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165" windowWidth="15480" windowHeight="7695" activeTab="3"/>
  </bookViews>
  <sheets>
    <sheet name="第一聯" sheetId="30" r:id="rId1"/>
    <sheet name="統營第一聯" sheetId="31" r:id="rId2"/>
    <sheet name="11" sheetId="21" r:id="rId3"/>
    <sheet name="12估驗詳細表" sheetId="29" r:id="rId4"/>
  </sheets>
  <externalReferences>
    <externalReference r:id="rId5"/>
    <externalReference r:id="rId6"/>
    <externalReference r:id="rId7"/>
    <externalReference r:id="rId8"/>
  </externalReferences>
  <definedNames>
    <definedName name="D" localSheetId="2">#REF!</definedName>
    <definedName name="D" localSheetId="1">#REF!</definedName>
    <definedName name="D">#REF!</definedName>
    <definedName name="E" localSheetId="2">#REF!</definedName>
    <definedName name="E" localSheetId="1">#REF!</definedName>
    <definedName name="E">#REF!</definedName>
    <definedName name="F" localSheetId="2">#REF!</definedName>
    <definedName name="F" localSheetId="1">#REF!</definedName>
    <definedName name="F">#REF!</definedName>
    <definedName name="_xlnm.Print_Area" localSheetId="2">'11'!$A$1:$M$2813</definedName>
    <definedName name="_xlnm.Print_Area" localSheetId="3">'12估驗詳細表'!$A$1:$K$466</definedName>
    <definedName name="_xlnm.Print_Area" localSheetId="1">統營第一聯!$A$1:$M$34</definedName>
    <definedName name="_xlnm.Print_Titles" localSheetId="3">'12估驗詳細表'!$1:$6</definedName>
    <definedName name="Summary" localSheetId="2">#REF!</definedName>
    <definedName name="Summary" localSheetId="1">#REF!</definedName>
    <definedName name="Summary">#REF!</definedName>
  </definedNames>
  <calcPr calcId="145621"/>
</workbook>
</file>

<file path=xl/calcChain.xml><?xml version="1.0" encoding="utf-8"?>
<calcChain xmlns="http://schemas.openxmlformats.org/spreadsheetml/2006/main">
  <c r="O34" i="31" l="1"/>
  <c r="Q34" i="31" s="1"/>
  <c r="M34" i="31"/>
  <c r="K34" i="31"/>
  <c r="G34" i="31"/>
  <c r="D34" i="31"/>
  <c r="M33" i="31"/>
  <c r="K33" i="31"/>
  <c r="G33" i="31"/>
  <c r="D33" i="31"/>
  <c r="M32" i="31"/>
  <c r="K32" i="31"/>
  <c r="G32" i="31"/>
  <c r="D32" i="31"/>
  <c r="M31" i="31"/>
  <c r="K31" i="31"/>
  <c r="G31" i="31"/>
  <c r="D31" i="31"/>
  <c r="M30" i="31"/>
  <c r="K30" i="31"/>
  <c r="G30" i="31"/>
  <c r="D30" i="31"/>
  <c r="M29" i="31"/>
  <c r="K29" i="31"/>
  <c r="G29" i="31"/>
  <c r="D29" i="31"/>
  <c r="M28" i="31"/>
  <c r="K28" i="31"/>
  <c r="G28" i="31"/>
  <c r="D28" i="31"/>
  <c r="M27" i="31"/>
  <c r="K27" i="31"/>
  <c r="G27" i="31"/>
  <c r="D27" i="31"/>
  <c r="M26" i="31"/>
  <c r="K26" i="31"/>
  <c r="G26" i="31"/>
  <c r="D26" i="31"/>
  <c r="M25" i="31"/>
  <c r="K25" i="31"/>
  <c r="G25" i="31"/>
  <c r="D25" i="31"/>
  <c r="M24" i="31"/>
  <c r="K24" i="31"/>
  <c r="G24" i="31"/>
  <c r="D24" i="31"/>
  <c r="M23" i="31"/>
  <c r="K23" i="31"/>
  <c r="G23" i="31"/>
  <c r="D23" i="31"/>
  <c r="M22" i="31"/>
  <c r="K22" i="31"/>
  <c r="G22" i="31"/>
  <c r="D22" i="31"/>
  <c r="P17" i="31"/>
  <c r="P16" i="31"/>
  <c r="L7" i="31"/>
  <c r="M3" i="31"/>
  <c r="J6" i="30" l="1"/>
  <c r="J7" i="30" s="1"/>
  <c r="K3" i="30"/>
  <c r="N2801" i="21" l="1"/>
  <c r="L2799" i="21"/>
  <c r="M2795" i="21"/>
  <c r="N2755" i="21"/>
  <c r="L2753" i="21"/>
  <c r="M2749" i="21"/>
  <c r="M2746" i="21"/>
  <c r="K2746" i="21"/>
  <c r="G2746" i="21"/>
  <c r="H2728" i="21"/>
  <c r="N2725" i="21"/>
  <c r="L2723" i="21"/>
  <c r="M2719" i="21"/>
  <c r="N2704" i="21"/>
  <c r="L2702" i="21"/>
  <c r="M2698" i="21"/>
  <c r="N2658" i="21"/>
  <c r="L2656" i="21"/>
  <c r="M2652" i="21"/>
  <c r="H2631" i="21"/>
  <c r="H2630" i="21"/>
  <c r="N2627" i="21"/>
  <c r="L2625" i="21"/>
  <c r="M2621" i="21"/>
  <c r="N2606" i="21"/>
  <c r="L2604" i="21"/>
  <c r="M2600" i="21"/>
  <c r="N2559" i="21"/>
  <c r="L2557" i="21"/>
  <c r="M2553" i="21"/>
  <c r="H2533" i="21"/>
  <c r="H2532" i="21"/>
  <c r="N2529" i="21"/>
  <c r="L2527" i="21"/>
  <c r="M2523" i="21"/>
  <c r="N2508" i="21"/>
  <c r="L2506" i="21"/>
  <c r="M2502" i="21"/>
  <c r="N2461" i="21"/>
  <c r="L2459" i="21"/>
  <c r="M2455" i="21"/>
  <c r="H2435" i="21"/>
  <c r="H2434" i="21"/>
  <c r="N2431" i="21"/>
  <c r="L2429" i="21"/>
  <c r="M2425" i="21"/>
  <c r="N2410" i="21"/>
  <c r="L2408" i="21"/>
  <c r="M2404" i="21"/>
  <c r="N2363" i="21"/>
  <c r="L2361" i="21"/>
  <c r="M2357" i="21"/>
  <c r="H2335" i="21"/>
  <c r="N2332" i="21"/>
  <c r="L2330" i="21"/>
  <c r="M2326" i="21"/>
  <c r="N2311" i="21"/>
  <c r="L2309" i="21"/>
  <c r="M2305" i="21"/>
  <c r="N2264" i="21"/>
  <c r="L2262" i="21"/>
  <c r="M2258" i="21"/>
  <c r="H2236" i="21"/>
  <c r="N2233" i="21"/>
  <c r="L2231" i="21"/>
  <c r="M2227" i="21"/>
  <c r="N2212" i="21"/>
  <c r="L2210" i="21"/>
  <c r="M2206" i="21"/>
  <c r="K2170" i="21"/>
  <c r="K2269" i="21" s="1"/>
  <c r="K2368" i="21" s="1"/>
  <c r="K2466" i="21" s="1"/>
  <c r="K2564" i="21" s="1"/>
  <c r="K2662" i="21" s="1"/>
  <c r="K2759" i="21" s="1"/>
  <c r="K2169" i="21"/>
  <c r="K2268" i="21" s="1"/>
  <c r="K2367" i="21" s="1"/>
  <c r="K2465" i="21" s="1"/>
  <c r="K2563" i="21" s="1"/>
  <c r="K2661" i="21" s="1"/>
  <c r="K2758" i="21" s="1"/>
  <c r="N2167" i="21"/>
  <c r="L2165" i="21"/>
  <c r="M2161" i="21"/>
  <c r="H2138" i="21"/>
  <c r="N2135" i="21"/>
  <c r="L2133" i="21"/>
  <c r="M2129" i="21"/>
  <c r="N2115" i="21"/>
  <c r="L2113" i="21"/>
  <c r="M2109" i="21"/>
  <c r="N2072" i="21"/>
  <c r="L2070" i="21"/>
  <c r="M2066" i="21"/>
  <c r="K2063" i="21"/>
  <c r="K2062" i="21"/>
  <c r="H2043" i="21"/>
  <c r="N2040" i="21"/>
  <c r="L2038" i="21"/>
  <c r="M2034" i="21"/>
  <c r="N2020" i="21"/>
  <c r="L2018" i="21"/>
  <c r="M2014" i="21"/>
  <c r="K1979" i="21"/>
  <c r="K2074" i="21" s="1"/>
  <c r="K2172" i="21" s="1"/>
  <c r="K2271" i="21" s="1"/>
  <c r="K2370" i="21" s="1"/>
  <c r="K2468" i="21" s="1"/>
  <c r="K2566" i="21" s="1"/>
  <c r="K2664" i="21" s="1"/>
  <c r="K2761" i="21" s="1"/>
  <c r="K1978" i="21"/>
  <c r="K2073" i="21" s="1"/>
  <c r="K2171" i="21" s="1"/>
  <c r="K2270" i="21" s="1"/>
  <c r="K2369" i="21" s="1"/>
  <c r="K2467" i="21" s="1"/>
  <c r="K2565" i="21" s="1"/>
  <c r="K2663" i="21" s="1"/>
  <c r="K2760" i="21" s="1"/>
  <c r="N1977" i="21"/>
  <c r="L1975" i="21"/>
  <c r="M1971" i="21"/>
  <c r="K1968" i="21"/>
  <c r="K1967" i="21"/>
  <c r="H1946" i="21"/>
  <c r="N1943" i="21"/>
  <c r="L1941" i="21"/>
  <c r="M1937" i="21"/>
  <c r="N1925" i="21"/>
  <c r="L1923" i="21"/>
  <c r="M1919" i="21"/>
  <c r="N1882" i="21"/>
  <c r="L1880" i="21"/>
  <c r="M1876" i="21"/>
  <c r="K1873" i="21"/>
  <c r="K1872" i="21"/>
  <c r="K1871" i="21"/>
  <c r="K1870" i="21"/>
  <c r="H1850" i="21"/>
  <c r="N1847" i="21"/>
  <c r="L1845" i="21"/>
  <c r="M1841" i="21"/>
  <c r="N1829" i="21"/>
  <c r="L1827" i="21"/>
  <c r="M1823" i="21"/>
  <c r="N1786" i="21"/>
  <c r="L1784" i="21"/>
  <c r="M1780" i="21"/>
  <c r="H1754" i="21"/>
  <c r="N1751" i="21"/>
  <c r="L1749" i="21"/>
  <c r="M1745" i="21"/>
  <c r="N1730" i="21"/>
  <c r="L1728" i="21"/>
  <c r="M1724" i="21"/>
  <c r="D1698" i="21"/>
  <c r="D1794" i="21" s="1"/>
  <c r="D1890" i="21" s="1"/>
  <c r="D1987" i="21" s="1"/>
  <c r="D2082" i="21" s="1"/>
  <c r="D2180" i="21" s="1"/>
  <c r="D2279" i="21" s="1"/>
  <c r="D2378" i="21" s="1"/>
  <c r="D2476" i="21" s="1"/>
  <c r="D2574" i="21" s="1"/>
  <c r="D2672" i="21" s="1"/>
  <c r="D2769" i="21" s="1"/>
  <c r="N1686" i="21"/>
  <c r="L1684" i="21"/>
  <c r="M1680" i="21"/>
  <c r="H1656" i="21"/>
  <c r="N1653" i="21"/>
  <c r="L1651" i="21"/>
  <c r="M1647" i="21"/>
  <c r="N1634" i="21"/>
  <c r="L1632" i="21"/>
  <c r="M1628" i="21"/>
  <c r="K1597" i="21"/>
  <c r="K1695" i="21" s="1"/>
  <c r="K1791" i="21" s="1"/>
  <c r="K1887" i="21" s="1"/>
  <c r="K1984" i="21" s="1"/>
  <c r="K2079" i="21" s="1"/>
  <c r="K2177" i="21" s="1"/>
  <c r="K2276" i="21" s="1"/>
  <c r="K2375" i="21" s="1"/>
  <c r="K2473" i="21" s="1"/>
  <c r="K2571" i="21" s="1"/>
  <c r="K2669" i="21" s="1"/>
  <c r="K2766" i="21" s="1"/>
  <c r="N1595" i="21"/>
  <c r="L1593" i="21"/>
  <c r="M1589" i="21"/>
  <c r="H1561" i="21"/>
  <c r="N1558" i="21"/>
  <c r="L1556" i="21"/>
  <c r="M1552" i="21"/>
  <c r="N1539" i="21"/>
  <c r="L1537" i="21"/>
  <c r="M1533" i="21"/>
  <c r="G1505" i="21"/>
  <c r="G1600" i="21" s="1"/>
  <c r="G1698" i="21" s="1"/>
  <c r="G1794" i="21" s="1"/>
  <c r="G1890" i="21" s="1"/>
  <c r="G1987" i="21" s="1"/>
  <c r="G2082" i="21" s="1"/>
  <c r="G2180" i="21" s="1"/>
  <c r="G2279" i="21" s="1"/>
  <c r="G2378" i="21" s="1"/>
  <c r="G2476" i="21" s="1"/>
  <c r="G2574" i="21" s="1"/>
  <c r="G2672" i="21" s="1"/>
  <c r="G2769" i="21" s="1"/>
  <c r="D1505" i="21"/>
  <c r="D1600" i="21" s="1"/>
  <c r="D1697" i="21" s="1"/>
  <c r="D1793" i="21" s="1"/>
  <c r="D1889" i="21" s="1"/>
  <c r="D1986" i="21" s="1"/>
  <c r="D2081" i="21" s="1"/>
  <c r="D2179" i="21" s="1"/>
  <c r="D2278" i="21" s="1"/>
  <c r="D2377" i="21" s="1"/>
  <c r="D2475" i="21" s="1"/>
  <c r="D2573" i="21" s="1"/>
  <c r="D2671" i="21" s="1"/>
  <c r="D2768" i="21" s="1"/>
  <c r="N1500" i="21"/>
  <c r="L1498" i="21"/>
  <c r="M1494" i="21"/>
  <c r="H1466" i="21"/>
  <c r="N1463" i="21"/>
  <c r="L1461" i="21"/>
  <c r="M1457" i="21"/>
  <c r="N1443" i="21"/>
  <c r="L1441" i="21"/>
  <c r="M1437" i="21"/>
  <c r="N1405" i="21"/>
  <c r="L1403" i="21"/>
  <c r="M1399" i="21"/>
  <c r="K1394" i="21"/>
  <c r="K1488" i="21" s="1"/>
  <c r="K1596" i="21" s="1"/>
  <c r="K1694" i="21" s="1"/>
  <c r="K1790" i="21" s="1"/>
  <c r="K1886" i="21" s="1"/>
  <c r="K1983" i="21" s="1"/>
  <c r="K2078" i="21" s="1"/>
  <c r="K2176" i="21" s="1"/>
  <c r="K2275" i="21" s="1"/>
  <c r="K2374" i="21" s="1"/>
  <c r="K2472" i="21" s="1"/>
  <c r="K2570" i="21" s="1"/>
  <c r="K2668" i="21" s="1"/>
  <c r="K2765" i="21" s="1"/>
  <c r="K1393" i="21"/>
  <c r="K1487" i="21" s="1"/>
  <c r="K1582" i="21" s="1"/>
  <c r="K1689" i="21" s="1"/>
  <c r="K1776" i="21" s="1"/>
  <c r="K1392" i="21"/>
  <c r="H1374" i="21"/>
  <c r="N1371" i="21"/>
  <c r="L1369" i="21"/>
  <c r="M1365" i="21"/>
  <c r="N1349" i="21"/>
  <c r="L1347" i="21"/>
  <c r="M1343" i="21"/>
  <c r="K1315" i="21"/>
  <c r="K1407" i="21" s="1"/>
  <c r="K1501" i="21" s="1"/>
  <c r="K1314" i="21"/>
  <c r="K1406" i="21" s="1"/>
  <c r="N1308" i="21"/>
  <c r="L1306" i="21"/>
  <c r="M1302" i="21"/>
  <c r="H1280" i="21"/>
  <c r="N1277" i="21"/>
  <c r="L1275" i="21"/>
  <c r="M1271" i="21"/>
  <c r="N1257" i="21"/>
  <c r="L1255" i="21"/>
  <c r="M1251" i="21"/>
  <c r="N1219" i="21"/>
  <c r="L1217" i="21"/>
  <c r="M1213" i="21"/>
  <c r="H1188" i="21"/>
  <c r="N1185" i="21"/>
  <c r="L1183" i="21"/>
  <c r="M1179" i="21"/>
  <c r="N1166" i="21"/>
  <c r="L1164" i="21"/>
  <c r="M1160" i="21"/>
  <c r="N1129" i="21"/>
  <c r="L1127" i="21"/>
  <c r="M1123" i="21"/>
  <c r="H1097" i="21"/>
  <c r="N1094" i="21"/>
  <c r="L1092" i="21"/>
  <c r="M1088" i="21"/>
  <c r="N1073" i="21"/>
  <c r="L1071" i="21"/>
  <c r="M1067" i="21"/>
  <c r="N1038" i="21"/>
  <c r="L1036" i="21"/>
  <c r="M1032" i="21"/>
  <c r="H1006" i="21"/>
  <c r="N1003" i="21"/>
  <c r="L1001" i="21"/>
  <c r="M997" i="21"/>
  <c r="L984" i="21"/>
  <c r="L983" i="21"/>
  <c r="L981" i="21"/>
  <c r="L982" i="21" s="1"/>
  <c r="M978" i="21"/>
  <c r="K959" i="21"/>
  <c r="K958" i="21"/>
  <c r="K957" i="21"/>
  <c r="K956" i="21"/>
  <c r="K955" i="21"/>
  <c r="K954" i="21"/>
  <c r="L947" i="21"/>
  <c r="L946" i="21"/>
  <c r="L944" i="21"/>
  <c r="L945" i="21" s="1"/>
  <c r="M941" i="21"/>
  <c r="L912" i="21"/>
  <c r="L909" i="21"/>
  <c r="H915" i="21" s="1"/>
  <c r="M906" i="21"/>
  <c r="N893" i="21"/>
  <c r="L891" i="21"/>
  <c r="M887" i="21"/>
  <c r="K868" i="21"/>
  <c r="K867" i="21"/>
  <c r="K866" i="21"/>
  <c r="K865" i="21"/>
  <c r="K864" i="21"/>
  <c r="K863" i="21"/>
  <c r="G859" i="21"/>
  <c r="G950" i="21" s="1"/>
  <c r="G1041" i="21" s="1"/>
  <c r="G1132" i="21" s="1"/>
  <c r="G1224" i="21" s="1"/>
  <c r="G1318" i="21" s="1"/>
  <c r="G1410" i="21" s="1"/>
  <c r="G1504" i="21" s="1"/>
  <c r="G1599" i="21" s="1"/>
  <c r="G1697" i="21" s="1"/>
  <c r="G1793" i="21" s="1"/>
  <c r="G1889" i="21" s="1"/>
  <c r="G1986" i="21" s="1"/>
  <c r="G2081" i="21" s="1"/>
  <c r="G2179" i="21" s="1"/>
  <c r="G2278" i="21" s="1"/>
  <c r="G2377" i="21" s="1"/>
  <c r="G2475" i="21" s="1"/>
  <c r="G2573" i="21" s="1"/>
  <c r="G2671" i="21" s="1"/>
  <c r="G2768" i="21" s="1"/>
  <c r="L854" i="21"/>
  <c r="M850" i="21"/>
  <c r="H824" i="21"/>
  <c r="L819" i="21"/>
  <c r="M815" i="21"/>
  <c r="L802" i="21"/>
  <c r="M798" i="21"/>
  <c r="K777" i="21"/>
  <c r="K776" i="21"/>
  <c r="K775" i="21"/>
  <c r="K774" i="21"/>
  <c r="K773" i="21"/>
  <c r="K772" i="21"/>
  <c r="L765" i="21"/>
  <c r="M761" i="21"/>
  <c r="H734" i="21"/>
  <c r="L729" i="21"/>
  <c r="M725" i="21"/>
  <c r="M708" i="21"/>
  <c r="K687" i="21"/>
  <c r="K686" i="21"/>
  <c r="K685" i="21"/>
  <c r="K684" i="21"/>
  <c r="K683" i="21"/>
  <c r="K682" i="21"/>
  <c r="L674" i="21"/>
  <c r="L675" i="21" s="1"/>
  <c r="M671" i="21"/>
  <c r="M635" i="21"/>
  <c r="M618" i="21"/>
  <c r="K597" i="21"/>
  <c r="K596" i="21"/>
  <c r="K595" i="21"/>
  <c r="K594" i="21"/>
  <c r="K593" i="21"/>
  <c r="K592" i="21"/>
  <c r="L588" i="21"/>
  <c r="L677" i="21" s="1"/>
  <c r="L587" i="21"/>
  <c r="L676" i="21" s="1"/>
  <c r="M582" i="21"/>
  <c r="M546" i="21"/>
  <c r="L535" i="21"/>
  <c r="L624" i="21" s="1"/>
  <c r="L534" i="21"/>
  <c r="L623" i="21" s="1"/>
  <c r="M529" i="21"/>
  <c r="K508" i="21"/>
  <c r="K507" i="21"/>
  <c r="K506" i="21"/>
  <c r="K505" i="21"/>
  <c r="K504" i="21"/>
  <c r="K503" i="21"/>
  <c r="M493" i="21"/>
  <c r="H467" i="21"/>
  <c r="L463" i="21"/>
  <c r="L552" i="21" s="1"/>
  <c r="L731" i="21" s="1"/>
  <c r="L462" i="21"/>
  <c r="L551" i="21" s="1"/>
  <c r="L640" i="21" s="1"/>
  <c r="L730" i="21" s="1"/>
  <c r="L820" i="21" s="1"/>
  <c r="L911" i="21" s="1"/>
  <c r="N912" i="21" s="1"/>
  <c r="M457" i="21"/>
  <c r="M440" i="21"/>
  <c r="K419" i="21"/>
  <c r="K418" i="21"/>
  <c r="K417" i="21"/>
  <c r="K416" i="21"/>
  <c r="K415" i="21"/>
  <c r="K414" i="21"/>
  <c r="L407" i="21"/>
  <c r="L408" i="21" s="1"/>
  <c r="M404" i="21"/>
  <c r="H378" i="21"/>
  <c r="M368" i="21"/>
  <c r="M347" i="21"/>
  <c r="M310" i="21"/>
  <c r="H286" i="21"/>
  <c r="M276" i="21"/>
  <c r="M255" i="21"/>
  <c r="M218" i="21"/>
  <c r="H194" i="21"/>
  <c r="M184" i="21"/>
  <c r="L166" i="21"/>
  <c r="L167" i="21" s="1"/>
  <c r="L258" i="21" s="1"/>
  <c r="L259" i="21" s="1"/>
  <c r="L350" i="21" s="1"/>
  <c r="L351" i="21" s="1"/>
  <c r="L443" i="21" s="1"/>
  <c r="L444" i="21" s="1"/>
  <c r="M163" i="21"/>
  <c r="L129" i="21"/>
  <c r="L221" i="21" s="1"/>
  <c r="M126" i="21"/>
  <c r="L95" i="21"/>
  <c r="H101" i="21" s="1"/>
  <c r="M92" i="21"/>
  <c r="L73" i="21"/>
  <c r="M69" i="21"/>
  <c r="N57" i="21"/>
  <c r="K54" i="21"/>
  <c r="K53" i="21"/>
  <c r="K52" i="21"/>
  <c r="K51" i="21"/>
  <c r="K50" i="21"/>
  <c r="K49" i="21"/>
  <c r="O47" i="21"/>
  <c r="Q47" i="21" s="1"/>
  <c r="L44" i="21"/>
  <c r="M40" i="21"/>
  <c r="D36" i="21"/>
  <c r="D137" i="21" s="1"/>
  <c r="D229" i="21" s="1"/>
  <c r="D321" i="21" s="1"/>
  <c r="D401" i="21" s="1"/>
  <c r="D490" i="21" s="1"/>
  <c r="D579" i="21" s="1"/>
  <c r="D678" i="21" s="1"/>
  <c r="D768" i="21" s="1"/>
  <c r="D859" i="21" s="1"/>
  <c r="D950" i="21" s="1"/>
  <c r="D1041" i="21" s="1"/>
  <c r="D1132" i="21" s="1"/>
  <c r="D1224" i="21" s="1"/>
  <c r="D1318" i="21" s="1"/>
  <c r="D1410" i="21" s="1"/>
  <c r="D1504" i="21" s="1"/>
  <c r="D1599" i="21" s="1"/>
  <c r="D1696" i="21" s="1"/>
  <c r="D1792" i="21" s="1"/>
  <c r="D1888" i="21" s="1"/>
  <c r="D1985" i="21" s="1"/>
  <c r="D2080" i="21" s="1"/>
  <c r="D2178" i="21" s="1"/>
  <c r="D2277" i="21" s="1"/>
  <c r="D2376" i="21" s="1"/>
  <c r="D2474" i="21" s="1"/>
  <c r="D2572" i="21" s="1"/>
  <c r="D2670" i="21" s="1"/>
  <c r="D2767" i="21" s="1"/>
  <c r="G35" i="21"/>
  <c r="G136" i="21" s="1"/>
  <c r="G228" i="21" s="1"/>
  <c r="G320" i="21" s="1"/>
  <c r="G400" i="21" s="1"/>
  <c r="G489" i="21" s="1"/>
  <c r="G578" i="21" s="1"/>
  <c r="G668" i="21" s="1"/>
  <c r="G758" i="21" s="1"/>
  <c r="G858" i="21" s="1"/>
  <c r="G949" i="21" s="1"/>
  <c r="G1040" i="21" s="1"/>
  <c r="G1131" i="21" s="1"/>
  <c r="G1223" i="21" s="1"/>
  <c r="G1317" i="21" s="1"/>
  <c r="G1409" i="21" s="1"/>
  <c r="G1503" i="21" s="1"/>
  <c r="G1598" i="21" s="1"/>
  <c r="G1696" i="21" s="1"/>
  <c r="G1792" i="21" s="1"/>
  <c r="G1888" i="21" s="1"/>
  <c r="G1985" i="21" s="1"/>
  <c r="G2080" i="21" s="1"/>
  <c r="G2178" i="21" s="1"/>
  <c r="G2277" i="21" s="1"/>
  <c r="G2376" i="21" s="1"/>
  <c r="G2474" i="21" s="1"/>
  <c r="G2572" i="21" s="1"/>
  <c r="G2670" i="21" s="1"/>
  <c r="G2767" i="21" s="1"/>
  <c r="D35" i="21"/>
  <c r="D136" i="21" s="1"/>
  <c r="D228" i="21" s="1"/>
  <c r="D320" i="21" s="1"/>
  <c r="D400" i="21" s="1"/>
  <c r="D489" i="21" s="1"/>
  <c r="D578" i="21" s="1"/>
  <c r="D668" i="21" s="1"/>
  <c r="D758" i="21" s="1"/>
  <c r="D858" i="21" s="1"/>
  <c r="D949" i="21" s="1"/>
  <c r="D1040" i="21" s="1"/>
  <c r="D1131" i="21" s="1"/>
  <c r="D1223" i="21" s="1"/>
  <c r="D1317" i="21" s="1"/>
  <c r="D1409" i="21" s="1"/>
  <c r="D1503" i="21" s="1"/>
  <c r="D1598" i="21" s="1"/>
  <c r="D1695" i="21" s="1"/>
  <c r="D1791" i="21" s="1"/>
  <c r="D1887" i="21" s="1"/>
  <c r="D1984" i="21" s="1"/>
  <c r="D2079" i="21" s="1"/>
  <c r="D2177" i="21" s="1"/>
  <c r="D2276" i="21" s="1"/>
  <c r="D2375" i="21" s="1"/>
  <c r="D2473" i="21" s="1"/>
  <c r="D2571" i="21" s="1"/>
  <c r="D2669" i="21" s="1"/>
  <c r="D2766" i="21" s="1"/>
  <c r="M34" i="21"/>
  <c r="M135" i="21" s="1"/>
  <c r="M227" i="21" s="1"/>
  <c r="M319" i="21" s="1"/>
  <c r="M399" i="21" s="1"/>
  <c r="M488" i="21" s="1"/>
  <c r="M577" i="21" s="1"/>
  <c r="M667" i="21" s="1"/>
  <c r="M757" i="21" s="1"/>
  <c r="M857" i="21" s="1"/>
  <c r="M948" i="21" s="1"/>
  <c r="M1039" i="21" s="1"/>
  <c r="M1130" i="21" s="1"/>
  <c r="M1222" i="21" s="1"/>
  <c r="M1316" i="21" s="1"/>
  <c r="M1408" i="21" s="1"/>
  <c r="M1502" i="21" s="1"/>
  <c r="M1597" i="21" s="1"/>
  <c r="M1695" i="21" s="1"/>
  <c r="M1791" i="21" s="1"/>
  <c r="M1887" i="21" s="1"/>
  <c r="M1984" i="21" s="1"/>
  <c r="M2079" i="21" s="1"/>
  <c r="M2177" i="21" s="1"/>
  <c r="M2276" i="21" s="1"/>
  <c r="M2375" i="21" s="1"/>
  <c r="M2473" i="21" s="1"/>
  <c r="M2571" i="21" s="1"/>
  <c r="M2669" i="21" s="1"/>
  <c r="M2766" i="21" s="1"/>
  <c r="K34" i="21"/>
  <c r="K135" i="21" s="1"/>
  <c r="K227" i="21" s="1"/>
  <c r="K319" i="21" s="1"/>
  <c r="K399" i="21" s="1"/>
  <c r="K488" i="21" s="1"/>
  <c r="K577" i="21" s="1"/>
  <c r="K667" i="21" s="1"/>
  <c r="K757" i="21" s="1"/>
  <c r="K857" i="21" s="1"/>
  <c r="K948" i="21" s="1"/>
  <c r="K1039" i="21" s="1"/>
  <c r="K1130" i="21" s="1"/>
  <c r="K1222" i="21" s="1"/>
  <c r="K1316" i="21" s="1"/>
  <c r="K1408" i="21" s="1"/>
  <c r="K1502" i="21" s="1"/>
  <c r="G34" i="21"/>
  <c r="G135" i="21" s="1"/>
  <c r="G227" i="21" s="1"/>
  <c r="G319" i="21" s="1"/>
  <c r="G399" i="21" s="1"/>
  <c r="G488" i="21" s="1"/>
  <c r="G577" i="21" s="1"/>
  <c r="G667" i="21" s="1"/>
  <c r="G757" i="21" s="1"/>
  <c r="G857" i="21" s="1"/>
  <c r="G948" i="21" s="1"/>
  <c r="G1039" i="21" s="1"/>
  <c r="G1130" i="21" s="1"/>
  <c r="G1222" i="21" s="1"/>
  <c r="G1316" i="21" s="1"/>
  <c r="G1408" i="21" s="1"/>
  <c r="G1502" i="21" s="1"/>
  <c r="G1597" i="21" s="1"/>
  <c r="G1695" i="21" s="1"/>
  <c r="G1791" i="21" s="1"/>
  <c r="G1887" i="21" s="1"/>
  <c r="G1984" i="21" s="1"/>
  <c r="G2079" i="21" s="1"/>
  <c r="G2177" i="21" s="1"/>
  <c r="G2276" i="21" s="1"/>
  <c r="G2375" i="21" s="1"/>
  <c r="G2473" i="21" s="1"/>
  <c r="G2571" i="21" s="1"/>
  <c r="G2669" i="21" s="1"/>
  <c r="G2766" i="21" s="1"/>
  <c r="D34" i="21"/>
  <c r="D135" i="21" s="1"/>
  <c r="D227" i="21" s="1"/>
  <c r="D319" i="21" s="1"/>
  <c r="D399" i="21" s="1"/>
  <c r="D488" i="21" s="1"/>
  <c r="D577" i="21" s="1"/>
  <c r="D667" i="21" s="1"/>
  <c r="D757" i="21" s="1"/>
  <c r="D857" i="21" s="1"/>
  <c r="D948" i="21" s="1"/>
  <c r="D1039" i="21" s="1"/>
  <c r="D1130" i="21" s="1"/>
  <c r="D1222" i="21" s="1"/>
  <c r="D1316" i="21" s="1"/>
  <c r="D1408" i="21" s="1"/>
  <c r="D1502" i="21" s="1"/>
  <c r="D1597" i="21" s="1"/>
  <c r="M33" i="21"/>
  <c r="M134" i="21" s="1"/>
  <c r="M226" i="21" s="1"/>
  <c r="M318" i="21" s="1"/>
  <c r="M398" i="21" s="1"/>
  <c r="M487" i="21" s="1"/>
  <c r="M576" i="21" s="1"/>
  <c r="M666" i="21" s="1"/>
  <c r="M756" i="21" s="1"/>
  <c r="M847" i="21" s="1"/>
  <c r="M938" i="21" s="1"/>
  <c r="M1029" i="21" s="1"/>
  <c r="M1120" i="21" s="1"/>
  <c r="M1221" i="21" s="1"/>
  <c r="M1315" i="21" s="1"/>
  <c r="M1407" i="21" s="1"/>
  <c r="M1501" i="21" s="1"/>
  <c r="M1596" i="21" s="1"/>
  <c r="M1694" i="21" s="1"/>
  <c r="M1790" i="21" s="1"/>
  <c r="M1886" i="21" s="1"/>
  <c r="M1983" i="21" s="1"/>
  <c r="M2078" i="21" s="1"/>
  <c r="M2176" i="21" s="1"/>
  <c r="M2275" i="21" s="1"/>
  <c r="M2374" i="21" s="1"/>
  <c r="M2472" i="21" s="1"/>
  <c r="M2570" i="21" s="1"/>
  <c r="M2668" i="21" s="1"/>
  <c r="M2765" i="21" s="1"/>
  <c r="K33" i="21"/>
  <c r="K134" i="21" s="1"/>
  <c r="K226" i="21" s="1"/>
  <c r="K318" i="21" s="1"/>
  <c r="K398" i="21" s="1"/>
  <c r="K487" i="21" s="1"/>
  <c r="K576" i="21" s="1"/>
  <c r="K666" i="21" s="1"/>
  <c r="K756" i="21" s="1"/>
  <c r="K847" i="21" s="1"/>
  <c r="K938" i="21" s="1"/>
  <c r="K1029" i="21" s="1"/>
  <c r="K1120" i="21" s="1"/>
  <c r="K1221" i="21" s="1"/>
  <c r="G33" i="21"/>
  <c r="G134" i="21" s="1"/>
  <c r="G226" i="21" s="1"/>
  <c r="G318" i="21" s="1"/>
  <c r="G398" i="21" s="1"/>
  <c r="G487" i="21" s="1"/>
  <c r="G576" i="21" s="1"/>
  <c r="G666" i="21" s="1"/>
  <c r="G756" i="21" s="1"/>
  <c r="G847" i="21" s="1"/>
  <c r="G938" i="21" s="1"/>
  <c r="G1029" i="21" s="1"/>
  <c r="G1120" i="21" s="1"/>
  <c r="G1221" i="21" s="1"/>
  <c r="G1315" i="21" s="1"/>
  <c r="G1407" i="21" s="1"/>
  <c r="G1501" i="21" s="1"/>
  <c r="G1596" i="21" s="1"/>
  <c r="G1694" i="21" s="1"/>
  <c r="G1790" i="21" s="1"/>
  <c r="G1886" i="21" s="1"/>
  <c r="G1983" i="21" s="1"/>
  <c r="G2078" i="21" s="1"/>
  <c r="G2176" i="21" s="1"/>
  <c r="G2275" i="21" s="1"/>
  <c r="G2374" i="21" s="1"/>
  <c r="G2472" i="21" s="1"/>
  <c r="G2570" i="21" s="1"/>
  <c r="G2668" i="21" s="1"/>
  <c r="G2765" i="21" s="1"/>
  <c r="D33" i="21"/>
  <c r="D134" i="21" s="1"/>
  <c r="D226" i="21" s="1"/>
  <c r="D318" i="21" s="1"/>
  <c r="D398" i="21" s="1"/>
  <c r="D487" i="21" s="1"/>
  <c r="D576" i="21" s="1"/>
  <c r="D666" i="21" s="1"/>
  <c r="D756" i="21" s="1"/>
  <c r="D847" i="21" s="1"/>
  <c r="D938" i="21" s="1"/>
  <c r="D1029" i="21" s="1"/>
  <c r="D1120" i="21" s="1"/>
  <c r="D1221" i="21" s="1"/>
  <c r="D1315" i="21" s="1"/>
  <c r="D1407" i="21" s="1"/>
  <c r="D1501" i="21" s="1"/>
  <c r="D1596" i="21" s="1"/>
  <c r="D1694" i="21" s="1"/>
  <c r="D1790" i="21" s="1"/>
  <c r="D1886" i="21" s="1"/>
  <c r="D1983" i="21" s="1"/>
  <c r="D2078" i="21" s="1"/>
  <c r="D2176" i="21" s="1"/>
  <c r="D2275" i="21" s="1"/>
  <c r="D2374" i="21" s="1"/>
  <c r="D2472" i="21" s="1"/>
  <c r="D2570" i="21" s="1"/>
  <c r="D2668" i="21" s="1"/>
  <c r="D2765" i="21" s="1"/>
  <c r="M32" i="21"/>
  <c r="M133" i="21" s="1"/>
  <c r="M225" i="21" s="1"/>
  <c r="M317" i="21" s="1"/>
  <c r="M397" i="21" s="1"/>
  <c r="M486" i="21" s="1"/>
  <c r="M575" i="21" s="1"/>
  <c r="M665" i="21" s="1"/>
  <c r="M755" i="21" s="1"/>
  <c r="M846" i="21" s="1"/>
  <c r="M937" i="21" s="1"/>
  <c r="M1028" i="21" s="1"/>
  <c r="M1119" i="21" s="1"/>
  <c r="M1220" i="21" s="1"/>
  <c r="M1314" i="21" s="1"/>
  <c r="K32" i="21"/>
  <c r="K133" i="21" s="1"/>
  <c r="K225" i="21" s="1"/>
  <c r="K317" i="21" s="1"/>
  <c r="K397" i="21" s="1"/>
  <c r="K486" i="21" s="1"/>
  <c r="K575" i="21" s="1"/>
  <c r="K665" i="21" s="1"/>
  <c r="K755" i="21" s="1"/>
  <c r="K846" i="21" s="1"/>
  <c r="K937" i="21" s="1"/>
  <c r="K1028" i="21" s="1"/>
  <c r="K1119" i="21" s="1"/>
  <c r="K1220" i="21" s="1"/>
  <c r="G32" i="21"/>
  <c r="G133" i="21" s="1"/>
  <c r="G225" i="21" s="1"/>
  <c r="G317" i="21" s="1"/>
  <c r="G397" i="21" s="1"/>
  <c r="G486" i="21" s="1"/>
  <c r="G575" i="21" s="1"/>
  <c r="G665" i="21" s="1"/>
  <c r="G755" i="21" s="1"/>
  <c r="G846" i="21" s="1"/>
  <c r="G937" i="21" s="1"/>
  <c r="G1028" i="21" s="1"/>
  <c r="G1119" i="21" s="1"/>
  <c r="G1220" i="21" s="1"/>
  <c r="G1314" i="21" s="1"/>
  <c r="G1406" i="21" s="1"/>
  <c r="G1491" i="21" s="1"/>
  <c r="G1586" i="21" s="1"/>
  <c r="G1693" i="21" s="1"/>
  <c r="G1789" i="21" s="1"/>
  <c r="G1885" i="21" s="1"/>
  <c r="G1982" i="21" s="1"/>
  <c r="G2077" i="21" s="1"/>
  <c r="G2175" i="21" s="1"/>
  <c r="G2274" i="21" s="1"/>
  <c r="G2373" i="21" s="1"/>
  <c r="G2471" i="21" s="1"/>
  <c r="G2569" i="21" s="1"/>
  <c r="G2667" i="21" s="1"/>
  <c r="G2764" i="21" s="1"/>
  <c r="D32" i="21"/>
  <c r="D133" i="21" s="1"/>
  <c r="D225" i="21" s="1"/>
  <c r="D317" i="21" s="1"/>
  <c r="D397" i="21" s="1"/>
  <c r="D486" i="21" s="1"/>
  <c r="D575" i="21" s="1"/>
  <c r="D665" i="21" s="1"/>
  <c r="D755" i="21" s="1"/>
  <c r="D846" i="21" s="1"/>
  <c r="D937" i="21" s="1"/>
  <c r="D1028" i="21" s="1"/>
  <c r="D1119" i="21" s="1"/>
  <c r="D1220" i="21" s="1"/>
  <c r="D1314" i="21" s="1"/>
  <c r="D1406" i="21" s="1"/>
  <c r="D1491" i="21" s="1"/>
  <c r="D1586" i="21" s="1"/>
  <c r="D1693" i="21" s="1"/>
  <c r="D1789" i="21" s="1"/>
  <c r="D1885" i="21" s="1"/>
  <c r="D1982" i="21" s="1"/>
  <c r="D2077" i="21" s="1"/>
  <c r="D2175" i="21" s="1"/>
  <c r="D2274" i="21" s="1"/>
  <c r="D2373" i="21" s="1"/>
  <c r="D2471" i="21" s="1"/>
  <c r="D2569" i="21" s="1"/>
  <c r="D2667" i="21" s="1"/>
  <c r="D2764" i="21" s="1"/>
  <c r="M31" i="21"/>
  <c r="M123" i="21" s="1"/>
  <c r="M215" i="21" s="1"/>
  <c r="M307" i="21" s="1"/>
  <c r="M396" i="21" s="1"/>
  <c r="M485" i="21" s="1"/>
  <c r="M574" i="21" s="1"/>
  <c r="M664" i="21" s="1"/>
  <c r="M754" i="21" s="1"/>
  <c r="M845" i="21" s="1"/>
  <c r="M936" i="21" s="1"/>
  <c r="M1027" i="21" s="1"/>
  <c r="M1118" i="21" s="1"/>
  <c r="M1210" i="21" s="1"/>
  <c r="M1313" i="21" s="1"/>
  <c r="M1396" i="21" s="1"/>
  <c r="M1490" i="21" s="1"/>
  <c r="M1585" i="21" s="1"/>
  <c r="M1692" i="21" s="1"/>
  <c r="M1788" i="21" s="1"/>
  <c r="M1884" i="21" s="1"/>
  <c r="M1981" i="21" s="1"/>
  <c r="M2076" i="21" s="1"/>
  <c r="M2174" i="21" s="1"/>
  <c r="M2273" i="21" s="1"/>
  <c r="M2372" i="21" s="1"/>
  <c r="M2470" i="21" s="1"/>
  <c r="M2568" i="21" s="1"/>
  <c r="M2666" i="21" s="1"/>
  <c r="M2763" i="21" s="1"/>
  <c r="K31" i="21"/>
  <c r="K123" i="21" s="1"/>
  <c r="K215" i="21" s="1"/>
  <c r="K307" i="21" s="1"/>
  <c r="K396" i="21" s="1"/>
  <c r="K485" i="21" s="1"/>
  <c r="K574" i="21" s="1"/>
  <c r="K664" i="21" s="1"/>
  <c r="K754" i="21" s="1"/>
  <c r="K845" i="21" s="1"/>
  <c r="K936" i="21" s="1"/>
  <c r="K1027" i="21" s="1"/>
  <c r="K1118" i="21" s="1"/>
  <c r="K1210" i="21" s="1"/>
  <c r="K1313" i="21" s="1"/>
  <c r="G31" i="21"/>
  <c r="G123" i="21" s="1"/>
  <c r="G215" i="21" s="1"/>
  <c r="G307" i="21" s="1"/>
  <c r="G396" i="21" s="1"/>
  <c r="G485" i="21" s="1"/>
  <c r="G574" i="21" s="1"/>
  <c r="G664" i="21" s="1"/>
  <c r="G754" i="21" s="1"/>
  <c r="G845" i="21" s="1"/>
  <c r="G936" i="21" s="1"/>
  <c r="G1027" i="21" s="1"/>
  <c r="G1118" i="21" s="1"/>
  <c r="G1210" i="21" s="1"/>
  <c r="G1313" i="21" s="1"/>
  <c r="G1396" i="21" s="1"/>
  <c r="G1490" i="21" s="1"/>
  <c r="G1585" i="21" s="1"/>
  <c r="G1692" i="21" s="1"/>
  <c r="G1788" i="21" s="1"/>
  <c r="G1884" i="21" s="1"/>
  <c r="G1981" i="21" s="1"/>
  <c r="G2076" i="21" s="1"/>
  <c r="G2174" i="21" s="1"/>
  <c r="G2273" i="21" s="1"/>
  <c r="G2372" i="21" s="1"/>
  <c r="G2470" i="21" s="1"/>
  <c r="G2568" i="21" s="1"/>
  <c r="G2666" i="21" s="1"/>
  <c r="G2763" i="21" s="1"/>
  <c r="D31" i="21"/>
  <c r="D123" i="21" s="1"/>
  <c r="D215" i="21" s="1"/>
  <c r="D307" i="21" s="1"/>
  <c r="D396" i="21" s="1"/>
  <c r="D485" i="21" s="1"/>
  <c r="D574" i="21" s="1"/>
  <c r="D664" i="21" s="1"/>
  <c r="D754" i="21" s="1"/>
  <c r="D845" i="21" s="1"/>
  <c r="D936" i="21" s="1"/>
  <c r="D1027" i="21" s="1"/>
  <c r="D1118" i="21" s="1"/>
  <c r="D1210" i="21" s="1"/>
  <c r="D1313" i="21" s="1"/>
  <c r="D1396" i="21" s="1"/>
  <c r="D1490" i="21" s="1"/>
  <c r="D1585" i="21" s="1"/>
  <c r="D1692" i="21" s="1"/>
  <c r="D1788" i="21" s="1"/>
  <c r="D1884" i="21" s="1"/>
  <c r="D1981" i="21" s="1"/>
  <c r="D2076" i="21" s="1"/>
  <c r="D2174" i="21" s="1"/>
  <c r="D2273" i="21" s="1"/>
  <c r="D2372" i="21" s="1"/>
  <c r="D2470" i="21" s="1"/>
  <c r="D2568" i="21" s="1"/>
  <c r="D2666" i="21" s="1"/>
  <c r="D2763" i="21" s="1"/>
  <c r="M30" i="21"/>
  <c r="M122" i="21" s="1"/>
  <c r="M214" i="21" s="1"/>
  <c r="M306" i="21" s="1"/>
  <c r="M395" i="21" s="1"/>
  <c r="M484" i="21" s="1"/>
  <c r="M573" i="21" s="1"/>
  <c r="M663" i="21" s="1"/>
  <c r="M753" i="21" s="1"/>
  <c r="M844" i="21" s="1"/>
  <c r="M935" i="21" s="1"/>
  <c r="M1026" i="21" s="1"/>
  <c r="M1117" i="21" s="1"/>
  <c r="M1209" i="21" s="1"/>
  <c r="M1312" i="21" s="1"/>
  <c r="M1395" i="21" s="1"/>
  <c r="M1489" i="21" s="1"/>
  <c r="M1584" i="21" s="1"/>
  <c r="M1691" i="21" s="1"/>
  <c r="M1787" i="21" s="1"/>
  <c r="M1883" i="21" s="1"/>
  <c r="M1980" i="21" s="1"/>
  <c r="M2075" i="21" s="1"/>
  <c r="M2173" i="21" s="1"/>
  <c r="M2272" i="21" s="1"/>
  <c r="M2371" i="21" s="1"/>
  <c r="M2469" i="21" s="1"/>
  <c r="M2567" i="21" s="1"/>
  <c r="M2665" i="21" s="1"/>
  <c r="M2762" i="21" s="1"/>
  <c r="K30" i="21"/>
  <c r="K122" i="21" s="1"/>
  <c r="K214" i="21" s="1"/>
  <c r="K306" i="21" s="1"/>
  <c r="K395" i="21" s="1"/>
  <c r="K484" i="21" s="1"/>
  <c r="K573" i="21" s="1"/>
  <c r="K663" i="21" s="1"/>
  <c r="K753" i="21" s="1"/>
  <c r="K844" i="21" s="1"/>
  <c r="K935" i="21" s="1"/>
  <c r="K1026" i="21" s="1"/>
  <c r="K1117" i="21" s="1"/>
  <c r="K1209" i="21" s="1"/>
  <c r="K1312" i="21" s="1"/>
  <c r="G30" i="21"/>
  <c r="G122" i="21" s="1"/>
  <c r="G214" i="21" s="1"/>
  <c r="G306" i="21" s="1"/>
  <c r="G395" i="21" s="1"/>
  <c r="G484" i="21" s="1"/>
  <c r="G573" i="21" s="1"/>
  <c r="G663" i="21" s="1"/>
  <c r="G753" i="21" s="1"/>
  <c r="G844" i="21" s="1"/>
  <c r="G935" i="21" s="1"/>
  <c r="G1026" i="21" s="1"/>
  <c r="G1117" i="21" s="1"/>
  <c r="G1209" i="21" s="1"/>
  <c r="G1312" i="21" s="1"/>
  <c r="G1395" i="21" s="1"/>
  <c r="G1489" i="21" s="1"/>
  <c r="G1584" i="21" s="1"/>
  <c r="G1691" i="21" s="1"/>
  <c r="G1787" i="21" s="1"/>
  <c r="G1883" i="21" s="1"/>
  <c r="G1980" i="21" s="1"/>
  <c r="G2075" i="21" s="1"/>
  <c r="G2173" i="21" s="1"/>
  <c r="G2272" i="21" s="1"/>
  <c r="G2371" i="21" s="1"/>
  <c r="G2469" i="21" s="1"/>
  <c r="G2567" i="21" s="1"/>
  <c r="G2665" i="21" s="1"/>
  <c r="G2762" i="21" s="1"/>
  <c r="D30" i="21"/>
  <c r="D122" i="21" s="1"/>
  <c r="D214" i="21" s="1"/>
  <c r="D306" i="21" s="1"/>
  <c r="D395" i="21" s="1"/>
  <c r="D484" i="21" s="1"/>
  <c r="D573" i="21" s="1"/>
  <c r="D663" i="21" s="1"/>
  <c r="D753" i="21" s="1"/>
  <c r="D844" i="21" s="1"/>
  <c r="D935" i="21" s="1"/>
  <c r="D1026" i="21" s="1"/>
  <c r="D1117" i="21" s="1"/>
  <c r="D1209" i="21" s="1"/>
  <c r="D1312" i="21" s="1"/>
  <c r="D1395" i="21" s="1"/>
  <c r="D1489" i="21" s="1"/>
  <c r="D1584" i="21" s="1"/>
  <c r="D1691" i="21" s="1"/>
  <c r="D1787" i="21" s="1"/>
  <c r="D1883" i="21" s="1"/>
  <c r="D1980" i="21" s="1"/>
  <c r="D2075" i="21" s="1"/>
  <c r="D2173" i="21" s="1"/>
  <c r="D2272" i="21" s="1"/>
  <c r="D2371" i="21" s="1"/>
  <c r="D2469" i="21" s="1"/>
  <c r="D2567" i="21" s="1"/>
  <c r="D2665" i="21" s="1"/>
  <c r="D2762" i="21" s="1"/>
  <c r="M29" i="21"/>
  <c r="M121" i="21" s="1"/>
  <c r="M213" i="21" s="1"/>
  <c r="M305" i="21" s="1"/>
  <c r="M394" i="21" s="1"/>
  <c r="M483" i="21" s="1"/>
  <c r="M572" i="21" s="1"/>
  <c r="M662" i="21" s="1"/>
  <c r="M752" i="21" s="1"/>
  <c r="M843" i="21" s="1"/>
  <c r="M934" i="21" s="1"/>
  <c r="M1025" i="21" s="1"/>
  <c r="M1116" i="21" s="1"/>
  <c r="M1208" i="21" s="1"/>
  <c r="M1311" i="21" s="1"/>
  <c r="M1394" i="21" s="1"/>
  <c r="M1488" i="21" s="1"/>
  <c r="M1583" i="21" s="1"/>
  <c r="M1690" i="21" s="1"/>
  <c r="M1777" i="21" s="1"/>
  <c r="M1873" i="21" s="1"/>
  <c r="M1979" i="21" s="1"/>
  <c r="M2074" i="21" s="1"/>
  <c r="M2172" i="21" s="1"/>
  <c r="M2271" i="21" s="1"/>
  <c r="M2370" i="21" s="1"/>
  <c r="M2468" i="21" s="1"/>
  <c r="M2566" i="21" s="1"/>
  <c r="M2664" i="21" s="1"/>
  <c r="M2761" i="21" s="1"/>
  <c r="K29" i="21"/>
  <c r="K121" i="21" s="1"/>
  <c r="K213" i="21" s="1"/>
  <c r="K305" i="21" s="1"/>
  <c r="K394" i="21" s="1"/>
  <c r="K483" i="21" s="1"/>
  <c r="K572" i="21" s="1"/>
  <c r="K662" i="21" s="1"/>
  <c r="K752" i="21" s="1"/>
  <c r="K843" i="21" s="1"/>
  <c r="K934" i="21" s="1"/>
  <c r="K1025" i="21" s="1"/>
  <c r="K1116" i="21" s="1"/>
  <c r="K1208" i="21" s="1"/>
  <c r="K1311" i="21" s="1"/>
  <c r="G29" i="21"/>
  <c r="G121" i="21" s="1"/>
  <c r="G213" i="21" s="1"/>
  <c r="G305" i="21" s="1"/>
  <c r="G394" i="21" s="1"/>
  <c r="G483" i="21" s="1"/>
  <c r="G572" i="21" s="1"/>
  <c r="G662" i="21" s="1"/>
  <c r="G752" i="21" s="1"/>
  <c r="G843" i="21" s="1"/>
  <c r="G934" i="21" s="1"/>
  <c r="G1025" i="21" s="1"/>
  <c r="G1116" i="21" s="1"/>
  <c r="G1208" i="21" s="1"/>
  <c r="G1311" i="21" s="1"/>
  <c r="G1394" i="21" s="1"/>
  <c r="G1488" i="21" s="1"/>
  <c r="G1583" i="21" s="1"/>
  <c r="G1690" i="21" s="1"/>
  <c r="G1777" i="21" s="1"/>
  <c r="G1873" i="21" s="1"/>
  <c r="G1979" i="21" s="1"/>
  <c r="G2074" i="21" s="1"/>
  <c r="G2172" i="21" s="1"/>
  <c r="G2271" i="21" s="1"/>
  <c r="G2370" i="21" s="1"/>
  <c r="G2468" i="21" s="1"/>
  <c r="G2566" i="21" s="1"/>
  <c r="G2664" i="21" s="1"/>
  <c r="G2761" i="21" s="1"/>
  <c r="D29" i="21"/>
  <c r="D121" i="21" s="1"/>
  <c r="D213" i="21" s="1"/>
  <c r="D305" i="21" s="1"/>
  <c r="D394" i="21" s="1"/>
  <c r="D483" i="21" s="1"/>
  <c r="D572" i="21" s="1"/>
  <c r="D662" i="21" s="1"/>
  <c r="D752" i="21" s="1"/>
  <c r="D843" i="21" s="1"/>
  <c r="D934" i="21" s="1"/>
  <c r="D1025" i="21" s="1"/>
  <c r="D1116" i="21" s="1"/>
  <c r="D1208" i="21" s="1"/>
  <c r="D1311" i="21" s="1"/>
  <c r="D1394" i="21" s="1"/>
  <c r="D1488" i="21" s="1"/>
  <c r="D1583" i="21" s="1"/>
  <c r="D1690" i="21" s="1"/>
  <c r="D1777" i="21" s="1"/>
  <c r="D1873" i="21" s="1"/>
  <c r="D1979" i="21" s="1"/>
  <c r="D2074" i="21" s="1"/>
  <c r="D2172" i="21" s="1"/>
  <c r="D2271" i="21" s="1"/>
  <c r="D2370" i="21" s="1"/>
  <c r="D2468" i="21" s="1"/>
  <c r="D2566" i="21" s="1"/>
  <c r="D2664" i="21" s="1"/>
  <c r="D2761" i="21" s="1"/>
  <c r="M28" i="21"/>
  <c r="M120" i="21" s="1"/>
  <c r="M212" i="21" s="1"/>
  <c r="M304" i="21" s="1"/>
  <c r="M393" i="21" s="1"/>
  <c r="M482" i="21" s="1"/>
  <c r="M571" i="21" s="1"/>
  <c r="M661" i="21" s="1"/>
  <c r="M751" i="21" s="1"/>
  <c r="M842" i="21" s="1"/>
  <c r="M933" i="21" s="1"/>
  <c r="M1024" i="21" s="1"/>
  <c r="M1115" i="21" s="1"/>
  <c r="M1207" i="21" s="1"/>
  <c r="M1310" i="21" s="1"/>
  <c r="M1393" i="21" s="1"/>
  <c r="M1487" i="21" s="1"/>
  <c r="M1582" i="21" s="1"/>
  <c r="M1689" i="21" s="1"/>
  <c r="M1776" i="21" s="1"/>
  <c r="M1872" i="21" s="1"/>
  <c r="M1978" i="21" s="1"/>
  <c r="M2073" i="21" s="1"/>
  <c r="M2171" i="21" s="1"/>
  <c r="M2270" i="21" s="1"/>
  <c r="M2369" i="21" s="1"/>
  <c r="M2467" i="21" s="1"/>
  <c r="M2565" i="21" s="1"/>
  <c r="M2663" i="21" s="1"/>
  <c r="M2760" i="21" s="1"/>
  <c r="K28" i="21"/>
  <c r="K120" i="21" s="1"/>
  <c r="K212" i="21" s="1"/>
  <c r="K304" i="21" s="1"/>
  <c r="K393" i="21" s="1"/>
  <c r="K482" i="21" s="1"/>
  <c r="K571" i="21" s="1"/>
  <c r="K661" i="21" s="1"/>
  <c r="K751" i="21" s="1"/>
  <c r="K842" i="21" s="1"/>
  <c r="K933" i="21" s="1"/>
  <c r="K1024" i="21" s="1"/>
  <c r="K1115" i="21" s="1"/>
  <c r="K1207" i="21" s="1"/>
  <c r="K1310" i="21" s="1"/>
  <c r="G28" i="21"/>
  <c r="G120" i="21" s="1"/>
  <c r="G212" i="21" s="1"/>
  <c r="G304" i="21" s="1"/>
  <c r="G393" i="21" s="1"/>
  <c r="G482" i="21" s="1"/>
  <c r="G571" i="21" s="1"/>
  <c r="G661" i="21" s="1"/>
  <c r="G751" i="21" s="1"/>
  <c r="G842" i="21" s="1"/>
  <c r="G933" i="21" s="1"/>
  <c r="G1024" i="21" s="1"/>
  <c r="G1115" i="21" s="1"/>
  <c r="G1207" i="21" s="1"/>
  <c r="G1310" i="21" s="1"/>
  <c r="G1393" i="21" s="1"/>
  <c r="G1487" i="21" s="1"/>
  <c r="G1582" i="21" s="1"/>
  <c r="G1689" i="21" s="1"/>
  <c r="G1776" i="21" s="1"/>
  <c r="G1872" i="21" s="1"/>
  <c r="G1978" i="21" s="1"/>
  <c r="G2073" i="21" s="1"/>
  <c r="G2171" i="21" s="1"/>
  <c r="G2270" i="21" s="1"/>
  <c r="G2369" i="21" s="1"/>
  <c r="G2467" i="21" s="1"/>
  <c r="G2565" i="21" s="1"/>
  <c r="G2663" i="21" s="1"/>
  <c r="G2760" i="21" s="1"/>
  <c r="D28" i="21"/>
  <c r="D120" i="21" s="1"/>
  <c r="D212" i="21" s="1"/>
  <c r="D304" i="21" s="1"/>
  <c r="D393" i="21" s="1"/>
  <c r="D482" i="21" s="1"/>
  <c r="D571" i="21" s="1"/>
  <c r="D661" i="21" s="1"/>
  <c r="D751" i="21" s="1"/>
  <c r="D842" i="21" s="1"/>
  <c r="D933" i="21" s="1"/>
  <c r="D1024" i="21" s="1"/>
  <c r="D1115" i="21" s="1"/>
  <c r="D1207" i="21" s="1"/>
  <c r="D1310" i="21" s="1"/>
  <c r="D1393" i="21" s="1"/>
  <c r="D1487" i="21" s="1"/>
  <c r="D1582" i="21" s="1"/>
  <c r="D1689" i="21" s="1"/>
  <c r="D1776" i="21" s="1"/>
  <c r="D1872" i="21" s="1"/>
  <c r="D1978" i="21" s="1"/>
  <c r="D2073" i="21" s="1"/>
  <c r="D2171" i="21" s="1"/>
  <c r="D2270" i="21" s="1"/>
  <c r="D2369" i="21" s="1"/>
  <c r="D2467" i="21" s="1"/>
  <c r="D2565" i="21" s="1"/>
  <c r="D2663" i="21" s="1"/>
  <c r="D2760" i="21" s="1"/>
  <c r="P27" i="21"/>
  <c r="O27" i="21"/>
  <c r="M27" i="21"/>
  <c r="M119" i="21" s="1"/>
  <c r="M211" i="21" s="1"/>
  <c r="M303" i="21" s="1"/>
  <c r="M392" i="21" s="1"/>
  <c r="M481" i="21" s="1"/>
  <c r="M570" i="21" s="1"/>
  <c r="M660" i="21" s="1"/>
  <c r="M750" i="21" s="1"/>
  <c r="M841" i="21" s="1"/>
  <c r="M932" i="21" s="1"/>
  <c r="M1023" i="21" s="1"/>
  <c r="M1114" i="21" s="1"/>
  <c r="M1206" i="21" s="1"/>
  <c r="M1309" i="21" s="1"/>
  <c r="M1392" i="21" s="1"/>
  <c r="M1486" i="21" s="1"/>
  <c r="M1581" i="21" s="1"/>
  <c r="M1688" i="21" s="1"/>
  <c r="M1775" i="21" s="1"/>
  <c r="M1871" i="21" s="1"/>
  <c r="M1968" i="21" s="1"/>
  <c r="M2063" i="21" s="1"/>
  <c r="M2170" i="21" s="1"/>
  <c r="M2269" i="21" s="1"/>
  <c r="M2368" i="21" s="1"/>
  <c r="M2466" i="21" s="1"/>
  <c r="M2564" i="21" s="1"/>
  <c r="M2662" i="21" s="1"/>
  <c r="M2759" i="21" s="1"/>
  <c r="K27" i="21"/>
  <c r="K119" i="21" s="1"/>
  <c r="K211" i="21" s="1"/>
  <c r="K303" i="21" s="1"/>
  <c r="K392" i="21" s="1"/>
  <c r="K481" i="21" s="1"/>
  <c r="K570" i="21" s="1"/>
  <c r="K660" i="21" s="1"/>
  <c r="K750" i="21" s="1"/>
  <c r="K841" i="21" s="1"/>
  <c r="K932" i="21" s="1"/>
  <c r="K1023" i="21" s="1"/>
  <c r="K1114" i="21" s="1"/>
  <c r="K1206" i="21" s="1"/>
  <c r="K1309" i="21" s="1"/>
  <c r="G27" i="21"/>
  <c r="G119" i="21" s="1"/>
  <c r="G211" i="21" s="1"/>
  <c r="G303" i="21" s="1"/>
  <c r="G392" i="21" s="1"/>
  <c r="G481" i="21" s="1"/>
  <c r="G570" i="21" s="1"/>
  <c r="G660" i="21" s="1"/>
  <c r="G750" i="21" s="1"/>
  <c r="G841" i="21" s="1"/>
  <c r="G932" i="21" s="1"/>
  <c r="G1023" i="21" s="1"/>
  <c r="G1114" i="21" s="1"/>
  <c r="G1206" i="21" s="1"/>
  <c r="G1309" i="21" s="1"/>
  <c r="G1392" i="21" s="1"/>
  <c r="G1486" i="21" s="1"/>
  <c r="G1581" i="21" s="1"/>
  <c r="G1688" i="21" s="1"/>
  <c r="G1775" i="21" s="1"/>
  <c r="G1871" i="21" s="1"/>
  <c r="G1968" i="21" s="1"/>
  <c r="G2063" i="21" s="1"/>
  <c r="G2170" i="21" s="1"/>
  <c r="G2269" i="21" s="1"/>
  <c r="G2368" i="21" s="1"/>
  <c r="G2466" i="21" s="1"/>
  <c r="G2564" i="21" s="1"/>
  <c r="G2662" i="21" s="1"/>
  <c r="G2759" i="21" s="1"/>
  <c r="D27" i="21"/>
  <c r="D119" i="21" s="1"/>
  <c r="D211" i="21" s="1"/>
  <c r="D303" i="21" s="1"/>
  <c r="D392" i="21" s="1"/>
  <c r="D481" i="21" s="1"/>
  <c r="D570" i="21" s="1"/>
  <c r="D660" i="21" s="1"/>
  <c r="D750" i="21" s="1"/>
  <c r="D841" i="21" s="1"/>
  <c r="D932" i="21" s="1"/>
  <c r="D1023" i="21" s="1"/>
  <c r="D1114" i="21" s="1"/>
  <c r="D1206" i="21" s="1"/>
  <c r="D1309" i="21" s="1"/>
  <c r="D1392" i="21" s="1"/>
  <c r="D1486" i="21" s="1"/>
  <c r="D1581" i="21" s="1"/>
  <c r="D1688" i="21" s="1"/>
  <c r="D1775" i="21" s="1"/>
  <c r="D1871" i="21" s="1"/>
  <c r="D1968" i="21" s="1"/>
  <c r="D2063" i="21" s="1"/>
  <c r="D2170" i="21" s="1"/>
  <c r="D2269" i="21" s="1"/>
  <c r="D2368" i="21" s="1"/>
  <c r="D2466" i="21" s="1"/>
  <c r="D2564" i="21" s="1"/>
  <c r="D2662" i="21" s="1"/>
  <c r="D2759" i="21" s="1"/>
  <c r="M26" i="21"/>
  <c r="M118" i="21" s="1"/>
  <c r="M210" i="21" s="1"/>
  <c r="M302" i="21" s="1"/>
  <c r="M391" i="21" s="1"/>
  <c r="M480" i="21" s="1"/>
  <c r="M569" i="21" s="1"/>
  <c r="M659" i="21" s="1"/>
  <c r="M749" i="21" s="1"/>
  <c r="M840" i="21" s="1"/>
  <c r="M931" i="21" s="1"/>
  <c r="M1022" i="21" s="1"/>
  <c r="M1113" i="21" s="1"/>
  <c r="M1205" i="21" s="1"/>
  <c r="M1299" i="21" s="1"/>
  <c r="M1391" i="21" s="1"/>
  <c r="M1485" i="21" s="1"/>
  <c r="M1580" i="21" s="1"/>
  <c r="M1687" i="21" s="1"/>
  <c r="M1774" i="21" s="1"/>
  <c r="M1870" i="21" s="1"/>
  <c r="M1967" i="21" s="1"/>
  <c r="M2062" i="21" s="1"/>
  <c r="M2169" i="21" s="1"/>
  <c r="M2268" i="21" s="1"/>
  <c r="M2367" i="21" s="1"/>
  <c r="M2465" i="21" s="1"/>
  <c r="M2563" i="21" s="1"/>
  <c r="M2661" i="21" s="1"/>
  <c r="M2758" i="21" s="1"/>
  <c r="K26" i="21"/>
  <c r="K118" i="21" s="1"/>
  <c r="K210" i="21" s="1"/>
  <c r="K302" i="21" s="1"/>
  <c r="K391" i="21" s="1"/>
  <c r="K480" i="21" s="1"/>
  <c r="K569" i="21" s="1"/>
  <c r="K659" i="21" s="1"/>
  <c r="K749" i="21" s="1"/>
  <c r="K840" i="21" s="1"/>
  <c r="K931" i="21" s="1"/>
  <c r="K1022" i="21" s="1"/>
  <c r="K1113" i="21" s="1"/>
  <c r="K1205" i="21" s="1"/>
  <c r="K1299" i="21" s="1"/>
  <c r="G26" i="21"/>
  <c r="G118" i="21" s="1"/>
  <c r="G210" i="21" s="1"/>
  <c r="G302" i="21" s="1"/>
  <c r="G391" i="21" s="1"/>
  <c r="G480" i="21" s="1"/>
  <c r="G569" i="21" s="1"/>
  <c r="G659" i="21" s="1"/>
  <c r="G749" i="21" s="1"/>
  <c r="G840" i="21" s="1"/>
  <c r="G931" i="21" s="1"/>
  <c r="G1022" i="21" s="1"/>
  <c r="G1113" i="21" s="1"/>
  <c r="G1205" i="21" s="1"/>
  <c r="G1299" i="21" s="1"/>
  <c r="G1391" i="21" s="1"/>
  <c r="G1485" i="21" s="1"/>
  <c r="G1580" i="21" s="1"/>
  <c r="G1687" i="21" s="1"/>
  <c r="G1774" i="21" s="1"/>
  <c r="G1870" i="21" s="1"/>
  <c r="G1967" i="21" s="1"/>
  <c r="G2062" i="21" s="1"/>
  <c r="G2169" i="21" s="1"/>
  <c r="G2268" i="21" s="1"/>
  <c r="G2367" i="21" s="1"/>
  <c r="G2465" i="21" s="1"/>
  <c r="G2563" i="21" s="1"/>
  <c r="G2661" i="21" s="1"/>
  <c r="G2758" i="21" s="1"/>
  <c r="D26" i="21"/>
  <c r="D118" i="21" s="1"/>
  <c r="D210" i="21" s="1"/>
  <c r="D302" i="21" s="1"/>
  <c r="D391" i="21" s="1"/>
  <c r="D480" i="21" s="1"/>
  <c r="D569" i="21" s="1"/>
  <c r="D659" i="21" s="1"/>
  <c r="D749" i="21" s="1"/>
  <c r="D840" i="21" s="1"/>
  <c r="D931" i="21" s="1"/>
  <c r="D1022" i="21" s="1"/>
  <c r="D1113" i="21" s="1"/>
  <c r="D1205" i="21" s="1"/>
  <c r="D1299" i="21" s="1"/>
  <c r="D1391" i="21" s="1"/>
  <c r="D1485" i="21" s="1"/>
  <c r="D1580" i="21" s="1"/>
  <c r="D1687" i="21" s="1"/>
  <c r="D1774" i="21" s="1"/>
  <c r="D1870" i="21" s="1"/>
  <c r="D1967" i="21" s="1"/>
  <c r="D2062" i="21" s="1"/>
  <c r="D2169" i="21" s="1"/>
  <c r="D2268" i="21" s="1"/>
  <c r="D2367" i="21" s="1"/>
  <c r="D2465" i="21" s="1"/>
  <c r="D2563" i="21" s="1"/>
  <c r="D2661" i="21" s="1"/>
  <c r="D2758" i="21" s="1"/>
  <c r="M25" i="21"/>
  <c r="M117" i="21" s="1"/>
  <c r="M209" i="21" s="1"/>
  <c r="M301" i="21" s="1"/>
  <c r="M390" i="21" s="1"/>
  <c r="M479" i="21" s="1"/>
  <c r="M568" i="21" s="1"/>
  <c r="M658" i="21" s="1"/>
  <c r="M748" i="21" s="1"/>
  <c r="M839" i="21" s="1"/>
  <c r="M930" i="21" s="1"/>
  <c r="M1021" i="21" s="1"/>
  <c r="M1112" i="21" s="1"/>
  <c r="M1204" i="21" s="1"/>
  <c r="M1298" i="21" s="1"/>
  <c r="M1390" i="21" s="1"/>
  <c r="M1484" i="21" s="1"/>
  <c r="M1579" i="21" s="1"/>
  <c r="M1677" i="21" s="1"/>
  <c r="M1773" i="21" s="1"/>
  <c r="M1869" i="21" s="1"/>
  <c r="M1966" i="21" s="1"/>
  <c r="M2061" i="21" s="1"/>
  <c r="M2168" i="21" s="1"/>
  <c r="M2267" i="21" s="1"/>
  <c r="M2366" i="21" s="1"/>
  <c r="M2464" i="21" s="1"/>
  <c r="M2562" i="21" s="1"/>
  <c r="M2660" i="21" s="1"/>
  <c r="M2757" i="21" s="1"/>
  <c r="K25" i="21"/>
  <c r="K117" i="21" s="1"/>
  <c r="K209" i="21" s="1"/>
  <c r="K301" i="21" s="1"/>
  <c r="K390" i="21" s="1"/>
  <c r="K479" i="21" s="1"/>
  <c r="K568" i="21" s="1"/>
  <c r="K658" i="21" s="1"/>
  <c r="K748" i="21" s="1"/>
  <c r="K839" i="21" s="1"/>
  <c r="K930" i="21" s="1"/>
  <c r="K1021" i="21" s="1"/>
  <c r="K1112" i="21" s="1"/>
  <c r="K1204" i="21" s="1"/>
  <c r="K1298" i="21" s="1"/>
  <c r="G25" i="21"/>
  <c r="G117" i="21" s="1"/>
  <c r="G209" i="21" s="1"/>
  <c r="G301" i="21" s="1"/>
  <c r="G390" i="21" s="1"/>
  <c r="G479" i="21" s="1"/>
  <c r="G568" i="21" s="1"/>
  <c r="G658" i="21" s="1"/>
  <c r="G748" i="21" s="1"/>
  <c r="G839" i="21" s="1"/>
  <c r="G930" i="21" s="1"/>
  <c r="G1021" i="21" s="1"/>
  <c r="G1112" i="21" s="1"/>
  <c r="G1204" i="21" s="1"/>
  <c r="G1298" i="21" s="1"/>
  <c r="G1390" i="21" s="1"/>
  <c r="G1484" i="21" s="1"/>
  <c r="G1579" i="21" s="1"/>
  <c r="G1677" i="21" s="1"/>
  <c r="G1773" i="21" s="1"/>
  <c r="G1869" i="21" s="1"/>
  <c r="G1966" i="21" s="1"/>
  <c r="G2061" i="21" s="1"/>
  <c r="G2168" i="21" s="1"/>
  <c r="G2267" i="21" s="1"/>
  <c r="G2366" i="21" s="1"/>
  <c r="G2464" i="21" s="1"/>
  <c r="G2562" i="21" s="1"/>
  <c r="G2660" i="21" s="1"/>
  <c r="G2757" i="21" s="1"/>
  <c r="D25" i="21"/>
  <c r="D117" i="21" s="1"/>
  <c r="D209" i="21" s="1"/>
  <c r="D301" i="21" s="1"/>
  <c r="D390" i="21" s="1"/>
  <c r="D479" i="21" s="1"/>
  <c r="D568" i="21" s="1"/>
  <c r="D658" i="21" s="1"/>
  <c r="D748" i="21" s="1"/>
  <c r="D839" i="21" s="1"/>
  <c r="D930" i="21" s="1"/>
  <c r="D1021" i="21" s="1"/>
  <c r="D1112" i="21" s="1"/>
  <c r="D1204" i="21" s="1"/>
  <c r="D1298" i="21" s="1"/>
  <c r="D1390" i="21" s="1"/>
  <c r="D1484" i="21" s="1"/>
  <c r="D1579" i="21" s="1"/>
  <c r="D1677" i="21" s="1"/>
  <c r="D1773" i="21" s="1"/>
  <c r="D1869" i="21" s="1"/>
  <c r="D1966" i="21" s="1"/>
  <c r="D2061" i="21" s="1"/>
  <c r="D2168" i="21" s="1"/>
  <c r="D2267" i="21" s="1"/>
  <c r="D2366" i="21" s="1"/>
  <c r="D2464" i="21" s="1"/>
  <c r="D2562" i="21" s="1"/>
  <c r="D2660" i="21" s="1"/>
  <c r="D2757" i="21" s="1"/>
  <c r="M24" i="21"/>
  <c r="M116" i="21" s="1"/>
  <c r="M208" i="21" s="1"/>
  <c r="M300" i="21" s="1"/>
  <c r="M389" i="21" s="1"/>
  <c r="M478" i="21" s="1"/>
  <c r="M567" i="21" s="1"/>
  <c r="M657" i="21" s="1"/>
  <c r="M747" i="21" s="1"/>
  <c r="M838" i="21" s="1"/>
  <c r="M929" i="21" s="1"/>
  <c r="M1020" i="21" s="1"/>
  <c r="M1111" i="21" s="1"/>
  <c r="M1203" i="21" s="1"/>
  <c r="M1297" i="21" s="1"/>
  <c r="M1389" i="21" s="1"/>
  <c r="M1483" i="21" s="1"/>
  <c r="M1578" i="21" s="1"/>
  <c r="M1676" i="21" s="1"/>
  <c r="M1772" i="21" s="1"/>
  <c r="M1868" i="21" s="1"/>
  <c r="M1965" i="21" s="1"/>
  <c r="M2060" i="21" s="1"/>
  <c r="M2158" i="21" s="1"/>
  <c r="M2266" i="21" s="1"/>
  <c r="M2365" i="21" s="1"/>
  <c r="M2463" i="21" s="1"/>
  <c r="M2561" i="21" s="1"/>
  <c r="M2659" i="21" s="1"/>
  <c r="M2756" i="21" s="1"/>
  <c r="K24" i="21"/>
  <c r="K116" i="21" s="1"/>
  <c r="K208" i="21" s="1"/>
  <c r="K300" i="21" s="1"/>
  <c r="K389" i="21" s="1"/>
  <c r="K478" i="21" s="1"/>
  <c r="K567" i="21" s="1"/>
  <c r="K657" i="21" s="1"/>
  <c r="K747" i="21" s="1"/>
  <c r="K838" i="21" s="1"/>
  <c r="K929" i="21" s="1"/>
  <c r="K1020" i="21" s="1"/>
  <c r="K1111" i="21" s="1"/>
  <c r="K1203" i="21" s="1"/>
  <c r="K1297" i="21" s="1"/>
  <c r="K1389" i="21" s="1"/>
  <c r="K1483" i="21" s="1"/>
  <c r="K1578" i="21" s="1"/>
  <c r="K1676" i="21" s="1"/>
  <c r="K1772" i="21" s="1"/>
  <c r="K1868" i="21" s="1"/>
  <c r="K1965" i="21" s="1"/>
  <c r="K2060" i="21" s="1"/>
  <c r="K2158" i="21" s="1"/>
  <c r="K2266" i="21" s="1"/>
  <c r="K2365" i="21" s="1"/>
  <c r="K2463" i="21" s="1"/>
  <c r="K2561" i="21" s="1"/>
  <c r="K2659" i="21" s="1"/>
  <c r="K2756" i="21" s="1"/>
  <c r="G24" i="21"/>
  <c r="G116" i="21" s="1"/>
  <c r="G208" i="21" s="1"/>
  <c r="G300" i="21" s="1"/>
  <c r="G389" i="21" s="1"/>
  <c r="G478" i="21" s="1"/>
  <c r="G567" i="21" s="1"/>
  <c r="G657" i="21" s="1"/>
  <c r="G747" i="21" s="1"/>
  <c r="G838" i="21" s="1"/>
  <c r="G929" i="21" s="1"/>
  <c r="G1020" i="21" s="1"/>
  <c r="G1111" i="21" s="1"/>
  <c r="G1203" i="21" s="1"/>
  <c r="G1297" i="21" s="1"/>
  <c r="G1389" i="21" s="1"/>
  <c r="G1483" i="21" s="1"/>
  <c r="G1578" i="21" s="1"/>
  <c r="G1676" i="21" s="1"/>
  <c r="G1772" i="21" s="1"/>
  <c r="G1868" i="21" s="1"/>
  <c r="G1965" i="21" s="1"/>
  <c r="G2060" i="21" s="1"/>
  <c r="G2158" i="21" s="1"/>
  <c r="G2266" i="21" s="1"/>
  <c r="G2365" i="21" s="1"/>
  <c r="G2463" i="21" s="1"/>
  <c r="G2561" i="21" s="1"/>
  <c r="G2659" i="21" s="1"/>
  <c r="G2756" i="21" s="1"/>
  <c r="D24" i="21"/>
  <c r="D116" i="21" s="1"/>
  <c r="D208" i="21" s="1"/>
  <c r="D300" i="21" s="1"/>
  <c r="D389" i="21" s="1"/>
  <c r="D478" i="21" s="1"/>
  <c r="D567" i="21" s="1"/>
  <c r="D657" i="21" s="1"/>
  <c r="D747" i="21" s="1"/>
  <c r="D838" i="21" s="1"/>
  <c r="D929" i="21" s="1"/>
  <c r="D1020" i="21" s="1"/>
  <c r="D1111" i="21" s="1"/>
  <c r="D1203" i="21" s="1"/>
  <c r="D1297" i="21" s="1"/>
  <c r="D1389" i="21" s="1"/>
  <c r="D1483" i="21" s="1"/>
  <c r="D1578" i="21" s="1"/>
  <c r="D1676" i="21" s="1"/>
  <c r="D1772" i="21" s="1"/>
  <c r="D1868" i="21" s="1"/>
  <c r="D1965" i="21" s="1"/>
  <c r="D2060" i="21" s="1"/>
  <c r="D2158" i="21" s="1"/>
  <c r="D2266" i="21" s="1"/>
  <c r="D2365" i="21" s="1"/>
  <c r="D2463" i="21" s="1"/>
  <c r="D2561" i="21" s="1"/>
  <c r="D2659" i="21" s="1"/>
  <c r="D2756" i="21" s="1"/>
  <c r="M23" i="21"/>
  <c r="M115" i="21" s="1"/>
  <c r="M207" i="21" s="1"/>
  <c r="M299" i="21" s="1"/>
  <c r="M388" i="21" s="1"/>
  <c r="M477" i="21" s="1"/>
  <c r="M566" i="21" s="1"/>
  <c r="M656" i="21" s="1"/>
  <c r="M746" i="21" s="1"/>
  <c r="M837" i="21" s="1"/>
  <c r="M928" i="21" s="1"/>
  <c r="M1019" i="21" s="1"/>
  <c r="M1110" i="21" s="1"/>
  <c r="M1202" i="21" s="1"/>
  <c r="M1296" i="21" s="1"/>
  <c r="M1388" i="21" s="1"/>
  <c r="M1482" i="21" s="1"/>
  <c r="M1577" i="21" s="1"/>
  <c r="M1675" i="21" s="1"/>
  <c r="M1771" i="21" s="1"/>
  <c r="M1867" i="21" s="1"/>
  <c r="M1964" i="21" s="1"/>
  <c r="M2059" i="21" s="1"/>
  <c r="M2157" i="21" s="1"/>
  <c r="M2265" i="21" s="1"/>
  <c r="M2364" i="21" s="1"/>
  <c r="M2462" i="21" s="1"/>
  <c r="M2560" i="21" s="1"/>
  <c r="M2649" i="21" s="1"/>
  <c r="K23" i="21"/>
  <c r="K115" i="21" s="1"/>
  <c r="K207" i="21" s="1"/>
  <c r="K299" i="21" s="1"/>
  <c r="K388" i="21" s="1"/>
  <c r="K477" i="21" s="1"/>
  <c r="K566" i="21" s="1"/>
  <c r="K656" i="21" s="1"/>
  <c r="K746" i="21" s="1"/>
  <c r="K837" i="21" s="1"/>
  <c r="K928" i="21" s="1"/>
  <c r="K1019" i="21" s="1"/>
  <c r="K1110" i="21" s="1"/>
  <c r="K1202" i="21" s="1"/>
  <c r="K1296" i="21" s="1"/>
  <c r="K1388" i="21" s="1"/>
  <c r="K1482" i="21" s="1"/>
  <c r="K1577" i="21" s="1"/>
  <c r="K1675" i="21" s="1"/>
  <c r="K1771" i="21" s="1"/>
  <c r="K1867" i="21" s="1"/>
  <c r="K1964" i="21" s="1"/>
  <c r="K2059" i="21" s="1"/>
  <c r="K2157" i="21" s="1"/>
  <c r="K2265" i="21" s="1"/>
  <c r="K2364" i="21" s="1"/>
  <c r="K2462" i="21" s="1"/>
  <c r="K2560" i="21" s="1"/>
  <c r="K2649" i="21" s="1"/>
  <c r="G23" i="21"/>
  <c r="G115" i="21" s="1"/>
  <c r="G207" i="21" s="1"/>
  <c r="G299" i="21" s="1"/>
  <c r="G388" i="21" s="1"/>
  <c r="G477" i="21" s="1"/>
  <c r="G566" i="21" s="1"/>
  <c r="G656" i="21" s="1"/>
  <c r="G746" i="21" s="1"/>
  <c r="G837" i="21" s="1"/>
  <c r="G928" i="21" s="1"/>
  <c r="G1019" i="21" s="1"/>
  <c r="G1110" i="21" s="1"/>
  <c r="G1202" i="21" s="1"/>
  <c r="G1296" i="21" s="1"/>
  <c r="G1388" i="21" s="1"/>
  <c r="G1482" i="21" s="1"/>
  <c r="G1577" i="21" s="1"/>
  <c r="G1675" i="21" s="1"/>
  <c r="G1771" i="21" s="1"/>
  <c r="G1867" i="21" s="1"/>
  <c r="G1964" i="21" s="1"/>
  <c r="G2059" i="21" s="1"/>
  <c r="G2157" i="21" s="1"/>
  <c r="G2265" i="21" s="1"/>
  <c r="G2364" i="21" s="1"/>
  <c r="G2462" i="21" s="1"/>
  <c r="G2560" i="21" s="1"/>
  <c r="G2649" i="21" s="1"/>
  <c r="D23" i="21"/>
  <c r="D115" i="21" s="1"/>
  <c r="D207" i="21" s="1"/>
  <c r="D299" i="21" s="1"/>
  <c r="D388" i="21" s="1"/>
  <c r="D477" i="21" s="1"/>
  <c r="D566" i="21" s="1"/>
  <c r="D656" i="21" s="1"/>
  <c r="D746" i="21" s="1"/>
  <c r="D837" i="21" s="1"/>
  <c r="D928" i="21" s="1"/>
  <c r="D1019" i="21" s="1"/>
  <c r="D1110" i="21" s="1"/>
  <c r="D1202" i="21" s="1"/>
  <c r="D1296" i="21" s="1"/>
  <c r="D1388" i="21" s="1"/>
  <c r="D1482" i="21" s="1"/>
  <c r="D1577" i="21" s="1"/>
  <c r="D1675" i="21" s="1"/>
  <c r="D1771" i="21" s="1"/>
  <c r="D1867" i="21" s="1"/>
  <c r="D1964" i="21" s="1"/>
  <c r="D2059" i="21" s="1"/>
  <c r="D2157" i="21" s="1"/>
  <c r="D2265" i="21" s="1"/>
  <c r="D2364" i="21" s="1"/>
  <c r="D2462" i="21" s="1"/>
  <c r="D2560" i="21" s="1"/>
  <c r="D2649" i="21" s="1"/>
  <c r="D2746" i="21" s="1"/>
  <c r="M22" i="21"/>
  <c r="M114" i="21" s="1"/>
  <c r="M206" i="21" s="1"/>
  <c r="M298" i="21" s="1"/>
  <c r="M387" i="21" s="1"/>
  <c r="M476" i="21" s="1"/>
  <c r="M565" i="21" s="1"/>
  <c r="M655" i="21" s="1"/>
  <c r="M745" i="21" s="1"/>
  <c r="M836" i="21" s="1"/>
  <c r="M927" i="21" s="1"/>
  <c r="M1018" i="21" s="1"/>
  <c r="M1109" i="21" s="1"/>
  <c r="M1201" i="21" s="1"/>
  <c r="M1295" i="21" s="1"/>
  <c r="M1387" i="21" s="1"/>
  <c r="M1481" i="21" s="1"/>
  <c r="M1576" i="21" s="1"/>
  <c r="M1674" i="21" s="1"/>
  <c r="M1770" i="21" s="1"/>
  <c r="M1866" i="21" s="1"/>
  <c r="M1963" i="21" s="1"/>
  <c r="M2058" i="21" s="1"/>
  <c r="M2156" i="21" s="1"/>
  <c r="M2255" i="21" s="1"/>
  <c r="M2354" i="21" s="1"/>
  <c r="M2452" i="21" s="1"/>
  <c r="M2550" i="21" s="1"/>
  <c r="M2648" i="21" s="1"/>
  <c r="M2745" i="21" s="1"/>
  <c r="K22" i="21"/>
  <c r="K114" i="21" s="1"/>
  <c r="K206" i="21" s="1"/>
  <c r="K298" i="21" s="1"/>
  <c r="K387" i="21" s="1"/>
  <c r="K476" i="21" s="1"/>
  <c r="K565" i="21" s="1"/>
  <c r="K655" i="21" s="1"/>
  <c r="K745" i="21" s="1"/>
  <c r="K836" i="21" s="1"/>
  <c r="K927" i="21" s="1"/>
  <c r="K1018" i="21" s="1"/>
  <c r="K1109" i="21" s="1"/>
  <c r="K1201" i="21" s="1"/>
  <c r="K1295" i="21" s="1"/>
  <c r="K1387" i="21" s="1"/>
  <c r="K1481" i="21" s="1"/>
  <c r="K1576" i="21" s="1"/>
  <c r="K1674" i="21" s="1"/>
  <c r="K1770" i="21" s="1"/>
  <c r="K1866" i="21" s="1"/>
  <c r="K1963" i="21" s="1"/>
  <c r="K2058" i="21" s="1"/>
  <c r="K2156" i="21" s="1"/>
  <c r="K2255" i="21" s="1"/>
  <c r="K2354" i="21" s="1"/>
  <c r="K2452" i="21" s="1"/>
  <c r="K2550" i="21" s="1"/>
  <c r="K2648" i="21" s="1"/>
  <c r="K2745" i="21" s="1"/>
  <c r="G22" i="21"/>
  <c r="G114" i="21" s="1"/>
  <c r="G206" i="21" s="1"/>
  <c r="G298" i="21" s="1"/>
  <c r="G387" i="21" s="1"/>
  <c r="G476" i="21" s="1"/>
  <c r="G565" i="21" s="1"/>
  <c r="G655" i="21" s="1"/>
  <c r="G745" i="21" s="1"/>
  <c r="G836" i="21" s="1"/>
  <c r="G927" i="21" s="1"/>
  <c r="G1018" i="21" s="1"/>
  <c r="G1109" i="21" s="1"/>
  <c r="G1201" i="21" s="1"/>
  <c r="G1295" i="21" s="1"/>
  <c r="G1387" i="21" s="1"/>
  <c r="G1481" i="21" s="1"/>
  <c r="G1576" i="21" s="1"/>
  <c r="G1674" i="21" s="1"/>
  <c r="G1770" i="21" s="1"/>
  <c r="G1866" i="21" s="1"/>
  <c r="G1963" i="21" s="1"/>
  <c r="G2058" i="21" s="1"/>
  <c r="G2156" i="21" s="1"/>
  <c r="G2255" i="21" s="1"/>
  <c r="G2354" i="21" s="1"/>
  <c r="G2452" i="21" s="1"/>
  <c r="G2550" i="21" s="1"/>
  <c r="G2648" i="21" s="1"/>
  <c r="G2745" i="21" s="1"/>
  <c r="D22" i="21"/>
  <c r="P17" i="21"/>
  <c r="P16" i="21"/>
  <c r="H12" i="21"/>
  <c r="L7" i="21"/>
  <c r="M3" i="21"/>
  <c r="L187" i="21" l="1"/>
  <c r="L188" i="21" s="1"/>
  <c r="N984" i="21"/>
  <c r="L279" i="21"/>
  <c r="L280" i="21" s="1"/>
  <c r="L910" i="21"/>
  <c r="L96" i="21"/>
  <c r="L130" i="21"/>
  <c r="Q27" i="21"/>
  <c r="K1391" i="21"/>
  <c r="K1396" i="21"/>
  <c r="M1491" i="21"/>
  <c r="M1586" i="21" s="1"/>
  <c r="M1693" i="21" s="1"/>
  <c r="M1789" i="21" s="1"/>
  <c r="M1885" i="21" s="1"/>
  <c r="M1982" i="21" s="1"/>
  <c r="M2077" i="21" s="1"/>
  <c r="M2175" i="21" s="1"/>
  <c r="M2274" i="21" s="1"/>
  <c r="M2373" i="21" s="1"/>
  <c r="M2471" i="21" s="1"/>
  <c r="M2569" i="21" s="1"/>
  <c r="M2667" i="21" s="1"/>
  <c r="M2764" i="21" s="1"/>
  <c r="M1406" i="21"/>
  <c r="K1395" i="21"/>
  <c r="K1390" i="21"/>
  <c r="O31" i="21"/>
  <c r="O2769" i="21" s="1"/>
  <c r="D114" i="21"/>
  <c r="D206" i="21" s="1"/>
  <c r="D298" i="21" s="1"/>
  <c r="D387" i="21" s="1"/>
  <c r="D476" i="21" s="1"/>
  <c r="D565" i="21" s="1"/>
  <c r="D655" i="21" s="1"/>
  <c r="D745" i="21" s="1"/>
  <c r="D836" i="21" s="1"/>
  <c r="D927" i="21" s="1"/>
  <c r="D1018" i="21" s="1"/>
  <c r="D1109" i="21" s="1"/>
  <c r="D1201" i="21" s="1"/>
  <c r="D1295" i="21" s="1"/>
  <c r="D1387" i="21" s="1"/>
  <c r="D1481" i="21" s="1"/>
  <c r="D1576" i="21" s="1"/>
  <c r="D1674" i="21" s="1"/>
  <c r="D1770" i="21" s="1"/>
  <c r="D1866" i="21" s="1"/>
  <c r="D1963" i="21" s="1"/>
  <c r="D2058" i="21" s="1"/>
  <c r="D2156" i="21" s="1"/>
  <c r="D2255" i="21" s="1"/>
  <c r="D2354" i="21" s="1"/>
  <c r="D2452" i="21" s="1"/>
  <c r="D2550" i="21" s="1"/>
  <c r="D2648" i="21" s="1"/>
  <c r="D2745" i="21" s="1"/>
  <c r="O30" i="21"/>
  <c r="L313" i="21"/>
  <c r="L314" i="21" s="1"/>
  <c r="L222" i="21"/>
  <c r="L371" i="21"/>
  <c r="N947" i="21"/>
  <c r="L641" i="21"/>
  <c r="K1583" i="21"/>
  <c r="K1690" i="21" s="1"/>
  <c r="K1777" i="21" s="1"/>
  <c r="K1491" i="21"/>
  <c r="K1586" i="21" s="1"/>
  <c r="K1693" i="21" s="1"/>
  <c r="K1789" i="21" s="1"/>
  <c r="K1885" i="21" s="1"/>
  <c r="K1982" i="21" s="1"/>
  <c r="K2077" i="21" s="1"/>
  <c r="K2175" i="21" s="1"/>
  <c r="K2274" i="21" s="1"/>
  <c r="K2373" i="21" s="1"/>
  <c r="K2471" i="21" s="1"/>
  <c r="K2569" i="21" s="1"/>
  <c r="K2667" i="21" s="1"/>
  <c r="K2764" i="21" s="1"/>
  <c r="K1486" i="21"/>
  <c r="K1581" i="21" s="1"/>
  <c r="K1688" i="21" s="1"/>
  <c r="K1775" i="21" s="1"/>
  <c r="H193" i="21" l="1"/>
  <c r="H285" i="21"/>
  <c r="N2769" i="21"/>
  <c r="P2769" i="21" s="1"/>
  <c r="Q2769" i="21" s="1"/>
  <c r="O37" i="21"/>
  <c r="O48" i="21" s="1"/>
  <c r="Q48" i="21" s="1"/>
  <c r="P30" i="21"/>
  <c r="K1489" i="21"/>
  <c r="K1584" i="21" s="1"/>
  <c r="K1691" i="21" s="1"/>
  <c r="K1787" i="21" s="1"/>
  <c r="K1883" i="21" s="1"/>
  <c r="K1980" i="21" s="1"/>
  <c r="K2075" i="21" s="1"/>
  <c r="K2173" i="21" s="1"/>
  <c r="K2272" i="21" s="1"/>
  <c r="K2371" i="21" s="1"/>
  <c r="K2469" i="21" s="1"/>
  <c r="K2567" i="21" s="1"/>
  <c r="K2665" i="21" s="1"/>
  <c r="K2762" i="21" s="1"/>
  <c r="K1484" i="21"/>
  <c r="K1579" i="21" s="1"/>
  <c r="K1677" i="21" s="1"/>
  <c r="K1773" i="21" s="1"/>
  <c r="K1869" i="21" s="1"/>
  <c r="K1966" i="21" s="1"/>
  <c r="K2061" i="21" s="1"/>
  <c r="K2168" i="21" s="1"/>
  <c r="K2267" i="21" s="1"/>
  <c r="K2366" i="21" s="1"/>
  <c r="K2464" i="21" s="1"/>
  <c r="K2562" i="21" s="1"/>
  <c r="K2660" i="21" s="1"/>
  <c r="K2757" i="21" s="1"/>
  <c r="L372" i="21"/>
  <c r="H377" i="21"/>
  <c r="L460" i="21"/>
  <c r="K1490" i="21"/>
  <c r="K1585" i="21" s="1"/>
  <c r="K1692" i="21" s="1"/>
  <c r="K1788" i="21" s="1"/>
  <c r="K1884" i="21" s="1"/>
  <c r="K1981" i="21" s="1"/>
  <c r="K2076" i="21" s="1"/>
  <c r="K2174" i="21" s="1"/>
  <c r="K2273" i="21" s="1"/>
  <c r="K2372" i="21" s="1"/>
  <c r="K2470" i="21" s="1"/>
  <c r="K2568" i="21" s="1"/>
  <c r="K2666" i="21" s="1"/>
  <c r="K2763" i="21" s="1"/>
  <c r="K1485" i="21"/>
  <c r="K1580" i="21" s="1"/>
  <c r="K1687" i="21" s="1"/>
  <c r="K1774" i="21" s="1"/>
  <c r="L549" i="21" l="1"/>
  <c r="L461" i="21"/>
  <c r="H466" i="21"/>
  <c r="H555" i="21" l="1"/>
  <c r="L638" i="21"/>
  <c r="L550" i="21"/>
  <c r="H644" i="21" l="1"/>
  <c r="L639" i="21"/>
</calcChain>
</file>

<file path=xl/sharedStrings.xml><?xml version="1.0" encoding="utf-8"?>
<sst xmlns="http://schemas.openxmlformats.org/spreadsheetml/2006/main" count="9523" uniqueCount="2251">
  <si>
    <t>監造單位(工程司)</t>
  </si>
  <si>
    <t>預定完工日期</t>
  </si>
  <si>
    <t>工期展延天數</t>
  </si>
  <si>
    <t>累計實際進度</t>
  </si>
  <si>
    <t>合格</t>
  </si>
  <si>
    <t>不合格</t>
  </si>
  <si>
    <t>辦理情形</t>
  </si>
  <si>
    <t>1.放樣工程</t>
  </si>
  <si>
    <t>5.混凝土工程</t>
  </si>
  <si>
    <t>2.地質改良工程</t>
  </si>
  <si>
    <t>6.鋼筋/鋼構工程</t>
  </si>
  <si>
    <t>3.基礎工程</t>
  </si>
  <si>
    <t>7.雜項/設備工程</t>
  </si>
  <si>
    <t>4.模板工程</t>
  </si>
  <si>
    <t>8.其他</t>
  </si>
  <si>
    <t>本日取(抽)樣材料項目</t>
  </si>
  <si>
    <t>代表數量</t>
  </si>
  <si>
    <t>試樣數量</t>
  </si>
  <si>
    <t>設計強度</t>
  </si>
  <si>
    <r>
      <t>監督項目</t>
    </r>
    <r>
      <rPr>
        <b/>
        <sz val="12"/>
        <color indexed="8"/>
        <rFont val="標楷體"/>
        <family val="4"/>
        <charset val="136"/>
      </rPr>
      <t>(註6)</t>
    </r>
  </si>
  <si>
    <t>預壘樁
散裝水泥</t>
  </si>
  <si>
    <t>鋼筋續接器及安裝#8(含試驗費)</t>
  </si>
  <si>
    <t>鋼筋續接器及安裝#10(含試驗費)</t>
  </si>
  <si>
    <t>鋼筋續接器及安裝#11(含試驗費)</t>
  </si>
  <si>
    <t>(十)□</t>
    <phoneticPr fontId="19" type="noConversion"/>
  </si>
  <si>
    <t>(九)□</t>
    <phoneticPr fontId="19" type="noConversion"/>
  </si>
  <si>
    <t>(八)□</t>
    <phoneticPr fontId="19" type="noConversion"/>
  </si>
  <si>
    <t>(七)□</t>
    <phoneticPr fontId="19" type="noConversion"/>
  </si>
  <si>
    <t>本日取樣項目</t>
    <phoneticPr fontId="19" type="noConversion"/>
  </si>
  <si>
    <t>預壘樁及壓樑鋼筋，SD420W</t>
    <phoneticPr fontId="19" type="noConversion"/>
  </si>
  <si>
    <t>m3</t>
    <phoneticPr fontId="19" type="noConversion"/>
  </si>
  <si>
    <t>混凝土預拌141kgf/cm2</t>
    <phoneticPr fontId="19" type="noConversion"/>
  </si>
  <si>
    <t>混凝土預拌175kgf/cm2</t>
    <phoneticPr fontId="19" type="noConversion"/>
  </si>
  <si>
    <t>使用數量</t>
    <phoneticPr fontId="19" type="noConversion"/>
  </si>
  <si>
    <t>運入數量</t>
    <phoneticPr fontId="19" type="noConversion"/>
  </si>
  <si>
    <t>契約
數量
(單位)</t>
    <phoneticPr fontId="19" type="noConversion"/>
  </si>
  <si>
    <t>材料
名稱</t>
    <phoneticPr fontId="19" type="noConversion"/>
  </si>
  <si>
    <t>契約數量
(單位)</t>
    <phoneticPr fontId="19" type="noConversion"/>
  </si>
  <si>
    <t>三、工地材料管理概況及取樣試驗記錄(含約定之重要材料使用狀況及數量等)：</t>
    <phoneticPr fontId="19" type="noConversion"/>
  </si>
  <si>
    <t>防水</t>
    <phoneticPr fontId="19" type="noConversion"/>
  </si>
  <si>
    <t>太陽能</t>
    <phoneticPr fontId="19" type="noConversion"/>
  </si>
  <si>
    <t>卡車起重機8T</t>
    <phoneticPr fontId="19" type="noConversion"/>
  </si>
  <si>
    <t>卡車起重機50T</t>
    <phoneticPr fontId="19" type="noConversion"/>
  </si>
  <si>
    <t>鋼構</t>
    <phoneticPr fontId="19" type="noConversion"/>
  </si>
  <si>
    <t>防火門</t>
    <phoneticPr fontId="19" type="noConversion"/>
  </si>
  <si>
    <t>輪型起重機25T</t>
    <phoneticPr fontId="19" type="noConversion"/>
  </si>
  <si>
    <t>泥作</t>
    <phoneticPr fontId="19" type="noConversion"/>
  </si>
  <si>
    <t>輪型起重機4.9T</t>
    <phoneticPr fontId="19" type="noConversion"/>
  </si>
  <si>
    <t>油漆</t>
    <phoneticPr fontId="19" type="noConversion"/>
  </si>
  <si>
    <t>泵浦車</t>
    <phoneticPr fontId="19" type="noConversion"/>
  </si>
  <si>
    <t>累計實際進度</t>
    <phoneticPr fontId="19" type="noConversion"/>
  </si>
  <si>
    <t>契約變更次數：第3次</t>
    <phoneticPr fontId="19" type="noConversion"/>
  </si>
  <si>
    <t>累計預定進度</t>
    <phoneticPr fontId="19" type="noConversion"/>
  </si>
  <si>
    <t>□本次變更無需議價</t>
    <phoneticPr fontId="19" type="noConversion"/>
  </si>
  <si>
    <t>變更後契約：556,911,574元</t>
    <phoneticPr fontId="19" type="noConversion"/>
  </si>
  <si>
    <t>工期展延天數</t>
    <phoneticPr fontId="19" type="noConversion"/>
  </si>
  <si>
    <t>契  約  金  額</t>
    <phoneticPr fontId="19" type="noConversion"/>
  </si>
  <si>
    <t>累 計 工 期</t>
    <phoneticPr fontId="19" type="noConversion"/>
  </si>
  <si>
    <t>預定完工日期</t>
    <phoneticPr fontId="19" type="noConversion"/>
  </si>
  <si>
    <t>闕河彬建築師事務所</t>
    <phoneticPr fontId="19" type="noConversion"/>
  </si>
  <si>
    <t>契 約 工 期</t>
    <phoneticPr fontId="19" type="noConversion"/>
  </si>
  <si>
    <t>開  工  日  期</t>
    <phoneticPr fontId="19" type="noConversion"/>
  </si>
  <si>
    <t>臺北市市場處</t>
    <phoneticPr fontId="19" type="noConversion"/>
  </si>
  <si>
    <t>主  辦  機  關</t>
    <phoneticPr fontId="19" type="noConversion"/>
  </si>
  <si>
    <t>契 約 編 號</t>
    <phoneticPr fontId="19" type="noConversion"/>
  </si>
  <si>
    <t>臺北花卉批發市場新建工程暨臺灣國際花卉貿易中心(大基地)-建築工程</t>
    <phoneticPr fontId="19" type="noConversion"/>
  </si>
  <si>
    <t>工  程  名  稱</t>
    <phoneticPr fontId="19" type="noConversion"/>
  </si>
  <si>
    <t>填報日期：</t>
    <phoneticPr fontId="19" type="noConversion"/>
  </si>
  <si>
    <t>公共工程施工日誌</t>
    <phoneticPr fontId="19" type="noConversion"/>
  </si>
  <si>
    <t>第一聯</t>
    <phoneticPr fontId="19" type="noConversion"/>
  </si>
  <si>
    <t>附表３</t>
    <phoneticPr fontId="19" type="noConversion"/>
  </si>
  <si>
    <t>統營營造股份有限公司</t>
    <phoneticPr fontId="19" type="noConversion"/>
  </si>
  <si>
    <t>電梯</t>
    <phoneticPr fontId="19" type="noConversion"/>
  </si>
  <si>
    <t>本日天氣：上午晴下午晴</t>
    <phoneticPr fontId="19" type="noConversion"/>
  </si>
  <si>
    <r>
      <t>五、工地勞工安全衛生事項之督導、公共環境與安全之維護及其他工地行政事務：
     1.檢查施工架之材料是否有顯著之損壞、變形或腐蝕</t>
    </r>
    <r>
      <rPr>
        <sz val="12"/>
        <color indexed="8"/>
        <rFont val="新細明體"/>
        <family val="1"/>
        <charset val="136"/>
      </rPr>
      <t>。</t>
    </r>
    <r>
      <rPr>
        <sz val="12"/>
        <color indexed="8"/>
        <rFont val="標楷體"/>
        <family val="4"/>
        <charset val="136"/>
      </rPr>
      <t xml:space="preserve">
   </t>
    </r>
    <phoneticPr fontId="19" type="noConversion"/>
  </si>
  <si>
    <t>本日天氣：上午陰下午陰</t>
    <phoneticPr fontId="19" type="noConversion"/>
  </si>
  <si>
    <t>統營營造股份有限公司</t>
    <phoneticPr fontId="19" type="noConversion"/>
  </si>
  <si>
    <t>附表３</t>
    <phoneticPr fontId="19" type="noConversion"/>
  </si>
  <si>
    <t>第一聯</t>
    <phoneticPr fontId="19" type="noConversion"/>
  </si>
  <si>
    <t>公共工程施工日誌</t>
    <phoneticPr fontId="19" type="noConversion"/>
  </si>
  <si>
    <t>本日天氣：上午雨下午雨</t>
    <phoneticPr fontId="19" type="noConversion"/>
  </si>
  <si>
    <t>填報日期：</t>
    <phoneticPr fontId="19" type="noConversion"/>
  </si>
  <si>
    <t>工  程  名  稱</t>
    <phoneticPr fontId="19" type="noConversion"/>
  </si>
  <si>
    <t>臺北花卉批發市場新建工程暨臺灣國際花卉貿易中心(大基地)-建築工程</t>
    <phoneticPr fontId="19" type="noConversion"/>
  </si>
  <si>
    <t>契 約 編 號</t>
    <phoneticPr fontId="19" type="noConversion"/>
  </si>
  <si>
    <t>九十八市秘字第C59號</t>
    <phoneticPr fontId="19" type="noConversion"/>
  </si>
  <si>
    <t>主  辦  機  關</t>
    <phoneticPr fontId="19" type="noConversion"/>
  </si>
  <si>
    <t>臺北市市場處</t>
    <phoneticPr fontId="19" type="noConversion"/>
  </si>
  <si>
    <t>開  工  日  期</t>
    <phoneticPr fontId="19" type="noConversion"/>
  </si>
  <si>
    <t>契 約 工 期</t>
    <phoneticPr fontId="19" type="noConversion"/>
  </si>
  <si>
    <t>監造單位(工程司)</t>
    <phoneticPr fontId="19" type="noConversion"/>
  </si>
  <si>
    <t>闕河彬建築師事務所</t>
    <phoneticPr fontId="19" type="noConversion"/>
  </si>
  <si>
    <t>預定完工日期</t>
    <phoneticPr fontId="19" type="noConversion"/>
  </si>
  <si>
    <t>累 計 工 期</t>
    <phoneticPr fontId="19" type="noConversion"/>
  </si>
  <si>
    <t>契  約  金  額</t>
    <phoneticPr fontId="19" type="noConversion"/>
  </si>
  <si>
    <t>工期展延天數</t>
    <phoneticPr fontId="19" type="noConversion"/>
  </si>
  <si>
    <t>剩 餘 工 期</t>
    <phoneticPr fontId="19" type="noConversion"/>
  </si>
  <si>
    <t>變更後契約：556,911,574元</t>
    <phoneticPr fontId="19" type="noConversion"/>
  </si>
  <si>
    <t>□本次變更無需議價</t>
    <phoneticPr fontId="19" type="noConversion"/>
  </si>
  <si>
    <t>累計預定進度</t>
    <phoneticPr fontId="19" type="noConversion"/>
  </si>
  <si>
    <t>契約變更次數：第3次</t>
    <phoneticPr fontId="19" type="noConversion"/>
  </si>
  <si>
    <t>□議價前     ■議價後</t>
    <phoneticPr fontId="19" type="noConversion"/>
  </si>
  <si>
    <t>累計實際進度</t>
    <phoneticPr fontId="19" type="noConversion"/>
  </si>
  <si>
    <t>一、依施工計畫書執行按圖施工概況(含約定之重要施工項目及完成數量等)：</t>
    <phoneticPr fontId="19" type="noConversion"/>
  </si>
  <si>
    <t xml:space="preserve">施工項目 </t>
    <phoneticPr fontId="19" type="noConversion"/>
  </si>
  <si>
    <t>單位</t>
    <phoneticPr fontId="19" type="noConversion"/>
  </si>
  <si>
    <t>契約數量</t>
    <phoneticPr fontId="19" type="noConversion"/>
  </si>
  <si>
    <t>本日完成數量</t>
    <phoneticPr fontId="19" type="noConversion"/>
  </si>
  <si>
    <t>累計完成數量</t>
    <phoneticPr fontId="19" type="noConversion"/>
  </si>
  <si>
    <t>屬營造業專業工程
特定施工項目</t>
    <phoneticPr fontId="19" type="noConversion"/>
  </si>
  <si>
    <t>備註</t>
    <phoneticPr fontId="19" type="noConversion"/>
  </si>
  <si>
    <t>圍籬綠化保養</t>
    <phoneticPr fontId="2" type="noConversion"/>
  </si>
  <si>
    <t>式</t>
    <phoneticPr fontId="2" type="noConversion"/>
  </si>
  <si>
    <r>
      <t xml:space="preserve">□是 </t>
    </r>
    <r>
      <rPr>
        <sz val="9"/>
        <color indexed="8"/>
        <rFont val="新細明體"/>
        <family val="1"/>
        <charset val="136"/>
      </rPr>
      <t>█</t>
    </r>
    <r>
      <rPr>
        <sz val="9"/>
        <color indexed="8"/>
        <rFont val="標楷體"/>
        <family val="4"/>
        <charset val="136"/>
      </rPr>
      <t>否</t>
    </r>
    <phoneticPr fontId="19" type="noConversion"/>
  </si>
  <si>
    <t>鋼管鷹架及護網、安全斜籬(淺基卸貨區)</t>
    <phoneticPr fontId="2" type="noConversion"/>
  </si>
  <si>
    <t>M2</t>
    <phoneticPr fontId="2" type="noConversion"/>
  </si>
  <si>
    <t>鋼構A572 GR50鋼構A36加工製作及組立(含防銹處理及噴漆)</t>
    <phoneticPr fontId="2" type="noConversion"/>
  </si>
  <si>
    <t>T</t>
    <phoneticPr fontId="2" type="noConversion"/>
  </si>
  <si>
    <t>鋼構防火漆施作:拍賣室4F會議室</t>
    <phoneticPr fontId="2" type="noConversion"/>
  </si>
  <si>
    <t xml:space="preserve"> 輕隔間牆雙面封矽酸鈣板TH=10mm</t>
    <phoneticPr fontId="2" type="noConversion"/>
  </si>
  <si>
    <t>□是 █否</t>
    <phoneticPr fontId="19" type="noConversion"/>
  </si>
  <si>
    <t>拍賣室3F/4F輕隔間骨架施作</t>
    <phoneticPr fontId="2" type="noConversion"/>
  </si>
  <si>
    <t>5/11-5/18</t>
    <phoneticPr fontId="19" type="noConversion"/>
  </si>
  <si>
    <t>15天</t>
    <phoneticPr fontId="19" type="noConversion"/>
  </si>
  <si>
    <t>牆面1:3水泥砂漿粉光刷水泥漆(一底二塗)(一般模板)</t>
    <phoneticPr fontId="2" type="noConversion"/>
  </si>
  <si>
    <t>深基3F</t>
    <phoneticPr fontId="2" type="noConversion"/>
  </si>
  <si>
    <t xml:space="preserve"> 1/2B砌磚(全區廁所)</t>
    <phoneticPr fontId="2" type="noConversion"/>
  </si>
  <si>
    <t xml:space="preserve"> 鋁擠型氟碳烤漆玻璃採光罩</t>
    <phoneticPr fontId="2" type="noConversion"/>
  </si>
  <si>
    <t>(3F花台-/C1採光罩)</t>
    <phoneticPr fontId="2" type="noConversion"/>
  </si>
  <si>
    <t>電梯15人份-速度60m/min4停止樓(B1-3F)</t>
    <phoneticPr fontId="2" type="noConversion"/>
  </si>
  <si>
    <t>座</t>
    <phoneticPr fontId="2" type="noConversion"/>
  </si>
  <si>
    <t>#1電梯施作</t>
    <phoneticPr fontId="2" type="noConversion"/>
  </si>
  <si>
    <t>二、工地人員及機具管理(含約定之出工人數機具使用情形及數量)：</t>
    <phoneticPr fontId="19" type="noConversion"/>
  </si>
  <si>
    <t>出工工別</t>
    <phoneticPr fontId="19" type="noConversion"/>
  </si>
  <si>
    <t>本日人數</t>
    <phoneticPr fontId="19" type="noConversion"/>
  </si>
  <si>
    <t>累計人數</t>
    <phoneticPr fontId="19" type="noConversion"/>
  </si>
  <si>
    <t>出動機具</t>
    <phoneticPr fontId="19" type="noConversion"/>
  </si>
  <si>
    <t>時數(本日／累計)</t>
    <phoneticPr fontId="19" type="noConversion"/>
  </si>
  <si>
    <t>機數(本日／累計)</t>
    <phoneticPr fontId="19" type="noConversion"/>
  </si>
  <si>
    <t>工地人員</t>
    <phoneticPr fontId="19" type="noConversion"/>
  </si>
  <si>
    <t>模板</t>
    <phoneticPr fontId="19" type="noConversion"/>
  </si>
  <si>
    <t>PC120</t>
    <phoneticPr fontId="19" type="noConversion"/>
  </si>
  <si>
    <t>圍籬</t>
    <phoneticPr fontId="19" type="noConversion"/>
  </si>
  <si>
    <t>整地</t>
    <phoneticPr fontId="19" type="noConversion"/>
  </si>
  <si>
    <t>PC400</t>
    <phoneticPr fontId="19" type="noConversion"/>
  </si>
  <si>
    <t>點工</t>
    <phoneticPr fontId="19" type="noConversion"/>
  </si>
  <si>
    <t>水電</t>
    <phoneticPr fontId="19" type="noConversion"/>
  </si>
  <si>
    <t>PC200</t>
    <phoneticPr fontId="19" type="noConversion"/>
  </si>
  <si>
    <t>鋼筋</t>
    <phoneticPr fontId="19" type="noConversion"/>
  </si>
  <si>
    <t>鋼板樁</t>
    <phoneticPr fontId="19" type="noConversion"/>
  </si>
  <si>
    <t>卡車8.8T</t>
    <phoneticPr fontId="19" type="noConversion"/>
  </si>
  <si>
    <t>地改</t>
    <phoneticPr fontId="19" type="noConversion"/>
  </si>
  <si>
    <t>預壘樁</t>
    <phoneticPr fontId="19" type="noConversion"/>
  </si>
  <si>
    <t>PC300</t>
    <phoneticPr fontId="19" type="noConversion"/>
  </si>
  <si>
    <t>背拉角鐵</t>
    <phoneticPr fontId="19" type="noConversion"/>
  </si>
  <si>
    <t>中間樁</t>
    <phoneticPr fontId="19" type="noConversion"/>
  </si>
  <si>
    <t>卡車35T</t>
    <phoneticPr fontId="19" type="noConversion"/>
  </si>
  <si>
    <t>安全欄杆</t>
    <phoneticPr fontId="19" type="noConversion"/>
  </si>
  <si>
    <t>泵浦車</t>
    <phoneticPr fontId="19" type="noConversion"/>
  </si>
  <si>
    <t>安全觀測</t>
    <phoneticPr fontId="19" type="noConversion"/>
  </si>
  <si>
    <t>木工</t>
    <phoneticPr fontId="19" type="noConversion"/>
  </si>
  <si>
    <t>吊車45T</t>
    <phoneticPr fontId="19" type="noConversion"/>
  </si>
  <si>
    <t>土方</t>
    <phoneticPr fontId="19" type="noConversion"/>
  </si>
  <si>
    <t>整體粉光</t>
    <phoneticPr fontId="19" type="noConversion"/>
  </si>
  <si>
    <t>卡車起重機3.6T</t>
    <phoneticPr fontId="19" type="noConversion"/>
  </si>
  <si>
    <t>鷹架</t>
    <phoneticPr fontId="19" type="noConversion"/>
  </si>
  <si>
    <t>鋁門窗</t>
    <phoneticPr fontId="19" type="noConversion"/>
  </si>
  <si>
    <t>泥作</t>
    <phoneticPr fontId="19" type="noConversion"/>
  </si>
  <si>
    <t>輪型起重機25T</t>
    <phoneticPr fontId="19" type="noConversion"/>
  </si>
  <si>
    <t>防火門</t>
    <phoneticPr fontId="19" type="noConversion"/>
  </si>
  <si>
    <t>鋼構</t>
    <phoneticPr fontId="19" type="noConversion"/>
  </si>
  <si>
    <t>卡車起重機50T</t>
    <phoneticPr fontId="19" type="noConversion"/>
  </si>
  <si>
    <t>捲門</t>
    <phoneticPr fontId="19" type="noConversion"/>
  </si>
  <si>
    <t>鋁帷幕</t>
    <phoneticPr fontId="19" type="noConversion"/>
  </si>
  <si>
    <t>卡車起重機8T</t>
    <phoneticPr fontId="19" type="noConversion"/>
  </si>
  <si>
    <t>太陽能</t>
    <phoneticPr fontId="19" type="noConversion"/>
  </si>
  <si>
    <t>防水</t>
    <phoneticPr fontId="19" type="noConversion"/>
  </si>
  <si>
    <t>電梯</t>
    <phoneticPr fontId="19" type="noConversion"/>
  </si>
  <si>
    <t>三、工地材料管理概況及取樣試驗記錄(含約定之重要材料使用狀況及數量等)：</t>
    <phoneticPr fontId="19" type="noConversion"/>
  </si>
  <si>
    <t>統營營造股份有限公司</t>
    <phoneticPr fontId="19" type="noConversion"/>
  </si>
  <si>
    <t>附表３</t>
    <phoneticPr fontId="19" type="noConversion"/>
  </si>
  <si>
    <t>第一聯</t>
    <phoneticPr fontId="19" type="noConversion"/>
  </si>
  <si>
    <t>公共工程施工日誌</t>
    <phoneticPr fontId="19" type="noConversion"/>
  </si>
  <si>
    <t>本日天氣：上午雨下午雨</t>
    <phoneticPr fontId="19" type="noConversion"/>
  </si>
  <si>
    <t>填報日期：</t>
    <phoneticPr fontId="19" type="noConversion"/>
  </si>
  <si>
    <t>九十八市秘字第C59號</t>
    <phoneticPr fontId="19" type="noConversion"/>
  </si>
  <si>
    <t>監造單位(工程司)</t>
    <phoneticPr fontId="19" type="noConversion"/>
  </si>
  <si>
    <t>剩 餘 工 期</t>
    <phoneticPr fontId="19" type="noConversion"/>
  </si>
  <si>
    <t>□議價前     ■議價後</t>
    <phoneticPr fontId="19" type="noConversion"/>
  </si>
  <si>
    <t>材料名稱</t>
    <phoneticPr fontId="19" type="noConversion"/>
  </si>
  <si>
    <t>女</t>
    <phoneticPr fontId="19" type="noConversion"/>
  </si>
  <si>
    <t>本日</t>
    <phoneticPr fontId="19" type="noConversion"/>
  </si>
  <si>
    <t>累計</t>
    <phoneticPr fontId="19" type="noConversion"/>
  </si>
  <si>
    <t>男</t>
    <phoneticPr fontId="19" type="noConversion"/>
  </si>
  <si>
    <t>混凝土預拌175kgf/cm2</t>
    <phoneticPr fontId="19" type="noConversion"/>
  </si>
  <si>
    <t>m3</t>
    <phoneticPr fontId="19" type="noConversion"/>
  </si>
  <si>
    <t>地改樁
散裝水泥</t>
    <phoneticPr fontId="19" type="noConversion"/>
  </si>
  <si>
    <t>混凝土預拌141kgf/cm2</t>
    <phoneticPr fontId="19" type="noConversion"/>
  </si>
  <si>
    <t>預壘樁
散裝水泥</t>
    <phoneticPr fontId="19" type="noConversion"/>
  </si>
  <si>
    <t>混凝土預拌210kgf/cm2</t>
    <phoneticPr fontId="19" type="noConversion"/>
  </si>
  <si>
    <t>混凝土預拌280kgf/cm2</t>
    <phoneticPr fontId="19" type="noConversion"/>
  </si>
  <si>
    <t>壓樑混凝土預拌280kgf/cm2</t>
    <phoneticPr fontId="19" type="noConversion"/>
  </si>
  <si>
    <t>預壘樁及壓樑鋼筋，SD280</t>
    <phoneticPr fontId="19" type="noConversion"/>
  </si>
  <si>
    <t>預壘樁及壓樑鋼筋，SD420W</t>
    <phoneticPr fontId="19" type="noConversion"/>
  </si>
  <si>
    <t>鋼筋，SD280</t>
    <phoneticPr fontId="19" type="noConversion"/>
  </si>
  <si>
    <t>鋼筋，SD420W</t>
    <phoneticPr fontId="19" type="noConversion"/>
  </si>
  <si>
    <t>取  樣  材  料  名  稱</t>
    <phoneticPr fontId="19" type="noConversion"/>
  </si>
  <si>
    <t>本日取樣項目</t>
    <phoneticPr fontId="19" type="noConversion"/>
  </si>
  <si>
    <t>代表
數量</t>
    <phoneticPr fontId="19" type="noConversion"/>
  </si>
  <si>
    <t>設計
強度</t>
    <phoneticPr fontId="19" type="noConversion"/>
  </si>
  <si>
    <t>位置</t>
    <phoneticPr fontId="19" type="noConversion"/>
  </si>
  <si>
    <r>
      <t>(一)</t>
    </r>
    <r>
      <rPr>
        <sz val="10"/>
        <color indexed="8"/>
        <rFont val="新細明體"/>
        <family val="1"/>
        <charset val="136"/>
      </rPr>
      <t>□</t>
    </r>
    <r>
      <rPr>
        <sz val="10"/>
        <color indexed="8"/>
        <rFont val="標楷體"/>
        <family val="4"/>
        <charset val="136"/>
      </rPr>
      <t>混凝土試體</t>
    </r>
    <phoneticPr fontId="19" type="noConversion"/>
  </si>
  <si>
    <t>(六)□</t>
    <phoneticPr fontId="19" type="noConversion"/>
  </si>
  <si>
    <t>(二)□瀝青混凝土材料</t>
    <phoneticPr fontId="19" type="noConversion"/>
  </si>
  <si>
    <t>(七)□</t>
    <phoneticPr fontId="19" type="noConversion"/>
  </si>
  <si>
    <t>(三)□級配料篩分析</t>
    <phoneticPr fontId="19" type="noConversion"/>
  </si>
  <si>
    <t>(八)□</t>
    <phoneticPr fontId="19" type="noConversion"/>
  </si>
  <si>
    <t>(四)□鋼筋</t>
    <phoneticPr fontId="19" type="noConversion"/>
  </si>
  <si>
    <t>(九)□</t>
    <phoneticPr fontId="19" type="noConversion"/>
  </si>
  <si>
    <t>(五)□其他</t>
    <phoneticPr fontId="19" type="noConversion"/>
  </si>
  <si>
    <t>(十)□</t>
    <phoneticPr fontId="19" type="noConversion"/>
  </si>
  <si>
    <r>
      <t>四、本日施工項目是否須依「營造業專業工程特定施工項目應置之技術士總類、比率或人數
    標準表」規定應設置技術士之業工程：□有</t>
    </r>
    <r>
      <rPr>
        <sz val="12"/>
        <color theme="1"/>
        <rFont val="新細明體"/>
        <family val="2"/>
        <charset val="136"/>
        <scheme val="minor"/>
      </rPr>
      <t>█</t>
    </r>
    <r>
      <rPr>
        <sz val="12"/>
        <color indexed="8"/>
        <rFont val="標楷體"/>
        <family val="4"/>
        <charset val="136"/>
      </rPr>
      <t>無(此項如勾選"有"，則應填寫後附「公
    共工程施工日誌之技術士簽章表」)</t>
    </r>
    <phoneticPr fontId="19" type="noConversion"/>
  </si>
  <si>
    <r>
      <t>五、工地勞工安全衛生事項之督導、公共環境與安全之維護及其他工地行政事務：
        1.結構等開口部分之邊緣檢查欄杆防護是否完整</t>
    </r>
    <r>
      <rPr>
        <sz val="12"/>
        <color indexed="8"/>
        <rFont val="華康粗黑體"/>
        <family val="3"/>
        <charset val="136"/>
      </rPr>
      <t>。</t>
    </r>
    <phoneticPr fontId="19" type="noConversion"/>
  </si>
  <si>
    <t xml:space="preserve">六、通知分包廠商辦理事項：
   </t>
    <phoneticPr fontId="19" type="noConversion"/>
  </si>
  <si>
    <t xml:space="preserve">七、重要事項紀錄(含主辦機關及監造單位指示、工地遇緊急異常狀況及需解決施工技術問
    題之通報處理情形、施工要徑、進度落後原因及因應對策等)：
    1.B1F筏基清潔及防水查驗
    2.拍賣室屋頂鋼樑膜厚查驗                                              
                                                                                                                                                                                                                                                                                                </t>
    <phoneticPr fontId="19" type="noConversion"/>
  </si>
  <si>
    <t>八、本日是否須依營造業法第三十五條第三款請專任工程人員督察按圖施工：□是■否</t>
    <phoneticPr fontId="19" type="noConversion"/>
  </si>
  <si>
    <t>九、本日是否須依營造業法第三十五條第三款請專任工程人員解決施工技術問題：□是■否</t>
    <phoneticPr fontId="19" type="noConversion"/>
  </si>
  <si>
    <t>填表人(簽名，註5)：</t>
    <phoneticPr fontId="19" type="noConversion"/>
  </si>
  <si>
    <t>專任工程人員(簽名或蓋章，註6)：</t>
    <phoneticPr fontId="19" type="noConversion"/>
  </si>
  <si>
    <r>
      <t>註：</t>
    </r>
    <r>
      <rPr>
        <sz val="10"/>
        <color indexed="8"/>
        <rFont val="標楷體"/>
        <family val="4"/>
        <charset val="136"/>
      </rPr>
      <t>1.本施工日誌應按日填報，材料名稱應與契約書內單價分析表一致，並依核定之施工計畫書規定填報。本施工日
　　　 誌分為二聯，填寫一式三份，廠商及監造單位各留存一份隨時備查，一份送主辦機關。</t>
    </r>
    <phoneticPr fontId="19" type="noConversion"/>
  </si>
  <si>
    <t xml:space="preserve">    2.如辦理契約變更或工期展延，應填寫修正核定後之契約工期與預定完工日期，且應依修正核定後進度網圖計算
　　　累計預定進度及累計實際進度；工程項目依照契約詳細表選擇重要項目填入。</t>
    <phoneticPr fontId="19" type="noConversion"/>
  </si>
  <si>
    <t xml:space="preserve">    3.契約變更次數應依「修正契約總價表」內容填寫。</t>
    <phoneticPr fontId="19" type="noConversion"/>
  </si>
  <si>
    <t xml:space="preserve">    4.累計預定進度與累計實際進度應於每週六估計填寫一次。</t>
    <phoneticPr fontId="19" type="noConversion"/>
  </si>
  <si>
    <t xml:space="preserve">    5.本工程依營造業法第三十條規定須置工地主任者，由工地主任簽章；依上開規定免置工地主任者，則由營造業
      法第三十二條第二項所定之人員簽章。廠商非屬營造業者，由工地負責人簽章。</t>
    <phoneticPr fontId="19" type="noConversion"/>
  </si>
  <si>
    <t xml:space="preserve">    6.第七項、第八項及第九項若須營造業專任工程人員到場，專任工程人員應簽章負責；廠商非屬營造業者免填。</t>
    <phoneticPr fontId="19" type="noConversion"/>
  </si>
  <si>
    <t xml:space="preserve">    7.本施工日誌不得塗改，各機關得依業務性質參酌調整之。</t>
    <phoneticPr fontId="19" type="noConversion"/>
  </si>
  <si>
    <t xml:space="preserve">    8.公共工程屬建築物者，應填寫「建築物施工日誌」。</t>
    <phoneticPr fontId="19" type="noConversion"/>
  </si>
  <si>
    <t>挖土方就近堆置，總重35t傾卸貨車</t>
    <phoneticPr fontId="19" type="noConversion"/>
  </si>
  <si>
    <t>B.M3</t>
    <phoneticPr fontId="19" type="noConversion"/>
  </si>
  <si>
    <t>橡化瀝青防水膜</t>
    <phoneticPr fontId="19" type="noConversion"/>
  </si>
  <si>
    <t>民善街外側斜坡</t>
    <phoneticPr fontId="19" type="noConversion"/>
  </si>
  <si>
    <t>淺基4F</t>
    <phoneticPr fontId="2" type="noConversion"/>
  </si>
  <si>
    <t>地坪1:2防水水泥砂漿粉刷打底面貼30*60cm 岩面透心止滑石英磚</t>
    <phoneticPr fontId="2" type="noConversion"/>
  </si>
  <si>
    <t>PC120</t>
    <phoneticPr fontId="19" type="noConversion"/>
  </si>
  <si>
    <t>鋼筋</t>
    <phoneticPr fontId="19" type="noConversion"/>
  </si>
  <si>
    <t>中間樁</t>
    <phoneticPr fontId="19" type="noConversion"/>
  </si>
  <si>
    <t>卡車35T</t>
    <phoneticPr fontId="19" type="noConversion"/>
  </si>
  <si>
    <t>油漆</t>
    <phoneticPr fontId="19" type="noConversion"/>
  </si>
  <si>
    <t>輪型起重機4.9T</t>
    <phoneticPr fontId="19" type="noConversion"/>
  </si>
  <si>
    <t>鋁門窗</t>
    <phoneticPr fontId="19" type="noConversion"/>
  </si>
  <si>
    <t>防水</t>
    <phoneticPr fontId="19" type="noConversion"/>
  </si>
  <si>
    <t>電梯</t>
    <phoneticPr fontId="19" type="noConversion"/>
  </si>
  <si>
    <t>三、工地材料管理概況及取樣試驗記錄(含約定之重要材料使用狀況及數量等)：</t>
    <phoneticPr fontId="19" type="noConversion"/>
  </si>
  <si>
    <t>材料名稱</t>
    <phoneticPr fontId="19" type="noConversion"/>
  </si>
  <si>
    <t>契約數量
(單位)</t>
    <phoneticPr fontId="19" type="noConversion"/>
  </si>
  <si>
    <t>運入數量</t>
    <phoneticPr fontId="19" type="noConversion"/>
  </si>
  <si>
    <t>使用數量</t>
    <phoneticPr fontId="19" type="noConversion"/>
  </si>
  <si>
    <t>材料
名稱</t>
    <phoneticPr fontId="19" type="noConversion"/>
  </si>
  <si>
    <t>契約
數量
(單位)</t>
    <phoneticPr fontId="19" type="noConversion"/>
  </si>
  <si>
    <t xml:space="preserve">五、工地勞工安全衛生事項之督導、公共環境與安全之維護及其他工地行政事務：
   </t>
    <phoneticPr fontId="19" type="noConversion"/>
  </si>
  <si>
    <r>
      <t>六、通知分包廠商辦理事項：
     1.安全網防墜措施檢查是否完整</t>
    </r>
    <r>
      <rPr>
        <sz val="12"/>
        <color indexed="8"/>
        <rFont val="華康粗黑體"/>
        <family val="3"/>
        <charset val="136"/>
      </rPr>
      <t>。</t>
    </r>
    <phoneticPr fontId="19" type="noConversion"/>
  </si>
  <si>
    <r>
      <t>七、重要事項紀錄(含主辦機關及監造單位指示、工地遇緊急異常狀況及需解決施工技術問
    題之通報處理情形、施工要徑、進度落後原因及因應對策等)：
    1.深基四樓太陽能採光天窗缺失改善</t>
    </r>
    <r>
      <rPr>
        <sz val="12"/>
        <color indexed="8"/>
        <rFont val="華康粗黑體"/>
        <family val="3"/>
        <charset val="136"/>
      </rPr>
      <t>。</t>
    </r>
    <r>
      <rPr>
        <sz val="12"/>
        <color indexed="8"/>
        <rFont val="標楷體"/>
        <family val="4"/>
        <charset val="136"/>
      </rPr>
      <t xml:space="preserve">
    2.3/4F矽酸鈣板及岩棉材料查驗</t>
    </r>
    <r>
      <rPr>
        <sz val="12"/>
        <color indexed="8"/>
        <rFont val="華康粗黑體"/>
        <family val="3"/>
        <charset val="136"/>
      </rPr>
      <t>。</t>
    </r>
    <r>
      <rPr>
        <sz val="12"/>
        <color indexed="8"/>
        <rFont val="標楷體"/>
        <family val="4"/>
        <charset val="136"/>
      </rPr>
      <t xml:space="preserve">                                                 
                                                                                                                                                                                                                                                                                                </t>
    </r>
    <phoneticPr fontId="19" type="noConversion"/>
  </si>
  <si>
    <t>本日天氣：上午晴下午晴</t>
    <phoneticPr fontId="19" type="noConversion"/>
  </si>
  <si>
    <r>
      <t xml:space="preserve">七、重要事項紀錄(含主辦機關及監造單位指示、工地遇緊急異常狀況及需解決施工技術問
    題之通報處理情形、施工要徑、進度落後原因及因應對策等)：
    1.深基四樓太陽能採光天窗缺失改善 。
    2.第八十八次工務會議 </t>
    </r>
    <r>
      <rPr>
        <sz val="12"/>
        <color indexed="8"/>
        <rFont val="華康粗黑體"/>
        <family val="3"/>
        <charset val="136"/>
      </rPr>
      <t>。</t>
    </r>
    <r>
      <rPr>
        <sz val="12"/>
        <color indexed="8"/>
        <rFont val="標楷體"/>
        <family val="4"/>
        <charset val="136"/>
      </rPr>
      <t xml:space="preserve">
    3.B1F/淺基4F水箱磁磚材料查驗</t>
    </r>
    <r>
      <rPr>
        <sz val="12"/>
        <color indexed="8"/>
        <rFont val="華康粗黑體"/>
        <family val="3"/>
        <charset val="136"/>
      </rPr>
      <t>。</t>
    </r>
    <r>
      <rPr>
        <sz val="12"/>
        <color indexed="8"/>
        <rFont val="標楷體"/>
        <family val="4"/>
        <charset val="136"/>
      </rPr>
      <t xml:space="preserve">                                                
                                                                                                                                                                                                                                                                                                </t>
    </r>
    <phoneticPr fontId="19" type="noConversion"/>
  </si>
  <si>
    <t>捲門</t>
    <phoneticPr fontId="19" type="noConversion"/>
  </si>
  <si>
    <t>鋁帷幕</t>
    <phoneticPr fontId="19" type="noConversion"/>
  </si>
  <si>
    <t>本日</t>
    <phoneticPr fontId="19" type="noConversion"/>
  </si>
  <si>
    <t>累計</t>
    <phoneticPr fontId="19" type="noConversion"/>
  </si>
  <si>
    <t>地改樁
散裝水泥</t>
    <phoneticPr fontId="19" type="noConversion"/>
  </si>
  <si>
    <t>預壘樁
散裝水泥</t>
    <phoneticPr fontId="19" type="noConversion"/>
  </si>
  <si>
    <t>混凝土預拌210kgf/cm2</t>
    <phoneticPr fontId="19" type="noConversion"/>
  </si>
  <si>
    <t>混凝土預拌280kgf/cm2</t>
    <phoneticPr fontId="19" type="noConversion"/>
  </si>
  <si>
    <t>壓樑混凝土預拌280kgf/cm2</t>
    <phoneticPr fontId="19" type="noConversion"/>
  </si>
  <si>
    <t>預壘樁及壓樑鋼筋，SD280</t>
    <phoneticPr fontId="19" type="noConversion"/>
  </si>
  <si>
    <t>鋼筋，SD280</t>
    <phoneticPr fontId="19" type="noConversion"/>
  </si>
  <si>
    <t>鋼筋，SD420W</t>
    <phoneticPr fontId="19" type="noConversion"/>
  </si>
  <si>
    <t>取  樣  材  料  名  稱</t>
    <phoneticPr fontId="19" type="noConversion"/>
  </si>
  <si>
    <t>代表
數量</t>
    <phoneticPr fontId="19" type="noConversion"/>
  </si>
  <si>
    <t>設計
強度</t>
    <phoneticPr fontId="19" type="noConversion"/>
  </si>
  <si>
    <t>位置</t>
    <phoneticPr fontId="19" type="noConversion"/>
  </si>
  <si>
    <t>備註</t>
    <phoneticPr fontId="19" type="noConversion"/>
  </si>
  <si>
    <r>
      <t>(一)</t>
    </r>
    <r>
      <rPr>
        <sz val="10"/>
        <color indexed="8"/>
        <rFont val="新細明體"/>
        <family val="1"/>
        <charset val="136"/>
      </rPr>
      <t>□</t>
    </r>
    <r>
      <rPr>
        <sz val="10"/>
        <color indexed="8"/>
        <rFont val="標楷體"/>
        <family val="4"/>
        <charset val="136"/>
      </rPr>
      <t>混凝土試體</t>
    </r>
    <phoneticPr fontId="19" type="noConversion"/>
  </si>
  <si>
    <t>(六)□</t>
    <phoneticPr fontId="19" type="noConversion"/>
  </si>
  <si>
    <t>(二)□瀝青混凝土材料</t>
    <phoneticPr fontId="19" type="noConversion"/>
  </si>
  <si>
    <t>(三)□級配料篩分析</t>
    <phoneticPr fontId="19" type="noConversion"/>
  </si>
  <si>
    <t>(四)□鋼筋</t>
    <phoneticPr fontId="19" type="noConversion"/>
  </si>
  <si>
    <t>(五)□其他</t>
    <phoneticPr fontId="19" type="noConversion"/>
  </si>
  <si>
    <r>
      <t>四、本日施工項目是否須依「營造業專業工程特定施工項目應置之技術士總類、比率或人數
    標準表」規定應設置技術士之業工程：□有</t>
    </r>
    <r>
      <rPr>
        <sz val="12"/>
        <color theme="1"/>
        <rFont val="新細明體"/>
        <family val="2"/>
        <charset val="136"/>
        <scheme val="minor"/>
      </rPr>
      <t>█</t>
    </r>
    <r>
      <rPr>
        <sz val="12"/>
        <color indexed="8"/>
        <rFont val="標楷體"/>
        <family val="4"/>
        <charset val="136"/>
      </rPr>
      <t>無(此項如勾選"有"，則應填寫後附「公
    共工程施工日誌之技術士簽章表」)</t>
    </r>
    <phoneticPr fontId="19" type="noConversion"/>
  </si>
  <si>
    <t xml:space="preserve">六、通知分包廠商辦理事項：
   </t>
    <phoneticPr fontId="19" type="noConversion"/>
  </si>
  <si>
    <t>契  約  金  額</t>
    <phoneticPr fontId="19" type="noConversion"/>
  </si>
  <si>
    <t>工期展延天數</t>
    <phoneticPr fontId="19" type="noConversion"/>
  </si>
  <si>
    <t>剩 餘 工 期</t>
    <phoneticPr fontId="19" type="noConversion"/>
  </si>
  <si>
    <t>變更後契約：556,911,574元</t>
    <phoneticPr fontId="19" type="noConversion"/>
  </si>
  <si>
    <t>□本次變更無需議價</t>
    <phoneticPr fontId="19" type="noConversion"/>
  </si>
  <si>
    <t>累計預定進度</t>
    <phoneticPr fontId="19" type="noConversion"/>
  </si>
  <si>
    <t>契約變更次數：第3次</t>
    <phoneticPr fontId="19" type="noConversion"/>
  </si>
  <si>
    <t>□議價前     ■議價後</t>
    <phoneticPr fontId="19" type="noConversion"/>
  </si>
  <si>
    <t>累計實際進度</t>
    <phoneticPr fontId="19" type="noConversion"/>
  </si>
  <si>
    <r>
      <t>七、重要事項紀錄(含主辦機關及監造單位指示、工地遇緊急異常狀況及需解決施工技術問
    題之通報處理情形、施工要徑、進度落後原因及因應對策等)：
    1.深基四樓太陽能採光天窗缺失改善</t>
    </r>
    <r>
      <rPr>
        <sz val="12"/>
        <color indexed="8"/>
        <rFont val="華康粗黑體"/>
        <family val="3"/>
        <charset val="136"/>
      </rPr>
      <t>。</t>
    </r>
    <r>
      <rPr>
        <sz val="12"/>
        <color indexed="8"/>
        <rFont val="標楷體"/>
        <family val="4"/>
        <charset val="136"/>
      </rPr>
      <t xml:space="preserve">
    2.3t鋁板材料查驗</t>
    </r>
    <r>
      <rPr>
        <sz val="12"/>
        <color indexed="8"/>
        <rFont val="華康粗黑體"/>
        <family val="3"/>
        <charset val="136"/>
      </rPr>
      <t xml:space="preserve">。
</t>
    </r>
    <r>
      <rPr>
        <sz val="12"/>
        <color indexed="8"/>
        <rFont val="標楷體"/>
        <family val="4"/>
        <charset val="136"/>
      </rPr>
      <t xml:space="preserve">    3.鋁擠型梭型百葉材料查驗 。                                                
                                                                                                                                                                                                                                                                                                </t>
    </r>
    <phoneticPr fontId="19" type="noConversion"/>
  </si>
  <si>
    <t>八、本日是否須依營造業法第三十五條第三款請專任工程人員督察按圖施工：□是■否</t>
    <phoneticPr fontId="19" type="noConversion"/>
  </si>
  <si>
    <t>九、本日是否須依營造業法第三十五條第三款請專任工程人員解決施工技術問題：□是■否</t>
    <phoneticPr fontId="19" type="noConversion"/>
  </si>
  <si>
    <t>填表人(簽名，註5)：</t>
    <phoneticPr fontId="19" type="noConversion"/>
  </si>
  <si>
    <t>專任工程人員(簽名或蓋章，註6)：</t>
    <phoneticPr fontId="19" type="noConversion"/>
  </si>
  <si>
    <r>
      <t>註：</t>
    </r>
    <r>
      <rPr>
        <sz val="10"/>
        <color indexed="8"/>
        <rFont val="標楷體"/>
        <family val="4"/>
        <charset val="136"/>
      </rPr>
      <t>1.本施工日誌應按日填報，材料名稱應與契約書內單價分析表一致，並依核定之施工計畫書規定填報。本施工日
　　　 誌分為二聯，填寫一式三份，廠商及監造單位各留存一份隨時備查，一份送主辦機關。</t>
    </r>
    <phoneticPr fontId="19" type="noConversion"/>
  </si>
  <si>
    <t xml:space="preserve">    2.如辦理契約變更或工期展延，應填寫修正核定後之契約工期與預定完工日期，且應依修正核定後進度網圖計算
　　　累計預定進度及累計實際進度；工程項目依照契約詳細表選擇重要項目填入。</t>
    <phoneticPr fontId="19" type="noConversion"/>
  </si>
  <si>
    <t xml:space="preserve">    3.契約變更次數應依「修正契約總價表」內容填寫。</t>
    <phoneticPr fontId="19" type="noConversion"/>
  </si>
  <si>
    <t xml:space="preserve">    4.累計預定進度與累計實際進度應於每週六估計填寫一次。</t>
    <phoneticPr fontId="19" type="noConversion"/>
  </si>
  <si>
    <t xml:space="preserve">    5.本工程依營造業法第三十條規定須置工地主任者，由工地主任簽章；依上開規定免置工地主任者，則由營造業
      法第三十二條第二項所定之人員簽章。廠商非屬營造業者，由工地負責人簽章。</t>
    <phoneticPr fontId="19" type="noConversion"/>
  </si>
  <si>
    <t xml:space="preserve">    6.第七項、第八項及第九項若須營造業專任工程人員到場，專任工程人員應簽章負責；廠商非屬營造業者免填。</t>
    <phoneticPr fontId="19" type="noConversion"/>
  </si>
  <si>
    <t xml:space="preserve">    7.本施工日誌不得塗改，各機關得依業務性質參酌調整之。</t>
    <phoneticPr fontId="19" type="noConversion"/>
  </si>
  <si>
    <t xml:space="preserve">    8.公共工程屬建築物者，應填寫「建築物施工日誌」。</t>
    <phoneticPr fontId="19" type="noConversion"/>
  </si>
  <si>
    <t>本日天氣：上午晴下午晴</t>
    <phoneticPr fontId="19" type="noConversion"/>
  </si>
  <si>
    <t>工  程  名  稱</t>
    <phoneticPr fontId="19" type="noConversion"/>
  </si>
  <si>
    <t>臺北花卉批發市場新建工程暨臺灣國際花卉貿易中心(大基地)-建築工程</t>
    <phoneticPr fontId="19" type="noConversion"/>
  </si>
  <si>
    <t>契 約 編 號</t>
    <phoneticPr fontId="19" type="noConversion"/>
  </si>
  <si>
    <t>九十八市秘字第C59號</t>
    <phoneticPr fontId="19" type="noConversion"/>
  </si>
  <si>
    <t>主  辦  機  關</t>
    <phoneticPr fontId="19" type="noConversion"/>
  </si>
  <si>
    <t>臺北市市場處</t>
    <phoneticPr fontId="19" type="noConversion"/>
  </si>
  <si>
    <t>開  工  日  期</t>
    <phoneticPr fontId="19" type="noConversion"/>
  </si>
  <si>
    <t>契 約 工 期</t>
    <phoneticPr fontId="19" type="noConversion"/>
  </si>
  <si>
    <t>監造單位(工程司)</t>
    <phoneticPr fontId="19" type="noConversion"/>
  </si>
  <si>
    <t>闕河彬建築師事務所</t>
    <phoneticPr fontId="19" type="noConversion"/>
  </si>
  <si>
    <t>預定完工日期</t>
    <phoneticPr fontId="19" type="noConversion"/>
  </si>
  <si>
    <t>累 計 工 期</t>
    <phoneticPr fontId="19" type="noConversion"/>
  </si>
  <si>
    <t>鋼構防火漆施作:淺基卸貨區</t>
    <phoneticPr fontId="2" type="noConversion"/>
  </si>
  <si>
    <t>民善街外側斜坡及深基4F屋頂</t>
    <phoneticPr fontId="2" type="noConversion"/>
  </si>
  <si>
    <t>外牆1:2 防水水泥砂漿粉刷貼馬賽克</t>
    <phoneticPr fontId="2" type="noConversion"/>
  </si>
  <si>
    <t>淺基3F/4F拍賣室</t>
    <phoneticPr fontId="2" type="noConversion"/>
  </si>
  <si>
    <t>外牆清水混凝土全面著色修補飾面</t>
    <phoneticPr fontId="2" type="noConversion"/>
  </si>
  <si>
    <t>3F花台-/C1採光罩</t>
    <phoneticPr fontId="2" type="noConversion"/>
  </si>
  <si>
    <t xml:space="preserve">七、重要事項紀錄(含主辦機關及監造單位指示、工地遇緊急異常狀況及需解決施工技術問
    題之通報處理情形、施工要徑、進度落後原因及因應對策等)：
    1.深基四樓太陽能採光天窗缺失改善                                                 
                                                                                                                                                                                                                                                                                                </t>
    <phoneticPr fontId="19" type="noConversion"/>
  </si>
  <si>
    <t>鋼筋,SD420W</t>
    <phoneticPr fontId="19" type="noConversion"/>
  </si>
  <si>
    <t>民善街外部結構</t>
    <phoneticPr fontId="2" type="noConversion"/>
  </si>
  <si>
    <t>外牆1:2 防水水泥砂漿粉刷貼馬賽克</t>
    <phoneticPr fontId="19" type="noConversion"/>
  </si>
  <si>
    <t>淺基3F卸貨區</t>
    <phoneticPr fontId="2" type="noConversion"/>
  </si>
  <si>
    <t>地坪1:2防水水泥砂漿粉刷打底面貼30*60㎝岩面透心止滑石英磚</t>
    <phoneticPr fontId="2" type="noConversion"/>
  </si>
  <si>
    <t>拍賣室二樓</t>
    <phoneticPr fontId="2" type="noConversion"/>
  </si>
  <si>
    <r>
      <t>七、重要事項紀錄(含主辦機關及監造單位指示、工地遇緊急異常狀況及需解決施工技術問
    題之通報處理情形、施工要徑、進度落後原因及因應對策等)：
    1.深基四樓太陽能採光天窗缺失改善</t>
    </r>
    <r>
      <rPr>
        <sz val="12"/>
        <color indexed="8"/>
        <rFont val="新細明體"/>
        <family val="1"/>
        <charset val="136"/>
      </rPr>
      <t>。</t>
    </r>
    <r>
      <rPr>
        <sz val="12"/>
        <color indexed="8"/>
        <rFont val="標楷體"/>
        <family val="4"/>
        <charset val="136"/>
      </rPr>
      <t xml:space="preserve">
    2.淺基3F/4F單面封板查驗。                                                 
                                                                                                                                                                                                                                                                                                </t>
    </r>
    <phoneticPr fontId="19" type="noConversion"/>
  </si>
  <si>
    <t>地下室內牆筏基水箱1:2樹脂水泥砂漿防水粉光</t>
    <phoneticPr fontId="2" type="noConversion"/>
  </si>
  <si>
    <t>#5、#6貨梯</t>
    <phoneticPr fontId="2" type="noConversion"/>
  </si>
  <si>
    <t>拍賣室3F岩棉填塞及矽酸鈣板雙面封板</t>
    <phoneticPr fontId="2" type="noConversion"/>
  </si>
  <si>
    <t>A、B、C、D、E樓梯扶手</t>
    <phoneticPr fontId="2" type="noConversion"/>
  </si>
  <si>
    <t>M</t>
    <phoneticPr fontId="2" type="noConversion"/>
  </si>
  <si>
    <t>A、D、E梯扶手材料進場</t>
    <phoneticPr fontId="2" type="noConversion"/>
  </si>
  <si>
    <t>防火漆</t>
    <phoneticPr fontId="2" type="noConversion"/>
  </si>
  <si>
    <t xml:space="preserve">七、重要事項紀錄(含主辦機關及監造單位指示、工地遇緊急異常狀況及需解決施工技術問
    題之通報處理情形、施工要徑、進度落後原因及因應對策等)：
    1.深基四樓太陽能採光天窗缺失改善 
    2.第八十九次工務會議                                                           
                                                                                                                                                                                                                                                                                                </t>
    <phoneticPr fontId="19" type="noConversion"/>
  </si>
  <si>
    <t xml:space="preserve">七、重要事項紀錄(含主辦機關及監造單位指示、工地遇緊急異常狀況及需解決施工技術問
    題之通報處理情形、施工要徑、進度落後原因及因應對策等)：
    1.深基四樓太陽能採光天窗缺失改善。
    2.淺基礎#3人行道版查驗。                                               
                                                                                                                                                                                                                                                                                                </t>
    <phoneticPr fontId="19" type="noConversion"/>
  </si>
  <si>
    <t>本日天氣：上午陰下午陰</t>
    <phoneticPr fontId="19" type="noConversion"/>
  </si>
  <si>
    <t>結構用混凝土，預拌，280kgf/cm2</t>
    <phoneticPr fontId="2" type="noConversion"/>
  </si>
  <si>
    <t>M3</t>
    <phoneticPr fontId="2" type="noConversion"/>
  </si>
  <si>
    <t>3t立面鋁板氟碳烤漆(空縫)</t>
    <phoneticPr fontId="2" type="noConversion"/>
  </si>
  <si>
    <t>深淺基礎三樓民善街骨架及內側鋁板施作</t>
    <phoneticPr fontId="2" type="noConversion"/>
  </si>
  <si>
    <t>民善街人行步道下方</t>
    <phoneticPr fontId="2" type="noConversion"/>
  </si>
  <si>
    <t>#2電梯</t>
    <phoneticPr fontId="2" type="noConversion"/>
  </si>
  <si>
    <t>拍賣室三樓</t>
    <phoneticPr fontId="2" type="noConversion"/>
  </si>
  <si>
    <t>室內地坪1:2防水水泥砂漿粉刷打底面貼50*50㎝白水泥磨石子地磚</t>
    <phoneticPr fontId="2" type="noConversion"/>
  </si>
  <si>
    <t>深基礎室內三樓</t>
    <phoneticPr fontId="2" type="noConversion"/>
  </si>
  <si>
    <t>E梯扶手施作</t>
    <phoneticPr fontId="2" type="noConversion"/>
  </si>
  <si>
    <t xml:space="preserve">七、重要事項紀錄(含主辦機關及監造單位指示、工地遇緊急異常狀況及需解決施工技術問
    題之通報處理情形、施工要徑、進度落後原因及因應對策等)：
    1.烤漆鋁板外牆飾板材料進場查驗。
    2.卸貨區雨庇3t鋁板氟碳烤漆材料查驗。
    3.拍賣室山型屋頂鋁擠型氟碳烤漆材料查驗。
    4.氟碳烤漆鋼構玻璃帷幕材料查驗。
                                                                                                                                                                                                                                                                                                </t>
    <phoneticPr fontId="19" type="noConversion"/>
  </si>
  <si>
    <t xml:space="preserve">七、重要事項紀錄(含主辦機關及監造單位指示、工地遇緊急異常狀況及需解決施工技術問
    題之通報處理情形、施工要徑、進度落後原因及因應對策等)：
                                                                                                                                                                                                                                                                                                </t>
    <phoneticPr fontId="19" type="noConversion"/>
  </si>
  <si>
    <t>工  程  名  稱</t>
    <phoneticPr fontId="19" type="noConversion"/>
  </si>
  <si>
    <t>臺北花卉批發市場新建工程暨臺灣國際花卉貿易中心(大基地)-建築工程</t>
    <phoneticPr fontId="19" type="noConversion"/>
  </si>
  <si>
    <t>契 約 編 號</t>
    <phoneticPr fontId="19" type="noConversion"/>
  </si>
  <si>
    <t>九十八市秘字第C59號</t>
    <phoneticPr fontId="19" type="noConversion"/>
  </si>
  <si>
    <t>主  辦  機  關</t>
    <phoneticPr fontId="19" type="noConversion"/>
  </si>
  <si>
    <t>臺北市市場處</t>
    <phoneticPr fontId="19" type="noConversion"/>
  </si>
  <si>
    <t>開  工  日  期</t>
    <phoneticPr fontId="19" type="noConversion"/>
  </si>
  <si>
    <t>契 約 工 期</t>
    <phoneticPr fontId="19" type="noConversion"/>
  </si>
  <si>
    <t>監造單位(工程司)</t>
    <phoneticPr fontId="19" type="noConversion"/>
  </si>
  <si>
    <t>闕河彬建築師事務所</t>
    <phoneticPr fontId="19" type="noConversion"/>
  </si>
  <si>
    <t>預定完工日期</t>
    <phoneticPr fontId="19" type="noConversion"/>
  </si>
  <si>
    <t>累 計 工 期</t>
    <phoneticPr fontId="19" type="noConversion"/>
  </si>
  <si>
    <t>契  約  金  額</t>
    <phoneticPr fontId="19" type="noConversion"/>
  </si>
  <si>
    <t>工期展延天數</t>
    <phoneticPr fontId="19" type="noConversion"/>
  </si>
  <si>
    <t>剩 餘 工 期</t>
    <phoneticPr fontId="19" type="noConversion"/>
  </si>
  <si>
    <t>變更後契約：556,911,574元</t>
    <phoneticPr fontId="19" type="noConversion"/>
  </si>
  <si>
    <t>□本次變更無需議價</t>
    <phoneticPr fontId="19" type="noConversion"/>
  </si>
  <si>
    <t>累計預定進度</t>
    <phoneticPr fontId="19" type="noConversion"/>
  </si>
  <si>
    <t>契約變更次數：第3次</t>
    <phoneticPr fontId="19" type="noConversion"/>
  </si>
  <si>
    <t>□議價前     ■議價後</t>
    <phoneticPr fontId="19" type="noConversion"/>
  </si>
  <si>
    <t>累計實際進度</t>
    <phoneticPr fontId="19" type="noConversion"/>
  </si>
  <si>
    <t>一、依施工計畫書執行按圖施工概況(含約定之重要施工項目及完成數量等)：</t>
    <phoneticPr fontId="19" type="noConversion"/>
  </si>
  <si>
    <t xml:space="preserve">施工項目 </t>
    <phoneticPr fontId="19" type="noConversion"/>
  </si>
  <si>
    <t>單位</t>
    <phoneticPr fontId="19" type="noConversion"/>
  </si>
  <si>
    <t>契約數量</t>
    <phoneticPr fontId="19" type="noConversion"/>
  </si>
  <si>
    <t>本日完成數量</t>
    <phoneticPr fontId="19" type="noConversion"/>
  </si>
  <si>
    <t>累計完成數量</t>
    <phoneticPr fontId="19" type="noConversion"/>
  </si>
  <si>
    <t>屬營造業專業工程
特定施工項目</t>
    <phoneticPr fontId="19" type="noConversion"/>
  </si>
  <si>
    <t>備註</t>
    <phoneticPr fontId="19" type="noConversion"/>
  </si>
  <si>
    <t>圍籬綠化保養</t>
    <phoneticPr fontId="2" type="noConversion"/>
  </si>
  <si>
    <t>式</t>
    <phoneticPr fontId="2" type="noConversion"/>
  </si>
  <si>
    <r>
      <t xml:space="preserve">□是 </t>
    </r>
    <r>
      <rPr>
        <sz val="9"/>
        <color indexed="8"/>
        <rFont val="新細明體"/>
        <family val="1"/>
        <charset val="136"/>
      </rPr>
      <t>█</t>
    </r>
    <r>
      <rPr>
        <sz val="9"/>
        <color indexed="8"/>
        <rFont val="標楷體"/>
        <family val="4"/>
        <charset val="136"/>
      </rPr>
      <t>否</t>
    </r>
    <phoneticPr fontId="19" type="noConversion"/>
  </si>
  <si>
    <t>鋼管鷹架及護網、安全斜籬(淺基卸貨區)</t>
    <phoneticPr fontId="2" type="noConversion"/>
  </si>
  <si>
    <t>M2</t>
    <phoneticPr fontId="2" type="noConversion"/>
  </si>
  <si>
    <t>場鑄結構混凝土用模板，普通，(建築，建築物)</t>
    <phoneticPr fontId="2" type="noConversion"/>
  </si>
  <si>
    <t>M3</t>
    <phoneticPr fontId="2" type="noConversion"/>
  </si>
  <si>
    <t>鋼構A36加工製作及組立(含防銹處理及噴漆)</t>
    <phoneticPr fontId="19" type="noConversion"/>
  </si>
  <si>
    <t>T</t>
    <phoneticPr fontId="19" type="noConversion"/>
  </si>
  <si>
    <t>3t立面鋁板氟碳烤漆(空縫)</t>
    <phoneticPr fontId="2" type="noConversion"/>
  </si>
  <si>
    <t>深淺基礎三樓民善街骨架及內側鋁板施作</t>
    <phoneticPr fontId="2" type="noConversion"/>
  </si>
  <si>
    <t>外牆清水混凝土全面著色修補飾面</t>
    <phoneticPr fontId="2" type="noConversion"/>
  </si>
  <si>
    <t>民善街人行步道下方</t>
    <phoneticPr fontId="2" type="noConversion"/>
  </si>
  <si>
    <t>牆面1:3水泥砂漿粉光刷水泥漆(一底二塗)(一般模板)</t>
    <phoneticPr fontId="2" type="noConversion"/>
  </si>
  <si>
    <t>□是 █否</t>
    <phoneticPr fontId="19" type="noConversion"/>
  </si>
  <si>
    <t>拍賣室屋頂周邊外牆粉刷</t>
    <phoneticPr fontId="2" type="noConversion"/>
  </si>
  <si>
    <t>地坪1:2防水水泥砂漿粉刷打底面貼30*60㎝岩面透心止滑石英磚</t>
    <phoneticPr fontId="2" type="noConversion"/>
  </si>
  <si>
    <t>拍賣室三樓及四樓</t>
    <phoneticPr fontId="2" type="noConversion"/>
  </si>
  <si>
    <t>室內地坪1:2防水水泥砂漿粉刷打底面貼50*50㎝白水泥磨石子地磚</t>
    <phoneticPr fontId="2" type="noConversion"/>
  </si>
  <si>
    <t>深基礎室內三樓</t>
    <phoneticPr fontId="2" type="noConversion"/>
  </si>
  <si>
    <t>A、B、C、D、E樓梯扶手</t>
    <phoneticPr fontId="2" type="noConversion"/>
  </si>
  <si>
    <t>M</t>
    <phoneticPr fontId="2" type="noConversion"/>
  </si>
  <si>
    <t>A樓梯扶手施作</t>
    <phoneticPr fontId="2" type="noConversion"/>
  </si>
  <si>
    <t>二、工地人員及機具管理(含約定之出工人數機具使用情形及數量)：</t>
    <phoneticPr fontId="19" type="noConversion"/>
  </si>
  <si>
    <t>出工工別</t>
    <phoneticPr fontId="19" type="noConversion"/>
  </si>
  <si>
    <t>本日人數</t>
    <phoneticPr fontId="19" type="noConversion"/>
  </si>
  <si>
    <t>累計人數</t>
    <phoneticPr fontId="19" type="noConversion"/>
  </si>
  <si>
    <t>出動機具</t>
    <phoneticPr fontId="19" type="noConversion"/>
  </si>
  <si>
    <t>時數(本日／累計)</t>
    <phoneticPr fontId="19" type="noConversion"/>
  </si>
  <si>
    <t>機數(本日／累計)</t>
    <phoneticPr fontId="19" type="noConversion"/>
  </si>
  <si>
    <t>工地人員</t>
    <phoneticPr fontId="19" type="noConversion"/>
  </si>
  <si>
    <t>模板</t>
    <phoneticPr fontId="19" type="noConversion"/>
  </si>
  <si>
    <t>PC120</t>
    <phoneticPr fontId="19" type="noConversion"/>
  </si>
  <si>
    <t>圍籬</t>
    <phoneticPr fontId="19" type="noConversion"/>
  </si>
  <si>
    <t>整地</t>
    <phoneticPr fontId="19" type="noConversion"/>
  </si>
  <si>
    <t>PC400</t>
    <phoneticPr fontId="19" type="noConversion"/>
  </si>
  <si>
    <t>點工</t>
    <phoneticPr fontId="19" type="noConversion"/>
  </si>
  <si>
    <t>水電</t>
    <phoneticPr fontId="19" type="noConversion"/>
  </si>
  <si>
    <t>PC200</t>
    <phoneticPr fontId="19" type="noConversion"/>
  </si>
  <si>
    <t>鋼筋</t>
    <phoneticPr fontId="19" type="noConversion"/>
  </si>
  <si>
    <t>鋼板樁</t>
    <phoneticPr fontId="19" type="noConversion"/>
  </si>
  <si>
    <t>卡車8.8T</t>
    <phoneticPr fontId="19" type="noConversion"/>
  </si>
  <si>
    <t>地改</t>
    <phoneticPr fontId="19" type="noConversion"/>
  </si>
  <si>
    <t>預壘樁</t>
    <phoneticPr fontId="19" type="noConversion"/>
  </si>
  <si>
    <t>PC300</t>
    <phoneticPr fontId="19" type="noConversion"/>
  </si>
  <si>
    <t>背拉角鐵</t>
    <phoneticPr fontId="19" type="noConversion"/>
  </si>
  <si>
    <t>中間樁</t>
    <phoneticPr fontId="19" type="noConversion"/>
  </si>
  <si>
    <t>卡車35T</t>
    <phoneticPr fontId="19" type="noConversion"/>
  </si>
  <si>
    <t>泵浦車</t>
    <phoneticPr fontId="19" type="noConversion"/>
  </si>
  <si>
    <t>安全欄杆</t>
    <phoneticPr fontId="19" type="noConversion"/>
  </si>
  <si>
    <t>安全觀測</t>
    <phoneticPr fontId="19" type="noConversion"/>
  </si>
  <si>
    <t>木工</t>
    <phoneticPr fontId="19" type="noConversion"/>
  </si>
  <si>
    <t>吊車45T</t>
    <phoneticPr fontId="19" type="noConversion"/>
  </si>
  <si>
    <t>土方</t>
    <phoneticPr fontId="19" type="noConversion"/>
  </si>
  <si>
    <t>整體粉光</t>
    <phoneticPr fontId="19" type="noConversion"/>
  </si>
  <si>
    <t>卡車起重機3.6T</t>
    <phoneticPr fontId="19" type="noConversion"/>
  </si>
  <si>
    <t>鷹架</t>
    <phoneticPr fontId="19" type="noConversion"/>
  </si>
  <si>
    <t>油漆</t>
    <phoneticPr fontId="19" type="noConversion"/>
  </si>
  <si>
    <t>輪型起重機4.9T</t>
    <phoneticPr fontId="19" type="noConversion"/>
  </si>
  <si>
    <t>統營營造股份有限公司</t>
    <phoneticPr fontId="19" type="noConversion"/>
  </si>
  <si>
    <t>附表３</t>
    <phoneticPr fontId="19" type="noConversion"/>
  </si>
  <si>
    <t>第一聯</t>
    <phoneticPr fontId="19" type="noConversion"/>
  </si>
  <si>
    <t>公共工程施工日誌</t>
    <phoneticPr fontId="19" type="noConversion"/>
  </si>
  <si>
    <t>填報日期：</t>
    <phoneticPr fontId="19" type="noConversion"/>
  </si>
  <si>
    <t>鋁門窗</t>
    <phoneticPr fontId="19" type="noConversion"/>
  </si>
  <si>
    <t>泥作</t>
    <phoneticPr fontId="19" type="noConversion"/>
  </si>
  <si>
    <t>輪型起重機25T</t>
    <phoneticPr fontId="19" type="noConversion"/>
  </si>
  <si>
    <t>防火門</t>
    <phoneticPr fontId="19" type="noConversion"/>
  </si>
  <si>
    <t>鋼構</t>
    <phoneticPr fontId="19" type="noConversion"/>
  </si>
  <si>
    <t>卡車起重機50T</t>
    <phoneticPr fontId="19" type="noConversion"/>
  </si>
  <si>
    <t>捲門</t>
    <phoneticPr fontId="19" type="noConversion"/>
  </si>
  <si>
    <t>鋁帷幕</t>
    <phoneticPr fontId="19" type="noConversion"/>
  </si>
  <si>
    <t>卡車起重機8T</t>
    <phoneticPr fontId="19" type="noConversion"/>
  </si>
  <si>
    <t>太陽能</t>
    <phoneticPr fontId="19" type="noConversion"/>
  </si>
  <si>
    <t>防水</t>
    <phoneticPr fontId="19" type="noConversion"/>
  </si>
  <si>
    <t>電梯</t>
    <phoneticPr fontId="19" type="noConversion"/>
  </si>
  <si>
    <t>防火漆</t>
    <phoneticPr fontId="2" type="noConversion"/>
  </si>
  <si>
    <t>三、工地材料管理概況及取樣試驗記錄(含約定之重要材料使用狀況及數量等)：</t>
    <phoneticPr fontId="19" type="noConversion"/>
  </si>
  <si>
    <t>材料名稱</t>
    <phoneticPr fontId="19" type="noConversion"/>
  </si>
  <si>
    <t>契約數量
(單位)</t>
    <phoneticPr fontId="19" type="noConversion"/>
  </si>
  <si>
    <t>運入數量</t>
    <phoneticPr fontId="19" type="noConversion"/>
  </si>
  <si>
    <t>使用數量</t>
    <phoneticPr fontId="19" type="noConversion"/>
  </si>
  <si>
    <t>材料
名稱</t>
    <phoneticPr fontId="19" type="noConversion"/>
  </si>
  <si>
    <t>契約
數量
(單位)</t>
    <phoneticPr fontId="19" type="noConversion"/>
  </si>
  <si>
    <t>本日</t>
    <phoneticPr fontId="19" type="noConversion"/>
  </si>
  <si>
    <t>累計</t>
    <phoneticPr fontId="19" type="noConversion"/>
  </si>
  <si>
    <t>混凝土預拌175kgf/cm2</t>
    <phoneticPr fontId="19" type="noConversion"/>
  </si>
  <si>
    <t>m3</t>
    <phoneticPr fontId="19" type="noConversion"/>
  </si>
  <si>
    <t>地改樁
散裝水泥</t>
    <phoneticPr fontId="19" type="noConversion"/>
  </si>
  <si>
    <t>混凝土預拌141kgf/cm2</t>
    <phoneticPr fontId="19" type="noConversion"/>
  </si>
  <si>
    <t>預壘樁
散裝水泥</t>
    <phoneticPr fontId="19" type="noConversion"/>
  </si>
  <si>
    <t>混凝土預拌210kgf/cm2</t>
    <phoneticPr fontId="19" type="noConversion"/>
  </si>
  <si>
    <t>混凝土預拌280kgf/cm2</t>
    <phoneticPr fontId="19" type="noConversion"/>
  </si>
  <si>
    <t>壓樑混凝土預拌280kgf/cm2</t>
    <phoneticPr fontId="19" type="noConversion"/>
  </si>
  <si>
    <t>預壘樁及壓樑鋼筋，SD280</t>
    <phoneticPr fontId="19" type="noConversion"/>
  </si>
  <si>
    <t>預壘樁及壓樑鋼筋，SD420W</t>
    <phoneticPr fontId="19" type="noConversion"/>
  </si>
  <si>
    <t>鋼筋，SD280</t>
    <phoneticPr fontId="19" type="noConversion"/>
  </si>
  <si>
    <t>鋼筋，SD420W</t>
    <phoneticPr fontId="19" type="noConversion"/>
  </si>
  <si>
    <t>取  樣  材  料  名  稱</t>
    <phoneticPr fontId="19" type="noConversion"/>
  </si>
  <si>
    <t>本日取樣項目</t>
    <phoneticPr fontId="19" type="noConversion"/>
  </si>
  <si>
    <t>代表
數量</t>
    <phoneticPr fontId="19" type="noConversion"/>
  </si>
  <si>
    <t>設計
強度</t>
    <phoneticPr fontId="19" type="noConversion"/>
  </si>
  <si>
    <t>位置</t>
    <phoneticPr fontId="19" type="noConversion"/>
  </si>
  <si>
    <r>
      <t>(一)</t>
    </r>
    <r>
      <rPr>
        <sz val="10"/>
        <color indexed="8"/>
        <rFont val="新細明體"/>
        <family val="1"/>
        <charset val="136"/>
      </rPr>
      <t>□</t>
    </r>
    <r>
      <rPr>
        <sz val="10"/>
        <color indexed="8"/>
        <rFont val="標楷體"/>
        <family val="4"/>
        <charset val="136"/>
      </rPr>
      <t>混凝土試體</t>
    </r>
    <phoneticPr fontId="19" type="noConversion"/>
  </si>
  <si>
    <t>(六)□</t>
    <phoneticPr fontId="19" type="noConversion"/>
  </si>
  <si>
    <t>(二)□瀝青混凝土材料</t>
    <phoneticPr fontId="19" type="noConversion"/>
  </si>
  <si>
    <t>(七)□</t>
    <phoneticPr fontId="19" type="noConversion"/>
  </si>
  <si>
    <t>(三)□級配料篩分析</t>
    <phoneticPr fontId="19" type="noConversion"/>
  </si>
  <si>
    <t>(八)□</t>
    <phoneticPr fontId="19" type="noConversion"/>
  </si>
  <si>
    <t>(四)□鋼筋</t>
    <phoneticPr fontId="19" type="noConversion"/>
  </si>
  <si>
    <t>(九)□</t>
    <phoneticPr fontId="19" type="noConversion"/>
  </si>
  <si>
    <t>(五)□其他</t>
    <phoneticPr fontId="19" type="noConversion"/>
  </si>
  <si>
    <t>(十)□</t>
    <phoneticPr fontId="19" type="noConversion"/>
  </si>
  <si>
    <r>
      <t>四、本日施工項目是否須依「營造業專業工程特定施工項目應置之技術士總類、比率或人數
    標準表」規定應設置技術士之業工程：□有</t>
    </r>
    <r>
      <rPr>
        <sz val="12"/>
        <color theme="1"/>
        <rFont val="新細明體"/>
        <family val="2"/>
        <charset val="136"/>
        <scheme val="minor"/>
      </rPr>
      <t>█</t>
    </r>
    <r>
      <rPr>
        <sz val="12"/>
        <color indexed="8"/>
        <rFont val="標楷體"/>
        <family val="4"/>
        <charset val="136"/>
      </rPr>
      <t>無(此項如勾選"有"，則應填寫後附「公
    共工程施工日誌之技術士簽章表」)</t>
    </r>
    <phoneticPr fontId="19" type="noConversion"/>
  </si>
  <si>
    <t xml:space="preserve">五、工地勞工安全衛生事項之督導、公共環境與安全之維護及其他工地行政事務：
   </t>
    <phoneticPr fontId="19" type="noConversion"/>
  </si>
  <si>
    <t xml:space="preserve">六、通知分包廠商辦理事項：
   </t>
    <phoneticPr fontId="19" type="noConversion"/>
  </si>
  <si>
    <t xml:space="preserve">七、重要事項紀錄(含主辦機關及監造單位指示、工地遇緊急異常狀況及需解決施工技術問
    題之通報處理情形、施工要徑、進度落後原因及因應對策等)：
    1.淺基礎#3人行坡道版查驗。
                                                                                                                                                                                                                                                                                                </t>
    <phoneticPr fontId="19" type="noConversion"/>
  </si>
  <si>
    <t>八、本日是否須依營造業法第三十五條第三款請專任工程人員督察按圖施工：□是■否</t>
    <phoneticPr fontId="19" type="noConversion"/>
  </si>
  <si>
    <t>九、本日是否須依營造業法第三十五條第三款請專任工程人員解決施工技術問題：□是■否</t>
    <phoneticPr fontId="19" type="noConversion"/>
  </si>
  <si>
    <t>填表人(簽名，註5)：</t>
    <phoneticPr fontId="19" type="noConversion"/>
  </si>
  <si>
    <t>專任工程人員(簽名或蓋章，註6)：</t>
    <phoneticPr fontId="19" type="noConversion"/>
  </si>
  <si>
    <r>
      <t>註：</t>
    </r>
    <r>
      <rPr>
        <sz val="10"/>
        <color indexed="8"/>
        <rFont val="標楷體"/>
        <family val="4"/>
        <charset val="136"/>
      </rPr>
      <t>1.本施工日誌應按日填報，材料名稱應與契約書內單價分析表一致，並依核定之施工計畫書規定填報。本施工日
　　　 誌分為二聯，填寫一式三份，廠商及監造單位各留存一份隨時備查，一份送主辦機關。</t>
    </r>
    <phoneticPr fontId="19" type="noConversion"/>
  </si>
  <si>
    <t xml:space="preserve">    2.如辦理契約變更或工期展延，應填寫修正核定後之契約工期與預定完工日期，且應依修正核定後進度網圖計算
　　　累計預定進度及累計實際進度；工程項目依照契約詳細表選擇重要項目填入。</t>
    <phoneticPr fontId="19" type="noConversion"/>
  </si>
  <si>
    <t xml:space="preserve">    3.契約變更次數應依「修正契約總價表」內容填寫。</t>
    <phoneticPr fontId="19" type="noConversion"/>
  </si>
  <si>
    <t xml:space="preserve">    4.累計預定進度與累計實際進度應於每週六估計填寫一次。</t>
    <phoneticPr fontId="19" type="noConversion"/>
  </si>
  <si>
    <t xml:space="preserve">    5.本工程依營造業法第三十條規定須置工地主任者，由工地主任簽章；依上開規定免置工地主任者，則由營造業
      法第三十二條第二項所定之人員簽章。廠商非屬營造業者，由工地負責人簽章。</t>
    <phoneticPr fontId="19" type="noConversion"/>
  </si>
  <si>
    <t xml:space="preserve">    6.第七項、第八項及第九項若須營造業專任工程人員到場，專任工程人員應簽章負責；廠商非屬營造業者免填。</t>
    <phoneticPr fontId="19" type="noConversion"/>
  </si>
  <si>
    <t xml:space="preserve">    7.本施工日誌不得塗改，各機關得依業務性質參酌調整之。</t>
    <phoneticPr fontId="19" type="noConversion"/>
  </si>
  <si>
    <t xml:space="preserve">    8.公共工程屬建築物者，應填寫「建築物施工日誌」。</t>
    <phoneticPr fontId="19" type="noConversion"/>
  </si>
  <si>
    <t>本日天氣：上午雨下午雨</t>
    <phoneticPr fontId="19" type="noConversion"/>
  </si>
  <si>
    <t>#4電梯昇降道拆架</t>
    <phoneticPr fontId="2" type="noConversion"/>
  </si>
  <si>
    <t>民善街外部結構墻模及#3人行坡道施作</t>
    <phoneticPr fontId="2" type="noConversion"/>
  </si>
  <si>
    <t>鋼構防火漆及面漆施作:深淺基三樓風雨走廊及南方松/深基一樓空心磚廁所上方鋼梁吊裝電焊</t>
    <phoneticPr fontId="2" type="noConversion"/>
  </si>
  <si>
    <t>拍賣室屋頂周邊外牆及#2電梯昇降道內牆粉刷</t>
    <phoneticPr fontId="2" type="noConversion"/>
  </si>
  <si>
    <t>深基礎室內三樓放樣分料</t>
    <phoneticPr fontId="2" type="noConversion"/>
  </si>
  <si>
    <t>鋁擠型氟碳烤漆玻璃採光罩</t>
    <phoneticPr fontId="2" type="noConversion"/>
  </si>
  <si>
    <t xml:space="preserve">3F花台-/C1採光罩 </t>
    <phoneticPr fontId="2" type="noConversion"/>
  </si>
  <si>
    <t>卸理貨區雨批3t鋁板氟碳烤漆</t>
    <phoneticPr fontId="19" type="noConversion"/>
  </si>
  <si>
    <t>骨架加工</t>
    <phoneticPr fontId="19" type="noConversion"/>
  </si>
  <si>
    <t xml:space="preserve"> 1、2F男女廁所門檻分隔條2mmTH SUS304金屬</t>
    <phoneticPr fontId="19" type="noConversion"/>
  </si>
  <si>
    <t>□是 █否</t>
    <phoneticPr fontId="2" type="noConversion"/>
  </si>
  <si>
    <t>工  程  名  稱</t>
    <phoneticPr fontId="19" type="noConversion"/>
  </si>
  <si>
    <t>臺北花卉批發市場新建工程暨臺灣國際花卉貿易中心(大基地)-建築工程</t>
    <phoneticPr fontId="19" type="noConversion"/>
  </si>
  <si>
    <t>契 約 編 號</t>
    <phoneticPr fontId="19" type="noConversion"/>
  </si>
  <si>
    <t>九十八市秘字第C59號</t>
    <phoneticPr fontId="19" type="noConversion"/>
  </si>
  <si>
    <t>主  辦  機  關</t>
    <phoneticPr fontId="19" type="noConversion"/>
  </si>
  <si>
    <t>臺北市市場處</t>
    <phoneticPr fontId="19" type="noConversion"/>
  </si>
  <si>
    <t>開  工  日  期</t>
    <phoneticPr fontId="19" type="noConversion"/>
  </si>
  <si>
    <t>契 約 工 期</t>
    <phoneticPr fontId="19" type="noConversion"/>
  </si>
  <si>
    <t>監造單位(工程司)</t>
    <phoneticPr fontId="19" type="noConversion"/>
  </si>
  <si>
    <t>闕河彬建築師事務所</t>
    <phoneticPr fontId="19" type="noConversion"/>
  </si>
  <si>
    <t>預定完工日期</t>
    <phoneticPr fontId="19" type="noConversion"/>
  </si>
  <si>
    <t>累 計 工 期</t>
    <phoneticPr fontId="19" type="noConversion"/>
  </si>
  <si>
    <t>契  約  金  額</t>
    <phoneticPr fontId="19" type="noConversion"/>
  </si>
  <si>
    <t>工期展延天數</t>
    <phoneticPr fontId="19" type="noConversion"/>
  </si>
  <si>
    <t>剩 餘 工 期</t>
    <phoneticPr fontId="19" type="noConversion"/>
  </si>
  <si>
    <t>變更後契約：556,911,574元</t>
    <phoneticPr fontId="19" type="noConversion"/>
  </si>
  <si>
    <t>□本次變更無需議價</t>
    <phoneticPr fontId="19" type="noConversion"/>
  </si>
  <si>
    <t>累計預定進度</t>
    <phoneticPr fontId="19" type="noConversion"/>
  </si>
  <si>
    <t>契約變更次數：第3次</t>
    <phoneticPr fontId="19" type="noConversion"/>
  </si>
  <si>
    <t>□議價前     ■議價後</t>
    <phoneticPr fontId="19" type="noConversion"/>
  </si>
  <si>
    <t>累計實際進度</t>
    <phoneticPr fontId="19" type="noConversion"/>
  </si>
  <si>
    <t xml:space="preserve">六、通知分包廠商辦理事項：
   </t>
    <phoneticPr fontId="19" type="noConversion"/>
  </si>
  <si>
    <t xml:space="preserve">七、重要事項紀錄(含主辦機關及監造單位指示、工地遇緊急異常狀況及需解決施工技術問
    題之通報處理情形、施工要徑、進度落後原因及因應對策等)：
    1.拍賣室1F、2F-30*60㎝地磚查驗。
                                                                                                                                                                                                                                                                                                </t>
    <phoneticPr fontId="19" type="noConversion"/>
  </si>
  <si>
    <t>八、本日是否須依營造業法第三十五條第三款請專任工程人員督察按圖施工：□是■否</t>
    <phoneticPr fontId="19" type="noConversion"/>
  </si>
  <si>
    <t>九、本日是否須依營造業法第三十五條第三款請專任工程人員解決施工技術問題：□是■否</t>
    <phoneticPr fontId="19" type="noConversion"/>
  </si>
  <si>
    <t>填表人(簽名，註5)：</t>
    <phoneticPr fontId="19" type="noConversion"/>
  </si>
  <si>
    <t>專任工程人員(簽名或蓋章，註6)：</t>
    <phoneticPr fontId="19" type="noConversion"/>
  </si>
  <si>
    <r>
      <t>註：</t>
    </r>
    <r>
      <rPr>
        <sz val="10"/>
        <color indexed="8"/>
        <rFont val="標楷體"/>
        <family val="4"/>
        <charset val="136"/>
      </rPr>
      <t>1.本施工日誌應按日填報，材料名稱應與契約書內單價分析表一致，並依核定之施工計畫書規定填報。本施工日
　　　 誌分為二聯，填寫一式三份，廠商及監造單位各留存一份隨時備查，一份送主辦機關。</t>
    </r>
    <phoneticPr fontId="19" type="noConversion"/>
  </si>
  <si>
    <t xml:space="preserve">    2.如辦理契約變更或工期展延，應填寫修正核定後之契約工期與預定完工日期，且應依修正核定後進度網圖計算
　　　累計預定進度及累計實際進度；工程項目依照契約詳細表選擇重要項目填入。</t>
    <phoneticPr fontId="19" type="noConversion"/>
  </si>
  <si>
    <t xml:space="preserve">    3.契約變更次數應依「修正契約總價表」內容填寫。</t>
    <phoneticPr fontId="19" type="noConversion"/>
  </si>
  <si>
    <t xml:space="preserve">    4.累計預定進度與累計實際進度應於每週六估計填寫一次。</t>
    <phoneticPr fontId="19" type="noConversion"/>
  </si>
  <si>
    <t xml:space="preserve">    5.本工程依營造業法第三十條規定須置工地主任者，由工地主任簽章；依上開規定免置工地主任者，則由營造業
      法第三十二條第二項所定之人員簽章。廠商非屬營造業者，由工地負責人簽章。</t>
    <phoneticPr fontId="19" type="noConversion"/>
  </si>
  <si>
    <t xml:space="preserve">    6.第七項、第八項及第九項若須營造業專任工程人員到場，專任工程人員應簽章負責；廠商非屬營造業者免填。</t>
    <phoneticPr fontId="19" type="noConversion"/>
  </si>
  <si>
    <t xml:space="preserve">    7.本施工日誌不得塗改，各機關得依業務性質參酌調整之。</t>
    <phoneticPr fontId="19" type="noConversion"/>
  </si>
  <si>
    <t xml:space="preserve">    8.公共工程屬建築物者，應填寫「建築物施工日誌」。</t>
    <phoneticPr fontId="19" type="noConversion"/>
  </si>
  <si>
    <t>統營營造股份有限公司</t>
    <phoneticPr fontId="19" type="noConversion"/>
  </si>
  <si>
    <t>附表３</t>
    <phoneticPr fontId="19" type="noConversion"/>
  </si>
  <si>
    <t>第一聯</t>
    <phoneticPr fontId="19" type="noConversion"/>
  </si>
  <si>
    <t>公共工程施工日誌</t>
    <phoneticPr fontId="19" type="noConversion"/>
  </si>
  <si>
    <t>本日天氣：上午雨下午陰</t>
    <phoneticPr fontId="19" type="noConversion"/>
  </si>
  <si>
    <t>一、依施工計畫書執行按圖施工概況(含約定之重要施工項目及完成數量等)：</t>
    <phoneticPr fontId="19" type="noConversion"/>
  </si>
  <si>
    <t xml:space="preserve">施工項目 </t>
    <phoneticPr fontId="19" type="noConversion"/>
  </si>
  <si>
    <t>單位</t>
    <phoneticPr fontId="19" type="noConversion"/>
  </si>
  <si>
    <t>契約數量</t>
    <phoneticPr fontId="19" type="noConversion"/>
  </si>
  <si>
    <t>本日完成數量</t>
    <phoneticPr fontId="19" type="noConversion"/>
  </si>
  <si>
    <t>累計完成數量</t>
    <phoneticPr fontId="19" type="noConversion"/>
  </si>
  <si>
    <t>屬營造業專業工程
特定施工項目</t>
    <phoneticPr fontId="19" type="noConversion"/>
  </si>
  <si>
    <t>備註</t>
    <phoneticPr fontId="19" type="noConversion"/>
  </si>
  <si>
    <t>圍籬綠化保養</t>
    <phoneticPr fontId="2" type="noConversion"/>
  </si>
  <si>
    <t>式</t>
    <phoneticPr fontId="2" type="noConversion"/>
  </si>
  <si>
    <r>
      <t xml:space="preserve">□是 </t>
    </r>
    <r>
      <rPr>
        <sz val="9"/>
        <color indexed="8"/>
        <rFont val="新細明體"/>
        <family val="1"/>
        <charset val="136"/>
      </rPr>
      <t>█</t>
    </r>
    <r>
      <rPr>
        <sz val="9"/>
        <color indexed="8"/>
        <rFont val="標楷體"/>
        <family val="4"/>
        <charset val="136"/>
      </rPr>
      <t>否</t>
    </r>
    <phoneticPr fontId="19" type="noConversion"/>
  </si>
  <si>
    <t>外牆清水混凝土全面著色修補飾面</t>
    <phoneticPr fontId="2" type="noConversion"/>
  </si>
  <si>
    <t>M2</t>
    <phoneticPr fontId="2" type="noConversion"/>
  </si>
  <si>
    <t>民善街人行步道下方及深基礎三樓H梯、I梯柱牆版施作</t>
    <phoneticPr fontId="2" type="noConversion"/>
  </si>
  <si>
    <t>3t立面鋁板氟碳烤漆(空縫)</t>
    <phoneticPr fontId="2" type="noConversion"/>
  </si>
  <si>
    <t>深淺基礎三樓民善街骨架及內側鋁板施作</t>
    <phoneticPr fontId="2" type="noConversion"/>
  </si>
  <si>
    <t>鋁擠型梭形百葉氟碳烤漆(直立可調式)</t>
    <phoneticPr fontId="2" type="noConversion"/>
  </si>
  <si>
    <t>深基礎三樓民善街側施作</t>
    <phoneticPr fontId="2" type="noConversion"/>
  </si>
  <si>
    <t>牆面1:3水泥砂漿粉光刷水泥漆(一底二塗)(一般模板)</t>
    <phoneticPr fontId="2" type="noConversion"/>
  </si>
  <si>
    <t>□是 █否</t>
    <phoneticPr fontId="19" type="noConversion"/>
  </si>
  <si>
    <t>一樓空心磚廁所內牆及#2電梯昇降道內牆粉刷</t>
    <phoneticPr fontId="2" type="noConversion"/>
  </si>
  <si>
    <t>地坪1:2防水水泥砂漿粉刷打底面貼30*60㎝岩面透心止滑石英磚</t>
    <phoneticPr fontId="2" type="noConversion"/>
  </si>
  <si>
    <t>拍賣室三樓及四樓</t>
    <phoneticPr fontId="2" type="noConversion"/>
  </si>
  <si>
    <t>室內地坪1:2防水水泥砂漿粉刷打底面貼50*50㎝白水泥磨石子地磚</t>
    <phoneticPr fontId="2" type="noConversion"/>
  </si>
  <si>
    <t>深基礎室內三樓鋪貼</t>
    <phoneticPr fontId="2" type="noConversion"/>
  </si>
  <si>
    <t>鋁擠型氟碳烤漆玻璃採光罩</t>
    <phoneticPr fontId="2" type="noConversion"/>
  </si>
  <si>
    <t xml:space="preserve">3F花台-/C1採光罩 </t>
    <phoneticPr fontId="2" type="noConversion"/>
  </si>
  <si>
    <t>卸理貨區雨批3t鋁板氟碳烤漆</t>
    <phoneticPr fontId="19" type="noConversion"/>
  </si>
  <si>
    <t>骨架加工</t>
    <phoneticPr fontId="19" type="noConversion"/>
  </si>
  <si>
    <t>A、B、C、D、E樓梯扶手</t>
    <phoneticPr fontId="2" type="noConversion"/>
  </si>
  <si>
    <t>M</t>
    <phoneticPr fontId="2" type="noConversion"/>
  </si>
  <si>
    <t>A樓梯扶手施作</t>
    <phoneticPr fontId="2" type="noConversion"/>
  </si>
  <si>
    <t xml:space="preserve"> 1、2F男女廁所門檻分隔條2mmTH SUS304金屬</t>
    <phoneticPr fontId="19" type="noConversion"/>
  </si>
  <si>
    <t>□是 █否</t>
    <phoneticPr fontId="2" type="noConversion"/>
  </si>
  <si>
    <t>二、工地人員及機具管理(含約定之出工人數機具使用情形及數量)：</t>
    <phoneticPr fontId="19" type="noConversion"/>
  </si>
  <si>
    <t>出工工別</t>
    <phoneticPr fontId="19" type="noConversion"/>
  </si>
  <si>
    <t>本日人數</t>
    <phoneticPr fontId="19" type="noConversion"/>
  </si>
  <si>
    <t>累計人數</t>
    <phoneticPr fontId="19" type="noConversion"/>
  </si>
  <si>
    <t>出動機具</t>
    <phoneticPr fontId="19" type="noConversion"/>
  </si>
  <si>
    <t>時數(本日／累計)</t>
    <phoneticPr fontId="19" type="noConversion"/>
  </si>
  <si>
    <t>機數(本日／累計)</t>
    <phoneticPr fontId="19" type="noConversion"/>
  </si>
  <si>
    <t>工地人員</t>
    <phoneticPr fontId="19" type="noConversion"/>
  </si>
  <si>
    <t>模板</t>
    <phoneticPr fontId="19" type="noConversion"/>
  </si>
  <si>
    <t>PC120</t>
    <phoneticPr fontId="19" type="noConversion"/>
  </si>
  <si>
    <t>圍籬</t>
    <phoneticPr fontId="19" type="noConversion"/>
  </si>
  <si>
    <t>整地</t>
    <phoneticPr fontId="19" type="noConversion"/>
  </si>
  <si>
    <t>PC400</t>
    <phoneticPr fontId="19" type="noConversion"/>
  </si>
  <si>
    <t>點工</t>
    <phoneticPr fontId="19" type="noConversion"/>
  </si>
  <si>
    <t>水電</t>
    <phoneticPr fontId="19" type="noConversion"/>
  </si>
  <si>
    <t>PC200</t>
    <phoneticPr fontId="19" type="noConversion"/>
  </si>
  <si>
    <t>鋼筋</t>
    <phoneticPr fontId="19" type="noConversion"/>
  </si>
  <si>
    <t>鋼板樁</t>
    <phoneticPr fontId="19" type="noConversion"/>
  </si>
  <si>
    <t>卡車8.8T</t>
    <phoneticPr fontId="19" type="noConversion"/>
  </si>
  <si>
    <t>地改</t>
    <phoneticPr fontId="19" type="noConversion"/>
  </si>
  <si>
    <t>預壘樁</t>
    <phoneticPr fontId="19" type="noConversion"/>
  </si>
  <si>
    <t>PC300</t>
    <phoneticPr fontId="19" type="noConversion"/>
  </si>
  <si>
    <t>背拉角鐵</t>
    <phoneticPr fontId="19" type="noConversion"/>
  </si>
  <si>
    <t>中間樁</t>
    <phoneticPr fontId="19" type="noConversion"/>
  </si>
  <si>
    <t>卡車35T</t>
    <phoneticPr fontId="19" type="noConversion"/>
  </si>
  <si>
    <t>泵浦車</t>
    <phoneticPr fontId="19" type="noConversion"/>
  </si>
  <si>
    <t>安全欄杆</t>
    <phoneticPr fontId="19" type="noConversion"/>
  </si>
  <si>
    <t>安全觀測</t>
    <phoneticPr fontId="19" type="noConversion"/>
  </si>
  <si>
    <t>木工</t>
    <phoneticPr fontId="19" type="noConversion"/>
  </si>
  <si>
    <t>吊車45T</t>
    <phoneticPr fontId="19" type="noConversion"/>
  </si>
  <si>
    <t>土方</t>
    <phoneticPr fontId="19" type="noConversion"/>
  </si>
  <si>
    <t>整體粉光</t>
    <phoneticPr fontId="19" type="noConversion"/>
  </si>
  <si>
    <t>卡車起重機3.6T</t>
    <phoneticPr fontId="19" type="noConversion"/>
  </si>
  <si>
    <t>鷹架</t>
    <phoneticPr fontId="19" type="noConversion"/>
  </si>
  <si>
    <t>油漆</t>
    <phoneticPr fontId="19" type="noConversion"/>
  </si>
  <si>
    <t>輪型起重機4.9T</t>
    <phoneticPr fontId="19" type="noConversion"/>
  </si>
  <si>
    <t>本日天氣：上午雨下午陰</t>
    <phoneticPr fontId="19" type="noConversion"/>
  </si>
  <si>
    <t>填報日期：</t>
    <phoneticPr fontId="19" type="noConversion"/>
  </si>
  <si>
    <t xml:space="preserve">七、重要事項紀錄(含主辦機關及監造單位指示、工地遇緊急異常狀況及需解決施工技術問
    題之通報處理情形、施工要徑、進度落後原因及因應對策等)：
    1.3F採光罩骨架查驗。
    2.1號電梯飾板骨架查驗。
                                                                                                                                                                                                                                                                                                </t>
    <phoneticPr fontId="19" type="noConversion"/>
  </si>
  <si>
    <t>卸理貨區雨批鋼構C型鋼缺失修繕</t>
    <phoneticPr fontId="2" type="noConversion"/>
  </si>
  <si>
    <t>地下室內牆筏基水箱1:2樹脂水泥砂漿防水粉光</t>
    <phoneticPr fontId="2" type="noConversion"/>
  </si>
  <si>
    <t>#4電梯機坑</t>
    <phoneticPr fontId="2" type="noConversion"/>
  </si>
  <si>
    <t>外牆1:2 防水水泥砂漿粉刷貼馬賽克</t>
    <phoneticPr fontId="2" type="noConversion"/>
  </si>
  <si>
    <t>淺基3F拍賣室後側牆面抹縫</t>
    <phoneticPr fontId="2" type="noConversion"/>
  </si>
  <si>
    <t>鋁擠型梭形百葉氟碳烤漆(直立可調式)</t>
    <phoneticPr fontId="2" type="noConversion"/>
  </si>
  <si>
    <t>深基礎三樓民善街側施作</t>
    <phoneticPr fontId="2" type="noConversion"/>
  </si>
  <si>
    <t>一樓B、C梯牆收尾及#2電梯昇降道內牆粉刷</t>
    <phoneticPr fontId="2" type="noConversion"/>
  </si>
  <si>
    <t>深基礎室內三樓鋪貼</t>
    <phoneticPr fontId="2" type="noConversion"/>
  </si>
  <si>
    <t>骨架加工放樣組立</t>
    <phoneticPr fontId="19" type="noConversion"/>
  </si>
  <si>
    <t xml:space="preserve"> 1、2F男女廁所門檻分隔條2mmTH SUS304金屬</t>
    <phoneticPr fontId="2" type="noConversion"/>
  </si>
  <si>
    <t>防火門</t>
    <phoneticPr fontId="19" type="noConversion"/>
  </si>
  <si>
    <t>鋼構</t>
    <phoneticPr fontId="19" type="noConversion"/>
  </si>
  <si>
    <t>卡車起重機50T</t>
    <phoneticPr fontId="19" type="noConversion"/>
  </si>
  <si>
    <t>捲門</t>
    <phoneticPr fontId="19" type="noConversion"/>
  </si>
  <si>
    <t>鋁帷幕</t>
    <phoneticPr fontId="19" type="noConversion"/>
  </si>
  <si>
    <t>卡車起重機8T</t>
    <phoneticPr fontId="19" type="noConversion"/>
  </si>
  <si>
    <t>太陽能</t>
    <phoneticPr fontId="19" type="noConversion"/>
  </si>
  <si>
    <t>防水</t>
    <phoneticPr fontId="19" type="noConversion"/>
  </si>
  <si>
    <t>電梯</t>
    <phoneticPr fontId="19" type="noConversion"/>
  </si>
  <si>
    <t>防火漆</t>
    <phoneticPr fontId="2" type="noConversion"/>
  </si>
  <si>
    <t>磨石子</t>
    <phoneticPr fontId="2" type="noConversion"/>
  </si>
  <si>
    <t>鐵作</t>
    <phoneticPr fontId="2" type="noConversion"/>
  </si>
  <si>
    <t>三、工地材料管理概況及取樣試驗記錄(含約定之重要材料使用狀況及數量等)：</t>
    <phoneticPr fontId="19" type="noConversion"/>
  </si>
  <si>
    <t>材料名稱</t>
    <phoneticPr fontId="19" type="noConversion"/>
  </si>
  <si>
    <t>契約數量
(單位)</t>
    <phoneticPr fontId="19" type="noConversion"/>
  </si>
  <si>
    <t>運入數量</t>
    <phoneticPr fontId="19" type="noConversion"/>
  </si>
  <si>
    <t>使用數量</t>
    <phoneticPr fontId="19" type="noConversion"/>
  </si>
  <si>
    <t>材料
名稱</t>
    <phoneticPr fontId="19" type="noConversion"/>
  </si>
  <si>
    <t>契約
數量
(單位)</t>
    <phoneticPr fontId="19" type="noConversion"/>
  </si>
  <si>
    <t>本日</t>
    <phoneticPr fontId="19" type="noConversion"/>
  </si>
  <si>
    <t>累計</t>
    <phoneticPr fontId="19" type="noConversion"/>
  </si>
  <si>
    <t>混凝土預拌175kgf/cm2</t>
    <phoneticPr fontId="19" type="noConversion"/>
  </si>
  <si>
    <t>m3</t>
    <phoneticPr fontId="19" type="noConversion"/>
  </si>
  <si>
    <t>地改樁
散裝水泥</t>
    <phoneticPr fontId="19" type="noConversion"/>
  </si>
  <si>
    <t>混凝土預拌141kgf/cm2</t>
    <phoneticPr fontId="19" type="noConversion"/>
  </si>
  <si>
    <t>預壘樁
散裝水泥</t>
    <phoneticPr fontId="19" type="noConversion"/>
  </si>
  <si>
    <t>混凝土預拌210kgf/cm2</t>
    <phoneticPr fontId="19" type="noConversion"/>
  </si>
  <si>
    <t>混凝土預拌280kgf/cm2</t>
    <phoneticPr fontId="19" type="noConversion"/>
  </si>
  <si>
    <t>壓樑混凝土預拌280kgf/cm2</t>
    <phoneticPr fontId="19" type="noConversion"/>
  </si>
  <si>
    <t>預壘樁及壓樑鋼筋，SD280</t>
    <phoneticPr fontId="19" type="noConversion"/>
  </si>
  <si>
    <t>預壘樁及壓樑鋼筋，SD420W</t>
    <phoneticPr fontId="19" type="noConversion"/>
  </si>
  <si>
    <t>鋼筋，SD280</t>
    <phoneticPr fontId="19" type="noConversion"/>
  </si>
  <si>
    <t>鋼筋，SD420W</t>
    <phoneticPr fontId="19" type="noConversion"/>
  </si>
  <si>
    <t>取  樣  材  料  名  稱</t>
    <phoneticPr fontId="19" type="noConversion"/>
  </si>
  <si>
    <t>本日取樣項目</t>
    <phoneticPr fontId="19" type="noConversion"/>
  </si>
  <si>
    <t>代表
數量</t>
    <phoneticPr fontId="19" type="noConversion"/>
  </si>
  <si>
    <t>設計
強度</t>
    <phoneticPr fontId="19" type="noConversion"/>
  </si>
  <si>
    <t>位置</t>
    <phoneticPr fontId="19" type="noConversion"/>
  </si>
  <si>
    <r>
      <t>(一)</t>
    </r>
    <r>
      <rPr>
        <sz val="10"/>
        <color indexed="8"/>
        <rFont val="新細明體"/>
        <family val="1"/>
        <charset val="136"/>
      </rPr>
      <t>□</t>
    </r>
    <r>
      <rPr>
        <sz val="10"/>
        <color indexed="8"/>
        <rFont val="標楷體"/>
        <family val="4"/>
        <charset val="136"/>
      </rPr>
      <t>混凝土試體</t>
    </r>
    <phoneticPr fontId="19" type="noConversion"/>
  </si>
  <si>
    <t>(六)□</t>
    <phoneticPr fontId="19" type="noConversion"/>
  </si>
  <si>
    <t>(二)□瀝青混凝土材料</t>
    <phoneticPr fontId="19" type="noConversion"/>
  </si>
  <si>
    <t>(七)□</t>
    <phoneticPr fontId="19" type="noConversion"/>
  </si>
  <si>
    <t>(三)□級配料篩分析</t>
    <phoneticPr fontId="19" type="noConversion"/>
  </si>
  <si>
    <t>(八)□</t>
    <phoneticPr fontId="19" type="noConversion"/>
  </si>
  <si>
    <t>(四)□鋼筋</t>
    <phoneticPr fontId="19" type="noConversion"/>
  </si>
  <si>
    <t>(九)□</t>
    <phoneticPr fontId="19" type="noConversion"/>
  </si>
  <si>
    <t>(五)□其他</t>
    <phoneticPr fontId="19" type="noConversion"/>
  </si>
  <si>
    <t>(十)□</t>
    <phoneticPr fontId="19" type="noConversion"/>
  </si>
  <si>
    <r>
      <t>四、本日施工項目是否須依「營造業專業工程特定施工項目應置之技術士總類、比率或人數
    標準表」規定應設置技術士之業工程：□有</t>
    </r>
    <r>
      <rPr>
        <sz val="12"/>
        <color theme="1"/>
        <rFont val="新細明體"/>
        <family val="2"/>
        <charset val="136"/>
        <scheme val="minor"/>
      </rPr>
      <t>█</t>
    </r>
    <r>
      <rPr>
        <sz val="12"/>
        <color indexed="8"/>
        <rFont val="標楷體"/>
        <family val="4"/>
        <charset val="136"/>
      </rPr>
      <t>無(此項如勾選"有"，則應填寫後附「公
    共工程施工日誌之技術士簽章表」)</t>
    </r>
    <phoneticPr fontId="19" type="noConversion"/>
  </si>
  <si>
    <t xml:space="preserve">五、工地勞工安全衛生事項之督導、公共環境與安全之維護及其他工地行政事務：
   </t>
    <phoneticPr fontId="19" type="noConversion"/>
  </si>
  <si>
    <t xml:space="preserve">七、重要事項紀錄(含主辦機關及監造單位指示、工地遇緊急異常狀況及需解決施工技術問
    題之通報處理情形、施工要徑、進度落後原因及因應對策等)：
    1.深基3F鍍鋅方管材料查驗。
    2.1.第九十次工務會議。
                                                                                                                                                                                                                                                                                                </t>
    <phoneticPr fontId="19" type="noConversion"/>
  </si>
  <si>
    <t>本日天氣：上午雨下午雨</t>
    <phoneticPr fontId="19" type="noConversion"/>
  </si>
  <si>
    <t>工  程  名  稱</t>
    <phoneticPr fontId="19" type="noConversion"/>
  </si>
  <si>
    <t>臺北花卉批發市場新建工程暨臺灣國際花卉貿易中心(大基地)-建築工程</t>
    <phoneticPr fontId="19" type="noConversion"/>
  </si>
  <si>
    <t>契 約 編 號</t>
    <phoneticPr fontId="19" type="noConversion"/>
  </si>
  <si>
    <t>九十八市秘字第C59號</t>
    <phoneticPr fontId="19" type="noConversion"/>
  </si>
  <si>
    <t>主  辦  機  關</t>
    <phoneticPr fontId="19" type="noConversion"/>
  </si>
  <si>
    <t>臺北市市場處</t>
    <phoneticPr fontId="19" type="noConversion"/>
  </si>
  <si>
    <t>開  工  日  期</t>
    <phoneticPr fontId="19" type="noConversion"/>
  </si>
  <si>
    <t>契 約 工 期</t>
    <phoneticPr fontId="19" type="noConversion"/>
  </si>
  <si>
    <t>監造單位(工程司)</t>
    <phoneticPr fontId="19" type="noConversion"/>
  </si>
  <si>
    <t>闕河彬建築師事務所</t>
    <phoneticPr fontId="19" type="noConversion"/>
  </si>
  <si>
    <t>預定完工日期</t>
    <phoneticPr fontId="19" type="noConversion"/>
  </si>
  <si>
    <t>累 計 工 期</t>
    <phoneticPr fontId="19" type="noConversion"/>
  </si>
  <si>
    <t>契  約  金  額</t>
    <phoneticPr fontId="19" type="noConversion"/>
  </si>
  <si>
    <t>工期展延天數</t>
    <phoneticPr fontId="19" type="noConversion"/>
  </si>
  <si>
    <t>剩 餘 工 期</t>
    <phoneticPr fontId="19" type="noConversion"/>
  </si>
  <si>
    <t>變更後契約：556,911,574元</t>
    <phoneticPr fontId="19" type="noConversion"/>
  </si>
  <si>
    <t>□本次變更無需議價</t>
    <phoneticPr fontId="19" type="noConversion"/>
  </si>
  <si>
    <t>累計預定進度</t>
    <phoneticPr fontId="19" type="noConversion"/>
  </si>
  <si>
    <t>契約變更次數：第3次</t>
    <phoneticPr fontId="19" type="noConversion"/>
  </si>
  <si>
    <t>□議價前     ■議價後</t>
    <phoneticPr fontId="19" type="noConversion"/>
  </si>
  <si>
    <t>累計實際進度</t>
    <phoneticPr fontId="19" type="noConversion"/>
  </si>
  <si>
    <t>九、本日是否須依營造業法第三十五條第三款請專任工程人員解決施工技術問題：□是■否</t>
    <phoneticPr fontId="19" type="noConversion"/>
  </si>
  <si>
    <t>填表人(簽名，註5)：</t>
    <phoneticPr fontId="19" type="noConversion"/>
  </si>
  <si>
    <t>專任工程人員(簽名或蓋章，註6)：</t>
    <phoneticPr fontId="19" type="noConversion"/>
  </si>
  <si>
    <r>
      <t>註：</t>
    </r>
    <r>
      <rPr>
        <sz val="10"/>
        <color indexed="8"/>
        <rFont val="標楷體"/>
        <family val="4"/>
        <charset val="136"/>
      </rPr>
      <t>1.本施工日誌應按日填報，材料名稱應與契約書內單價分析表一致，並依核定之施工計畫書規定填報。本施工日
　　　 誌分為二聯，填寫一式三份，廠商及監造單位各留存一份隨時備查，一份送主辦機關。</t>
    </r>
    <phoneticPr fontId="19" type="noConversion"/>
  </si>
  <si>
    <t xml:space="preserve">    2.如辦理契約變更或工期展延，應填寫修正核定後之契約工期與預定完工日期，且應依修正核定後進度網圖計算
　　　累計預定進度及累計實際進度；工程項目依照契約詳細表選擇重要項目填入。</t>
    <phoneticPr fontId="19" type="noConversion"/>
  </si>
  <si>
    <t xml:space="preserve">    3.契約變更次數應依「修正契約總價表」內容填寫。</t>
    <phoneticPr fontId="19" type="noConversion"/>
  </si>
  <si>
    <t xml:space="preserve">    4.累計預定進度與累計實際進度應於每週六估計填寫一次。</t>
    <phoneticPr fontId="19" type="noConversion"/>
  </si>
  <si>
    <t xml:space="preserve">    5.本工程依營造業法第三十條規定須置工地主任者，由工地主任簽章；依上開規定免置工地主任者，則由營造業
      法第三十二條第二項所定之人員簽章。廠商非屬營造業者，由工地負責人簽章。</t>
    <phoneticPr fontId="19" type="noConversion"/>
  </si>
  <si>
    <t xml:space="preserve">    6.第七項、第八項及第九項若須營造業專任工程人員到場，專任工程人員應簽章負責；廠商非屬營造業者免填。</t>
    <phoneticPr fontId="19" type="noConversion"/>
  </si>
  <si>
    <t xml:space="preserve">    7.本施工日誌不得塗改，各機關得依業務性質參酌調整之。</t>
    <phoneticPr fontId="19" type="noConversion"/>
  </si>
  <si>
    <t xml:space="preserve">    8.公共工程屬建築物者，應填寫「建築物施工日誌」。</t>
    <phoneticPr fontId="19" type="noConversion"/>
  </si>
  <si>
    <t>統營營造股份有限公司</t>
    <phoneticPr fontId="19" type="noConversion"/>
  </si>
  <si>
    <t>附表３</t>
    <phoneticPr fontId="19" type="noConversion"/>
  </si>
  <si>
    <t>第一聯</t>
    <phoneticPr fontId="19" type="noConversion"/>
  </si>
  <si>
    <t>公共工程施工日誌</t>
    <phoneticPr fontId="19" type="noConversion"/>
  </si>
  <si>
    <t>本日天氣：上午陰下午陰</t>
    <phoneticPr fontId="19" type="noConversion"/>
  </si>
  <si>
    <t>填報日期：</t>
    <phoneticPr fontId="19" type="noConversion"/>
  </si>
  <si>
    <t>磨石子</t>
    <phoneticPr fontId="2" type="noConversion"/>
  </si>
  <si>
    <t>鐵作</t>
    <phoneticPr fontId="2" type="noConversion"/>
  </si>
  <si>
    <t xml:space="preserve">七、重要事項紀錄(含主辦機關及監造單位指示、工地遇緊急異常狀況及需解決施工技術問
    題之通報處理情形、施工要徑、進度落後原因及因應對策等)：
    1.深基1F鋁格柵材料查驗。        
                                                                                                                                                                                                                                                                                                </t>
    <phoneticPr fontId="19" type="noConversion"/>
  </si>
  <si>
    <t>本日天氣：上午雨下午大雨</t>
    <phoneticPr fontId="19" type="noConversion"/>
  </si>
  <si>
    <t>鋼筋,SD280</t>
    <phoneticPr fontId="19" type="noConversion"/>
  </si>
  <si>
    <t>鋼筋,SD280</t>
    <phoneticPr fontId="2" type="noConversion"/>
  </si>
  <si>
    <t>民善街外部結構墻筋施作</t>
    <phoneticPr fontId="2" type="noConversion"/>
  </si>
  <si>
    <t xml:space="preserve">鋼筋,SD420W   </t>
    <phoneticPr fontId="19" type="noConversion"/>
  </si>
  <si>
    <t xml:space="preserve">民善街外部結構墻筋施作      </t>
    <phoneticPr fontId="2" type="noConversion"/>
  </si>
  <si>
    <t xml:space="preserve">場鑄結構混凝土用模板，普通，(建築，建築物)   </t>
    <phoneticPr fontId="19" type="noConversion"/>
  </si>
  <si>
    <t>鋼構A36加工製作及組立(含防銹處理及噴漆)</t>
    <phoneticPr fontId="2" type="noConversion"/>
  </si>
  <si>
    <t>拍賣室屋頂鋼構安裝調整</t>
    <phoneticPr fontId="2" type="noConversion"/>
  </si>
  <si>
    <t>鋼構A572 GR50鋼構A36加工製作及組立(含防銹處理及噴漆)</t>
    <phoneticPr fontId="19" type="noConversion"/>
  </si>
  <si>
    <t>鍍鋅烤漆欄杆typeB</t>
    <phoneticPr fontId="2" type="noConversion"/>
  </si>
  <si>
    <t>工  程  名  稱</t>
    <phoneticPr fontId="19" type="noConversion"/>
  </si>
  <si>
    <t>臺北花卉批發市場新建工程暨臺灣國際花卉貿易中心(大基地)-建築工程</t>
    <phoneticPr fontId="19" type="noConversion"/>
  </si>
  <si>
    <t>契 約 編 號</t>
    <phoneticPr fontId="19" type="noConversion"/>
  </si>
  <si>
    <t>九十八市秘字第C59號</t>
    <phoneticPr fontId="19" type="noConversion"/>
  </si>
  <si>
    <t>主  辦  機  關</t>
    <phoneticPr fontId="19" type="noConversion"/>
  </si>
  <si>
    <t>臺北市市場處</t>
    <phoneticPr fontId="19" type="noConversion"/>
  </si>
  <si>
    <t>開  工  日  期</t>
    <phoneticPr fontId="19" type="noConversion"/>
  </si>
  <si>
    <t>契 約 工 期</t>
    <phoneticPr fontId="19" type="noConversion"/>
  </si>
  <si>
    <t>監造單位(工程司)</t>
    <phoneticPr fontId="19" type="noConversion"/>
  </si>
  <si>
    <t>闕河彬建築師事務所</t>
    <phoneticPr fontId="19" type="noConversion"/>
  </si>
  <si>
    <t>預定完工日期</t>
    <phoneticPr fontId="19" type="noConversion"/>
  </si>
  <si>
    <t>累 計 工 期</t>
    <phoneticPr fontId="19" type="noConversion"/>
  </si>
  <si>
    <t>契  約  金  額</t>
    <phoneticPr fontId="19" type="noConversion"/>
  </si>
  <si>
    <t>工期展延天數</t>
    <phoneticPr fontId="19" type="noConversion"/>
  </si>
  <si>
    <t>剩 餘 工 期</t>
    <phoneticPr fontId="19" type="noConversion"/>
  </si>
  <si>
    <t>變更後契約：556,911,574元</t>
    <phoneticPr fontId="19" type="noConversion"/>
  </si>
  <si>
    <t>□本次變更無需議價</t>
    <phoneticPr fontId="19" type="noConversion"/>
  </si>
  <si>
    <t>累計預定進度</t>
    <phoneticPr fontId="19" type="noConversion"/>
  </si>
  <si>
    <t>契約變更次數：第3次</t>
    <phoneticPr fontId="19" type="noConversion"/>
  </si>
  <si>
    <t>□議價前     ■議價後</t>
    <phoneticPr fontId="19" type="noConversion"/>
  </si>
  <si>
    <t>累計實際進度</t>
    <phoneticPr fontId="19" type="noConversion"/>
  </si>
  <si>
    <t xml:space="preserve">七、重要事項紀錄(含主辦機關及監造單位指示、工地遇緊急異常狀況及需解決施工技術問
    題之通報處理情形、施工要徑、進度落後原因及因應對策等)：     
                                                                                                                                                                                                                                                                                                </t>
    <phoneticPr fontId="19" type="noConversion"/>
  </si>
  <si>
    <t>八、本日是否須依營造業法第三十五條第三款請專任工程人員督察按圖施工：□是■否</t>
    <phoneticPr fontId="19" type="noConversion"/>
  </si>
  <si>
    <t>九、本日是否須依營造業法第三十五條第三款請專任工程人員解決施工技術問題：□是■否</t>
    <phoneticPr fontId="19" type="noConversion"/>
  </si>
  <si>
    <t>填表人(簽名，註5)：</t>
    <phoneticPr fontId="19" type="noConversion"/>
  </si>
  <si>
    <t>專任工程人員(簽名或蓋章，註6)：</t>
    <phoneticPr fontId="19" type="noConversion"/>
  </si>
  <si>
    <r>
      <t>註：</t>
    </r>
    <r>
      <rPr>
        <sz val="10"/>
        <color indexed="8"/>
        <rFont val="標楷體"/>
        <family val="4"/>
        <charset val="136"/>
      </rPr>
      <t>1.本施工日誌應按日填報，材料名稱應與契約書內單價分析表一致，並依核定之施工計畫書規定填報。本施工日
　　　 誌分為二聯，填寫一式三份，廠商及監造單位各留存一份隨時備查，一份送主辦機關。</t>
    </r>
    <phoneticPr fontId="19" type="noConversion"/>
  </si>
  <si>
    <t xml:space="preserve">    2.如辦理契約變更或工期展延，應填寫修正核定後之契約工期與預定完工日期，且應依修正核定後進度網圖計算
　　　累計預定進度及累計實際進度；工程項目依照契約詳細表選擇重要項目填入。</t>
    <phoneticPr fontId="19" type="noConversion"/>
  </si>
  <si>
    <t xml:space="preserve">    3.契約變更次數應依「修正契約總價表」內容填寫。</t>
    <phoneticPr fontId="19" type="noConversion"/>
  </si>
  <si>
    <t xml:space="preserve">    4.累計預定進度與累計實際進度應於每週六估計填寫一次。</t>
    <phoneticPr fontId="19" type="noConversion"/>
  </si>
  <si>
    <t xml:space="preserve">    5.本工程依營造業法第三十條規定須置工地主任者，由工地主任簽章；依上開規定免置工地主任者，則由營造業
      法第三十二條第二項所定之人員簽章。廠商非屬營造業者，由工地負責人簽章。</t>
    <phoneticPr fontId="19" type="noConversion"/>
  </si>
  <si>
    <t xml:space="preserve">    6.第七項、第八項及第九項若須營造業專任工程人員到場，專任工程人員應簽章負責；廠商非屬營造業者免填。</t>
    <phoneticPr fontId="19" type="noConversion"/>
  </si>
  <si>
    <t xml:space="preserve">    7.本施工日誌不得塗改，各機關得依業務性質參酌調整之。</t>
    <phoneticPr fontId="19" type="noConversion"/>
  </si>
  <si>
    <t xml:space="preserve">    8.公共工程屬建築物者，應填寫「建築物施工日誌」。</t>
    <phoneticPr fontId="19" type="noConversion"/>
  </si>
  <si>
    <t>統營營造股份有限公司</t>
    <phoneticPr fontId="19" type="noConversion"/>
  </si>
  <si>
    <t>附表３</t>
    <phoneticPr fontId="19" type="noConversion"/>
  </si>
  <si>
    <t>第一聯</t>
    <phoneticPr fontId="19" type="noConversion"/>
  </si>
  <si>
    <t>公共工程施工日誌</t>
    <phoneticPr fontId="19" type="noConversion"/>
  </si>
  <si>
    <t>本日天氣：上午陰下午晴</t>
    <phoneticPr fontId="19" type="noConversion"/>
  </si>
  <si>
    <t>填報日期：</t>
    <phoneticPr fontId="19" type="noConversion"/>
  </si>
  <si>
    <t>民善街人行步道下方及深基礎三樓H梯、I梯柱牆版施</t>
    <phoneticPr fontId="2" type="noConversion"/>
  </si>
  <si>
    <t>深淺基礎三四樓民善街及新湖三路骨架及內側鋁板施作</t>
    <phoneticPr fontId="2" type="noConversion"/>
  </si>
  <si>
    <t>深淺基礎三四樓民善街及新湖三路施作</t>
    <phoneticPr fontId="2" type="noConversion"/>
  </si>
  <si>
    <t>地下室牆粉刷收尾</t>
    <phoneticPr fontId="2" type="noConversion"/>
  </si>
  <si>
    <t>拍賣室四樓</t>
    <phoneticPr fontId="2" type="noConversion"/>
  </si>
  <si>
    <t xml:space="preserve">卸理貨區雨批3t鋁板氟碳烤漆(骨架加工放樣組立)  </t>
    <phoneticPr fontId="2" type="noConversion"/>
  </si>
  <si>
    <t>D樓梯扶手施作</t>
    <phoneticPr fontId="2" type="noConversion"/>
  </si>
  <si>
    <t>拍賣室三樓後側欄杆施作</t>
    <phoneticPr fontId="2" type="noConversion"/>
  </si>
  <si>
    <t>本日天氣：上午陰下午晴</t>
    <phoneticPr fontId="19" type="noConversion"/>
  </si>
  <si>
    <t>工  程  名  稱</t>
    <phoneticPr fontId="19" type="noConversion"/>
  </si>
  <si>
    <t>臺北花卉批發市場新建工程暨臺灣國際花卉貿易中心(大基地)-建築工程</t>
    <phoneticPr fontId="19" type="noConversion"/>
  </si>
  <si>
    <t>契 約 編 號</t>
    <phoneticPr fontId="19" type="noConversion"/>
  </si>
  <si>
    <t>九十八市秘字第C59號</t>
    <phoneticPr fontId="19" type="noConversion"/>
  </si>
  <si>
    <t>主  辦  機  關</t>
    <phoneticPr fontId="19" type="noConversion"/>
  </si>
  <si>
    <t>臺北市市場處</t>
    <phoneticPr fontId="19" type="noConversion"/>
  </si>
  <si>
    <t>開  工  日  期</t>
    <phoneticPr fontId="19" type="noConversion"/>
  </si>
  <si>
    <t>契 約 工 期</t>
    <phoneticPr fontId="19" type="noConversion"/>
  </si>
  <si>
    <t>監造單位(工程司)</t>
    <phoneticPr fontId="19" type="noConversion"/>
  </si>
  <si>
    <t>闕河彬建築師事務所</t>
    <phoneticPr fontId="19" type="noConversion"/>
  </si>
  <si>
    <t>預定完工日期</t>
    <phoneticPr fontId="19" type="noConversion"/>
  </si>
  <si>
    <t>累 計 工 期</t>
    <phoneticPr fontId="19" type="noConversion"/>
  </si>
  <si>
    <t>契  約  金  額</t>
    <phoneticPr fontId="19" type="noConversion"/>
  </si>
  <si>
    <t>工期展延天數</t>
    <phoneticPr fontId="19" type="noConversion"/>
  </si>
  <si>
    <t>剩 餘 工 期</t>
    <phoneticPr fontId="19" type="noConversion"/>
  </si>
  <si>
    <t>變更後契約：556,911,574元</t>
    <phoneticPr fontId="19" type="noConversion"/>
  </si>
  <si>
    <t>□本次變更無需議價</t>
    <phoneticPr fontId="19" type="noConversion"/>
  </si>
  <si>
    <t>累計預定進度</t>
    <phoneticPr fontId="19" type="noConversion"/>
  </si>
  <si>
    <t>契約變更次數：第3次</t>
    <phoneticPr fontId="19" type="noConversion"/>
  </si>
  <si>
    <t>□議價前     ■議價後</t>
    <phoneticPr fontId="19" type="noConversion"/>
  </si>
  <si>
    <t>累計實際進度</t>
    <phoneticPr fontId="19" type="noConversion"/>
  </si>
  <si>
    <t>土方</t>
    <phoneticPr fontId="19" type="noConversion"/>
  </si>
  <si>
    <t>整體粉光</t>
    <phoneticPr fontId="19" type="noConversion"/>
  </si>
  <si>
    <t>卡車起重機3.6T</t>
    <phoneticPr fontId="19" type="noConversion"/>
  </si>
  <si>
    <t>鷹架</t>
    <phoneticPr fontId="19" type="noConversion"/>
  </si>
  <si>
    <t>油漆</t>
    <phoneticPr fontId="19" type="noConversion"/>
  </si>
  <si>
    <t>輪型起重機4.9T</t>
    <phoneticPr fontId="19" type="noConversion"/>
  </si>
  <si>
    <t>鋁門窗</t>
    <phoneticPr fontId="19" type="noConversion"/>
  </si>
  <si>
    <t>泥作</t>
    <phoneticPr fontId="19" type="noConversion"/>
  </si>
  <si>
    <t>輪型起重機25T</t>
    <phoneticPr fontId="19" type="noConversion"/>
  </si>
  <si>
    <t>防火門</t>
    <phoneticPr fontId="19" type="noConversion"/>
  </si>
  <si>
    <t>鋼構</t>
    <phoneticPr fontId="19" type="noConversion"/>
  </si>
  <si>
    <t>卡車起重機50T</t>
    <phoneticPr fontId="19" type="noConversion"/>
  </si>
  <si>
    <t>捲門</t>
    <phoneticPr fontId="19" type="noConversion"/>
  </si>
  <si>
    <t>鋁帷幕</t>
    <phoneticPr fontId="19" type="noConversion"/>
  </si>
  <si>
    <t>卡車起重機8T</t>
    <phoneticPr fontId="19" type="noConversion"/>
  </si>
  <si>
    <t>太陽能</t>
    <phoneticPr fontId="19" type="noConversion"/>
  </si>
  <si>
    <t>防水</t>
    <phoneticPr fontId="19" type="noConversion"/>
  </si>
  <si>
    <t>電梯</t>
    <phoneticPr fontId="19" type="noConversion"/>
  </si>
  <si>
    <t>防火漆</t>
    <phoneticPr fontId="2" type="noConversion"/>
  </si>
  <si>
    <t>磨石子</t>
    <phoneticPr fontId="2" type="noConversion"/>
  </si>
  <si>
    <t>鐵作</t>
    <phoneticPr fontId="2" type="noConversion"/>
  </si>
  <si>
    <t>三、工地材料管理概況及取樣試驗記錄(含約定之重要材料使用狀況及數量等)：</t>
    <phoneticPr fontId="19" type="noConversion"/>
  </si>
  <si>
    <t>材料名稱</t>
    <phoneticPr fontId="19" type="noConversion"/>
  </si>
  <si>
    <t>契約數量
(單位)</t>
    <phoneticPr fontId="19" type="noConversion"/>
  </si>
  <si>
    <t>運入數量</t>
    <phoneticPr fontId="19" type="noConversion"/>
  </si>
  <si>
    <t>使用數量</t>
    <phoneticPr fontId="19" type="noConversion"/>
  </si>
  <si>
    <t>材料
名稱</t>
    <phoneticPr fontId="19" type="noConversion"/>
  </si>
  <si>
    <t>契約
數量
(單位)</t>
    <phoneticPr fontId="19" type="noConversion"/>
  </si>
  <si>
    <t>本日</t>
    <phoneticPr fontId="19" type="noConversion"/>
  </si>
  <si>
    <t>累計</t>
    <phoneticPr fontId="19" type="noConversion"/>
  </si>
  <si>
    <t>混凝土預拌175kgf/cm2</t>
    <phoneticPr fontId="19" type="noConversion"/>
  </si>
  <si>
    <t>m3</t>
    <phoneticPr fontId="19" type="noConversion"/>
  </si>
  <si>
    <t>地改樁
散裝水泥</t>
    <phoneticPr fontId="19" type="noConversion"/>
  </si>
  <si>
    <t>混凝土預拌141kgf/cm2</t>
    <phoneticPr fontId="19" type="noConversion"/>
  </si>
  <si>
    <t>預壘樁
散裝水泥</t>
    <phoneticPr fontId="19" type="noConversion"/>
  </si>
  <si>
    <t>混凝土預拌210kgf/cm2</t>
    <phoneticPr fontId="19" type="noConversion"/>
  </si>
  <si>
    <t>混凝土預拌280kgf/cm2</t>
    <phoneticPr fontId="19" type="noConversion"/>
  </si>
  <si>
    <t>壓樑混凝土預拌280kgf/cm2</t>
    <phoneticPr fontId="19" type="noConversion"/>
  </si>
  <si>
    <t>預壘樁及壓樑鋼筋，SD280</t>
    <phoneticPr fontId="19" type="noConversion"/>
  </si>
  <si>
    <t>預壘樁及壓樑鋼筋，SD420W</t>
    <phoneticPr fontId="19" type="noConversion"/>
  </si>
  <si>
    <t>鋼筋，SD280</t>
    <phoneticPr fontId="19" type="noConversion"/>
  </si>
  <si>
    <t>鋼筋，SD420W</t>
    <phoneticPr fontId="19" type="noConversion"/>
  </si>
  <si>
    <t>取  樣  材  料  名  稱</t>
    <phoneticPr fontId="19" type="noConversion"/>
  </si>
  <si>
    <t>本日取樣項目</t>
    <phoneticPr fontId="19" type="noConversion"/>
  </si>
  <si>
    <t>代表
數量</t>
    <phoneticPr fontId="19" type="noConversion"/>
  </si>
  <si>
    <t>設計
強度</t>
    <phoneticPr fontId="19" type="noConversion"/>
  </si>
  <si>
    <t>位置</t>
    <phoneticPr fontId="19" type="noConversion"/>
  </si>
  <si>
    <t>備註</t>
    <phoneticPr fontId="19" type="noConversion"/>
  </si>
  <si>
    <r>
      <t>(一)</t>
    </r>
    <r>
      <rPr>
        <sz val="10"/>
        <color indexed="8"/>
        <rFont val="新細明體"/>
        <family val="1"/>
        <charset val="136"/>
      </rPr>
      <t>□</t>
    </r>
    <r>
      <rPr>
        <sz val="10"/>
        <color indexed="8"/>
        <rFont val="標楷體"/>
        <family val="4"/>
        <charset val="136"/>
      </rPr>
      <t>混凝土試體</t>
    </r>
    <phoneticPr fontId="19" type="noConversion"/>
  </si>
  <si>
    <t>(六)□</t>
    <phoneticPr fontId="19" type="noConversion"/>
  </si>
  <si>
    <t>(二)□瀝青混凝土材料</t>
    <phoneticPr fontId="19" type="noConversion"/>
  </si>
  <si>
    <t>(七)□</t>
    <phoneticPr fontId="19" type="noConversion"/>
  </si>
  <si>
    <t>(三)□級配料篩分析</t>
    <phoneticPr fontId="19" type="noConversion"/>
  </si>
  <si>
    <t>(八)□</t>
    <phoneticPr fontId="19" type="noConversion"/>
  </si>
  <si>
    <t>(四)□鋼筋</t>
    <phoneticPr fontId="19" type="noConversion"/>
  </si>
  <si>
    <t>(九)□</t>
    <phoneticPr fontId="19" type="noConversion"/>
  </si>
  <si>
    <t>(五)□其他</t>
    <phoneticPr fontId="19" type="noConversion"/>
  </si>
  <si>
    <t>(十)□</t>
    <phoneticPr fontId="19" type="noConversion"/>
  </si>
  <si>
    <r>
      <t>四、本日施工項目是否須依「營造業專業工程特定施工項目應置之技術士總類、比率或人數
    標準表」規定應設置技術士之業工程：□有</t>
    </r>
    <r>
      <rPr>
        <sz val="12"/>
        <color theme="1"/>
        <rFont val="新細明體"/>
        <family val="2"/>
        <charset val="136"/>
        <scheme val="minor"/>
      </rPr>
      <t>█</t>
    </r>
    <r>
      <rPr>
        <sz val="12"/>
        <color indexed="8"/>
        <rFont val="標楷體"/>
        <family val="4"/>
        <charset val="136"/>
      </rPr>
      <t>無(此項如勾選"有"，則應填寫後附「公
    共工程施工日誌之技術士簽章表」)</t>
    </r>
    <phoneticPr fontId="19" type="noConversion"/>
  </si>
  <si>
    <t xml:space="preserve">五、工地勞工安全衛生事項之督導、公共環境與安全之維護及其他工地行政事務：
   </t>
    <phoneticPr fontId="19" type="noConversion"/>
  </si>
  <si>
    <t xml:space="preserve">六、通知分包廠商辦理事項：
   </t>
    <phoneticPr fontId="19" type="noConversion"/>
  </si>
  <si>
    <t xml:space="preserve">七、重要事項紀錄(含主辦機關及監造單位指示、工地遇緊急異常狀況及需解決施工技術問
    題之通報處理情形、施工要徑、進度落後原因及因應對策等)：     
                                                                                                                                                                                                                                                                                                </t>
    <phoneticPr fontId="19" type="noConversion"/>
  </si>
  <si>
    <t>八、本日是否須依營造業法第三十五條第三款請專任工程人員督察按圖施工：□是■否</t>
    <phoneticPr fontId="19" type="noConversion"/>
  </si>
  <si>
    <t>九、本日是否須依營造業法第三十五條第三款請專任工程人員解決施工技術問題：□是■否</t>
    <phoneticPr fontId="19" type="noConversion"/>
  </si>
  <si>
    <t>統營營造股份有限公司</t>
    <phoneticPr fontId="19" type="noConversion"/>
  </si>
  <si>
    <t>附表３</t>
    <phoneticPr fontId="19" type="noConversion"/>
  </si>
  <si>
    <t>第一聯</t>
    <phoneticPr fontId="19" type="noConversion"/>
  </si>
  <si>
    <t>公共工程施工日誌</t>
    <phoneticPr fontId="19" type="noConversion"/>
  </si>
  <si>
    <t>本日天氣：上午陰下午晴</t>
    <phoneticPr fontId="19" type="noConversion"/>
  </si>
  <si>
    <t>填報日期：</t>
    <phoneticPr fontId="19" type="noConversion"/>
  </si>
  <si>
    <t>填表人(簽名，註5)：</t>
    <phoneticPr fontId="19" type="noConversion"/>
  </si>
  <si>
    <t>專任工程人員(簽名或蓋章，註6)：</t>
    <phoneticPr fontId="19" type="noConversion"/>
  </si>
  <si>
    <r>
      <t>註：</t>
    </r>
    <r>
      <rPr>
        <sz val="10"/>
        <color indexed="8"/>
        <rFont val="標楷體"/>
        <family val="4"/>
        <charset val="136"/>
      </rPr>
      <t>1.本施工日誌應按日填報，材料名稱應與契約書內單價分析表一致，並依核定之施工計畫書規定填報。本施工日
　　　 誌分為二聯，填寫一式三份，廠商及監造單位各留存一份隨時備查，一份送主辦機關。</t>
    </r>
    <phoneticPr fontId="19" type="noConversion"/>
  </si>
  <si>
    <t xml:space="preserve">    2.如辦理契約變更或工期展延，應填寫修正核定後之契約工期與預定完工日期，且應依修正核定後進度網圖計算
　　　累計預定進度及累計實際進度；工程項目依照契約詳細表選擇重要項目填入。</t>
    <phoneticPr fontId="19" type="noConversion"/>
  </si>
  <si>
    <t xml:space="preserve">    3.契約變更次數應依「修正契約總價表」內容填寫。</t>
    <phoneticPr fontId="19" type="noConversion"/>
  </si>
  <si>
    <t xml:space="preserve">    4.累計預定進度與累計實際進度應於每週六估計填寫一次。</t>
    <phoneticPr fontId="19" type="noConversion"/>
  </si>
  <si>
    <t xml:space="preserve">    5.本工程依營造業法第三十條規定須置工地主任者，由工地主任簽章；依上開規定免置工地主任者，則由營造業
      法第三十二條第二項所定之人員簽章。廠商非屬營造業者，由工地負責人簽章。</t>
    <phoneticPr fontId="19" type="noConversion"/>
  </si>
  <si>
    <t xml:space="preserve">    6.第七項、第八項及第九項若須營造業專任工程人員到場，專任工程人員應簽章負責；廠商非屬營造業者免填。</t>
    <phoneticPr fontId="19" type="noConversion"/>
  </si>
  <si>
    <t xml:space="preserve">    7.本施工日誌不得塗改，各機關得依業務性質參酌調整之。</t>
    <phoneticPr fontId="19" type="noConversion"/>
  </si>
  <si>
    <t xml:space="preserve">    8.公共工程屬建築物者，應填寫「建築物施工日誌」。</t>
    <phoneticPr fontId="19" type="noConversion"/>
  </si>
  <si>
    <t>本日天氣：上午晴下午晴</t>
    <phoneticPr fontId="19" type="noConversion"/>
  </si>
  <si>
    <t>一、依施工計畫書執行按圖施工概況(含約定之重要施工項目及完成數量等)：</t>
    <phoneticPr fontId="19" type="noConversion"/>
  </si>
  <si>
    <t xml:space="preserve">施工項目 </t>
    <phoneticPr fontId="19" type="noConversion"/>
  </si>
  <si>
    <t>單位</t>
    <phoneticPr fontId="19" type="noConversion"/>
  </si>
  <si>
    <t>契約數量</t>
    <phoneticPr fontId="19" type="noConversion"/>
  </si>
  <si>
    <t>本日完成數量</t>
    <phoneticPr fontId="19" type="noConversion"/>
  </si>
  <si>
    <t>累計完成數量</t>
    <phoneticPr fontId="19" type="noConversion"/>
  </si>
  <si>
    <t>屬營造業專業工程
特定施工項目</t>
    <phoneticPr fontId="19" type="noConversion"/>
  </si>
  <si>
    <t>圍籬綠化保養</t>
    <phoneticPr fontId="2" type="noConversion"/>
  </si>
  <si>
    <t>式</t>
    <phoneticPr fontId="2" type="noConversion"/>
  </si>
  <si>
    <r>
      <t xml:space="preserve">□是 </t>
    </r>
    <r>
      <rPr>
        <sz val="9"/>
        <color indexed="8"/>
        <rFont val="新細明體"/>
        <family val="1"/>
        <charset val="136"/>
      </rPr>
      <t>█</t>
    </r>
    <r>
      <rPr>
        <sz val="9"/>
        <color indexed="8"/>
        <rFont val="標楷體"/>
        <family val="4"/>
        <charset val="136"/>
      </rPr>
      <t>否</t>
    </r>
    <phoneticPr fontId="19" type="noConversion"/>
  </si>
  <si>
    <t>鋼構A36加工製作及組立(含防銹處理及噴漆)</t>
    <phoneticPr fontId="2" type="noConversion"/>
  </si>
  <si>
    <t>T</t>
    <phoneticPr fontId="19" type="noConversion"/>
  </si>
  <si>
    <t>拍賣室屋頂鋼構安裝調整及補漆
鋼構防火漆及面漆施作:深淺基三樓風雨走廊及南方松</t>
    <phoneticPr fontId="2" type="noConversion"/>
  </si>
  <si>
    <t>鋼構A572 GR50鋼構A36加工製作及組立(含防銹處理及噴漆)</t>
    <phoneticPr fontId="19" type="noConversion"/>
  </si>
  <si>
    <t>卸理貨區雨批鋼構C型鋼缺失修繕</t>
    <phoneticPr fontId="2" type="noConversion"/>
  </si>
  <si>
    <t>外牆清水混凝土全面著色修補飾面</t>
    <phoneticPr fontId="2" type="noConversion"/>
  </si>
  <si>
    <t>M2</t>
    <phoneticPr fontId="2" type="noConversion"/>
  </si>
  <si>
    <t>民善街人行步道下方及深基礎三樓H梯、I梯柱牆版及#1汽車道外牆施作</t>
    <phoneticPr fontId="2" type="noConversion"/>
  </si>
  <si>
    <t>3t立面鋁板氟碳烤漆(空縫)</t>
    <phoneticPr fontId="2" type="noConversion"/>
  </si>
  <si>
    <t>深淺基礎三四樓民善街及新湖三路骨架及內側鋁板施作</t>
    <phoneticPr fontId="2" type="noConversion"/>
  </si>
  <si>
    <t>鋁擠型梭形百葉氟碳烤漆(直立可調式)</t>
    <phoneticPr fontId="2" type="noConversion"/>
  </si>
  <si>
    <t>深淺基礎三四樓民善街及新湖三路施作</t>
    <phoneticPr fontId="2" type="noConversion"/>
  </si>
  <si>
    <t>牆面1:3水泥砂漿粉光刷水泥漆(一底二塗)(一般模板)</t>
    <phoneticPr fontId="2" type="noConversion"/>
  </si>
  <si>
    <t>□是 █否</t>
    <phoneticPr fontId="19" type="noConversion"/>
  </si>
  <si>
    <t>地下室牆粉刷收尾及#1汽機車道外牆粉刷</t>
    <phoneticPr fontId="2" type="noConversion"/>
  </si>
  <si>
    <t>室內地坪1:2防水水泥砂漿粉刷打底面貼50*50㎝白水泥磨石子地磚</t>
    <phoneticPr fontId="2" type="noConversion"/>
  </si>
  <si>
    <t>深基礎室內三樓鋪貼</t>
    <phoneticPr fontId="2" type="noConversion"/>
  </si>
  <si>
    <t>鋁擠型氟碳烤漆玻璃採光罩</t>
    <phoneticPr fontId="2" type="noConversion"/>
  </si>
  <si>
    <t>3F花台C1採光罩收尾及崁縫</t>
    <phoneticPr fontId="2" type="noConversion"/>
  </si>
  <si>
    <t xml:space="preserve">卸理貨區雨批3t鋁板氟碳烤漆 </t>
    <phoneticPr fontId="2" type="noConversion"/>
  </si>
  <si>
    <t>骨架加工放樣組立</t>
    <phoneticPr fontId="2" type="noConversion"/>
  </si>
  <si>
    <t>A、B、C、D、E樓梯扶手</t>
    <phoneticPr fontId="2" type="noConversion"/>
  </si>
  <si>
    <t>M</t>
    <phoneticPr fontId="2" type="noConversion"/>
  </si>
  <si>
    <t>D樓梯扶手施作</t>
    <phoneticPr fontId="2" type="noConversion"/>
  </si>
  <si>
    <t>鍍鋅烤漆欄杆typeB</t>
    <phoneticPr fontId="2" type="noConversion"/>
  </si>
  <si>
    <t>拍賣室三樓後側欄杆施作</t>
    <phoneticPr fontId="2" type="noConversion"/>
  </si>
  <si>
    <t xml:space="preserve">電梯15人份-速度60m/min 4停止樓(1-4F)(#4電梯施作) </t>
    <phoneticPr fontId="2" type="noConversion"/>
  </si>
  <si>
    <t>座</t>
    <phoneticPr fontId="2" type="noConversion"/>
  </si>
  <si>
    <t xml:space="preserve">電梯15人份-速度60m/min 4停止樓(B1-3F)(#1電梯施作) </t>
    <phoneticPr fontId="2" type="noConversion"/>
  </si>
  <si>
    <t>□是 █否</t>
    <phoneticPr fontId="2" type="noConversion"/>
  </si>
  <si>
    <t>二、工地人員及機具管理(含約定之出工人數機具使用情形及數量)：</t>
    <phoneticPr fontId="19" type="noConversion"/>
  </si>
  <si>
    <t>出工工別</t>
    <phoneticPr fontId="19" type="noConversion"/>
  </si>
  <si>
    <t>本日人數</t>
    <phoneticPr fontId="19" type="noConversion"/>
  </si>
  <si>
    <t>累計人數</t>
    <phoneticPr fontId="19" type="noConversion"/>
  </si>
  <si>
    <t>出動機具</t>
    <phoneticPr fontId="19" type="noConversion"/>
  </si>
  <si>
    <t>時數(本日／累計)</t>
    <phoneticPr fontId="19" type="noConversion"/>
  </si>
  <si>
    <t>機數(本日／累計)</t>
    <phoneticPr fontId="19" type="noConversion"/>
  </si>
  <si>
    <t>工地人員</t>
    <phoneticPr fontId="19" type="noConversion"/>
  </si>
  <si>
    <t>模板</t>
    <phoneticPr fontId="19" type="noConversion"/>
  </si>
  <si>
    <t>PC120</t>
    <phoneticPr fontId="19" type="noConversion"/>
  </si>
  <si>
    <t>圍籬</t>
    <phoneticPr fontId="19" type="noConversion"/>
  </si>
  <si>
    <t>整地</t>
    <phoneticPr fontId="19" type="noConversion"/>
  </si>
  <si>
    <t>PC400</t>
    <phoneticPr fontId="19" type="noConversion"/>
  </si>
  <si>
    <t>點工</t>
    <phoneticPr fontId="19" type="noConversion"/>
  </si>
  <si>
    <t>水電</t>
    <phoneticPr fontId="19" type="noConversion"/>
  </si>
  <si>
    <t>PC200</t>
    <phoneticPr fontId="19" type="noConversion"/>
  </si>
  <si>
    <t>鋼筋</t>
    <phoneticPr fontId="19" type="noConversion"/>
  </si>
  <si>
    <t>鋼板樁</t>
    <phoneticPr fontId="19" type="noConversion"/>
  </si>
  <si>
    <t>卡車8.8T</t>
    <phoneticPr fontId="19" type="noConversion"/>
  </si>
  <si>
    <t>地改</t>
    <phoneticPr fontId="19" type="noConversion"/>
  </si>
  <si>
    <t>預壘樁</t>
    <phoneticPr fontId="19" type="noConversion"/>
  </si>
  <si>
    <t>PC300</t>
    <phoneticPr fontId="19" type="noConversion"/>
  </si>
  <si>
    <t>背拉角鐵</t>
    <phoneticPr fontId="19" type="noConversion"/>
  </si>
  <si>
    <t>中間樁</t>
    <phoneticPr fontId="19" type="noConversion"/>
  </si>
  <si>
    <t>卡車35T</t>
    <phoneticPr fontId="19" type="noConversion"/>
  </si>
  <si>
    <t>泵浦車</t>
    <phoneticPr fontId="19" type="noConversion"/>
  </si>
  <si>
    <t>安全欄杆</t>
    <phoneticPr fontId="19" type="noConversion"/>
  </si>
  <si>
    <t>安全觀測</t>
    <phoneticPr fontId="19" type="noConversion"/>
  </si>
  <si>
    <t>木工</t>
    <phoneticPr fontId="19" type="noConversion"/>
  </si>
  <si>
    <t>吊車45T</t>
    <phoneticPr fontId="19" type="noConversion"/>
  </si>
  <si>
    <t xml:space="preserve">七、重要事項紀錄(含主辦機關及監造單位指示、工地遇緊急異常狀況及需解決施工技術問
    題之通報處理情形、施工要徑、進度落後原因及因應對策等)： 
     1.淺基礎#3人行坡道牆查驗 
     2.本日下午建築師蒞臨工地視察指導   
                                                                                                                                                                                                                                                                                                </t>
    <phoneticPr fontId="19" type="noConversion"/>
  </si>
  <si>
    <t>場鑄結構混凝土用模板，普通，(建築，建築物)</t>
    <phoneticPr fontId="2" type="noConversion"/>
  </si>
  <si>
    <t>民善街外部結構墻模及#3人行坡道施作</t>
    <phoneticPr fontId="2" type="noConversion"/>
  </si>
  <si>
    <t>拍賣室屋頂鋼構安裝調整
鋼構防火漆及面漆施作:深淺基三樓風雨走廊及南方松</t>
    <phoneticPr fontId="2" type="noConversion"/>
  </si>
  <si>
    <t>橡化瀝青防水膜</t>
    <phoneticPr fontId="2" type="noConversion"/>
  </si>
  <si>
    <t>外牆1:2 防水水泥砂漿粉刷貼馬賽克</t>
    <phoneticPr fontId="2" type="noConversion"/>
  </si>
  <si>
    <t>拍賣室屋頂北側樑r鋪貼及拍賣室二樓內牆磁磚修改</t>
    <phoneticPr fontId="2" type="noConversion"/>
  </si>
  <si>
    <t>民善街人行步道下方及深基礎#1汽車道外牆施作</t>
    <phoneticPr fontId="2" type="noConversion"/>
  </si>
  <si>
    <t>地下室牆粉刷收尾、#1汽機車道外牆粉刷、三樓花台內側牆灰誌施作及一樓內牆收尾粉刷</t>
    <phoneticPr fontId="2" type="noConversion"/>
  </si>
  <si>
    <t>電梯15人份-速度60m/min 4停止樓(1-4F)</t>
    <phoneticPr fontId="2" type="noConversion"/>
  </si>
  <si>
    <t>座</t>
    <phoneticPr fontId="2" type="noConversion"/>
  </si>
  <si>
    <t>#4電梯施作</t>
    <phoneticPr fontId="2" type="noConversion"/>
  </si>
  <si>
    <t xml:space="preserve">電梯15人份-速度60m/min 4停止樓(B1-3F)(#1電梯施作) </t>
    <phoneticPr fontId="2" type="noConversion"/>
  </si>
  <si>
    <t>#1電梯施作</t>
    <phoneticPr fontId="2" type="noConversion"/>
  </si>
  <si>
    <t>本日天氣：上午晴下午晴</t>
    <phoneticPr fontId="19" type="noConversion"/>
  </si>
  <si>
    <t xml:space="preserve">七、重要事項紀錄(含主辦機關及監造單位指示、工地遇緊急異常狀況及需解決施工技術問
    題之通報處理情形、施工要徑、進度落後原因及因應對策等)： 
     1.3/4F-3t立面鋁板骨架組立查驗   
                                                                                                                                                                                                                                                                                                </t>
    <phoneticPr fontId="19" type="noConversion"/>
  </si>
  <si>
    <t>本日天氣：上午陰雨下午陰雨</t>
    <phoneticPr fontId="19" type="noConversion"/>
  </si>
  <si>
    <t>民善街外部結構墻模及#3人行坡道及民善街側土坡擋土牆施作</t>
    <phoneticPr fontId="2" type="noConversion"/>
  </si>
  <si>
    <t xml:space="preserve">鋼筋，SD280 </t>
    <phoneticPr fontId="2" type="noConversion"/>
  </si>
  <si>
    <t>民善街外部#3人行坡道版筋施作</t>
    <phoneticPr fontId="2" type="noConversion"/>
  </si>
  <si>
    <t>拍賣室屋頂鋼構安裝調整及底漆修補</t>
    <phoneticPr fontId="2" type="noConversion"/>
  </si>
  <si>
    <t>民善街人行步道下方、管制中心外牆、A樓梯外牆及深基礎#1汽車道外牆施作</t>
    <phoneticPr fontId="2" type="noConversion"/>
  </si>
  <si>
    <t>地下室牆粉刷收尾、#1汽機車道外牆粉刷、三樓花台內側牆灰誌施作、深基礎四樓外圍RC欄杆內側及#3人行道牆粉刷</t>
    <phoneticPr fontId="2" type="noConversion"/>
  </si>
  <si>
    <t>深基礎四樓Y6欄杆施作</t>
    <phoneticPr fontId="2" type="noConversion"/>
  </si>
  <si>
    <t>#4電梯施作</t>
    <phoneticPr fontId="2" type="noConversion"/>
  </si>
  <si>
    <t>#1電梯施作</t>
    <phoneticPr fontId="2" type="noConversion"/>
  </si>
  <si>
    <t xml:space="preserve">七、重要事項紀錄(含主辦機關及監造單位指示、工地遇緊急異常狀況及需解決施工技術問
    題之通報處理情形、施工要徑、進度落後原因及因應對策等)： 
                                                                                                                                                                                                                                                                                                </t>
    <phoneticPr fontId="19" type="noConversion"/>
  </si>
  <si>
    <t>拍賣室屋頂鋼構安裝調整及底漆修補(鋼構防火漆及面漆施作:深淺基三樓風雨走廊及南方松)</t>
    <phoneticPr fontId="2" type="noConversion"/>
  </si>
  <si>
    <t>深基礎四樓及淺基礎D樓梯、#5、6貨梯屋突地坪防水施工</t>
    <phoneticPr fontId="2" type="noConversion"/>
  </si>
  <si>
    <t>拍賣室山型屋頂鋁擠型氟碳烤漆玻璃帷幕</t>
    <phoneticPr fontId="2" type="noConversion"/>
  </si>
  <si>
    <t>拍賣室屋頂放樣組立</t>
    <phoneticPr fontId="2" type="noConversion"/>
  </si>
  <si>
    <t>地坪1:2防水水泥砂漿粉刷打底面貼30*60㎝岩面透心止滑石英磚</t>
    <phoneticPr fontId="2" type="noConversion"/>
  </si>
  <si>
    <t>深基礎一樓管制中心、管制中心辦公室及A樓梯梯廳鋪設</t>
    <phoneticPr fontId="2" type="noConversion"/>
  </si>
  <si>
    <t xml:space="preserve"> A、B、C、D、E樓梯扶手</t>
    <phoneticPr fontId="2" type="noConversion"/>
  </si>
  <si>
    <t>A樓梯扶手施作</t>
    <phoneticPr fontId="2" type="noConversion"/>
  </si>
  <si>
    <r>
      <t>七、重要事項紀錄(含主辦機關及監造單位指示、工地遇緊急異常狀況及需解決施工技術問
    題之通報處理情形、施工要徑、進度落後原因及因應對策等)：
    1.B1F、RF水箱磁磚查驗</t>
    </r>
    <r>
      <rPr>
        <sz val="12"/>
        <color indexed="8"/>
        <rFont val="新細明體"/>
        <family val="1"/>
        <charset val="136"/>
      </rPr>
      <t xml:space="preserve">。
</t>
    </r>
    <r>
      <rPr>
        <sz val="12"/>
        <color indexed="8"/>
        <rFont val="標楷體"/>
        <family val="4"/>
        <charset val="136"/>
      </rPr>
      <t xml:space="preserve">    2.#3人行道版鋼筋查驗。
    3.1.第九十一次工務會議 。</t>
    </r>
    <phoneticPr fontId="19" type="noConversion"/>
  </si>
  <si>
    <t>民善街人行步道下方、管制中心外牆、A樓梯外牆及深淺基礎#2、#4汽車道外牆施作</t>
    <phoneticPr fontId="2" type="noConversion"/>
  </si>
  <si>
    <t>牆面1:2水泥砂漿粉刷貼小口磚</t>
    <phoneticPr fontId="2" type="noConversion"/>
  </si>
  <si>
    <t>淺基礎一樓男女廁所洗手台施作</t>
    <phoneticPr fontId="2" type="noConversion"/>
  </si>
  <si>
    <t>三樓花台內側牆地粉刷、#3人行道三樓牆粉刷、淺基屋頂牆粉刷收尾及深基礎東西側三樓版緣粉刷</t>
    <phoneticPr fontId="2" type="noConversion"/>
  </si>
  <si>
    <t>深基礎地下一樓#3電梯梯廳及停管辦公室鋪設</t>
    <phoneticPr fontId="2" type="noConversion"/>
  </si>
  <si>
    <t>拍賣室山型屋頂鋁擠型氟碳烤漆玻璃帷幕</t>
    <phoneticPr fontId="2" type="noConversion"/>
  </si>
  <si>
    <t>拍賣室屋頂放樣組立</t>
    <phoneticPr fontId="2" type="noConversion"/>
  </si>
  <si>
    <t xml:space="preserve">卸理貨區雨批3t鋁板氟碳烤漆 </t>
    <phoneticPr fontId="2" type="noConversion"/>
  </si>
  <si>
    <t>骨架加工放樣組立電焊</t>
    <phoneticPr fontId="2" type="noConversion"/>
  </si>
  <si>
    <t xml:space="preserve"> A、B、C、D、E樓梯扶手</t>
    <phoneticPr fontId="2" type="noConversion"/>
  </si>
  <si>
    <t>深基礎四樓Y6欄杆施作</t>
    <phoneticPr fontId="2" type="noConversion"/>
  </si>
  <si>
    <t>電梯15人份-速度60m/min 4停止樓(1-4F)</t>
    <phoneticPr fontId="2" type="noConversion"/>
  </si>
  <si>
    <r>
      <t>七、重要事項紀錄(含主辦機關及監造單位指示、工地遇緊急異常狀況及需解決施工技術問
    題之通報處理情形、施工要徑、進度落後原因及因應對策等)：
    1.屋頂D梯#5#6機房橡化瀝青查驗</t>
    </r>
    <r>
      <rPr>
        <sz val="12"/>
        <color indexed="8"/>
        <rFont val="新細明體"/>
        <family val="1"/>
        <charset val="136"/>
      </rPr>
      <t xml:space="preserve">。
</t>
    </r>
    <r>
      <rPr>
        <sz val="12"/>
        <color indexed="8"/>
        <rFont val="標楷體"/>
        <family val="4"/>
        <charset val="136"/>
      </rPr>
      <t xml:space="preserve">    2.3F南方松防火面漆查驗。</t>
    </r>
    <phoneticPr fontId="19" type="noConversion"/>
  </si>
  <si>
    <t>場鑄結構混凝土用模板，普通</t>
    <phoneticPr fontId="2" type="noConversion"/>
  </si>
  <si>
    <t>民善街#3人行坡道及民善街側土坡擋土牆施作</t>
    <phoneticPr fontId="2" type="noConversion"/>
  </si>
  <si>
    <t>EW23鋁格柵 (2970x95cm)，尺寸修正為 (2960x105cm)</t>
    <phoneticPr fontId="2" type="noConversion"/>
  </si>
  <si>
    <t>氟碳烤漆鋼構玻璃幃幕</t>
    <phoneticPr fontId="2" type="noConversion"/>
  </si>
  <si>
    <t>景觀電梯三、四樓施作</t>
    <phoneticPr fontId="2" type="noConversion"/>
  </si>
  <si>
    <t>骨架加工放樣組立電焊</t>
    <phoneticPr fontId="2" type="noConversion"/>
  </si>
  <si>
    <t>七、重要事項紀錄(含主辦機關及監造單位指示、工地遇緊急異常狀況及需解決施工技術問
    題之通報處理情形、施工要徑、進度落後原因及因應對策等)：</t>
    <phoneticPr fontId="19" type="noConversion"/>
  </si>
  <si>
    <t>鋼筋，SD280</t>
    <phoneticPr fontId="2" type="noConversion"/>
  </si>
  <si>
    <t>民善街側土坡擋土牆鋼筋施作</t>
    <phoneticPr fontId="2" type="noConversion"/>
  </si>
  <si>
    <r>
      <t>含防銹處理及噴漆</t>
    </r>
    <r>
      <rPr>
        <sz val="7.5"/>
        <color indexed="8"/>
        <rFont val="新細明體"/>
        <family val="1"/>
        <charset val="136"/>
      </rPr>
      <t>、</t>
    </r>
    <r>
      <rPr>
        <sz val="7.5"/>
        <color indexed="8"/>
        <rFont val="標楷體"/>
        <family val="4"/>
        <charset val="136"/>
      </rPr>
      <t>拍賣室屋頂鋼構底漆修補、鋼構防火漆及面漆施作:深淺基四樓風雨走廊收尾及卸貨區外圍施作</t>
    </r>
    <phoneticPr fontId="2" type="noConversion"/>
  </si>
  <si>
    <t>EW22鋁格柵 (370x95cm)，尺寸修正為 (3700x105cm)</t>
    <phoneticPr fontId="2" type="noConversion"/>
  </si>
  <si>
    <t>氟碳烤漆鋼構玻璃幃幕</t>
    <phoneticPr fontId="2" type="noConversion"/>
  </si>
  <si>
    <t>景觀電梯三、四樓施作</t>
    <phoneticPr fontId="2" type="noConversion"/>
  </si>
  <si>
    <t>民善街側土坡擋土牆鋼筋施作</t>
    <phoneticPr fontId="2" type="noConversion"/>
  </si>
  <si>
    <t>場鑄結構混凝土用模板，普通</t>
    <phoneticPr fontId="2" type="noConversion"/>
  </si>
  <si>
    <t>T</t>
    <phoneticPr fontId="19" type="noConversion"/>
  </si>
  <si>
    <t>民善街#3人行坡道及民善街側土坡擋土牆施作</t>
    <phoneticPr fontId="2" type="noConversion"/>
  </si>
  <si>
    <t>鋼構A36加工製作及組立(含防銹處理及噴漆)</t>
    <phoneticPr fontId="2" type="noConversion"/>
  </si>
  <si>
    <r>
      <t>含防銹處理及噴漆</t>
    </r>
    <r>
      <rPr>
        <sz val="7.5"/>
        <color indexed="8"/>
        <rFont val="新細明體"/>
        <family val="1"/>
        <charset val="136"/>
      </rPr>
      <t>、</t>
    </r>
    <r>
      <rPr>
        <sz val="7.5"/>
        <color indexed="8"/>
        <rFont val="標楷體"/>
        <family val="4"/>
        <charset val="136"/>
      </rPr>
      <t>拍賣室屋頂鋼構底漆修補、鋼構防火漆及面漆施作:深淺基四樓風雨走廊收尾及卸貨區外圍施作</t>
    </r>
    <phoneticPr fontId="2" type="noConversion"/>
  </si>
  <si>
    <t>橡化瀝青防水膜</t>
    <phoneticPr fontId="2" type="noConversion"/>
  </si>
  <si>
    <t>深基礎四樓及淺基礎D樓梯、#5、6貨梯屋突地坪防水施工</t>
    <phoneticPr fontId="2" type="noConversion"/>
  </si>
  <si>
    <t>民善街人行步道下方、管制中心外牆、A樓梯外牆及深淺基礎#2、#4汽車道外牆施作</t>
    <phoneticPr fontId="2" type="noConversion"/>
  </si>
  <si>
    <t>深淺基礎三四樓民善街及新湖三路骨架及內側鋁板施作</t>
    <phoneticPr fontId="2" type="noConversion"/>
  </si>
  <si>
    <t>鋁擠型梭形百葉氟碳烤漆(直立可調式)</t>
    <phoneticPr fontId="2" type="noConversion"/>
  </si>
  <si>
    <t>深淺基礎三四樓民善街及新湖三路施作</t>
    <phoneticPr fontId="2" type="noConversion"/>
  </si>
  <si>
    <t>三樓花台內側牆地粉刷、#3人行道三樓牆粉刷、淺基屋頂牆粉刷收尾及深基礎東西側三樓版緣粉刷</t>
    <phoneticPr fontId="2" type="noConversion"/>
  </si>
  <si>
    <t>深基礎室內三樓鋪貼</t>
    <phoneticPr fontId="2" type="noConversion"/>
  </si>
  <si>
    <t>EW22鋁格柵 (370x95cm)，尺寸修正為 (3700x105cm)</t>
    <phoneticPr fontId="2" type="noConversion"/>
  </si>
  <si>
    <t>氟碳烤漆鋼構玻璃幃幕</t>
    <phoneticPr fontId="2" type="noConversion"/>
  </si>
  <si>
    <t>景觀電梯三、四樓施作</t>
    <phoneticPr fontId="2" type="noConversion"/>
  </si>
  <si>
    <t>拍賣室山型屋頂鋁擠型氟碳烤漆玻璃帷幕</t>
    <phoneticPr fontId="2" type="noConversion"/>
  </si>
  <si>
    <t>拍賣室屋頂放樣組立</t>
    <phoneticPr fontId="2" type="noConversion"/>
  </si>
  <si>
    <t xml:space="preserve">卸理貨區雨批3t鋁板氟碳烤漆 </t>
    <phoneticPr fontId="2" type="noConversion"/>
  </si>
  <si>
    <t>骨架加工放樣組立電焊</t>
    <phoneticPr fontId="2" type="noConversion"/>
  </si>
  <si>
    <t>電梯15人份-速度60m/min 4停止樓(1-4F)</t>
    <phoneticPr fontId="2" type="noConversion"/>
  </si>
  <si>
    <t>#4電梯施作</t>
    <phoneticPr fontId="2" type="noConversion"/>
  </si>
  <si>
    <t xml:space="preserve">電梯15人份-速度60m/min 4停止樓(B1-3F)(#1電梯施作) </t>
    <phoneticPr fontId="2" type="noConversion"/>
  </si>
  <si>
    <t>□是 █否</t>
    <phoneticPr fontId="2" type="noConversion"/>
  </si>
  <si>
    <t>磨石子</t>
    <phoneticPr fontId="2" type="noConversion"/>
  </si>
  <si>
    <t>鐵作</t>
    <phoneticPr fontId="2" type="noConversion"/>
  </si>
  <si>
    <r>
      <t>七、重要事項紀錄(含主辦機關及監造單位指示、工地遇緊急異常狀況及需解決施工技術問
    題之通報處理情形、施工要徑、進度落後原因及因應對策等)：
    1.4F平台橡化瀝青防水膜查驗缺失</t>
    </r>
    <r>
      <rPr>
        <sz val="12"/>
        <color indexed="8"/>
        <rFont val="新細明體"/>
        <family val="1"/>
        <charset val="136"/>
      </rPr>
      <t>。</t>
    </r>
    <phoneticPr fontId="19" type="noConversion"/>
  </si>
  <si>
    <t>鋼筋，SD280</t>
    <phoneticPr fontId="2" type="noConversion"/>
  </si>
  <si>
    <t>鋼構防火漆及面漆施作:深淺基四樓風雨走廊收尾施作</t>
    <phoneticPr fontId="2" type="noConversion"/>
  </si>
  <si>
    <t>深基礎四樓及民善街#3人行坡道下方防水施工</t>
    <phoneticPr fontId="2" type="noConversion"/>
  </si>
  <si>
    <t>深淺基礎三四樓民善街及新湖三路骨架及內外側鋁板施作</t>
    <phoneticPr fontId="2" type="noConversion"/>
  </si>
  <si>
    <t>牆面1:2水泥砂漿粉刷貼小口磚</t>
    <phoneticPr fontId="2" type="noConversion"/>
  </si>
  <si>
    <t>淺基礎二、三樓男女廁所洗手台施作</t>
    <phoneticPr fontId="2" type="noConversion"/>
  </si>
  <si>
    <t>三樓內側牆C1粉刷、#3人行道三樓牆粉刷、及深基礎東西側三樓版緣粉刷</t>
    <phoneticPr fontId="2" type="noConversion"/>
  </si>
  <si>
    <t xml:space="preserve"> 鍍鋅烤漆欄杆typeB</t>
    <phoneticPr fontId="2" type="noConversion"/>
  </si>
  <si>
    <t>深基礎四樓Y6及H梯、I梯欄杆施作</t>
    <phoneticPr fontId="2" type="noConversion"/>
  </si>
  <si>
    <t>七、重要事項紀錄(含主辦機關及監造單位指示、工地遇緊急異常狀況及需解決施工技術問
    題之通報處理情形、施工要徑、進度落後原因及因應對策等)：
    1.依100年11月29日北市市工字第10032605600號函－第3次變更設計追加工期一案，展延工期38日
      曆天，預訂竣工日自101年4月8日修正為101年5月16日。
    2.因展延工期38日曆天，原11/28累計預定進度74.65%，今修正為69.08%。
    3.本日上午闕建築師蒞臨工地視察指導。</t>
    <phoneticPr fontId="19" type="noConversion"/>
  </si>
  <si>
    <t>本日天氣：上午雨下午陰</t>
    <phoneticPr fontId="19" type="noConversion"/>
  </si>
  <si>
    <t>EW21鋁格柵 (365x95cm)，尺寸修正為 (3650x105cm)安裝</t>
    <phoneticPr fontId="2" type="noConversion"/>
  </si>
  <si>
    <t>A樓梯扶手施作</t>
    <phoneticPr fontId="2" type="noConversion"/>
  </si>
  <si>
    <t>本月人數</t>
    <phoneticPr fontId="2" type="noConversion"/>
  </si>
  <si>
    <t>七、重要事項紀錄(含主辦機關及監造單位指示、工地遇緊急異常狀況及需解決施工技術問
    題之通報處理情形、施工要徑、進度落後原因及因應對策等)：</t>
    <phoneticPr fontId="19" type="noConversion"/>
  </si>
  <si>
    <t>式</t>
  </si>
  <si>
    <t>M2</t>
  </si>
  <si>
    <t>估驗詳細表</t>
    <phoneticPr fontId="19" type="noConversion"/>
  </si>
  <si>
    <t>工程名稱：</t>
    <phoneticPr fontId="19" type="noConversion"/>
  </si>
  <si>
    <t>臺北花卉批發市場新建工程暨臺灣國際花卉貿易中心(大基地)-建築工程</t>
    <phoneticPr fontId="19" type="noConversion"/>
  </si>
  <si>
    <t>估驗日期</t>
    <phoneticPr fontId="19" type="noConversion"/>
  </si>
  <si>
    <t>項 次</t>
    <phoneticPr fontId="19" type="noConversion"/>
  </si>
  <si>
    <t>項  目  及  說  明</t>
  </si>
  <si>
    <t>單       位</t>
    <phoneticPr fontId="19" type="noConversion"/>
  </si>
  <si>
    <t>(一)</t>
    <phoneticPr fontId="19" type="noConversion"/>
  </si>
  <si>
    <t>(二)</t>
    <phoneticPr fontId="19" type="noConversion"/>
  </si>
  <si>
    <t>(三)</t>
    <phoneticPr fontId="19" type="noConversion"/>
  </si>
  <si>
    <t>(四)</t>
    <phoneticPr fontId="19" type="noConversion"/>
  </si>
  <si>
    <t>(五)</t>
    <phoneticPr fontId="19" type="noConversion"/>
  </si>
  <si>
    <t>(     六     )</t>
    <phoneticPr fontId="19" type="noConversion"/>
  </si>
  <si>
    <t>(七)</t>
    <phoneticPr fontId="19" type="noConversion"/>
  </si>
  <si>
    <t>備註</t>
    <phoneticPr fontId="19" type="noConversion"/>
  </si>
  <si>
    <t>合約數量</t>
    <phoneticPr fontId="19" type="noConversion"/>
  </si>
  <si>
    <t xml:space="preserve">變更後核    </t>
    <phoneticPr fontId="19" type="noConversion"/>
  </si>
  <si>
    <t>單價</t>
    <phoneticPr fontId="19" type="noConversion"/>
  </si>
  <si>
    <t xml:space="preserve">本次        </t>
    <phoneticPr fontId="19" type="noConversion"/>
  </si>
  <si>
    <t>本次止累計</t>
    <phoneticPr fontId="19" type="noConversion"/>
  </si>
  <si>
    <t>本       次</t>
    <phoneticPr fontId="19" type="noConversion"/>
  </si>
  <si>
    <t>本次止累積</t>
    <phoneticPr fontId="19" type="noConversion"/>
  </si>
  <si>
    <t>定數量</t>
    <phoneticPr fontId="19" type="noConversion"/>
  </si>
  <si>
    <t>估驗數量</t>
    <phoneticPr fontId="19" type="noConversion"/>
  </si>
  <si>
    <t>估  驗  金  額</t>
    <phoneticPr fontId="19" type="noConversion"/>
  </si>
  <si>
    <t>估驗金額</t>
    <phoneticPr fontId="19" type="noConversion"/>
  </si>
  <si>
    <t>壹</t>
  </si>
  <si>
    <t>施工費</t>
  </si>
  <si>
    <t>壹.一</t>
  </si>
  <si>
    <t>建築工程</t>
  </si>
  <si>
    <t>壹.一.1</t>
  </si>
  <si>
    <t>假設工程</t>
  </si>
  <si>
    <t>壹.一.1.1</t>
  </si>
  <si>
    <t>基地現場現有圍籬拆除(拆除物需運離現場)</t>
    <phoneticPr fontId="19" type="noConversion"/>
  </si>
  <si>
    <t>M</t>
  </si>
  <si>
    <t>已計滿</t>
    <phoneticPr fontId="19" type="noConversion"/>
  </si>
  <si>
    <t>壹.一.1.2</t>
  </si>
  <si>
    <t>基地整地</t>
  </si>
  <si>
    <t>壹.一.1.3</t>
  </si>
  <si>
    <t>工地臨時辦公室,工寮,庫房及衛生設備等(含水電空調工程使用需求)</t>
    <phoneticPr fontId="19" type="noConversion"/>
  </si>
  <si>
    <t>壹.一.1.4</t>
  </si>
  <si>
    <t>施工圍籬，組合式固定，高度2.4m，含警示燈</t>
    <phoneticPr fontId="3" type="noConversion"/>
  </si>
  <si>
    <t>已減帳</t>
    <phoneticPr fontId="19" type="noConversion"/>
  </si>
  <si>
    <t>壹.一.1.4-1</t>
    <phoneticPr fontId="19" type="noConversion"/>
  </si>
  <si>
    <t>施工圍籬，組合式固定，高度2.4m，含警示燈(扣除防溢座)</t>
    <phoneticPr fontId="3" type="noConversion"/>
  </si>
  <si>
    <t>第1次變更新增
已計滿</t>
    <phoneticPr fontId="19" type="noConversion"/>
  </si>
  <si>
    <t>壹.一.1.5</t>
  </si>
  <si>
    <t>施工大門及側門(含拆除)</t>
  </si>
  <si>
    <t>樘</t>
  </si>
  <si>
    <t>壹.一.1.6</t>
    <phoneticPr fontId="19" type="noConversion"/>
  </si>
  <si>
    <t>工程告示牌，巨型告示牌，鋁質，長500cm，寬320cm</t>
    <phoneticPr fontId="19" type="noConversion"/>
  </si>
  <si>
    <t>座</t>
  </si>
  <si>
    <t>已計滿</t>
    <phoneticPr fontId="19" type="noConversion"/>
  </si>
  <si>
    <t>壹.一.1.7</t>
  </si>
  <si>
    <t>工程告示牌，活動告示牌，鋁質，長120cm，寬75cm</t>
    <phoneticPr fontId="19" type="noConversion"/>
  </si>
  <si>
    <t>壹.一.1.8</t>
  </si>
  <si>
    <t>工程告示牌，活動柔性告示牌，鋁質，長75cm，寬120cm</t>
    <phoneticPr fontId="19" type="noConversion"/>
  </si>
  <si>
    <t>壹.一.1.9</t>
  </si>
  <si>
    <t>臨時水電及申請</t>
  </si>
  <si>
    <t>俟完成
請領剩餘數量</t>
    <phoneticPr fontId="19" type="noConversion"/>
  </si>
  <si>
    <t>壹.一.1.10</t>
  </si>
  <si>
    <t>臨時電話設備及通話費</t>
  </si>
  <si>
    <t>月</t>
  </si>
  <si>
    <t>壹.一.1.11</t>
  </si>
  <si>
    <t>臨時抽排水設備及維護費</t>
    <phoneticPr fontId="19" type="noConversion"/>
  </si>
  <si>
    <t>俟完成
請領剩餘數量</t>
    <phoneticPr fontId="19" type="noConversion"/>
  </si>
  <si>
    <t>壹.一.1.12</t>
  </si>
  <si>
    <t>公共設施修復費(環境復原)</t>
  </si>
  <si>
    <t>壹.一.1.13</t>
  </si>
  <si>
    <t>廢棄物棄置費(含證明費)</t>
  </si>
  <si>
    <t>壹.一.1.14</t>
  </si>
  <si>
    <t>申報廢棄物清理計畫審查費用</t>
    <phoneticPr fontId="19" type="noConversion"/>
  </si>
  <si>
    <t>壹.一.1.15</t>
  </si>
  <si>
    <t>現場施工圖製作(含CSD,SEM套圖整合)</t>
    <phoneticPr fontId="19" type="noConversion"/>
  </si>
  <si>
    <t>壹.一.1.16</t>
  </si>
  <si>
    <t>施工攝影及雜項設備費</t>
    <phoneticPr fontId="19" type="noConversion"/>
  </si>
  <si>
    <t>壹.一.1.17</t>
  </si>
  <si>
    <t>竣工圖製作費(含相關作業)</t>
  </si>
  <si>
    <t>張</t>
  </si>
  <si>
    <t>壹.一.1.18</t>
  </si>
  <si>
    <t>竣工銘牌 W50xH80cm</t>
  </si>
  <si>
    <t>壹.一.1.19</t>
  </si>
  <si>
    <t>鄰房鑑定費</t>
  </si>
  <si>
    <t>壹.一.1.20</t>
  </si>
  <si>
    <t>工程介面整合費</t>
    <phoneticPr fontId="19" type="noConversion"/>
  </si>
  <si>
    <t>壹.一.1.21</t>
  </si>
  <si>
    <t>防溢座H=60cm*W=30cm</t>
  </si>
  <si>
    <t>第1次變更新增
已計滿</t>
    <phoneticPr fontId="19" type="noConversion"/>
  </si>
  <si>
    <t>壹.一.1.22</t>
  </si>
  <si>
    <t>防溢座H=30cm*W=15cm</t>
  </si>
  <si>
    <t>壹.一.1.23</t>
  </si>
  <si>
    <t>安全走廊</t>
  </si>
  <si>
    <t>壹.一.1.24</t>
  </si>
  <si>
    <t>施工圍籬綠化</t>
  </si>
  <si>
    <t>壹.一.1.25</t>
  </si>
  <si>
    <t>圍籬上下方噴線條15cm+50cm</t>
  </si>
  <si>
    <t>壹.一.1.26</t>
  </si>
  <si>
    <t>施工圍籬美化配合花博會帆布H=175cm*W=500cm</t>
  </si>
  <si>
    <t>幅</t>
  </si>
  <si>
    <t>壹.一.1.27</t>
  </si>
  <si>
    <t>圍籬綠化保養</t>
  </si>
  <si>
    <t>第1次變更新增</t>
    <phoneticPr fontId="19" type="noConversion"/>
  </si>
  <si>
    <t>壹.一.2</t>
  </si>
  <si>
    <t>地質改良工程</t>
  </si>
  <si>
    <t>壹.一.2.1</t>
  </si>
  <si>
    <t>地質改良噴射樁,直徑=80CM，L=9(空打0.7M)</t>
    <phoneticPr fontId="19" type="noConversion"/>
  </si>
  <si>
    <t>支</t>
  </si>
  <si>
    <t>壹.一.2.2</t>
  </si>
  <si>
    <t>地質改良噴射樁,直徑=80CM，L=9(空打1.3M)</t>
    <phoneticPr fontId="19" type="noConversion"/>
  </si>
  <si>
    <t>壹.一.2.3</t>
  </si>
  <si>
    <t>地質改良噴射樁,直徑=80CM，L=11.5(空打5.4M)</t>
    <phoneticPr fontId="19" type="noConversion"/>
  </si>
  <si>
    <t>壹.一.2.4</t>
  </si>
  <si>
    <t>地質改良噴射樁,直徑=80CM，L=12(空打1.3M)</t>
    <phoneticPr fontId="19" type="noConversion"/>
  </si>
  <si>
    <t>壹.一.2.5</t>
  </si>
  <si>
    <t>地質改良噴射樁,直徑=80CM，L=14.5(空打5.4M)</t>
    <phoneticPr fontId="19" type="noConversion"/>
  </si>
  <si>
    <t>壹.一.2.6</t>
  </si>
  <si>
    <t>預壘樁∮50cm</t>
  </si>
  <si>
    <t>第2次變更減少
已計滿</t>
    <phoneticPr fontId="19" type="noConversion"/>
  </si>
  <si>
    <t>壹.一.2.7</t>
  </si>
  <si>
    <t>樁頭壓樑</t>
    <phoneticPr fontId="19" type="noConversion"/>
  </si>
  <si>
    <t>壹.一.2.8</t>
  </si>
  <si>
    <t>預壘樁∮80cm</t>
    <phoneticPr fontId="19" type="noConversion"/>
  </si>
  <si>
    <t>第2次變更新增
已計滿</t>
    <phoneticPr fontId="19" type="noConversion"/>
  </si>
  <si>
    <t>壹.一.2.9</t>
  </si>
  <si>
    <t>樁頭壓樑80*50cm</t>
    <phoneticPr fontId="19" type="noConversion"/>
  </si>
  <si>
    <t>壹.一.3</t>
  </si>
  <si>
    <t>基礎工程</t>
  </si>
  <si>
    <t>壹.一.3.1</t>
  </si>
  <si>
    <t>臨時擋土樁設施，鋼板樁，L=13m，(單邊水平長度，未含擋土支撐系統)</t>
    <phoneticPr fontId="19" type="noConversion"/>
  </si>
  <si>
    <t>壹.一.3.2</t>
  </si>
  <si>
    <t>安全支撐工程(島式開挖區)</t>
  </si>
  <si>
    <t>第2次變更已減帳</t>
    <phoneticPr fontId="19" type="noConversion"/>
  </si>
  <si>
    <t>壹.一.3.3</t>
  </si>
  <si>
    <t>挖方(含土石.磚.垃圾等地下掩埋物)</t>
  </si>
  <si>
    <t>M3</t>
  </si>
  <si>
    <t>第3次變更新增
已計滿</t>
    <phoneticPr fontId="19" type="noConversion"/>
  </si>
  <si>
    <t>壹.一.3.3-1</t>
  </si>
  <si>
    <t>壹.一.3.4</t>
  </si>
  <si>
    <t>挖土方就近堆置，總重35t傾卸貨車</t>
    <phoneticPr fontId="19" type="noConversion"/>
  </si>
  <si>
    <t>B.M3</t>
  </si>
  <si>
    <t>第3次變更追減
已計滿</t>
    <phoneticPr fontId="19" type="noConversion"/>
  </si>
  <si>
    <t>壹.一.3.5</t>
  </si>
  <si>
    <t>B5類修正為B1~B5類土方運棄(含棄土證明)</t>
    <phoneticPr fontId="19" type="noConversion"/>
  </si>
  <si>
    <t>壹.一.3.5-1</t>
  </si>
  <si>
    <t>B1~B5類土方運棄(含棄土證明)</t>
  </si>
  <si>
    <t>壹.一.3.6</t>
  </si>
  <si>
    <t>B8類棄土方(含廢棄物證明)</t>
  </si>
  <si>
    <t>壹.一.3.7</t>
  </si>
  <si>
    <t>土方回填,回填及夯實</t>
  </si>
  <si>
    <t>第3次變更追減</t>
    <phoneticPr fontId="19" type="noConversion"/>
  </si>
  <si>
    <t>壹.一.3.8</t>
  </si>
  <si>
    <t>安全觀測系統</t>
  </si>
  <si>
    <t>壹.一.3.9</t>
  </si>
  <si>
    <t>斜坡面帆布覆蓋</t>
  </si>
  <si>
    <t>壹.一.3.10</t>
  </si>
  <si>
    <t>點井抽(排)水</t>
    <phoneticPr fontId="19" type="noConversion"/>
  </si>
  <si>
    <t>壹.一.3.11</t>
  </si>
  <si>
    <t>空氣污染防制設施(合於法令規定，工地灑水費內含於合約總價不另給價)</t>
    <phoneticPr fontId="19" type="noConversion"/>
  </si>
  <si>
    <t>壹.一.3.12</t>
  </si>
  <si>
    <t>施工便梯</t>
  </si>
  <si>
    <t>壹.一.3.13</t>
  </si>
  <si>
    <t>中間柱打設及拔除 H=350*350x12x19 L=11M</t>
  </si>
  <si>
    <t>壹.一.3.14</t>
  </si>
  <si>
    <t>圍苓350*350x12x19</t>
  </si>
  <si>
    <t>第2次變更新增
已計滿</t>
    <phoneticPr fontId="19" type="noConversion"/>
  </si>
  <si>
    <t>壹.一.3.15</t>
  </si>
  <si>
    <t>背拉角鐵  L75*75*9*2</t>
  </si>
  <si>
    <t>壹.一.4</t>
  </si>
  <si>
    <t>結構工程</t>
  </si>
  <si>
    <t>壹.一.4.1</t>
  </si>
  <si>
    <t>建築放樣</t>
  </si>
  <si>
    <t>壹.一.4.2</t>
  </si>
  <si>
    <t>鋼管鷹架及護網、安全斜籬</t>
  </si>
  <si>
    <t>依約計價85%
俟拆除後
請領剩餘數量</t>
    <phoneticPr fontId="19" type="noConversion"/>
  </si>
  <si>
    <t>壹.一.4.3</t>
    <phoneticPr fontId="19" type="noConversion"/>
  </si>
  <si>
    <t>結構用混凝土，預拌，140kgf/cm2</t>
    <phoneticPr fontId="19" type="noConversion"/>
  </si>
  <si>
    <t>M3</t>
    <phoneticPr fontId="19" type="noConversion"/>
  </si>
  <si>
    <t>第3次變更追加
已計滿</t>
    <phoneticPr fontId="19" type="noConversion"/>
  </si>
  <si>
    <t>壹.一.4.4</t>
  </si>
  <si>
    <t>結構用混凝土，預拌，280kgf/cm2</t>
    <phoneticPr fontId="19" type="noConversion"/>
  </si>
  <si>
    <t>第3次變更追加</t>
    <phoneticPr fontId="19" type="noConversion"/>
  </si>
  <si>
    <t>壹.一.4.5</t>
  </si>
  <si>
    <t>鋼筋，SD280</t>
    <phoneticPr fontId="19" type="noConversion"/>
  </si>
  <si>
    <t>T</t>
  </si>
  <si>
    <t>壹.一.4.6</t>
  </si>
  <si>
    <t>鋼筋，SD420W</t>
  </si>
  <si>
    <t>壹.一.4.7</t>
  </si>
  <si>
    <t>場鑄結構混凝土用模板，普通，(建築，建築物)</t>
    <phoneticPr fontId="19" type="noConversion"/>
  </si>
  <si>
    <t>壹.一.4.8</t>
  </si>
  <si>
    <t>場鑄結構混凝土用模板，清水，(建築，建築物)</t>
    <phoneticPr fontId="19" type="noConversion"/>
  </si>
  <si>
    <t>壹.一.4.9</t>
  </si>
  <si>
    <t>鋼構A36加工製作及組立(含防銹處理及噴漆)</t>
    <phoneticPr fontId="19" type="noConversion"/>
  </si>
  <si>
    <t>壹.一.4.10</t>
  </si>
  <si>
    <t>鋼構A572 GR50鋼構A36加工製作及組立(含防銹處理及噴漆)</t>
    <phoneticPr fontId="19" type="noConversion"/>
  </si>
  <si>
    <t>壹.一.4.11</t>
  </si>
  <si>
    <t>鋼構A53B 加工製作及組立(含防銹處理及噴漆)</t>
    <phoneticPr fontId="19" type="noConversion"/>
  </si>
  <si>
    <t>壹.一.4.12</t>
  </si>
  <si>
    <t>鋼構SN490B 加工製作及組立(含防銹處理及噴漆)</t>
    <phoneticPr fontId="19" type="noConversion"/>
  </si>
  <si>
    <t>壹.一.4.13</t>
  </si>
  <si>
    <t>個</t>
  </si>
  <si>
    <t>壹.一.4.14</t>
  </si>
  <si>
    <t>壹.一.4.15</t>
  </si>
  <si>
    <t>壹.一.4.16</t>
  </si>
  <si>
    <t>模板支撐排架(H=6M)</t>
  </si>
  <si>
    <t>壹.一.4.17</t>
  </si>
  <si>
    <t>模板支撐排架(H=10M)</t>
  </si>
  <si>
    <t>壹.一.4.18</t>
  </si>
  <si>
    <t>模板支撐排架(採光罩及電扶梯)</t>
  </si>
  <si>
    <t>壹.一.4.19</t>
  </si>
  <si>
    <t>鋼承板 (2w,t=1.2mm)</t>
    <phoneticPr fontId="19" type="noConversion"/>
  </si>
  <si>
    <t>壹.一.4.20</t>
  </si>
  <si>
    <t>點焊鋼絲網</t>
    <phoneticPr fontId="19" type="noConversion"/>
  </si>
  <si>
    <t>壹.一.4.21</t>
  </si>
  <si>
    <t>鋼構A572 GR50鋼構Box(新增單價)</t>
  </si>
  <si>
    <t>第3次變更新增</t>
    <phoneticPr fontId="19" type="noConversion"/>
  </si>
  <si>
    <t>壹.一.5</t>
  </si>
  <si>
    <t>防水工程</t>
  </si>
  <si>
    <t>壹.一.5.1</t>
  </si>
  <si>
    <t>橡化瀝青防水膜</t>
    <phoneticPr fontId="19" type="noConversion"/>
  </si>
  <si>
    <t>壹.一.5.2</t>
  </si>
  <si>
    <t>屋頂隔熱層</t>
  </si>
  <si>
    <t>壹.一.5.3</t>
  </si>
  <si>
    <t>覆土區橡化瀝青防水膜</t>
  </si>
  <si>
    <t>壹.一.5.4</t>
  </si>
  <si>
    <t>水箱內底及四周1:2防水粉刷面貼白色磁磚</t>
  </si>
  <si>
    <t>壹.一.5.5</t>
  </si>
  <si>
    <t>水箱平頂1:2防水水泥砂漿粉光</t>
  </si>
  <si>
    <t>壹.一.5.6</t>
  </si>
  <si>
    <t>PE發泡板</t>
  </si>
  <si>
    <t>壹.一.5.7</t>
  </si>
  <si>
    <t>滲透式彈性水泥防水層(三樓磨石地坪底層)</t>
    <phoneticPr fontId="19" type="noConversion"/>
  </si>
  <si>
    <t>壹.一.5.8</t>
  </si>
  <si>
    <t>地下室內牆、筏基水箱1:2樹脂水泥砂漿防水粉光</t>
  </si>
  <si>
    <t>壹.一.5.9</t>
  </si>
  <si>
    <t>廁所水性複合式防水材</t>
  </si>
  <si>
    <t>壹.一.6</t>
  </si>
  <si>
    <t>外牆裝修工程</t>
  </si>
  <si>
    <t>壹.一.6.1</t>
    <phoneticPr fontId="19" type="noConversion"/>
  </si>
  <si>
    <t>壹.一.6.2</t>
  </si>
  <si>
    <t>外牆1:2 防水水泥砂漿粉刷貼馬賽克</t>
  </si>
  <si>
    <t>壹.一.6.3</t>
  </si>
  <si>
    <t>外牆清水混凝土全面著色修補飾面</t>
  </si>
  <si>
    <t>壹.一.6.4</t>
  </si>
  <si>
    <t>南方松實木格柵牆雙面H= 320cm</t>
  </si>
  <si>
    <t>壹.一.6.5</t>
  </si>
  <si>
    <t>南方松實木格柵牆單面H= 420 cm</t>
  </si>
  <si>
    <t>壹.一.6.6</t>
  </si>
  <si>
    <t>3t立面鋁板氟碳烤漆(空縫)</t>
  </si>
  <si>
    <t>壹.一.6.7</t>
    <phoneticPr fontId="19" type="noConversion"/>
  </si>
  <si>
    <t>鋁擠型梭型百葉氟碳烤漆(直立可調式)</t>
  </si>
  <si>
    <t>壹.一.6.8</t>
  </si>
  <si>
    <t>烤漆鋁鋅鋼浪板(單面)(卸理貨區上方)</t>
  </si>
  <si>
    <t>壹.一.7</t>
  </si>
  <si>
    <t>內牆隔間及內牆裝修工程</t>
  </si>
  <si>
    <t>壹.一.7.1</t>
  </si>
  <si>
    <t>牆面批土刷平光水泥漆一底二度(清水夾板模)</t>
    <phoneticPr fontId="19" type="noConversion"/>
  </si>
  <si>
    <t>壹.一.7.2</t>
  </si>
  <si>
    <t>輕隔間批土刷水泥漆(一底二度)</t>
  </si>
  <si>
    <t>壹.一.7.3</t>
  </si>
  <si>
    <t>輕隔間牆雙面封矽酸鈣板TH=10mm</t>
  </si>
  <si>
    <t>壹.一.7.4</t>
  </si>
  <si>
    <t>牆面1:2水泥漿粉刷面45*45小口磚</t>
  </si>
  <si>
    <t>壹.一.7.5</t>
  </si>
  <si>
    <t>拍賣室牆面圓孔木紋吸音板</t>
  </si>
  <si>
    <t>壹.一.7.6</t>
  </si>
  <si>
    <t>拍賣室牆面玻纖吸音板包覆吸音壁布</t>
  </si>
  <si>
    <t>壹.一.7.7</t>
  </si>
  <si>
    <t>拍賣室牆面條狀木紋吸音板</t>
  </si>
  <si>
    <t>壹.一.7.8</t>
  </si>
  <si>
    <t>拍賣室牆面1:3水泥漿粉刷面馬賽克</t>
  </si>
  <si>
    <t>壹.一.7.9</t>
  </si>
  <si>
    <t>牆面1:3水泥砂漿粉光刷水泥漆(一底二度)(一般模版)</t>
    <phoneticPr fontId="19" type="noConversion"/>
  </si>
  <si>
    <t>M2</t>
    <phoneticPr fontId="19" type="noConversion"/>
  </si>
  <si>
    <t>壹.一.7.10</t>
  </si>
  <si>
    <t>輕隔間牆雙面封水泥板TH=9mm</t>
    <phoneticPr fontId="19" type="noConversion"/>
  </si>
  <si>
    <t>第3次變更追加</t>
    <phoneticPr fontId="19" type="noConversion"/>
  </si>
  <si>
    <t>壹.一.8</t>
  </si>
  <si>
    <t>平頂裝修工程</t>
  </si>
  <si>
    <t>壹.一.8.1</t>
  </si>
  <si>
    <t>平頂磨平批土刷水泥漆一底二度</t>
  </si>
  <si>
    <t>壹.一.8.2</t>
  </si>
  <si>
    <t>防颱型企口天花</t>
  </si>
  <si>
    <t>壹.一.8.3</t>
  </si>
  <si>
    <t>平頂半明架礦纖天花</t>
  </si>
  <si>
    <t>壹.一.8.4</t>
  </si>
  <si>
    <t>平頂清水夾板模拆模後整平</t>
  </si>
  <si>
    <t>壹.一.8.5</t>
  </si>
  <si>
    <t>入口C型鋼單面封南方松實木天花</t>
  </si>
  <si>
    <t>壹.一.8.6</t>
  </si>
  <si>
    <t>入口天花鋁包板收邊</t>
  </si>
  <si>
    <t>壹.一.8.7</t>
  </si>
  <si>
    <t>金屬烤漆鋁格柵天花(10CM*10CM)</t>
  </si>
  <si>
    <t>壹.一.8.8</t>
  </si>
  <si>
    <t>金屬烤漆鋁方格天花(30CM*30CM)</t>
  </si>
  <si>
    <t>壹.一.9</t>
  </si>
  <si>
    <t>地坪裝修工程</t>
  </si>
  <si>
    <t>壹.一.9.1</t>
    <phoneticPr fontId="19" type="noConversion"/>
  </si>
  <si>
    <t>清水混凝土面硬化地坪+防水工程(高平整度整體拍漿粉光)，單價分析原60mm鋼纖修正為40mm</t>
    <phoneticPr fontId="19" type="noConversion"/>
  </si>
  <si>
    <t>第3次變更修正
鋼纖材料費40%</t>
    <phoneticPr fontId="19" type="noConversion"/>
  </si>
  <si>
    <t>壹.一.9.2</t>
    <phoneticPr fontId="3" type="noConversion"/>
  </si>
  <si>
    <t>硬化地坪+防水工程(高平整度整體拍漿粉光)，單價分析原60mm鋼纖修正為40mm</t>
    <phoneticPr fontId="19" type="noConversion"/>
  </si>
  <si>
    <t>壹.一.9.3</t>
  </si>
  <si>
    <t>5mmTH環氧樹脂+金剛砂耐磨地坪(地下室)</t>
  </si>
  <si>
    <t>壹.一.9.4</t>
  </si>
  <si>
    <t>5mmTH環氧樹脂+金剛砂耐磨地坪(卸理貨區上方)</t>
    <phoneticPr fontId="19" type="noConversion"/>
  </si>
  <si>
    <t>壹.一.9.5</t>
  </si>
  <si>
    <t>斜坡車道硬化地坪(表面止滑槽)，單價分析原60mm鋼纖修正為40mm</t>
    <phoneticPr fontId="19" type="noConversion"/>
  </si>
  <si>
    <t>壹.一.9.6</t>
  </si>
  <si>
    <t>室外樓梯踏面RC磨石粗面</t>
  </si>
  <si>
    <t>壹.一.9.7</t>
  </si>
  <si>
    <t>地坪 1:3 水泥砂漿粉刷打底面貼20*20cm 岩面透心止滑石英磚</t>
    <phoneticPr fontId="19" type="noConversion"/>
  </si>
  <si>
    <t>壹.一.9.8</t>
  </si>
  <si>
    <t>地坪1:2防水水泥砂漿粉刷打底面貼30*60cm 岩面透心止滑石英磚</t>
    <phoneticPr fontId="19" type="noConversion"/>
  </si>
  <si>
    <t>壹.一.9.9</t>
  </si>
  <si>
    <t>室內樓梯專用20x27岩面止滑石英磚</t>
    <phoneticPr fontId="19" type="noConversion"/>
  </si>
  <si>
    <t>壹.一.9.10</t>
  </si>
  <si>
    <t>地下室地坪整體拍漿粉光</t>
  </si>
  <si>
    <t>已計滿</t>
    <phoneticPr fontId="19" type="noConversion"/>
  </si>
  <si>
    <t>壹.一.9.11</t>
  </si>
  <si>
    <t>室內地坪1:2防水水泥砂漿粉刷打底面貼50*50cm白水泥 磨石子地磚(局部跳色)</t>
    <phoneticPr fontId="19" type="noConversion"/>
  </si>
  <si>
    <t>壹.一.9.12</t>
  </si>
  <si>
    <t>室外地坪1:3水泥砂漿粉刷打底面貼50*50cm 磨石子地磚噴砂面(局部跳色)</t>
    <phoneticPr fontId="19" type="noConversion"/>
  </si>
  <si>
    <t>壹.一.9.13</t>
  </si>
  <si>
    <t>車道瀝青鋪面7cm+級配30cm</t>
  </si>
  <si>
    <t>第3次變更追減</t>
    <phoneticPr fontId="19" type="noConversion"/>
  </si>
  <si>
    <t>壹.一.9.13-1</t>
    <phoneticPr fontId="19" type="noConversion"/>
  </si>
  <si>
    <t>車道透水瀝青鋪面7cm+級配30cm</t>
    <phoneticPr fontId="19" type="noConversion"/>
  </si>
  <si>
    <t>壹.一.9.14</t>
  </si>
  <si>
    <t>車道瀝青鋪面7cm</t>
  </si>
  <si>
    <t>壹.一.9.15</t>
  </si>
  <si>
    <t>地坪 1:3 水泥砂漿粉刷打底面貼4.5*4.5小口磚</t>
  </si>
  <si>
    <t>第3次變更新增</t>
    <phoneticPr fontId="19" type="noConversion"/>
  </si>
  <si>
    <t>壹.一.9.16</t>
  </si>
  <si>
    <t>1/2B砌磚</t>
  </si>
  <si>
    <t>壹.一.9.17</t>
  </si>
  <si>
    <t>8cm pc+點焊鋼絲網</t>
  </si>
  <si>
    <t>壹.一.10</t>
  </si>
  <si>
    <t>門窗、帷幕工程</t>
  </si>
  <si>
    <t>壹.一.10.1</t>
  </si>
  <si>
    <t>D1/(F60A)鋼板烤漆門(130x210cm)</t>
  </si>
  <si>
    <t>壹.一.10.2</t>
  </si>
  <si>
    <t>D2/(F60A) 鋼板烤漆門   (130x210cm)</t>
  </si>
  <si>
    <t>壹.一.10.3</t>
  </si>
  <si>
    <t>D3鋼板烤漆門(130x210cm)</t>
  </si>
  <si>
    <t>壹.一.10.4</t>
  </si>
  <si>
    <t>D3A鋁玻璃門(130x210cm)</t>
  </si>
  <si>
    <t>壹.一.10.5</t>
  </si>
  <si>
    <t>D4/(F60A)鋼板烤漆門(150x210cm)</t>
  </si>
  <si>
    <t>壹.一.10.6</t>
  </si>
  <si>
    <t>D5/(F60A) 鋼板烤漆門(240x210cm)</t>
  </si>
  <si>
    <t>壹.一.10.7</t>
  </si>
  <si>
    <t>D6鋁玻璃門(240x210cm)</t>
    <phoneticPr fontId="19" type="noConversion"/>
  </si>
  <si>
    <t>壹.一.10.8</t>
  </si>
  <si>
    <t>D7鋼板烤漆門(100x210cm)</t>
  </si>
  <si>
    <t>壹.一.10.9</t>
  </si>
  <si>
    <t>D8鋼板烤漆門(120x210cm)</t>
  </si>
  <si>
    <t>壹.一.10.9-1</t>
    <phoneticPr fontId="19" type="noConversion"/>
  </si>
  <si>
    <t>D8A/(F60B)鋼板烤漆門(140x210cm)</t>
    <phoneticPr fontId="19" type="noConversion"/>
  </si>
  <si>
    <t>壹.一.10.10</t>
  </si>
  <si>
    <t>D9鋼板烤漆門(120x210cm)</t>
  </si>
  <si>
    <t>壹.一.10.11</t>
  </si>
  <si>
    <t>D10鋁玻璃門(200x210cm)</t>
  </si>
  <si>
    <t>壹.一.10.12</t>
  </si>
  <si>
    <t>D11(F60A) 鋼板烤漆門(290x210cm)，尺寸修正為(290x215cm)</t>
    <phoneticPr fontId="19" type="noConversion"/>
  </si>
  <si>
    <t>第3次變更修正</t>
    <phoneticPr fontId="19" type="noConversion"/>
  </si>
  <si>
    <t>壹.一.10.13</t>
  </si>
  <si>
    <t>D12 橫拉門(100x210cm)</t>
  </si>
  <si>
    <t>壹.一.10.14</t>
  </si>
  <si>
    <t>D13橫拉門(180x210cm)</t>
  </si>
  <si>
    <t>壹.一.10.15</t>
  </si>
  <si>
    <t>D14鋁玻璃門(120x210cm)</t>
  </si>
  <si>
    <t>壹.一.10.16</t>
  </si>
  <si>
    <t>D15鋁玻璃門(300x210cm)</t>
  </si>
  <si>
    <t>壹.一.10.17</t>
  </si>
  <si>
    <t>D16鋁玻璃門(160x210cm)</t>
  </si>
  <si>
    <t>壹.一.10.18</t>
  </si>
  <si>
    <t>D16A鋼板烤漆門(160x210cm)</t>
  </si>
  <si>
    <t>壹.一.10.19</t>
  </si>
  <si>
    <t>防水閘門D17(350x90cm)</t>
  </si>
  <si>
    <t>壹.一.10.20</t>
  </si>
  <si>
    <t>防水閘門D18(315x90cm)</t>
  </si>
  <si>
    <t>壹.一.10.21</t>
  </si>
  <si>
    <t>SD1鍍鋅烤漆電動鐵捲門/甲種防火門(350x250cm)，尺寸修正為乙種防火門(350x255cm)</t>
  </si>
  <si>
    <t>壹.一.10.22</t>
  </si>
  <si>
    <t>SD2鍍鋅烤漆電動鐵捲門/甲種防火門(370x250cm)，尺寸修正為乙種防火門(350x255cm)</t>
  </si>
  <si>
    <t>壹.一.10.23</t>
  </si>
  <si>
    <t>SD3鍍鋅烤漆電動鐵捲門/甲種防火門 (315x250cm)，尺寸修正為乙種防火門 (315x270cm)</t>
  </si>
  <si>
    <t>壹.一.10.24</t>
  </si>
  <si>
    <t>SD4鍍鋅烤漆電動鐵捲門/甲種防火門 (200x285cm)，尺寸修正為乙種防火門 (200x270cm)</t>
  </si>
  <si>
    <t>壹.一.10.25</t>
  </si>
  <si>
    <t>SD5鍍鋅烤漆電動鐵捲門(520x300cm)</t>
  </si>
  <si>
    <t>壹.一.10.26</t>
  </si>
  <si>
    <t>SD6鍍鋅烤漆電動鐵捲門(300x300cm)</t>
  </si>
  <si>
    <t>壹.一.10.27</t>
  </si>
  <si>
    <t>SD7鍍鋅烤漆電動鐵捲門(415x300cm)</t>
  </si>
  <si>
    <t>壹.一.10.28</t>
  </si>
  <si>
    <t>SD8鍍鋅烤漆電動鐵捲門(520x300cm)</t>
  </si>
  <si>
    <t>壹.一.10.28-1</t>
    <phoneticPr fontId="19" type="noConversion"/>
  </si>
  <si>
    <t>SD8鍍鋅烤漆電動鐵捲門(520x260cm)</t>
    <phoneticPr fontId="19" type="noConversion"/>
  </si>
  <si>
    <t>壹.一.10.29</t>
  </si>
  <si>
    <t>SD9鍍鋅烤漆電動鐵捲門(395x500cm)</t>
  </si>
  <si>
    <t>壹.一.10.30</t>
  </si>
  <si>
    <t>SD10鍍鋅烤漆電動鐵捲門  (780x400cm)</t>
  </si>
  <si>
    <t>壹.一.10.31</t>
  </si>
  <si>
    <t>SD11鍍鋅烤漆電動鐵捲門(532.5x400cm)</t>
  </si>
  <si>
    <t>壹.一.10.32</t>
  </si>
  <si>
    <t>SD12鍍鋅烤漆電動鐵捲門(625x400cm)</t>
  </si>
  <si>
    <t>壹.一.10.33</t>
  </si>
  <si>
    <t>SD13鍍鋅烤漆電動鐵捲門(360x400cm)</t>
  </si>
  <si>
    <t>壹.一.10.34</t>
  </si>
  <si>
    <t>SD14鍍鋅烤漆電動鐵捲門(360x400cm)</t>
  </si>
  <si>
    <t>壹.一.10.35</t>
  </si>
  <si>
    <t>SD15鍍鋅烤漆電動鐵捲門(345x265cm)</t>
  </si>
  <si>
    <t>壹.一.10.36</t>
  </si>
  <si>
    <t>SD16鍍鋅烤漆電動鐵捲門/甲種防火門 (205x230cm)</t>
    <phoneticPr fontId="19" type="noConversion"/>
  </si>
  <si>
    <t>壹.一.10.37</t>
  </si>
  <si>
    <t>SD17鍍鋅烤漆電動鐵捲門/甲種防火門(210x230cm)</t>
    <phoneticPr fontId="19" type="noConversion"/>
  </si>
  <si>
    <t>壹.一.10.38</t>
  </si>
  <si>
    <t>SD18自動防火電動鐵捲門/甲種防火門(350x230cm)</t>
    <phoneticPr fontId="19" type="noConversion"/>
  </si>
  <si>
    <t>壹.一.10.38-1</t>
    <phoneticPr fontId="19" type="noConversion"/>
  </si>
  <si>
    <t>SD18自動防火電動鐵捲門/乙種防火門(255x250cm)</t>
    <phoneticPr fontId="19" type="noConversion"/>
  </si>
  <si>
    <t>壹.一.10.39</t>
  </si>
  <si>
    <t>SD19自動防火電動鐵捲門/甲種防火門(375x400cm)</t>
    <phoneticPr fontId="19" type="noConversion"/>
  </si>
  <si>
    <t>壹.一.10.40</t>
  </si>
  <si>
    <t>EW1鋁百葉 (65x65cm)粉體塗裝</t>
  </si>
  <si>
    <t>壹.一.10.41</t>
  </si>
  <si>
    <t>EW2鋁百葉 (535x280cm)粉體塗裝，尺寸修正為 (515x280cm)</t>
    <phoneticPr fontId="19" type="noConversion"/>
  </si>
  <si>
    <t>尚未拆紙故計價90%
俟拆紙後再行計價</t>
    <phoneticPr fontId="19" type="noConversion"/>
  </si>
  <si>
    <t>壹.一.10.42</t>
  </si>
  <si>
    <t>EW3鋁百葉 (240x170+400X270cm)粉體塗裝</t>
  </si>
  <si>
    <t>壹.一.10.43</t>
  </si>
  <si>
    <t>EW4鋁百葉 (425x270cm)粉體塗裝</t>
  </si>
  <si>
    <t>壹.一.10.44</t>
  </si>
  <si>
    <t>EW5鋁百葉 (385x270cm)粉體塗裝，尺寸修正為 (365x270cm)</t>
    <phoneticPr fontId="19" type="noConversion"/>
  </si>
  <si>
    <t>壹.一.10.45</t>
  </si>
  <si>
    <t>EW6鋁百葉 (580x270cm)粉體塗裝，尺寸修正為 (574x270cm)</t>
    <phoneticPr fontId="19" type="noConversion"/>
  </si>
  <si>
    <t>壹.一.10.46</t>
  </si>
  <si>
    <t>EW7鋁百葉 (305x270cm)粉體塗裝</t>
  </si>
  <si>
    <t>壹.一.10.47</t>
  </si>
  <si>
    <t>EW8鋁百葉 (205x110cm)粉體塗裝，尺寸修正為 (185x110cm)</t>
    <phoneticPr fontId="19" type="noConversion"/>
  </si>
  <si>
    <t>壹.一.10.48</t>
  </si>
  <si>
    <t>EW9鋁百葉 (185x110cm)粉體塗裝</t>
  </si>
  <si>
    <t>壹.一.10.49</t>
  </si>
  <si>
    <t>EW10鋁百葉 (395x470cm)粉體塗裝</t>
  </si>
  <si>
    <t>壹.一.10.50</t>
  </si>
  <si>
    <t>EW11鋁百葉 (315x470cm)粉體塗裝</t>
  </si>
  <si>
    <t>壹.一.10.51</t>
  </si>
  <si>
    <t>EW12鋁百葉 (200x470cm)粉體塗裝</t>
  </si>
  <si>
    <t>壹.一.10.52</t>
  </si>
  <si>
    <t>EW13鋁百葉 (385x400cm)粉體塗裝</t>
  </si>
  <si>
    <t>壹.一.10.52-1</t>
    <phoneticPr fontId="19" type="noConversion"/>
  </si>
  <si>
    <t>EW13鋁百葉 (178x400cm)粉體塗裝</t>
    <phoneticPr fontId="19" type="noConversion"/>
  </si>
  <si>
    <t>壹.一.10.53</t>
  </si>
  <si>
    <t>EW14鋁百葉 (257.3+180.4+268.8)x200cm粉體塗裝</t>
    <phoneticPr fontId="19" type="noConversion"/>
  </si>
  <si>
    <t>壹.一.10.54</t>
  </si>
  <si>
    <t>EW15鋁百葉 (560x50cm)粉體塗裝</t>
  </si>
  <si>
    <t>壹.一.10.55</t>
  </si>
  <si>
    <t>EW16鋁百葉 (360x50cm)粉體塗裝</t>
  </si>
  <si>
    <t>壹.一.10.56</t>
  </si>
  <si>
    <t>EW17鋁百葉 (395x50cm)粉體塗裝</t>
  </si>
  <si>
    <t>壹.一.10.57</t>
  </si>
  <si>
    <t>EW18鋁百葉 (137.5x400cm)粉體塗裝</t>
  </si>
  <si>
    <t>壹.一.10.58</t>
  </si>
  <si>
    <t>EW19防颱百葉 (65x65cm)粉體塗裝</t>
  </si>
  <si>
    <t>壹.一.10.59</t>
  </si>
  <si>
    <t>EW20鋁百葉 (240x50cm)粉體塗裝</t>
  </si>
  <si>
    <t>壹.一.10.60</t>
  </si>
  <si>
    <t>EW21鋁格柵 (365x95cm)，尺寸修正為 (3650x105cm)</t>
  </si>
  <si>
    <t>壹.一.10.61</t>
  </si>
  <si>
    <t>EW22鋁格柵 (370x95cm)，尺寸修正為 (3700x105cm)</t>
  </si>
  <si>
    <t>壹.一.10.62</t>
  </si>
  <si>
    <t>EW23鋁格柵 (2970x95cm)，尺寸修正為 (2960x105cm)</t>
  </si>
  <si>
    <t>壹.一.10.63</t>
  </si>
  <si>
    <t>EW24鋁格柵 (3757x105cm)</t>
  </si>
  <si>
    <t>壹.一.10.64</t>
  </si>
  <si>
    <t>EW25鋁格柵 (3780x105cm)</t>
  </si>
  <si>
    <t>壹.一.10.65</t>
  </si>
  <si>
    <t>EW26鋁格柵 (2000x20cm)+(650x105cm)</t>
  </si>
  <si>
    <t>壹.一.10.66</t>
  </si>
  <si>
    <t>EW27烤漆鋁百葉 (3650x105cm)</t>
  </si>
  <si>
    <t>壹.一.10.67</t>
  </si>
  <si>
    <t>EW28烤漆鋁百葉 (3700x105cm)</t>
  </si>
  <si>
    <t>壹.一.10.68</t>
  </si>
  <si>
    <t>EW29烤漆鋁百葉 (2960x105cm)</t>
  </si>
  <si>
    <t>壹.一.10.69</t>
  </si>
  <si>
    <t>壹.一.10.70</t>
  </si>
  <si>
    <t>壹.一.10.71</t>
  </si>
  <si>
    <t>EW32鋁格柵 (2650x105cm)</t>
  </si>
  <si>
    <t>壹.一.10.72</t>
  </si>
  <si>
    <t>EW33鋁格柵 (1385x105cm)</t>
  </si>
  <si>
    <t>壹.一.10.73</t>
  </si>
  <si>
    <t>EW34鋁格柵 (247.5x105cm)</t>
  </si>
  <si>
    <t>壹.一.10.74</t>
  </si>
  <si>
    <t>EW35鋁格柵 (1385x105cm)</t>
  </si>
  <si>
    <t>壹.一.10.75</t>
  </si>
  <si>
    <t>EW36鋁格柵 (675x105cm)</t>
  </si>
  <si>
    <t>壹.一.10.76</t>
  </si>
  <si>
    <t>EW37鋁格柵 (2255x120cm)</t>
  </si>
  <si>
    <t>壹.一.10.77</t>
  </si>
  <si>
    <t>EW38鋁格柵 (2140x120cm)</t>
  </si>
  <si>
    <t>壹.一.10.78</t>
  </si>
  <si>
    <t>EW39鋁格柵 (750x120cm)</t>
  </si>
  <si>
    <t>壹.一.10.79</t>
  </si>
  <si>
    <t>W1鋁門窗(580x230cm)</t>
  </si>
  <si>
    <t>壹.一.10.80</t>
  </si>
  <si>
    <t>W2鋁門窗(330x230cm)</t>
  </si>
  <si>
    <t>壹.一.10.81</t>
  </si>
  <si>
    <t>W3鋁門窗(200x230cm)</t>
  </si>
  <si>
    <t>壹.一.10.82</t>
  </si>
  <si>
    <t>W4鋁門窗(650x210cm)</t>
  </si>
  <si>
    <t>壹.一.10.83</t>
  </si>
  <si>
    <t>W5鋁門窗(1040x230cm)</t>
  </si>
  <si>
    <t>壹.一.10.84</t>
  </si>
  <si>
    <t>W6鋁門窗(1150x230cm)</t>
  </si>
  <si>
    <t>壹.一.10.85</t>
  </si>
  <si>
    <t>W7鋁門窗(300x260cm)</t>
  </si>
  <si>
    <t>壹.一.10.86</t>
  </si>
  <si>
    <t>W8鋁門窗(575x260cm)</t>
  </si>
  <si>
    <t>壹.一.10.87</t>
  </si>
  <si>
    <t>W9鋁門窗(520x260cm)</t>
  </si>
  <si>
    <t>壹.一.10.88</t>
  </si>
  <si>
    <t>W10鋁固定窗(82x180cm)</t>
  </si>
  <si>
    <t>第3次變更追減</t>
    <phoneticPr fontId="19" type="noConversion"/>
  </si>
  <si>
    <t>壹.一.10.89</t>
  </si>
  <si>
    <t>W10A鋁固定窗(82x260cm)</t>
  </si>
  <si>
    <t>壹.一.10.90</t>
  </si>
  <si>
    <t>W11鋁固定窗(452x180cm)</t>
  </si>
  <si>
    <t>壹.一.10.91</t>
  </si>
  <si>
    <t>W12鋁固定窗(455x180cm)</t>
  </si>
  <si>
    <t>壹.一.10.92</t>
  </si>
  <si>
    <t>W13鋁橫拉窗(260+1092)x225cm</t>
  </si>
  <si>
    <t>壹.一.10.93</t>
  </si>
  <si>
    <t>W14鋁固定窗(300x130cm)</t>
  </si>
  <si>
    <t>第3次變更追加</t>
    <phoneticPr fontId="19" type="noConversion"/>
  </si>
  <si>
    <t>壹.一.10.94</t>
  </si>
  <si>
    <t>W15鋁固定窗(130x250cm)</t>
  </si>
  <si>
    <t>壹.一.10.95</t>
  </si>
  <si>
    <t>W16鋁窗(2135x250cm)</t>
  </si>
  <si>
    <t>壹.一.10.96</t>
  </si>
  <si>
    <t>W17鋁固定窗(705x140cm)</t>
  </si>
  <si>
    <t>壹.一.10.97</t>
  </si>
  <si>
    <t>W18鋁固定窗(520x140cm)</t>
  </si>
  <si>
    <t>壹.一.10.98</t>
  </si>
  <si>
    <t>W19鋁固定窗(130x230cm)</t>
  </si>
  <si>
    <t>壹.一.10.99</t>
  </si>
  <si>
    <t>W20鋁固定窗(130x265cm)</t>
  </si>
  <si>
    <t>壹.一.10.100</t>
  </si>
  <si>
    <t>W21鋁固定窗(355x135cm)</t>
  </si>
  <si>
    <t>壹.一.10.101</t>
  </si>
  <si>
    <t>W22鋁固定窗(360x135cm)</t>
  </si>
  <si>
    <t>壹.一.10.102</t>
  </si>
  <si>
    <t>W23鋁固定窗(905x135cm)</t>
  </si>
  <si>
    <t>壹.一.10.103</t>
  </si>
  <si>
    <t>W24鋁窗(2305x140cm)</t>
  </si>
  <si>
    <t>壹.一.10.104</t>
  </si>
  <si>
    <t>W25鋁固定窗(200x180cm)</t>
  </si>
  <si>
    <t>壹.一.10.105</t>
  </si>
  <si>
    <t>W26鋁固定窗(200x245cm)</t>
  </si>
  <si>
    <t>壹.一.10.106</t>
  </si>
  <si>
    <t>W27鋁固定窗(200x260cm)</t>
  </si>
  <si>
    <t>壹.一.10.107</t>
  </si>
  <si>
    <t>W28鋁固定窗(200x265cm)，尺寸修正為(200x255cm)</t>
    <phoneticPr fontId="19" type="noConversion"/>
  </si>
  <si>
    <t>第3次變更修正</t>
    <phoneticPr fontId="19" type="noConversion"/>
  </si>
  <si>
    <t>壹.一.10.108</t>
  </si>
  <si>
    <t>W29鋁窗(1705x145cm)</t>
  </si>
  <si>
    <t>壹.一.10.109</t>
  </si>
  <si>
    <t>W30鋁固定窗(240x160cm)</t>
  </si>
  <si>
    <t>壹.一.10.110</t>
  </si>
  <si>
    <t>W31鋁固定窗(170x520cm)</t>
  </si>
  <si>
    <t>壹.一.10.111</t>
  </si>
  <si>
    <t>W32鋁固定窗(270x500cm)，尺寸修正為(270x520cm)</t>
    <phoneticPr fontId="19" type="noConversion"/>
  </si>
  <si>
    <t>壹.一.10.112</t>
  </si>
  <si>
    <t>W33鋁固定窗(195x520cm)</t>
  </si>
  <si>
    <t>壹.一.10.113</t>
  </si>
  <si>
    <t>W34鋁門窗(35+190+210+190+35)x490cm</t>
  </si>
  <si>
    <t>壹.一.10.114</t>
  </si>
  <si>
    <t>W35鋁固定窗(110+445+1005)x180cm</t>
  </si>
  <si>
    <t>壹.一.10.114-1</t>
    <phoneticPr fontId="19" type="noConversion"/>
  </si>
  <si>
    <t>W35鋁固定窗(100+500+393)x210cm</t>
  </si>
  <si>
    <t>壹.一.10.114-2</t>
  </si>
  <si>
    <t>W35A鋁固定窗(100+355)x210cm</t>
  </si>
  <si>
    <t>壹.一.10.115</t>
  </si>
  <si>
    <t>W36鋁固定窗(395x520cm)，尺寸修正為(395x480cm)</t>
    <phoneticPr fontId="19" type="noConversion"/>
  </si>
  <si>
    <t>壹.一.10.116</t>
  </si>
  <si>
    <t>W37鋁固定窗(165+160)x265cm</t>
  </si>
  <si>
    <t>壹.一.10.117</t>
  </si>
  <si>
    <t>W38鋁固定窗(190x25cm)</t>
  </si>
  <si>
    <t>壹.一.10.117-1</t>
    <phoneticPr fontId="19" type="noConversion"/>
  </si>
  <si>
    <t>W38鋁固定窗(355x185cm)</t>
    <phoneticPr fontId="19" type="noConversion"/>
  </si>
  <si>
    <t>壹.一.10.118</t>
    <phoneticPr fontId="19" type="noConversion"/>
  </si>
  <si>
    <t>W39鋁窗(直徑90cm)</t>
  </si>
  <si>
    <t>壹.一.10.119</t>
  </si>
  <si>
    <t>W40鋁窗(直徑50cm)</t>
  </si>
  <si>
    <t>壹.一.10.120</t>
  </si>
  <si>
    <t>鋁擠型氟碳烤漆玻璃帷幕</t>
  </si>
  <si>
    <t>壹.一.10.121</t>
  </si>
  <si>
    <t>鋁擠型氟碳烤漆玻璃採光罩</t>
  </si>
  <si>
    <t>壹.一.10.122</t>
  </si>
  <si>
    <t>壹.一.10.123</t>
  </si>
  <si>
    <t>拍賣室山型屋頂企型屋面板(雙面封板+隔熱隔音處理)</t>
    <phoneticPr fontId="19" type="noConversion"/>
  </si>
  <si>
    <t>壹.一.10.124</t>
  </si>
  <si>
    <t>拍賣室山型屋頂鋁擠型氟碳烤漆玻璃帷幕</t>
  </si>
  <si>
    <t>壹.一.10.125</t>
  </si>
  <si>
    <t>太陽能採光天窗(三樓挑空區上方)</t>
  </si>
  <si>
    <t>第3次變更追加</t>
    <phoneticPr fontId="19" type="noConversion"/>
  </si>
  <si>
    <t>壹.一.10.126</t>
  </si>
  <si>
    <t>卸理貨區雨庇企型屋面板</t>
  </si>
  <si>
    <t>壹.一.10.127</t>
  </si>
  <si>
    <t>卸理貨區雨庇3t鋁板氟碳烤漆</t>
  </si>
  <si>
    <t>壹.一.10.128</t>
  </si>
  <si>
    <t>卸理貨區雨庇封FRP採光板</t>
  </si>
  <si>
    <t>壹.一.10.129</t>
  </si>
  <si>
    <t>3樓梯間鋁擠型氟碳烤漆玻璃帷幕牆面</t>
  </si>
  <si>
    <t>壹.一.10.130</t>
  </si>
  <si>
    <t>3樓梯間鋁擠型氟碳烤漆玻璃帷幕平頂</t>
  </si>
  <si>
    <t>壹.一.10.131</t>
  </si>
  <si>
    <t>車道下方男女廁採光天窗</t>
  </si>
  <si>
    <t>壹.一.10.132</t>
  </si>
  <si>
    <t>一樓展示櫃結構玻璃</t>
  </si>
  <si>
    <t>壹.一.10.133</t>
  </si>
  <si>
    <t>SD20自動防火電動鐵捲門/F60B防火門(1040x385)</t>
  </si>
  <si>
    <t>第3次變更新增</t>
    <phoneticPr fontId="19" type="noConversion"/>
  </si>
  <si>
    <t>壹.一.10.134</t>
  </si>
  <si>
    <t>SD21自動防火電動鐵捲門/F60B防火門(1160x385)</t>
  </si>
  <si>
    <t>壹.一.10.135</t>
  </si>
  <si>
    <t>SD22自動防火電動鐵捲門/F60B防火門(750x385)</t>
  </si>
  <si>
    <t>壹.一.10.136</t>
  </si>
  <si>
    <t>SD23自動防火電動鐵捲門/F60B防火門(787.5x385)</t>
  </si>
  <si>
    <t>壹.一.10.137</t>
  </si>
  <si>
    <t>SD24自動防火電動鐵捲門/F60B防火門(1272.5x385)</t>
  </si>
  <si>
    <t>壹.一.10.138</t>
  </si>
  <si>
    <t>F60A檢修門(60x85)</t>
  </si>
  <si>
    <t>壹.一.10.139</t>
  </si>
  <si>
    <t>拍賣室山型屋頂企型屋面板鋁收邊板</t>
  </si>
  <si>
    <t>壹.一.10.140</t>
  </si>
  <si>
    <t>拍賣室山型屋頂屋面鋁板</t>
  </si>
  <si>
    <t>壹.一.10.141</t>
  </si>
  <si>
    <t>LD1不銹鋼氟碳烤漆伸縮門  H1.27*W25M 對開</t>
  </si>
  <si>
    <t>壹.一.10.142</t>
  </si>
  <si>
    <t xml:space="preserve">LD2不銹鋼氟碳烤漆伸縮門  H1.27*W12M </t>
  </si>
  <si>
    <t>壹.一.10.143</t>
  </si>
  <si>
    <t xml:space="preserve">LD3  不銹鋼氟碳烤漆伸縮門  H1.27*W12M </t>
  </si>
  <si>
    <t>壹.一.10.144</t>
  </si>
  <si>
    <t xml:space="preserve">LD4  不銹鋼氟碳烤漆伸縮門  H1.27*W9M </t>
  </si>
  <si>
    <t>壹.一.10.145</t>
  </si>
  <si>
    <t>EW40鋁百葉 (135X215)粉體塗裝</t>
  </si>
  <si>
    <t>壹.一.11</t>
  </si>
  <si>
    <t>欄杆及雜項工程</t>
  </si>
  <si>
    <t>壹.一.11.1</t>
  </si>
  <si>
    <t>不銹鋼天溝 TH=1mm</t>
  </si>
  <si>
    <t>壹.一.11.2</t>
  </si>
  <si>
    <t>地下室筏基防臭型人孔蓋</t>
  </si>
  <si>
    <t>壹.一.11.3</t>
  </si>
  <si>
    <t>電梯機坑不銹鋼爬梯</t>
  </si>
  <si>
    <t>壹.一.11.4</t>
  </si>
  <si>
    <t>A、B、C、D、E樓梯扶壁式扶手</t>
  </si>
  <si>
    <t>壹.一.11.5</t>
  </si>
  <si>
    <t>A、B、C、D、E樓梯扶手</t>
  </si>
  <si>
    <t>壹.一.11.6</t>
  </si>
  <si>
    <t>壹.一.11.7</t>
  </si>
  <si>
    <t>鍍鋅烤漆欄杆typeB</t>
  </si>
  <si>
    <t>壹.一.11.8</t>
  </si>
  <si>
    <t>鍍鋅烤漆欄杆typeC</t>
  </si>
  <si>
    <t>壹.一.11.9</t>
  </si>
  <si>
    <t>鍍鋅烤漆欄杆typeD</t>
  </si>
  <si>
    <t>壹.一.11.10</t>
  </si>
  <si>
    <t>鍍鋅烤漆欄杆typeE</t>
  </si>
  <si>
    <t>壹.一.11.11</t>
  </si>
  <si>
    <t>B1F水箱內部不銹鋼爬梯</t>
  </si>
  <si>
    <t>已計滿</t>
    <phoneticPr fontId="19" type="noConversion"/>
  </si>
  <si>
    <t>壹.一.11.12</t>
  </si>
  <si>
    <t>屋頂水箱內部不銹鋼爬梯</t>
  </si>
  <si>
    <t>壹.一.11.13</t>
  </si>
  <si>
    <t>B1F水箱外部不銹鋼爬梯</t>
  </si>
  <si>
    <t>壹.一.11.14</t>
  </si>
  <si>
    <t>屋頂水箱外部不銹鋼爬梯</t>
  </si>
  <si>
    <t>壹.一.11.15</t>
  </si>
  <si>
    <t>水箱不銹鋼人孔蓋</t>
  </si>
  <si>
    <t>只</t>
  </si>
  <si>
    <t>壹.一.11.16</t>
  </si>
  <si>
    <t>筏基2"∮PVC通氣管埋設</t>
  </si>
  <si>
    <t>第3次變更追減</t>
    <phoneticPr fontId="19" type="noConversion"/>
  </si>
  <si>
    <t>壹.一.11.17</t>
  </si>
  <si>
    <t>筏基4"∮PVC排水管埋設</t>
  </si>
  <si>
    <t>壹.一.11.18</t>
  </si>
  <si>
    <t>1F室內鍍鋅格柵溝蓋板</t>
  </si>
  <si>
    <t>壹.一.11.19</t>
  </si>
  <si>
    <t>廁所隔間</t>
  </si>
  <si>
    <t>間</t>
  </si>
  <si>
    <t>壹.一.11.20</t>
  </si>
  <si>
    <t>廁所小便斗隔板</t>
  </si>
  <si>
    <t>片</t>
  </si>
  <si>
    <t>壹.一.11.21</t>
  </si>
  <si>
    <t>廁所鏡盒</t>
  </si>
  <si>
    <t>尺</t>
  </si>
  <si>
    <t>壹.一.11.22</t>
  </si>
  <si>
    <t>不銹鋼門檻</t>
  </si>
  <si>
    <t>壹.一.11.23</t>
  </si>
  <si>
    <t>烤漆鋁版燈槽</t>
  </si>
  <si>
    <t>壹.一.11.24</t>
  </si>
  <si>
    <t>水箱底鋪19*19*39空心磚</t>
  </si>
  <si>
    <t>壹.一.11.25</t>
  </si>
  <si>
    <t>天花板SUS304金屬收邊條</t>
  </si>
  <si>
    <t>壹.一.11.26</t>
  </si>
  <si>
    <t>1、2F男女廁所門檻分隔條2mmTH SUS304金屬</t>
    <phoneticPr fontId="19" type="noConversion"/>
  </si>
  <si>
    <t>壹.一.11.27</t>
  </si>
  <si>
    <t>1F入口地板門檻分隔條W5cm*5mmTHSUS304</t>
    <phoneticPr fontId="19" type="noConversion"/>
  </si>
  <si>
    <t>壹.一.11.28</t>
  </si>
  <si>
    <t>L-50*50*4熱浸鍍鋅刷防銹漆(地坪護角)</t>
  </si>
  <si>
    <t>壹.一.11.29</t>
  </si>
  <si>
    <t>4樓景觀電梯連通橋雨庇C型鋼封FRP採光板</t>
  </si>
  <si>
    <t>壹.一.11.30</t>
    <phoneticPr fontId="19" type="noConversion"/>
  </si>
  <si>
    <t>3樓停車場風雨走廊C型鋼封FRP採光板</t>
  </si>
  <si>
    <t>壹.一.11.31</t>
  </si>
  <si>
    <t>車道下方男女廁砌清水空心磚牆</t>
  </si>
  <si>
    <t>壹.一.11.32</t>
  </si>
  <si>
    <t>卸理貨區鋼柱防撞條</t>
  </si>
  <si>
    <t>壹.一.11.33</t>
  </si>
  <si>
    <t>停車場RC分隔島</t>
  </si>
  <si>
    <t>壹.一.11.34</t>
  </si>
  <si>
    <t>接駁公車區戶外座椅(鐵木椅面)</t>
  </si>
  <si>
    <t>壹.一.11.35</t>
  </si>
  <si>
    <t>廣場造型牆</t>
  </si>
  <si>
    <t>壹.一.11.36</t>
  </si>
  <si>
    <t>車道出口造型牆</t>
  </si>
  <si>
    <t>壹.一.11.37</t>
  </si>
  <si>
    <t>結構伸縮縫</t>
  </si>
  <si>
    <t>壹.一.11.38</t>
  </si>
  <si>
    <t>觸摸地圖</t>
  </si>
  <si>
    <t>處</t>
  </si>
  <si>
    <t>壹.一.11.39</t>
  </si>
  <si>
    <t>愛心服務鈴</t>
  </si>
  <si>
    <t>壹.一.11.40</t>
  </si>
  <si>
    <t>筏基3"∮PVC通氣管埋設</t>
  </si>
  <si>
    <t>第3次變更新增
已計滿</t>
    <phoneticPr fontId="19" type="noConversion"/>
  </si>
  <si>
    <t>壹.一.11.41</t>
  </si>
  <si>
    <t>熱浸鍍鋅格柵溝蓋板W25cm,TH4mm</t>
  </si>
  <si>
    <t>壹.一.11.42</t>
  </si>
  <si>
    <t>屋頂、外牆、梭形百葉下方扶手欄杆</t>
  </si>
  <si>
    <t>壹.一.11.43</t>
  </si>
  <si>
    <t>#1電梯爬梯</t>
  </si>
  <si>
    <t>壹.一.11.44</t>
    <phoneticPr fontId="19" type="noConversion"/>
  </si>
  <si>
    <t>水電立牆TYPE-A(L210xW20*H100cm)</t>
  </si>
  <si>
    <t>壹.一.11.45</t>
  </si>
  <si>
    <t>水電立牆TYPE-B(L140xW20*H100cm)</t>
  </si>
  <si>
    <t>壹.一.11.46</t>
  </si>
  <si>
    <t>水電立牆TYPE-C(L70*W20*H100cm)</t>
  </si>
  <si>
    <t>壹.一.11.47</t>
  </si>
  <si>
    <t>舊基礎開挖、破碎、小搬運</t>
  </si>
  <si>
    <t>壹.一.11.48</t>
  </si>
  <si>
    <t>舊基礎運棄</t>
  </si>
  <si>
    <t>壹.一.12</t>
  </si>
  <si>
    <t>景觀、植栽、排水工程</t>
  </si>
  <si>
    <t>壹.一.12.1</t>
  </si>
  <si>
    <t>鋪南方松木地坪(三樓戶外平台)</t>
  </si>
  <si>
    <t>壹.一.12.2</t>
  </si>
  <si>
    <t>壹.一.12.3</t>
  </si>
  <si>
    <t>RC截水溝加熱浸鍍鋅鑄鐵蓋W=20cm 厚5cm(含固定件)</t>
    <phoneticPr fontId="19" type="noConversion"/>
  </si>
  <si>
    <t>壹.一.12.4</t>
  </si>
  <si>
    <t>截水溝落水系統及基地景觀排水管埋設</t>
  </si>
  <si>
    <t>壹.一.12.5</t>
  </si>
  <si>
    <t>欖仁(米徑12-15公分，H*W=4m*2m，1.5m以下無分枝)</t>
    <phoneticPr fontId="19" type="noConversion"/>
  </si>
  <si>
    <t>株</t>
  </si>
  <si>
    <t>壹.一.12.6</t>
  </si>
  <si>
    <t>小葉欖仁米高直徑＜15cm，300≦樹高＜400cm，樹冠400cm</t>
    <phoneticPr fontId="19" type="noConversion"/>
  </si>
  <si>
    <t>壹.一.12.7</t>
  </si>
  <si>
    <t>台灣欒樹米高直徑＜12cm，300≦樹高＜400cm，樹冠＜250cm</t>
    <phoneticPr fontId="19" type="noConversion"/>
  </si>
  <si>
    <t>壹.一.12.8</t>
  </si>
  <si>
    <t>山櫻花-米徑8公分，H*W=3m*2m，1.5m以下無分枝</t>
    <phoneticPr fontId="19" type="noConversion"/>
  </si>
  <si>
    <t>壹.一.12.9</t>
  </si>
  <si>
    <t>苦楝(米徑12-15公分，H*W=4m*2m，1.5m以下無分枝)</t>
    <phoneticPr fontId="19" type="noConversion"/>
  </si>
  <si>
    <t>壹.一.12.10</t>
  </si>
  <si>
    <t>水黃皮(米徑12-15公分，H*W=4m*2m，1.5m以下無分枝)</t>
    <phoneticPr fontId="19" type="noConversion"/>
  </si>
  <si>
    <t>壹.一.12.11</t>
  </si>
  <si>
    <t>樟樹(米徑12-15公分，H*W=4m*2m，1.5m以下無分枝)</t>
    <phoneticPr fontId="19" type="noConversion"/>
  </si>
  <si>
    <t>壹.一.12.12</t>
  </si>
  <si>
    <t>楓香(米徑12-15公分，H*W=4m*2m，1.5m以下無分枝)</t>
    <phoneticPr fontId="19" type="noConversion"/>
  </si>
  <si>
    <t>壹.一.12.13</t>
  </si>
  <si>
    <t>春不老-H*W=1m*0.23m</t>
  </si>
  <si>
    <t>壹.一.12.14</t>
  </si>
  <si>
    <t>地錦-L=20cm</t>
  </si>
  <si>
    <t>盆</t>
  </si>
  <si>
    <t>壹.一.12.15</t>
  </si>
  <si>
    <t>錫蘭葉下珠-H*W=0.4m*0.4m，6吋盆</t>
  </si>
  <si>
    <t>壹.一.12.16</t>
  </si>
  <si>
    <t>胡椒木-H*W=0.6m*0.4m</t>
  </si>
  <si>
    <t>壹.一.12.17</t>
  </si>
  <si>
    <t>球型金露華H*W=0.6m*0.4m</t>
  </si>
  <si>
    <t>壹.一.12.18</t>
  </si>
  <si>
    <t>朱焦-H*W=1m*0.23m</t>
  </si>
  <si>
    <t>壹.一.12.19</t>
  </si>
  <si>
    <t>蔓花生-W=10cm</t>
  </si>
  <si>
    <t>壹.一.12.20</t>
  </si>
  <si>
    <t>草花、多年生草花-H*W=0.1m*0.1m (四季海棠、馬蘭、紫錦草等地被植物L=0.15m)</t>
    <phoneticPr fontId="19" type="noConversion"/>
  </si>
  <si>
    <t>壹.一.12.21</t>
  </si>
  <si>
    <t>薄層綠化</t>
  </si>
  <si>
    <t>壹.一.12.22</t>
  </si>
  <si>
    <t>陰井，60x60cm</t>
  </si>
  <si>
    <t>壹.一.12.23</t>
  </si>
  <si>
    <t>人行道破口清水混凝土面硬化地坪</t>
  </si>
  <si>
    <t>壹.一.12.24</t>
  </si>
  <si>
    <t>造型座椅</t>
  </si>
  <si>
    <t>壹.一.12.25</t>
  </si>
  <si>
    <t>鋪高壓混凝土透水磚(含30cm級配)</t>
  </si>
  <si>
    <t>壹.一.12.25-1</t>
    <phoneticPr fontId="19" type="noConversion"/>
  </si>
  <si>
    <t>鋪高壓混凝土透水磚</t>
    <phoneticPr fontId="19" type="noConversion"/>
  </si>
  <si>
    <t>壹.一.12.26</t>
  </si>
  <si>
    <t>道路預鑄水溝蓋及公共排水溝破損復原</t>
  </si>
  <si>
    <t>壹.一.12.27</t>
  </si>
  <si>
    <t>基地西側與北側周邊RC緣石</t>
  </si>
  <si>
    <t>壹.一.12.28</t>
  </si>
  <si>
    <t>原有人行道地坪敲除及運棄</t>
  </si>
  <si>
    <t>壹.一.12.29</t>
  </si>
  <si>
    <t>RC排水暗溝W=20cm</t>
  </si>
  <si>
    <t>壹.一.12.30</t>
  </si>
  <si>
    <t>三樓停車場植栽區(含不鏽鋼槽)</t>
  </si>
  <si>
    <t>壹.一.12.31</t>
  </si>
  <si>
    <t>汽車道截水溝1:2防水MT.鑄鐵蓋 ( 3"φ*高腳 )</t>
    <phoneticPr fontId="19" type="noConversion"/>
  </si>
  <si>
    <t>壹.一.12.32</t>
  </si>
  <si>
    <t>機車道截水溝1:2防水MT.鑄鐵蓋 ( 3"φ*高腳 )</t>
    <phoneticPr fontId="19" type="noConversion"/>
  </si>
  <si>
    <t>壹.一.12.33</t>
  </si>
  <si>
    <t>地下室周邊排水</t>
  </si>
  <si>
    <t>壹.一.12.34</t>
  </si>
  <si>
    <t>基地周邊室外排水溝RC溝蓋</t>
  </si>
  <si>
    <t>壹.一.12.35</t>
  </si>
  <si>
    <t>基地周邊室外排水溝鍍鋅水溝蓋</t>
  </si>
  <si>
    <t>壹.一.12.36</t>
  </si>
  <si>
    <t>排水暗管D=30CM</t>
  </si>
  <si>
    <t>壹.一.12.37</t>
  </si>
  <si>
    <t>植生護坡坡面整理</t>
  </si>
  <si>
    <t>壹.一.12.38</t>
  </si>
  <si>
    <t>植生護坡舖設加勁網毯</t>
  </si>
  <si>
    <t>壹.一.12.39</t>
  </si>
  <si>
    <t>客土施放</t>
  </si>
  <si>
    <t>壹.一.12.40</t>
  </si>
  <si>
    <t>植草/草皮密鋪</t>
  </si>
  <si>
    <t>壹.一.13</t>
  </si>
  <si>
    <t>電梯工程</t>
  </si>
  <si>
    <t>壹.一.13.1</t>
  </si>
  <si>
    <t>電梯15人份-速度60m/min 4停止樓(1-4F)</t>
  </si>
  <si>
    <t>壹.一.13.1-1</t>
    <phoneticPr fontId="19" type="noConversion"/>
  </si>
  <si>
    <t>壹.一.13.2</t>
  </si>
  <si>
    <t>電梯15人份-速度60m/min 4停止樓(B1-3F)</t>
  </si>
  <si>
    <t>壹.一.13.3</t>
  </si>
  <si>
    <t>電梯15人份-速度60m/min 3停止樓(B1-2F)</t>
  </si>
  <si>
    <t>壹.一.13.3-1</t>
    <phoneticPr fontId="19" type="noConversion"/>
  </si>
  <si>
    <t>壹.一.13.4</t>
  </si>
  <si>
    <t>景觀電梯15人份-速度60m/min 4停止樓(B1-3F)</t>
    <phoneticPr fontId="19" type="noConversion"/>
  </si>
  <si>
    <t>壹.一.13.4-1</t>
    <phoneticPr fontId="19" type="noConversion"/>
  </si>
  <si>
    <t>壹.一.13.5</t>
  </si>
  <si>
    <t>貨梯</t>
    <phoneticPr fontId="19" type="noConversion"/>
  </si>
  <si>
    <t>壹.一.13.6</t>
  </si>
  <si>
    <t>電扶梯</t>
    <phoneticPr fontId="19" type="noConversion"/>
  </si>
  <si>
    <t>壹.一.14</t>
  </si>
  <si>
    <t>停車附屬設施工程</t>
  </si>
  <si>
    <t>壹.一.14.1</t>
  </si>
  <si>
    <t>汽車停車位畫線</t>
  </si>
  <si>
    <t>格</t>
  </si>
  <si>
    <t>壹.一.14.2</t>
  </si>
  <si>
    <t>大貨車裝卸位畫線</t>
  </si>
  <si>
    <t>壹.一.14.3</t>
  </si>
  <si>
    <t>機車停車位畫線</t>
  </si>
  <si>
    <t>壹.一.14.4</t>
  </si>
  <si>
    <t>車擋石 60x15x15cm(塑鋼)</t>
  </si>
  <si>
    <t>壹.一.14.5</t>
  </si>
  <si>
    <t>地界矮牆(RC30CM 高度視現場調整)</t>
  </si>
  <si>
    <t>壹.一.14.6</t>
  </si>
  <si>
    <t>無障礙停車位標誌</t>
  </si>
  <si>
    <t>壹.一.14.7</t>
  </si>
  <si>
    <t>車道標線</t>
  </si>
  <si>
    <t>壹.一.14.8</t>
  </si>
  <si>
    <t>人行通道標線</t>
  </si>
  <si>
    <t>壹.一.14.9</t>
  </si>
  <si>
    <t>反射鏡</t>
  </si>
  <si>
    <t>壹.一.14.10</t>
  </si>
  <si>
    <t>防撞護角</t>
  </si>
  <si>
    <t>壹.一.14.11</t>
  </si>
  <si>
    <t>防撞護柱</t>
  </si>
  <si>
    <t>壹.一.14.12</t>
  </si>
  <si>
    <t>防撞桿</t>
  </si>
  <si>
    <t>壹.一.14.13</t>
  </si>
  <si>
    <t>減速墊</t>
  </si>
  <si>
    <t>壹.一.14.14</t>
  </si>
  <si>
    <t>RC墩</t>
  </si>
  <si>
    <t>壹.一.15-3</t>
  </si>
  <si>
    <t>鋼構工程</t>
  </si>
  <si>
    <t>壹.一.15-1</t>
    <phoneticPr fontId="19" type="noConversion"/>
  </si>
  <si>
    <t>基樁工程</t>
    <phoneticPr fontId="19" type="noConversion"/>
  </si>
  <si>
    <t>座</t>
    <phoneticPr fontId="19" type="noConversion"/>
  </si>
  <si>
    <t>壹.一.15-3-1</t>
  </si>
  <si>
    <t>鋼構A36加工製作及組立(造型鋼構)</t>
  </si>
  <si>
    <t>噸</t>
  </si>
  <si>
    <t>壹.一.15-3-2</t>
  </si>
  <si>
    <t>鋼構A572 GR50鋼構加工製作及組立(造型鋼構)</t>
  </si>
  <si>
    <t>壹.一.15-3-3</t>
  </si>
  <si>
    <t>鋼構A53B 加工製作及組立(造型鋼構)</t>
  </si>
  <si>
    <t>壹.一.15-3-4</t>
  </si>
  <si>
    <t>DECK舖設工料</t>
  </si>
  <si>
    <t>壹.一.15-3-5</t>
  </si>
  <si>
    <t>基礎螺栓埋設工料</t>
  </si>
  <si>
    <t>壹.一.15-3-6</t>
  </si>
  <si>
    <t>高張力螺栓</t>
  </si>
  <si>
    <t>壹.一.15-3-7</t>
  </si>
  <si>
    <t>剪力釘植焊工料</t>
  </si>
  <si>
    <t>壹.一.15-4</t>
  </si>
  <si>
    <t>膜構工程</t>
  </si>
  <si>
    <t>壹.一.15-5</t>
  </si>
  <si>
    <t>裝修工程</t>
  </si>
  <si>
    <t>壹.一.15-5-1</t>
  </si>
  <si>
    <t>玻璃欄杆</t>
  </si>
  <si>
    <t>壹.一.15-5-2</t>
  </si>
  <si>
    <t>造型烤漆鋁板TH=3t</t>
  </si>
  <si>
    <t>壹.一.15-5-4</t>
  </si>
  <si>
    <t>壹.一.15-6</t>
  </si>
  <si>
    <t>吊架工程</t>
  </si>
  <si>
    <t>小計(一)</t>
  </si>
  <si>
    <t>壹.二</t>
  </si>
  <si>
    <t>勞工安全衛生費</t>
  </si>
  <si>
    <t>壹.二.1</t>
  </si>
  <si>
    <t>開口防護措施</t>
  </si>
  <si>
    <t>壹.二.2</t>
  </si>
  <si>
    <t>吊運作業之防護</t>
    <phoneticPr fontId="19" type="noConversion"/>
  </si>
  <si>
    <t>壹.二.3</t>
  </si>
  <si>
    <t>施工架(含工作檯)</t>
  </si>
  <si>
    <t>依約計價85%
俟拆除後
請領剩餘數量</t>
    <phoneticPr fontId="19" type="noConversion"/>
  </si>
  <si>
    <t>壹.二.4</t>
  </si>
  <si>
    <t>工作梯</t>
  </si>
  <si>
    <t>組</t>
  </si>
  <si>
    <t>壹.二.5</t>
  </si>
  <si>
    <t>門禁(含守衛、交通引導人員及崗哨薪資)</t>
    <phoneticPr fontId="19" type="noConversion"/>
  </si>
  <si>
    <r>
      <t>前期累計估驗金額未計滿</t>
    </r>
    <r>
      <rPr>
        <sz val="8"/>
        <rFont val="新細明體"/>
        <family val="1"/>
        <charset val="136"/>
      </rPr>
      <t>，</t>
    </r>
    <r>
      <rPr>
        <sz val="8"/>
        <rFont val="標楷體"/>
        <family val="4"/>
        <charset val="136"/>
      </rPr>
      <t>本期補計</t>
    </r>
    <phoneticPr fontId="19" type="noConversion"/>
  </si>
  <si>
    <t>壹.二.6</t>
  </si>
  <si>
    <t>門禁(出入口守衛亭)110cmX110cmX230cm鋁製</t>
    <phoneticPr fontId="19" type="noConversion"/>
  </si>
  <si>
    <t>壹.二.7</t>
  </si>
  <si>
    <t>交通維持費(警告設施、進出交通管制配合措施)</t>
    <phoneticPr fontId="19" type="noConversion"/>
  </si>
  <si>
    <t>壹.二.8</t>
  </si>
  <si>
    <t>飲水設備</t>
  </si>
  <si>
    <t>具</t>
  </si>
  <si>
    <t>壹.二.9</t>
  </si>
  <si>
    <t>工地照明及用電設備</t>
    <phoneticPr fontId="19" type="noConversion"/>
  </si>
  <si>
    <t>壹.二.10</t>
  </si>
  <si>
    <t>消防設施(滅火器材含全工期之必要與維護)</t>
    <phoneticPr fontId="19" type="noConversion"/>
  </si>
  <si>
    <t>壹.二.11</t>
  </si>
  <si>
    <t>個人防護具(安全帽、遮光護目鏡、安全帶、安全鞋、工作手套、口罩、絕緣手套等)</t>
    <phoneticPr fontId="19" type="noConversion"/>
  </si>
  <si>
    <t>壹.二.12</t>
  </si>
  <si>
    <t>急救箱及搶救設施</t>
  </si>
  <si>
    <t>壹.二.13</t>
  </si>
  <si>
    <t>護欄及警示帶</t>
  </si>
  <si>
    <t>壹.二.14</t>
  </si>
  <si>
    <t>安全網(符合國家標準CNS14252Z2115安全網規定)</t>
    <phoneticPr fontId="19" type="noConversion"/>
  </si>
  <si>
    <t>壹.二.15</t>
  </si>
  <si>
    <t>臨時衛浴、盥洗設備</t>
    <phoneticPr fontId="19" type="noConversion"/>
  </si>
  <si>
    <t>壹.二.16</t>
  </si>
  <si>
    <t>車輛沖洗設備(洗車台、沈澱池、淤泥清除)</t>
    <phoneticPr fontId="19" type="noConversion"/>
  </si>
  <si>
    <t>壹.二.17</t>
  </si>
  <si>
    <t>環境保護，水污染防治，洗車沖洗費</t>
    <phoneticPr fontId="19" type="noConversion"/>
  </si>
  <si>
    <t>月處</t>
  </si>
  <si>
    <t>壹.二.18</t>
  </si>
  <si>
    <t>工地清潔用具(清掃用具、殺蟲劑、垃圾箱、垃圾桶、垃圾管道等)</t>
    <phoneticPr fontId="19" type="noConversion"/>
  </si>
  <si>
    <t>套</t>
  </si>
  <si>
    <t>壹.二.19</t>
  </si>
  <si>
    <t>工地清潔費</t>
    <phoneticPr fontId="19" type="noConversion"/>
  </si>
  <si>
    <t>M2.月</t>
  </si>
  <si>
    <t>壹.二.20</t>
  </si>
  <si>
    <t>臨時排水及既有水溝、排水設施清潔維護清理</t>
    <phoneticPr fontId="19" type="noConversion"/>
  </si>
  <si>
    <t>壹.二.21</t>
  </si>
  <si>
    <t>有害物質之放置場所(含處理費用)</t>
  </si>
  <si>
    <t>壹.二.22</t>
  </si>
  <si>
    <t>緊急避難設施(平台、安全扶梯)</t>
  </si>
  <si>
    <t>壹.二.23</t>
  </si>
  <si>
    <t>安衛教育訓練費</t>
    <phoneticPr fontId="19" type="noConversion"/>
  </si>
  <si>
    <t>壹.二.24</t>
  </si>
  <si>
    <t>安衛及施工等警示(告)標誌(示)</t>
    <phoneticPr fontId="19" type="noConversion"/>
  </si>
  <si>
    <t>壹.二.25</t>
  </si>
  <si>
    <t>交通錐 H=70cm</t>
  </si>
  <si>
    <t>壹.二.26</t>
  </si>
  <si>
    <t>活動拒馬 L=120cm</t>
  </si>
  <si>
    <t>壹.二.27</t>
  </si>
  <si>
    <t>旗手</t>
    <phoneticPr fontId="19" type="noConversion"/>
  </si>
  <si>
    <t>時</t>
  </si>
  <si>
    <t>壹.三</t>
  </si>
  <si>
    <t>自主品管費(壹一)*0.8%</t>
  </si>
  <si>
    <t>壹.三.1</t>
  </si>
  <si>
    <t>自主品管人員薪資(兩人)</t>
  </si>
  <si>
    <t>壹.三.2</t>
  </si>
  <si>
    <t>自主品管文件資料製作及器材設備使用費(壹一)*0.8%-壹.三.1</t>
    <phoneticPr fontId="19" type="noConversion"/>
  </si>
  <si>
    <t>壹.四</t>
  </si>
  <si>
    <t>材料試驗費(壹一)*0.3%</t>
  </si>
  <si>
    <t>壹.五</t>
  </si>
  <si>
    <t>稅什費約(壹一)*11%-(壹二~壹四):內含營造綜合保險費0.35%</t>
    <phoneticPr fontId="19" type="noConversion"/>
  </si>
  <si>
    <t>施工費合計</t>
  </si>
  <si>
    <t>總價(總計)</t>
  </si>
  <si>
    <t>闕河彬建築師事務所</t>
    <phoneticPr fontId="2" type="noConversion"/>
  </si>
  <si>
    <t xml:space="preserve">第一聯 </t>
    <phoneticPr fontId="3" type="noConversion"/>
  </si>
  <si>
    <t xml:space="preserve">             公共工程監造日報表</t>
    <phoneticPr fontId="2" type="noConversion"/>
  </si>
  <si>
    <t>本日天氣：上午</t>
    <phoneticPr fontId="2" type="noConversion"/>
  </si>
  <si>
    <t>陰</t>
    <phoneticPr fontId="2" type="noConversion"/>
  </si>
  <si>
    <t>下午</t>
    <phoneticPr fontId="3" type="noConversion"/>
  </si>
  <si>
    <t>填報日期：</t>
    <phoneticPr fontId="2" type="noConversion"/>
  </si>
  <si>
    <t>工  程 名  稱</t>
    <phoneticPr fontId="3" type="noConversion"/>
  </si>
  <si>
    <t>臺北花卉批發市場新建工程暨臺灣國際花卉貿易中心(大基地)-建築工程</t>
    <phoneticPr fontId="3" type="noConversion"/>
  </si>
  <si>
    <t>契 約 編 號</t>
    <phoneticPr fontId="3" type="noConversion"/>
  </si>
  <si>
    <t>九十八市秘字第C59號</t>
    <phoneticPr fontId="3" type="noConversion"/>
  </si>
  <si>
    <t>主  辦 機  關</t>
    <phoneticPr fontId="3" type="noConversion"/>
  </si>
  <si>
    <t>臺北市市場處</t>
    <phoneticPr fontId="2" type="noConversion"/>
  </si>
  <si>
    <t>開 工  日 期</t>
    <phoneticPr fontId="3" type="noConversion"/>
  </si>
  <si>
    <t xml:space="preserve"> 99.01.12</t>
    <phoneticPr fontId="2" type="noConversion"/>
  </si>
  <si>
    <t>契 約 工 期</t>
    <phoneticPr fontId="3" type="noConversion"/>
  </si>
  <si>
    <t>天</t>
    <phoneticPr fontId="3" type="noConversion"/>
  </si>
  <si>
    <t>101.05.16</t>
    <phoneticPr fontId="2" type="noConversion"/>
  </si>
  <si>
    <t>累 計 工 期</t>
    <phoneticPr fontId="3" type="noConversion"/>
  </si>
  <si>
    <t>契 約 金 額</t>
    <phoneticPr fontId="2" type="noConversion"/>
  </si>
  <si>
    <t>483,900,000 元</t>
    <phoneticPr fontId="2" type="noConversion"/>
  </si>
  <si>
    <t>38天</t>
    <phoneticPr fontId="3" type="noConversion"/>
  </si>
  <si>
    <t>剩 餘 工 期</t>
    <phoneticPr fontId="3" type="noConversion"/>
  </si>
  <si>
    <t>556,911,574 元</t>
    <phoneticPr fontId="2" type="noConversion"/>
  </si>
  <si>
    <t>□本次變更無需議價</t>
    <phoneticPr fontId="2" type="noConversion"/>
  </si>
  <si>
    <t>累計預定進度</t>
    <phoneticPr fontId="3" type="noConversion"/>
  </si>
  <si>
    <t>％</t>
    <phoneticPr fontId="3" type="noConversion"/>
  </si>
  <si>
    <t>□議價前    ■議價後</t>
    <phoneticPr fontId="2" type="noConversion"/>
  </si>
  <si>
    <t>一、工程進行情況（含約定之重要施工項目及數量）：</t>
    <phoneticPr fontId="2" type="noConversion"/>
  </si>
  <si>
    <t>（一）廠商施工日報表檢查情形及改善說明：</t>
    <phoneticPr fontId="2" type="noConversion"/>
  </si>
  <si>
    <t>1.出工人數</t>
    <phoneticPr fontId="2" type="noConversion"/>
  </si>
  <si>
    <t>■已檢查  □未檢查</t>
    <phoneticPr fontId="3" type="noConversion"/>
  </si>
  <si>
    <t>5.缺失情形及改善期程</t>
    <phoneticPr fontId="2" type="noConversion"/>
  </si>
  <si>
    <t>2.出動重要機具</t>
    <phoneticPr fontId="2" type="noConversion"/>
  </si>
  <si>
    <t>3.材料管制</t>
    <phoneticPr fontId="2" type="noConversion"/>
  </si>
  <si>
    <t xml:space="preserve">4.其他          </t>
    <phoneticPr fontId="2" type="noConversion"/>
  </si>
  <si>
    <t>□已檢查  ■未檢查</t>
    <phoneticPr fontId="3" type="noConversion"/>
  </si>
  <si>
    <r>
      <t>（二）本日重要施工項目：
1.壹.一.1.27 圍籬綠化保養
2.壹.一.6.3 外牆清水混凝土全面著色修補飾面(淺基礎一樓室內柱施作)
3.壹.一.6.6 3t立面鋁板氟碳烤漆(空縫)(深淺基礎三四樓民善街及新湖三路骨架及內側鋁板施作)                                                           
4.壹.一.6.8 烤漆鋁鋅鋼浪板(單面)(卸貨區上方骨架放樣組立)
5.壹.一.7.9 牆面1:3水泥砂漿粉光刷水泥漆(一底二塗)(一般模板)(拍賣室屋頂粉刷收尾及深基礎三樓南方松後側牆粉刷)
6.壹.一.10.129 3樓梯間鋁擠型氟碳烤漆玻璃帷幕牆面(CW2</t>
    </r>
    <r>
      <rPr>
        <sz val="7"/>
        <rFont val="新細明體"/>
        <family val="1"/>
        <charset val="136"/>
      </rPr>
      <t>、</t>
    </r>
    <r>
      <rPr>
        <sz val="7"/>
        <rFont val="標楷體"/>
        <family val="4"/>
        <charset val="136"/>
      </rPr>
      <t xml:space="preserve">3、4拆紙)
7.壹.一.10.130 3樓梯間鋁擠型氟碳烤漆玻璃帷幕平頂(CW2、3、4拆紙)
8.壹.一.10.123 拍賣室山型屋頂企型屋面板(鋁鋅彩鋼板封板施作)
</t>
    </r>
    <phoneticPr fontId="2" type="noConversion"/>
  </si>
  <si>
    <t xml:space="preserve">
</t>
    <phoneticPr fontId="2" type="noConversion"/>
  </si>
  <si>
    <t>二、監督依設計圖說及審核後施工圖說施工（含約定之檢驗停留點及施工抽查等情形）：</t>
    <phoneticPr fontId="2" type="noConversion"/>
  </si>
  <si>
    <r>
      <t>監督項目</t>
    </r>
    <r>
      <rPr>
        <b/>
        <sz val="12"/>
        <color indexed="8"/>
        <rFont val="標楷體"/>
        <family val="4"/>
        <charset val="136"/>
      </rPr>
      <t>(註6)</t>
    </r>
    <phoneticPr fontId="2" type="noConversion"/>
  </si>
  <si>
    <t>三、查核材料規格及品質（含約定之檢驗停留點、材料設備管制及檢（試）驗等抽驗情形）：</t>
    <phoneticPr fontId="2" type="noConversion"/>
  </si>
  <si>
    <t>取(抽)樣位置</t>
    <phoneticPr fontId="2" type="noConversion"/>
  </si>
  <si>
    <t>備註(含試樣編號)</t>
    <phoneticPr fontId="3" type="noConversion"/>
  </si>
  <si>
    <t>（一）□混凝土試體</t>
    <phoneticPr fontId="2" type="noConversion"/>
  </si>
  <si>
    <t>（二）□瀝青混凝土材料</t>
    <phoneticPr fontId="2" type="noConversion"/>
  </si>
  <si>
    <t>（三）□級配料篩分析</t>
    <phoneticPr fontId="2" type="noConversion"/>
  </si>
  <si>
    <t>（四）□鋼筋</t>
    <phoneticPr fontId="2" type="noConversion"/>
  </si>
  <si>
    <t>（五）□其他</t>
    <phoneticPr fontId="2" type="noConversion"/>
  </si>
  <si>
    <t>四、其他約定監造事項（含重要事項記錄、主辦機關指示及通知廠商辦理事項等）：</t>
    <phoneticPr fontId="2" type="noConversion"/>
  </si>
  <si>
    <t>(一)勞工安全及環境清潔檢查事項：</t>
    <phoneticPr fontId="3" type="noConversion"/>
  </si>
  <si>
    <t>1.勞工安全 ■已檢查 □未檢查 ； 2.環境清潔 ■已檢查 □未檢查。</t>
    <phoneticPr fontId="3" type="noConversion"/>
  </si>
  <si>
    <t>(二)通知廠商辦理事項及重要事項記錄：</t>
    <phoneticPr fontId="3" type="noConversion"/>
  </si>
  <si>
    <t>(三)主辦機關及相關單位指示（含單位、姓名、職稱等）：</t>
    <phoneticPr fontId="3" type="noConversion"/>
  </si>
  <si>
    <t>監          造          單          位</t>
    <phoneticPr fontId="3" type="noConversion"/>
  </si>
  <si>
    <t>填  報
人  員
(簽 名)</t>
    <phoneticPr fontId="3" type="noConversion"/>
  </si>
  <si>
    <t>監 造 單 位
主       管
(簽名或蓋章)</t>
    <phoneticPr fontId="3" type="noConversion"/>
  </si>
  <si>
    <t>註：1.本表分為二聯，各機關得依業務需要訂定填報份數，一份留存監造單位隨時備查，一份併估驗詳細表送核。
    2.本表原則應按日填寫，機關另有規定者，從其規定；若屬委外監造之工程，則一律按日填寫。未達查核金額或工期為九十日曆天以下之工程，
      得由機關統一訂定內部稽查程序及監造報告表之填報方式與周期。
    3.如辦理契約變更或工期展延，應填寫修正核定後之契約工期與預定完工日期，且應依修正核定後進度網圖計算累計預定進度及累計實際進度；
      工程項目依照契約詳細表選擇重要項目填入。
    4.契約變更次數應依「修正契約總價表」內容填寫。
    5.累計預定進度與累計實際進度應於每週六估計填寫一次。
    6.各機關得依契約約定事項，自行訂定監督項目。
    7.本表不得塗改，各機關得依業務性質參酌調整之。</t>
    <phoneticPr fontId="3" type="noConversion"/>
  </si>
  <si>
    <t>氟碳烤漆鋼構玻璃帷幕(景觀電梯)</t>
    <phoneticPr fontId="2" type="noConversion"/>
  </si>
  <si>
    <t>EW30烤漆鋁百葉 (3780x105cm)</t>
    <phoneticPr fontId="2" type="noConversion"/>
  </si>
  <si>
    <t>鍍鋅烤漆欄杆typeA</t>
    <phoneticPr fontId="2" type="noConversion"/>
  </si>
  <si>
    <t>EW31烤漆鋁百葉 (3750x105cm)</t>
    <phoneticPr fontId="2" type="noConversion"/>
  </si>
  <si>
    <t>烤漆鋁板外牆飾板(一號電梯外牆)</t>
    <phoneticPr fontId="2" type="noConversion"/>
  </si>
  <si>
    <t>統營營造股份有限公司</t>
    <phoneticPr fontId="19" type="noConversion"/>
  </si>
  <si>
    <t>附表３</t>
    <phoneticPr fontId="19" type="noConversion"/>
  </si>
  <si>
    <t>第一聯</t>
    <phoneticPr fontId="19" type="noConversion"/>
  </si>
  <si>
    <t>公共工程施工日誌</t>
    <phoneticPr fontId="19" type="noConversion"/>
  </si>
  <si>
    <t>本日天氣：上午陰下午陰</t>
    <phoneticPr fontId="19" type="noConversion"/>
  </si>
  <si>
    <t>填報日期：</t>
    <phoneticPr fontId="19" type="noConversion"/>
  </si>
  <si>
    <t>工  程  名  稱</t>
    <phoneticPr fontId="19" type="noConversion"/>
  </si>
  <si>
    <t>臺北花卉批發市場新建工程暨臺灣國際花卉貿易中心(大基地)-建築工程</t>
    <phoneticPr fontId="19" type="noConversion"/>
  </si>
  <si>
    <t>契 約 編 號</t>
    <phoneticPr fontId="19" type="noConversion"/>
  </si>
  <si>
    <t>九十八市秘字第C59號</t>
    <phoneticPr fontId="19" type="noConversion"/>
  </si>
  <si>
    <t>主  辦  機  關</t>
    <phoneticPr fontId="19" type="noConversion"/>
  </si>
  <si>
    <t>臺北市市場處</t>
    <phoneticPr fontId="19" type="noConversion"/>
  </si>
  <si>
    <t>開  工  日  期</t>
    <phoneticPr fontId="19" type="noConversion"/>
  </si>
  <si>
    <t>契 約 工 期</t>
    <phoneticPr fontId="19" type="noConversion"/>
  </si>
  <si>
    <t>監造單位(工程司)</t>
    <phoneticPr fontId="19" type="noConversion"/>
  </si>
  <si>
    <t>闕河彬建築師事務所</t>
    <phoneticPr fontId="19" type="noConversion"/>
  </si>
  <si>
    <t>預定完工日期</t>
    <phoneticPr fontId="19" type="noConversion"/>
  </si>
  <si>
    <t>累 計 工 期</t>
    <phoneticPr fontId="19" type="noConversion"/>
  </si>
  <si>
    <t>契  約  金  額</t>
    <phoneticPr fontId="19" type="noConversion"/>
  </si>
  <si>
    <t>工期展延天數</t>
    <phoneticPr fontId="19" type="noConversion"/>
  </si>
  <si>
    <t>剩 餘 工 期</t>
    <phoneticPr fontId="19" type="noConversion"/>
  </si>
  <si>
    <t>變更後契約：556,911,574元</t>
    <phoneticPr fontId="19" type="noConversion"/>
  </si>
  <si>
    <t>□本次變更無需議價</t>
    <phoneticPr fontId="19" type="noConversion"/>
  </si>
  <si>
    <t>累計預定進度</t>
    <phoneticPr fontId="19" type="noConversion"/>
  </si>
  <si>
    <t>契約變更次數：第3次</t>
    <phoneticPr fontId="19" type="noConversion"/>
  </si>
  <si>
    <t>□議價前     ■議價後</t>
    <phoneticPr fontId="19" type="noConversion"/>
  </si>
  <si>
    <t>累計實際進度</t>
    <phoneticPr fontId="19" type="noConversion"/>
  </si>
  <si>
    <t>一、依施工計畫書執行按圖施工概況(含約定之重要施工項目及完成數量等)：</t>
    <phoneticPr fontId="19" type="noConversion"/>
  </si>
  <si>
    <t xml:space="preserve">施工項目 </t>
    <phoneticPr fontId="19" type="noConversion"/>
  </si>
  <si>
    <t>單位</t>
    <phoneticPr fontId="19" type="noConversion"/>
  </si>
  <si>
    <t>契約數量</t>
    <phoneticPr fontId="19" type="noConversion"/>
  </si>
  <si>
    <t>本日完成數量</t>
    <phoneticPr fontId="19" type="noConversion"/>
  </si>
  <si>
    <t>累計完成數量</t>
    <phoneticPr fontId="19" type="noConversion"/>
  </si>
  <si>
    <t>屬營造業專業工程
特定施工項目</t>
    <phoneticPr fontId="19" type="noConversion"/>
  </si>
  <si>
    <t>備註</t>
    <phoneticPr fontId="19" type="noConversion"/>
  </si>
  <si>
    <t>圍籬綠化保養</t>
    <phoneticPr fontId="2" type="noConversion"/>
  </si>
  <si>
    <t>式</t>
    <phoneticPr fontId="2" type="noConversion"/>
  </si>
  <si>
    <r>
      <t xml:space="preserve">□是 </t>
    </r>
    <r>
      <rPr>
        <sz val="9"/>
        <color theme="1"/>
        <rFont val="新細明體"/>
        <family val="1"/>
        <charset val="136"/>
      </rPr>
      <t>█</t>
    </r>
    <r>
      <rPr>
        <sz val="9"/>
        <color theme="1"/>
        <rFont val="標楷體"/>
        <family val="4"/>
        <charset val="136"/>
      </rPr>
      <t>否</t>
    </r>
    <phoneticPr fontId="19" type="noConversion"/>
  </si>
  <si>
    <t>外牆清水混凝土全面著色修補飾面</t>
    <phoneticPr fontId="2" type="noConversion"/>
  </si>
  <si>
    <t>M2</t>
    <phoneticPr fontId="2" type="noConversion"/>
  </si>
  <si>
    <t>淺基礎一樓室內柱施作</t>
    <phoneticPr fontId="2" type="noConversion"/>
  </si>
  <si>
    <t>3t立面鋁板氟碳烤漆(空縫)</t>
    <phoneticPr fontId="2" type="noConversion"/>
  </si>
  <si>
    <t>深淺基礎三四樓民善街及新湖三路骨架及內側鋁板施作</t>
    <phoneticPr fontId="2" type="noConversion"/>
  </si>
  <si>
    <t>烤漆鋁鋅鋼浪板(單面)</t>
    <phoneticPr fontId="2" type="noConversion"/>
  </si>
  <si>
    <t>□是 █否</t>
    <phoneticPr fontId="19" type="noConversion"/>
  </si>
  <si>
    <t>卸貨區上方骨架放樣組立</t>
    <phoneticPr fontId="2" type="noConversion"/>
  </si>
  <si>
    <t>5/11-5/18</t>
    <phoneticPr fontId="19" type="noConversion"/>
  </si>
  <si>
    <t>15天</t>
    <phoneticPr fontId="19" type="noConversion"/>
  </si>
  <si>
    <t>牆面1:3水泥砂漿粉光刷水泥漆(一底二塗)(一般模板)</t>
    <phoneticPr fontId="2" type="noConversion"/>
  </si>
  <si>
    <t>M2</t>
    <phoneticPr fontId="2" type="noConversion"/>
  </si>
  <si>
    <t>□是 █否</t>
    <phoneticPr fontId="19" type="noConversion"/>
  </si>
  <si>
    <t>拍賣室屋頂粉刷收尾及深基礎三樓南方松後側牆粉刷</t>
    <phoneticPr fontId="2" type="noConversion"/>
  </si>
  <si>
    <t>拍賣室山型屋頂企型屋面板</t>
    <phoneticPr fontId="2" type="noConversion"/>
  </si>
  <si>
    <r>
      <t xml:space="preserve">□是 </t>
    </r>
    <r>
      <rPr>
        <sz val="9"/>
        <color theme="1"/>
        <rFont val="新細明體"/>
        <family val="1"/>
        <charset val="136"/>
      </rPr>
      <t>█</t>
    </r>
    <r>
      <rPr>
        <sz val="9"/>
        <color theme="1"/>
        <rFont val="標楷體"/>
        <family val="4"/>
        <charset val="136"/>
      </rPr>
      <t>否</t>
    </r>
    <phoneticPr fontId="19" type="noConversion"/>
  </si>
  <si>
    <t>鋁鋅彩鋼板封板施作</t>
    <phoneticPr fontId="2" type="noConversion"/>
  </si>
  <si>
    <t>3樓梯間鋁擠型氟碳烤漆玻璃帷幕牆面</t>
    <phoneticPr fontId="2" type="noConversion"/>
  </si>
  <si>
    <t>M2</t>
    <phoneticPr fontId="2" type="noConversion"/>
  </si>
  <si>
    <r>
      <t xml:space="preserve">□是 </t>
    </r>
    <r>
      <rPr>
        <sz val="9"/>
        <color theme="1"/>
        <rFont val="新細明體"/>
        <family val="1"/>
        <charset val="136"/>
      </rPr>
      <t>█</t>
    </r>
    <r>
      <rPr>
        <sz val="9"/>
        <color theme="1"/>
        <rFont val="標楷體"/>
        <family val="4"/>
        <charset val="136"/>
      </rPr>
      <t>否</t>
    </r>
    <phoneticPr fontId="19" type="noConversion"/>
  </si>
  <si>
    <t>CW2、3、4拆紙</t>
    <phoneticPr fontId="2" type="noConversion"/>
  </si>
  <si>
    <t>3樓梯間鋁擠型氟碳烤漆玻璃帷幕平頂</t>
    <phoneticPr fontId="2" type="noConversion"/>
  </si>
  <si>
    <t>CW2、3、4拆紙</t>
    <phoneticPr fontId="2" type="noConversion"/>
  </si>
  <si>
    <t>二、工地人員及機具管理(含約定之出工人數機具使用情形及數量)：</t>
    <phoneticPr fontId="19" type="noConversion"/>
  </si>
  <si>
    <t>出工工別</t>
    <phoneticPr fontId="19" type="noConversion"/>
  </si>
  <si>
    <t>本日人數</t>
    <phoneticPr fontId="19" type="noConversion"/>
  </si>
  <si>
    <t>累計人數</t>
    <phoneticPr fontId="19" type="noConversion"/>
  </si>
  <si>
    <t>出動機具</t>
    <phoneticPr fontId="19" type="noConversion"/>
  </si>
  <si>
    <t>時數(本日／累計)</t>
    <phoneticPr fontId="19" type="noConversion"/>
  </si>
  <si>
    <t>機數(本日／累計)</t>
    <phoneticPr fontId="19" type="noConversion"/>
  </si>
  <si>
    <t>工地人員</t>
    <phoneticPr fontId="19" type="noConversion"/>
  </si>
  <si>
    <t>模板</t>
    <phoneticPr fontId="19" type="noConversion"/>
  </si>
  <si>
    <t>PC120</t>
    <phoneticPr fontId="19" type="noConversion"/>
  </si>
  <si>
    <t>圍籬</t>
    <phoneticPr fontId="19" type="noConversion"/>
  </si>
  <si>
    <t>整地</t>
    <phoneticPr fontId="19" type="noConversion"/>
  </si>
  <si>
    <t>PC400</t>
    <phoneticPr fontId="19" type="noConversion"/>
  </si>
  <si>
    <t>點工</t>
    <phoneticPr fontId="19" type="noConversion"/>
  </si>
  <si>
    <t>水電</t>
    <phoneticPr fontId="19" type="noConversion"/>
  </si>
  <si>
    <t>PC200</t>
    <phoneticPr fontId="19" type="noConversion"/>
  </si>
  <si>
    <t>鋼筋</t>
    <phoneticPr fontId="19" type="noConversion"/>
  </si>
  <si>
    <t>鋼板樁</t>
    <phoneticPr fontId="19" type="noConversion"/>
  </si>
  <si>
    <t>卡車8.8T</t>
    <phoneticPr fontId="19" type="noConversion"/>
  </si>
  <si>
    <t>地改</t>
    <phoneticPr fontId="19" type="noConversion"/>
  </si>
  <si>
    <t>預壘樁</t>
    <phoneticPr fontId="19" type="noConversion"/>
  </si>
  <si>
    <t>PC300</t>
    <phoneticPr fontId="19" type="noConversion"/>
  </si>
  <si>
    <t>背拉角鐵</t>
    <phoneticPr fontId="19" type="noConversion"/>
  </si>
  <si>
    <t>中間樁</t>
    <phoneticPr fontId="19" type="noConversion"/>
  </si>
  <si>
    <t>卡車35T</t>
    <phoneticPr fontId="19" type="noConversion"/>
  </si>
  <si>
    <t>泵浦車</t>
    <phoneticPr fontId="19" type="noConversion"/>
  </si>
  <si>
    <t>安全欄杆</t>
    <phoneticPr fontId="19" type="noConversion"/>
  </si>
  <si>
    <t>安全觀測</t>
    <phoneticPr fontId="19" type="noConversion"/>
  </si>
  <si>
    <t>木工</t>
    <phoneticPr fontId="19" type="noConversion"/>
  </si>
  <si>
    <t>吊車45T</t>
    <phoneticPr fontId="19" type="noConversion"/>
  </si>
  <si>
    <t>土方</t>
    <phoneticPr fontId="19" type="noConversion"/>
  </si>
  <si>
    <t>整體粉光</t>
    <phoneticPr fontId="19" type="noConversion"/>
  </si>
  <si>
    <t>卡車起重機3.6T</t>
    <phoneticPr fontId="19" type="noConversion"/>
  </si>
  <si>
    <t>鷹架</t>
    <phoneticPr fontId="19" type="noConversion"/>
  </si>
  <si>
    <t>油漆</t>
    <phoneticPr fontId="19" type="noConversion"/>
  </si>
  <si>
    <t>輪型起重機4.9T</t>
    <phoneticPr fontId="19" type="noConversion"/>
  </si>
  <si>
    <t>鋁門窗</t>
    <phoneticPr fontId="19" type="noConversion"/>
  </si>
  <si>
    <t>泥作</t>
    <phoneticPr fontId="19" type="noConversion"/>
  </si>
  <si>
    <t>輪型起重機25T</t>
    <phoneticPr fontId="19" type="noConversion"/>
  </si>
  <si>
    <t>防火門</t>
    <phoneticPr fontId="19" type="noConversion"/>
  </si>
  <si>
    <t>鋼構</t>
    <phoneticPr fontId="19" type="noConversion"/>
  </si>
  <si>
    <t>卡車起重機50T</t>
    <phoneticPr fontId="19" type="noConversion"/>
  </si>
  <si>
    <t>捲門</t>
    <phoneticPr fontId="19" type="noConversion"/>
  </si>
  <si>
    <t>鋁帷幕</t>
    <phoneticPr fontId="19" type="noConversion"/>
  </si>
  <si>
    <t>卡車起重機8T</t>
    <phoneticPr fontId="19" type="noConversion"/>
  </si>
  <si>
    <t>女</t>
    <phoneticPr fontId="19" type="noConversion"/>
  </si>
  <si>
    <t>原  契  約：             元</t>
    <phoneticPr fontId="2" type="noConversion"/>
  </si>
  <si>
    <t>變更後契約：             元</t>
    <phoneticPr fontId="2" type="noConversion"/>
  </si>
  <si>
    <t xml:space="preserve">契約變更次數：第    次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</si>
</sst>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5">
    <numFmt numFmtId="41" formatCode="_-* #,##0_-;\-* #,##0_-;_-* &quot;-&quot;_-;_-@_-"/>
    <numFmt numFmtId="43" formatCode="_-* #,##0.00_-;\-* #,##0.00_-;_-* &quot;-&quot;??_-;_-@_-"/>
    <numFmt numFmtId="176" formatCode="[$-404]e&quot;年&quot;m&quot;月&quot;d&quot;日&quot;;@"/>
    <numFmt numFmtId="177" formatCode="[$-404]aaaa;@"/>
    <numFmt numFmtId="178" formatCode="#,##0_ "/>
    <numFmt numFmtId="179" formatCode="[DBNum1][$-404]e&quot;年&quot;m&quot;月&quot;d&quot;日&quot;;@"/>
    <numFmt numFmtId="180" formatCode="0&quot;天&quot;"/>
    <numFmt numFmtId="181" formatCode="&quot;原契約&quot;#,##0&quot;元&quot;"/>
    <numFmt numFmtId="182" formatCode="0.000%"/>
    <numFmt numFmtId="183" formatCode="0.00_ "/>
    <numFmt numFmtId="184" formatCode="#,##0.00_ "/>
    <numFmt numFmtId="185" formatCode="0&quot;m3&quot;"/>
    <numFmt numFmtId="186" formatCode="0&quot;台&quot;"/>
    <numFmt numFmtId="187" formatCode="0.000_ "/>
    <numFmt numFmtId="188" formatCode="_-* #,##0.000_-;\-* #,##0.000_-;_-* &quot;-&quot;??_-;_-@_-"/>
    <numFmt numFmtId="189" formatCode="General&quot;hr&quot;"/>
    <numFmt numFmtId="190" formatCode="&quot;/&quot;General&quot;hr&quot;"/>
    <numFmt numFmtId="191" formatCode="General&quot;部&quot;"/>
    <numFmt numFmtId="192" formatCode="&quot;/&quot;General&quot;部&quot;"/>
    <numFmt numFmtId="193" formatCode="0.0_ "/>
    <numFmt numFmtId="194" formatCode="0.00&quot;T&quot;"/>
    <numFmt numFmtId="195" formatCode="#,##0.000_ "/>
    <numFmt numFmtId="196" formatCode="&quot;累計勞工&quot;#,##0&quot;人&quot;"/>
    <numFmt numFmtId="197" formatCode="&quot;日平均人數&quot;#,##0&quot;人&quot;"/>
    <numFmt numFmtId="198" formatCode="_-* #,##0.00_-;\-* #,##0.00_-;_-* &quot;-&quot;_-;_-@_-"/>
    <numFmt numFmtId="199" formatCode="0.00&quot;m3&quot;"/>
    <numFmt numFmtId="200" formatCode="#,##0&quot;組&quot;"/>
    <numFmt numFmtId="201" formatCode="#,##0.0&quot;M3&quot;"/>
    <numFmt numFmtId="202" formatCode="0.0&quot;T&quot;"/>
    <numFmt numFmtId="203" formatCode="_-* #,##0.0_-;\-* #,##0.0_-;_-* &quot;-&quot;_-;_-@_-"/>
    <numFmt numFmtId="204" formatCode="0_ "/>
    <numFmt numFmtId="205" formatCode="m&quot;月&quot;d&quot;日&quot;"/>
    <numFmt numFmtId="206" formatCode="#,##0.0000"/>
    <numFmt numFmtId="207" formatCode="&quot;扣除停工32天&quot;#,##0.00"/>
    <numFmt numFmtId="208" formatCode="#,##0.000"/>
  </numFmts>
  <fonts count="52">
    <font>
      <sz val="12"/>
      <color theme="1"/>
      <name val="新細明體"/>
      <family val="2"/>
      <charset val="136"/>
      <scheme val="minor"/>
    </font>
    <font>
      <sz val="10"/>
      <name val="Arial"/>
      <family val="2"/>
    </font>
    <font>
      <sz val="9"/>
      <name val="新細明體"/>
      <family val="2"/>
      <charset val="136"/>
      <scheme val="minor"/>
    </font>
    <font>
      <sz val="9"/>
      <name val="細明體"/>
      <family val="3"/>
      <charset val="136"/>
    </font>
    <font>
      <sz val="12"/>
      <name val="標楷體"/>
      <family val="4"/>
      <charset val="136"/>
    </font>
    <font>
      <sz val="10"/>
      <color indexed="8"/>
      <name val="標楷體"/>
      <family val="4"/>
      <charset val="136"/>
    </font>
    <font>
      <sz val="12"/>
      <name val="新細明體"/>
      <family val="1"/>
      <charset val="136"/>
    </font>
    <font>
      <sz val="12"/>
      <color theme="1"/>
      <name val="標楷體"/>
      <family val="4"/>
      <charset val="136"/>
    </font>
    <font>
      <sz val="12"/>
      <color indexed="8"/>
      <name val="標楷體"/>
      <family val="4"/>
      <charset val="136"/>
    </font>
    <font>
      <b/>
      <sz val="12"/>
      <color indexed="8"/>
      <name val="標楷體"/>
      <family val="4"/>
      <charset val="136"/>
    </font>
    <font>
      <sz val="9"/>
      <color theme="1"/>
      <name val="標楷體"/>
      <family val="4"/>
      <charset val="136"/>
    </font>
    <font>
      <b/>
      <sz val="18"/>
      <color theme="1"/>
      <name val="標楷體"/>
      <family val="4"/>
      <charset val="136"/>
    </font>
    <font>
      <sz val="12"/>
      <color theme="1"/>
      <name val="新細明體"/>
      <family val="1"/>
      <charset val="136"/>
      <scheme val="minor"/>
    </font>
    <font>
      <sz val="9"/>
      <color indexed="8"/>
      <name val="標楷體"/>
      <family val="4"/>
      <charset val="136"/>
    </font>
    <font>
      <sz val="12"/>
      <color rgb="FFFF0000"/>
      <name val="標楷體"/>
      <family val="4"/>
      <charset val="136"/>
    </font>
    <font>
      <sz val="10"/>
      <color rgb="FFFF0000"/>
      <name val="標楷體"/>
      <family val="4"/>
      <charset val="136"/>
    </font>
    <font>
      <sz val="7.5"/>
      <color indexed="8"/>
      <name val="標楷體"/>
      <family val="4"/>
      <charset val="136"/>
    </font>
    <font>
      <sz val="12"/>
      <color theme="1"/>
      <name val="新細明體"/>
      <family val="2"/>
      <charset val="136"/>
      <scheme val="minor"/>
    </font>
    <font>
      <sz val="12"/>
      <color indexed="8"/>
      <name val="新細明體"/>
      <family val="1"/>
      <charset val="136"/>
    </font>
    <font>
      <sz val="9"/>
      <name val="新細明體"/>
      <family val="1"/>
      <charset val="136"/>
    </font>
    <font>
      <sz val="18"/>
      <color indexed="8"/>
      <name val="標楷體"/>
      <family val="4"/>
      <charset val="136"/>
    </font>
    <font>
      <sz val="12"/>
      <color indexed="10"/>
      <name val="標楷體"/>
      <family val="4"/>
      <charset val="136"/>
    </font>
    <font>
      <sz val="15"/>
      <name val="標楷體"/>
      <family val="4"/>
      <charset val="136"/>
    </font>
    <font>
      <sz val="8"/>
      <color indexed="8"/>
      <name val="標楷體"/>
      <family val="4"/>
      <charset val="136"/>
    </font>
    <font>
      <sz val="9"/>
      <color indexed="8"/>
      <name val="新細明體"/>
      <family val="1"/>
      <charset val="136"/>
    </font>
    <font>
      <sz val="11"/>
      <color indexed="8"/>
      <name val="標楷體"/>
      <family val="4"/>
      <charset val="136"/>
    </font>
    <font>
      <sz val="10"/>
      <name val="細明體"/>
      <family val="3"/>
      <charset val="136"/>
    </font>
    <font>
      <sz val="10"/>
      <name val="Helv"/>
      <family val="2"/>
    </font>
    <font>
      <sz val="10"/>
      <color indexed="8"/>
      <name val="新細明體"/>
      <family val="1"/>
      <charset val="136"/>
    </font>
    <font>
      <sz val="10"/>
      <name val="MS Sans Serif"/>
      <family val="2"/>
    </font>
    <font>
      <sz val="7"/>
      <color indexed="8"/>
      <name val="標楷體"/>
      <family val="4"/>
      <charset val="136"/>
    </font>
    <font>
      <sz val="8"/>
      <name val="標楷體"/>
      <family val="4"/>
      <charset val="136"/>
    </font>
    <font>
      <sz val="8"/>
      <name val="新細明體"/>
      <family val="1"/>
      <charset val="136"/>
    </font>
    <font>
      <sz val="12"/>
      <color indexed="8"/>
      <name val="華康粗黑體"/>
      <family val="3"/>
      <charset val="136"/>
    </font>
    <font>
      <sz val="6"/>
      <color indexed="8"/>
      <name val="標楷體"/>
      <family val="4"/>
      <charset val="136"/>
    </font>
    <font>
      <sz val="7"/>
      <name val="標楷體"/>
      <family val="4"/>
      <charset val="136"/>
    </font>
    <font>
      <sz val="7"/>
      <name val="新細明體"/>
      <family val="1"/>
      <charset val="136"/>
    </font>
    <font>
      <sz val="7.5"/>
      <color indexed="8"/>
      <name val="新細明體"/>
      <family val="1"/>
      <charset val="136"/>
    </font>
    <font>
      <sz val="18"/>
      <color theme="1"/>
      <name val="標楷體"/>
      <family val="4"/>
      <charset val="136"/>
    </font>
    <font>
      <sz val="12"/>
      <color theme="1"/>
      <name val="新細明體"/>
      <family val="1"/>
      <charset val="136"/>
    </font>
    <font>
      <sz val="10"/>
      <color theme="1"/>
      <name val="標楷體"/>
      <family val="4"/>
      <charset val="136"/>
    </font>
    <font>
      <sz val="8"/>
      <color theme="1"/>
      <name val="標楷體"/>
      <family val="4"/>
      <charset val="136"/>
    </font>
    <font>
      <sz val="9"/>
      <color theme="1"/>
      <name val="新細明體"/>
      <family val="1"/>
      <charset val="136"/>
    </font>
    <font>
      <sz val="11"/>
      <color theme="1"/>
      <name val="標楷體"/>
      <family val="4"/>
      <charset val="136"/>
    </font>
    <font>
      <sz val="15"/>
      <color rgb="FFFF0000"/>
      <name val="標楷體"/>
      <family val="4"/>
      <charset val="136"/>
    </font>
    <font>
      <b/>
      <sz val="16"/>
      <name val="標楷體"/>
      <family val="4"/>
      <charset val="136"/>
    </font>
    <font>
      <sz val="10"/>
      <name val="標楷體"/>
      <family val="4"/>
      <charset val="136"/>
    </font>
    <font>
      <b/>
      <sz val="10"/>
      <color indexed="10"/>
      <name val="標楷體"/>
      <family val="4"/>
      <charset val="136"/>
    </font>
    <font>
      <sz val="10"/>
      <color indexed="10"/>
      <name val="標楷體"/>
      <family val="4"/>
      <charset val="136"/>
    </font>
    <font>
      <b/>
      <sz val="10"/>
      <color rgb="FFFF0000"/>
      <name val="標楷體"/>
      <family val="4"/>
      <charset val="136"/>
    </font>
    <font>
      <sz val="9.5"/>
      <name val="標楷體"/>
      <family val="4"/>
      <charset val="136"/>
    </font>
    <font>
      <b/>
      <sz val="8"/>
      <name val="標楷體"/>
      <family val="4"/>
      <charset val="136"/>
    </font>
  </fonts>
  <fills count="3">
    <fill>
      <patternFill patternType="none"/>
    </fill>
    <fill>
      <patternFill patternType="gray125"/>
    </fill>
    <fill>
      <patternFill patternType="solid">
        <fgColor rgb="FFFFFF00"/>
        <bgColor indexed="64"/>
      </patternFill>
    </fill>
  </fills>
  <borders count="1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diagonal/>
    </border>
    <border>
      <left style="medium">
        <color indexed="64"/>
      </left>
      <right/>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right style="medium">
        <color indexed="64"/>
      </right>
      <top/>
      <bottom/>
      <diagonal/>
    </border>
    <border>
      <left style="medium">
        <color indexed="64"/>
      </left>
      <right/>
      <top/>
      <bottom style="double">
        <color indexed="64"/>
      </bottom>
      <diagonal/>
    </border>
    <border>
      <left/>
      <right style="medium">
        <color indexed="64"/>
      </right>
      <top/>
      <bottom style="double">
        <color indexed="64"/>
      </bottom>
      <diagonal/>
    </border>
    <border>
      <left/>
      <right/>
      <top/>
      <bottom style="thick">
        <color indexed="64"/>
      </bottom>
      <diagonal/>
    </border>
    <border>
      <left style="thick">
        <color indexed="64"/>
      </left>
      <right style="thin">
        <color indexed="64"/>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diagonal/>
    </border>
    <border>
      <left/>
      <right/>
      <top style="thick">
        <color indexed="64"/>
      </top>
      <bottom/>
      <diagonal/>
    </border>
    <border>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diagonal/>
    </border>
    <border>
      <left style="thick">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right style="thick">
        <color indexed="64"/>
      </right>
      <top style="thin">
        <color indexed="64"/>
      </top>
      <bottom style="thick">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ck">
        <color indexed="64"/>
      </right>
      <top style="thin">
        <color indexed="64"/>
      </top>
      <bottom style="thick">
        <color indexed="64"/>
      </bottom>
      <diagonal/>
    </border>
    <border>
      <left style="thin">
        <color indexed="64"/>
      </left>
      <right style="thick">
        <color indexed="64"/>
      </right>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ck">
        <color indexed="64"/>
      </left>
      <right/>
      <top style="double">
        <color indexed="64"/>
      </top>
      <bottom style="thin">
        <color indexed="64"/>
      </bottom>
      <diagonal/>
    </border>
    <border>
      <left/>
      <right/>
      <top style="double">
        <color indexed="64"/>
      </top>
      <bottom style="thin">
        <color indexed="64"/>
      </bottom>
      <diagonal/>
    </border>
    <border>
      <left/>
      <right style="thick">
        <color indexed="64"/>
      </right>
      <top style="double">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indexed="64"/>
      </left>
      <right/>
      <top style="thin">
        <color indexed="64"/>
      </top>
      <bottom/>
      <diagonal/>
    </border>
    <border>
      <left style="double">
        <color indexed="64"/>
      </left>
      <right style="thin">
        <color indexed="64"/>
      </right>
      <top style="thin">
        <color indexed="64"/>
      </top>
      <bottom/>
      <diagonal/>
    </border>
    <border>
      <left style="thick">
        <color indexed="64"/>
      </left>
      <right/>
      <top/>
      <bottom style="thin">
        <color indexed="64"/>
      </bottom>
      <diagonal/>
    </border>
    <border>
      <left style="double">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ck">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thin">
        <color indexed="64"/>
      </left>
      <right style="thick">
        <color indexed="64"/>
      </right>
      <top style="thin">
        <color indexed="64"/>
      </top>
      <bottom style="double">
        <color indexed="64"/>
      </bottom>
      <diagonal/>
    </border>
    <border>
      <left style="double">
        <color indexed="64"/>
      </left>
      <right/>
      <top/>
      <bottom style="thin">
        <color indexed="64"/>
      </bottom>
      <diagonal/>
    </border>
    <border>
      <left style="thick">
        <color indexed="64"/>
      </left>
      <right/>
      <top/>
      <bottom style="double">
        <color indexed="64"/>
      </bottom>
      <diagonal/>
    </border>
    <border>
      <left/>
      <right style="double">
        <color indexed="64"/>
      </right>
      <top/>
      <bottom style="double">
        <color indexed="64"/>
      </bottom>
      <diagonal/>
    </border>
    <border>
      <left style="double">
        <color indexed="64"/>
      </left>
      <right/>
      <top/>
      <bottom style="double">
        <color indexed="64"/>
      </bottom>
      <diagonal/>
    </border>
    <border>
      <left style="thin">
        <color indexed="64"/>
      </left>
      <right style="thick">
        <color indexed="64"/>
      </right>
      <top/>
      <bottom style="double">
        <color indexed="64"/>
      </bottom>
      <diagonal/>
    </border>
    <border>
      <left style="hair">
        <color indexed="64"/>
      </left>
      <right style="hair">
        <color indexed="64"/>
      </right>
      <top style="hair">
        <color indexed="64"/>
      </top>
      <bottom style="hair">
        <color indexed="64"/>
      </bottom>
      <diagonal/>
    </border>
    <border>
      <left style="thin">
        <color indexed="64"/>
      </left>
      <right style="double">
        <color indexed="64"/>
      </right>
      <top/>
      <bottom style="thin">
        <color indexed="64"/>
      </bottom>
      <diagonal/>
    </border>
    <border>
      <left style="thick">
        <color indexed="64"/>
      </left>
      <right style="thin">
        <color indexed="64"/>
      </right>
      <top/>
      <bottom style="thick">
        <color indexed="64"/>
      </bottom>
      <diagonal/>
    </border>
    <border>
      <left style="thin">
        <color indexed="64"/>
      </left>
      <right style="thick">
        <color indexed="64"/>
      </right>
      <top/>
      <bottom style="thick">
        <color indexed="64"/>
      </bottom>
      <diagonal/>
    </border>
    <border>
      <left/>
      <right style="thick">
        <color indexed="64"/>
      </right>
      <top/>
      <bottom style="thin">
        <color indexed="64"/>
      </bottom>
      <diagonal/>
    </border>
    <border>
      <left style="double">
        <color indexed="64"/>
      </left>
      <right/>
      <top style="thin">
        <color indexed="64"/>
      </top>
      <bottom style="thin">
        <color indexed="64"/>
      </bottom>
      <diagonal/>
    </border>
    <border>
      <left/>
      <right style="thin">
        <color indexed="64"/>
      </right>
      <top/>
      <bottom style="thick">
        <color indexed="64"/>
      </bottom>
      <diagonal/>
    </border>
    <border>
      <left style="thin">
        <color indexed="64"/>
      </left>
      <right style="thin">
        <color indexed="64"/>
      </right>
      <top/>
      <bottom style="thick">
        <color indexed="64"/>
      </bottom>
      <diagonal/>
    </border>
    <border>
      <left style="thick">
        <color indexed="64"/>
      </left>
      <right/>
      <top style="thin">
        <color indexed="64"/>
      </top>
      <bottom style="thick">
        <color indexed="64"/>
      </bottom>
      <diagonal/>
    </border>
    <border>
      <left style="double">
        <color indexed="64"/>
      </left>
      <right style="thin">
        <color indexed="64"/>
      </right>
      <top/>
      <bottom/>
      <diagonal/>
    </border>
    <border>
      <left/>
      <right style="double">
        <color indexed="64"/>
      </right>
      <top/>
      <bottom style="thin">
        <color indexed="64"/>
      </bottom>
      <diagonal/>
    </border>
    <border>
      <left style="double">
        <color indexed="64"/>
      </left>
      <right/>
      <top style="thin">
        <color indexed="64"/>
      </top>
      <bottom style="thick">
        <color indexed="64"/>
      </bottom>
      <diagonal/>
    </border>
    <border>
      <left style="thin">
        <color indexed="64"/>
      </left>
      <right style="double">
        <color indexed="64"/>
      </right>
      <top style="thin">
        <color indexed="64"/>
      </top>
      <bottom style="thick">
        <color indexed="64"/>
      </bottom>
      <diagonal/>
    </border>
    <border>
      <left style="thick">
        <color indexed="64"/>
      </left>
      <right/>
      <top style="thick">
        <color indexed="64"/>
      </top>
      <bottom style="thin">
        <color indexed="64"/>
      </bottom>
      <diagonal/>
    </border>
    <border>
      <left style="double">
        <color indexed="64"/>
      </left>
      <right/>
      <top style="thick">
        <color indexed="64"/>
      </top>
      <bottom style="thin">
        <color indexed="64"/>
      </bottom>
      <diagonal/>
    </border>
    <border>
      <left style="thin">
        <color indexed="64"/>
      </left>
      <right style="double">
        <color indexed="64"/>
      </right>
      <top style="thin">
        <color indexed="64"/>
      </top>
      <bottom/>
      <diagonal/>
    </border>
    <border>
      <left style="thin">
        <color indexed="64"/>
      </left>
      <right style="thick">
        <color indexed="64"/>
      </right>
      <top/>
      <bottom/>
      <diagonal/>
    </border>
    <border>
      <left style="double">
        <color indexed="64"/>
      </left>
      <right style="thin">
        <color indexed="64"/>
      </right>
      <top style="thin">
        <color indexed="64"/>
      </top>
      <bottom style="thick">
        <color indexed="64"/>
      </bottom>
      <diagonal/>
    </border>
    <border>
      <left style="double">
        <color indexed="64"/>
      </left>
      <right style="thin">
        <color indexed="64"/>
      </right>
      <top style="thick">
        <color indexed="64"/>
      </top>
      <bottom/>
      <diagonal/>
    </border>
    <border>
      <left style="thin">
        <color indexed="64"/>
      </left>
      <right style="double">
        <color indexed="64"/>
      </right>
      <top style="thick">
        <color indexed="64"/>
      </top>
      <bottom style="thin">
        <color indexed="64"/>
      </bottom>
      <diagonal/>
    </border>
    <border>
      <left style="double">
        <color indexed="64"/>
      </left>
      <right style="thin">
        <color indexed="64"/>
      </right>
      <top style="thick">
        <color indexed="64"/>
      </top>
      <bottom style="thin">
        <color indexed="64"/>
      </bottom>
      <diagonal/>
    </border>
    <border>
      <left/>
      <right/>
      <top style="thin">
        <color indexed="64"/>
      </top>
      <bottom style="thick">
        <color indexed="64"/>
      </bottom>
      <diagonal/>
    </border>
    <border>
      <left/>
      <right style="medium">
        <color indexed="64"/>
      </right>
      <top style="thin">
        <color indexed="64"/>
      </top>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double">
        <color indexed="64"/>
      </left>
      <right style="thin">
        <color indexed="64"/>
      </right>
      <top style="thin">
        <color indexed="64"/>
      </top>
      <bottom style="medium">
        <color indexed="64"/>
      </bottom>
      <diagonal/>
    </border>
    <border>
      <left style="thin">
        <color indexed="64"/>
      </left>
      <right style="thick">
        <color indexed="64"/>
      </right>
      <top style="thin">
        <color indexed="64"/>
      </top>
      <bottom style="medium">
        <color indexed="64"/>
      </bottom>
      <diagonal/>
    </border>
  </borders>
  <cellStyleXfs count="24">
    <xf numFmtId="0" fontId="0" fillId="0" borderId="0">
      <alignment vertical="center"/>
    </xf>
    <xf numFmtId="0" fontId="1" fillId="0" borderId="0"/>
    <xf numFmtId="0" fontId="6" fillId="0" borderId="0"/>
    <xf numFmtId="43" fontId="6" fillId="0" borderId="0" applyFont="0" applyFill="0" applyBorder="0" applyAlignment="0" applyProtection="0"/>
    <xf numFmtId="9" fontId="6" fillId="0" borderId="0" applyFont="0" applyFill="0" applyBorder="0" applyAlignment="0" applyProtection="0"/>
    <xf numFmtId="0" fontId="12" fillId="0" borderId="0">
      <alignment vertical="center"/>
    </xf>
    <xf numFmtId="9" fontId="1" fillId="0" borderId="0"/>
    <xf numFmtId="0" fontId="1" fillId="0" borderId="0"/>
    <xf numFmtId="0" fontId="6" fillId="0" borderId="0">
      <alignment vertical="center"/>
    </xf>
    <xf numFmtId="0" fontId="12" fillId="0" borderId="0">
      <alignment vertical="center"/>
    </xf>
    <xf numFmtId="0" fontId="12" fillId="0" borderId="0">
      <alignment vertical="center"/>
    </xf>
    <xf numFmtId="9" fontId="6" fillId="0" borderId="0" applyFont="0" applyFill="0" applyBorder="0" applyAlignment="0" applyProtection="0">
      <alignment vertical="center"/>
    </xf>
    <xf numFmtId="9" fontId="6" fillId="0" borderId="0" applyFont="0" applyFill="0" applyBorder="0" applyAlignment="0" applyProtection="0"/>
    <xf numFmtId="0" fontId="18" fillId="0" borderId="0">
      <alignment vertical="center"/>
    </xf>
    <xf numFmtId="43" fontId="18" fillId="0" borderId="0" applyFont="0" applyFill="0" applyBorder="0" applyAlignment="0" applyProtection="0">
      <alignment vertical="center"/>
    </xf>
    <xf numFmtId="9" fontId="18" fillId="0" borderId="0" applyFont="0" applyFill="0" applyBorder="0" applyAlignment="0" applyProtection="0">
      <alignment vertical="center"/>
    </xf>
    <xf numFmtId="0" fontId="17" fillId="0" borderId="0">
      <alignment vertical="center"/>
    </xf>
    <xf numFmtId="43" fontId="6" fillId="0" borderId="0" applyFont="0" applyFill="0" applyBorder="0" applyAlignment="0" applyProtection="0">
      <alignment vertical="center"/>
    </xf>
    <xf numFmtId="9" fontId="12" fillId="0" borderId="0" applyFont="0" applyFill="0" applyBorder="0" applyAlignment="0" applyProtection="0">
      <alignment vertical="center"/>
    </xf>
    <xf numFmtId="4" fontId="26" fillId="0" borderId="99">
      <alignment vertical="center"/>
    </xf>
    <xf numFmtId="0" fontId="27" fillId="0" borderId="0"/>
    <xf numFmtId="0" fontId="29" fillId="0" borderId="0"/>
    <xf numFmtId="0" fontId="1" fillId="0" borderId="0"/>
    <xf numFmtId="43" fontId="18" fillId="0" borderId="0" applyFont="0" applyFill="0" applyBorder="0" applyAlignment="0" applyProtection="0">
      <alignment vertical="center"/>
    </xf>
  </cellStyleXfs>
  <cellXfs count="769">
    <xf numFmtId="0" fontId="0" fillId="0" borderId="0" xfId="0">
      <alignment vertical="center"/>
    </xf>
    <xf numFmtId="0" fontId="8" fillId="0" borderId="0" xfId="13" applyFont="1">
      <alignment vertical="center"/>
    </xf>
    <xf numFmtId="0" fontId="8" fillId="0" borderId="0" xfId="13" applyFont="1" applyBorder="1">
      <alignment vertical="center"/>
    </xf>
    <xf numFmtId="178" fontId="8" fillId="0" borderId="0" xfId="13" applyNumberFormat="1" applyFont="1" applyBorder="1">
      <alignment vertical="center"/>
    </xf>
    <xf numFmtId="0" fontId="21" fillId="0" borderId="0" xfId="13" applyFont="1" applyBorder="1">
      <alignment vertical="center"/>
    </xf>
    <xf numFmtId="0" fontId="8" fillId="0" borderId="50" xfId="13" applyFont="1" applyBorder="1" applyAlignment="1">
      <alignment vertical="center"/>
    </xf>
    <xf numFmtId="0" fontId="18" fillId="0" borderId="50" xfId="13" applyBorder="1" applyAlignment="1">
      <alignment vertical="center"/>
    </xf>
    <xf numFmtId="177" fontId="4" fillId="0" borderId="50" xfId="1" applyNumberFormat="1" applyFont="1" applyFill="1" applyBorder="1" applyAlignment="1" applyProtection="1">
      <alignment horizontal="center" vertical="center"/>
    </xf>
    <xf numFmtId="177" fontId="22" fillId="0" borderId="0" xfId="1" applyNumberFormat="1" applyFont="1" applyFill="1" applyBorder="1" applyAlignment="1" applyProtection="1">
      <alignment vertical="center"/>
    </xf>
    <xf numFmtId="182" fontId="8" fillId="0" borderId="0" xfId="15" applyNumberFormat="1" applyFont="1" applyBorder="1">
      <alignment vertical="center"/>
    </xf>
    <xf numFmtId="184" fontId="8" fillId="0" borderId="0" xfId="13" applyNumberFormat="1" applyFont="1" applyBorder="1">
      <alignment vertical="center"/>
    </xf>
    <xf numFmtId="185" fontId="8" fillId="0" borderId="0" xfId="13" applyNumberFormat="1" applyFont="1">
      <alignment vertical="center"/>
    </xf>
    <xf numFmtId="0" fontId="21" fillId="0" borderId="0" xfId="13" applyFont="1">
      <alignment vertical="center"/>
    </xf>
    <xf numFmtId="186" fontId="8" fillId="0" borderId="0" xfId="13" applyNumberFormat="1" applyFont="1">
      <alignment vertical="center"/>
    </xf>
    <xf numFmtId="0" fontId="23" fillId="0" borderId="61" xfId="13" applyFont="1" applyBorder="1" applyAlignment="1">
      <alignment vertical="center" wrapText="1"/>
    </xf>
    <xf numFmtId="0" fontId="8" fillId="0" borderId="83" xfId="13" applyFont="1" applyBorder="1" applyAlignment="1">
      <alignment horizontal="center" vertical="center" shrinkToFit="1"/>
    </xf>
    <xf numFmtId="0" fontId="8" fillId="0" borderId="1" xfId="13" applyFont="1" applyBorder="1">
      <alignment vertical="center"/>
    </xf>
    <xf numFmtId="0" fontId="8" fillId="0" borderId="83" xfId="13" applyFont="1" applyBorder="1">
      <alignment vertical="center"/>
    </xf>
    <xf numFmtId="189" fontId="8" fillId="0" borderId="2" xfId="13" applyNumberFormat="1" applyFont="1" applyBorder="1" applyAlignment="1">
      <alignment vertical="center"/>
    </xf>
    <xf numFmtId="190" fontId="8" fillId="0" borderId="14" xfId="13" applyNumberFormat="1" applyFont="1" applyBorder="1" applyAlignment="1">
      <alignment horizontal="left" vertical="center"/>
    </xf>
    <xf numFmtId="191" fontId="8" fillId="0" borderId="2" xfId="13" applyNumberFormat="1" applyFont="1" applyBorder="1" applyAlignment="1">
      <alignment vertical="center"/>
    </xf>
    <xf numFmtId="192" fontId="8" fillId="0" borderId="69" xfId="13" applyNumberFormat="1" applyFont="1" applyBorder="1" applyAlignment="1">
      <alignment horizontal="left" vertical="center"/>
    </xf>
    <xf numFmtId="0" fontId="8" fillId="0" borderId="31" xfId="13" applyFont="1" applyBorder="1">
      <alignment vertical="center"/>
    </xf>
    <xf numFmtId="178" fontId="8" fillId="0" borderId="0" xfId="13" applyNumberFormat="1" applyFont="1">
      <alignment vertical="center"/>
    </xf>
    <xf numFmtId="0" fontId="8" fillId="0" borderId="84" xfId="13" applyFont="1" applyBorder="1">
      <alignment vertical="center"/>
    </xf>
    <xf numFmtId="0" fontId="8" fillId="0" borderId="84" xfId="13" applyFont="1" applyBorder="1" applyAlignment="1">
      <alignment horizontal="center" vertical="center" shrinkToFit="1"/>
    </xf>
    <xf numFmtId="191" fontId="8" fillId="0" borderId="2" xfId="13" applyNumberFormat="1" applyFont="1" applyBorder="1" applyAlignment="1">
      <alignment vertical="center" shrinkToFit="1"/>
    </xf>
    <xf numFmtId="0" fontId="8" fillId="0" borderId="83" xfId="13" applyFont="1" applyBorder="1" applyAlignment="1">
      <alignment horizontal="center" vertical="center"/>
    </xf>
    <xf numFmtId="183" fontId="8" fillId="0" borderId="83" xfId="13" applyNumberFormat="1" applyFont="1" applyBorder="1" applyAlignment="1">
      <alignment horizontal="right" vertical="center" shrinkToFit="1"/>
    </xf>
    <xf numFmtId="0" fontId="23" fillId="0" borderId="14" xfId="13" applyFont="1" applyBorder="1" applyAlignment="1">
      <alignment horizontal="center" vertical="center" wrapText="1"/>
    </xf>
    <xf numFmtId="193" fontId="8" fillId="0" borderId="69" xfId="13" applyNumberFormat="1" applyFont="1" applyBorder="1" applyAlignment="1">
      <alignment horizontal="right" vertical="center"/>
    </xf>
    <xf numFmtId="0" fontId="13" fillId="0" borderId="89" xfId="13" applyFont="1" applyBorder="1" applyAlignment="1">
      <alignment horizontal="center" vertical="center" wrapText="1"/>
    </xf>
    <xf numFmtId="0" fontId="13" fillId="0" borderId="11" xfId="13" applyFont="1" applyBorder="1" applyAlignment="1">
      <alignment horizontal="left" vertical="center" wrapText="1"/>
    </xf>
    <xf numFmtId="0" fontId="13" fillId="0" borderId="88" xfId="13" applyFont="1" applyBorder="1" applyAlignment="1">
      <alignment horizontal="center" vertical="center" wrapText="1"/>
    </xf>
    <xf numFmtId="193" fontId="8" fillId="0" borderId="73" xfId="13" applyNumberFormat="1" applyFont="1" applyBorder="1" applyAlignment="1">
      <alignment horizontal="right" vertical="center"/>
    </xf>
    <xf numFmtId="0" fontId="8" fillId="0" borderId="90" xfId="13" applyFont="1" applyBorder="1" applyAlignment="1">
      <alignment horizontal="center" vertical="center"/>
    </xf>
    <xf numFmtId="0" fontId="13" fillId="0" borderId="17" xfId="13" applyFont="1" applyBorder="1" applyAlignment="1">
      <alignment horizontal="left" vertical="center" wrapText="1"/>
    </xf>
    <xf numFmtId="194" fontId="8" fillId="0" borderId="13" xfId="13" applyNumberFormat="1" applyFont="1" applyBorder="1" applyAlignment="1">
      <alignment horizontal="center" vertical="center" shrinkToFit="1"/>
    </xf>
    <xf numFmtId="0" fontId="8" fillId="0" borderId="13" xfId="13" applyFont="1" applyBorder="1" applyAlignment="1">
      <alignment horizontal="right" vertical="center"/>
    </xf>
    <xf numFmtId="183" fontId="8" fillId="0" borderId="91" xfId="13" applyNumberFormat="1" applyFont="1" applyBorder="1" applyAlignment="1">
      <alignment horizontal="right" vertical="center" shrinkToFit="1"/>
    </xf>
    <xf numFmtId="0" fontId="13" fillId="0" borderId="92" xfId="13" applyFont="1" applyBorder="1" applyAlignment="1">
      <alignment horizontal="center" vertical="center" wrapText="1"/>
    </xf>
    <xf numFmtId="0" fontId="8" fillId="0" borderId="13" xfId="13" applyFont="1" applyBorder="1" applyAlignment="1">
      <alignment horizontal="center" vertical="center"/>
    </xf>
    <xf numFmtId="193" fontId="8" fillId="0" borderId="93" xfId="13" applyNumberFormat="1" applyFont="1" applyBorder="1" applyAlignment="1">
      <alignment horizontal="right" vertical="center"/>
    </xf>
    <xf numFmtId="0" fontId="8" fillId="0" borderId="4" xfId="13" applyFont="1" applyBorder="1" applyAlignment="1">
      <alignment horizontal="center" vertical="center" wrapText="1"/>
    </xf>
    <xf numFmtId="0" fontId="25" fillId="0" borderId="1" xfId="13" applyFont="1" applyBorder="1" applyAlignment="1">
      <alignment vertical="center"/>
    </xf>
    <xf numFmtId="0" fontId="8" fillId="0" borderId="10" xfId="13" applyFont="1" applyBorder="1">
      <alignment vertical="center"/>
    </xf>
    <xf numFmtId="0" fontId="8" fillId="0" borderId="79" xfId="13" applyFont="1" applyBorder="1" applyAlignment="1">
      <alignment vertical="center"/>
    </xf>
    <xf numFmtId="0" fontId="25" fillId="0" borderId="79" xfId="13" applyFont="1" applyBorder="1" applyAlignment="1">
      <alignment vertical="center"/>
    </xf>
    <xf numFmtId="196" fontId="8" fillId="0" borderId="0" xfId="13" applyNumberFormat="1" applyFont="1" applyBorder="1">
      <alignment vertical="center"/>
    </xf>
    <xf numFmtId="197" fontId="8" fillId="0" borderId="0" xfId="13" applyNumberFormat="1" applyFont="1" applyBorder="1">
      <alignment vertical="center"/>
    </xf>
    <xf numFmtId="183" fontId="8" fillId="0" borderId="69" xfId="13" applyNumberFormat="1" applyFont="1" applyBorder="1" applyAlignment="1">
      <alignment horizontal="right" vertical="center" shrinkToFit="1"/>
    </xf>
    <xf numFmtId="186" fontId="21" fillId="0" borderId="0" xfId="13" applyNumberFormat="1" applyFont="1">
      <alignment vertical="center"/>
    </xf>
    <xf numFmtId="183" fontId="8" fillId="0" borderId="100" xfId="13" applyNumberFormat="1" applyFont="1" applyBorder="1" applyAlignment="1">
      <alignment horizontal="right" vertical="center" shrinkToFit="1"/>
    </xf>
    <xf numFmtId="0" fontId="23" fillId="0" borderId="70" xfId="13" applyFont="1" applyBorder="1" applyAlignment="1">
      <alignment vertical="center" wrapText="1"/>
    </xf>
    <xf numFmtId="41" fontId="4" fillId="0" borderId="1" xfId="13" applyNumberFormat="1" applyFont="1" applyFill="1" applyBorder="1" applyAlignment="1">
      <alignment horizontal="right" vertical="center" shrinkToFit="1"/>
    </xf>
    <xf numFmtId="41" fontId="4" fillId="0" borderId="4" xfId="13" applyNumberFormat="1" applyFont="1" applyFill="1" applyBorder="1" applyAlignment="1">
      <alignment horizontal="right" vertical="center" shrinkToFit="1"/>
    </xf>
    <xf numFmtId="198" fontId="4" fillId="0" borderId="1" xfId="13" applyNumberFormat="1" applyFont="1" applyFill="1" applyBorder="1" applyAlignment="1">
      <alignment horizontal="right" vertical="center" shrinkToFit="1"/>
    </xf>
    <xf numFmtId="0" fontId="8" fillId="0" borderId="1" xfId="13" applyFont="1" applyBorder="1" applyAlignment="1">
      <alignment vertical="center" shrinkToFit="1"/>
    </xf>
    <xf numFmtId="183" fontId="8" fillId="0" borderId="1" xfId="13" applyNumberFormat="1" applyFont="1" applyBorder="1" applyAlignment="1">
      <alignment vertical="center" shrinkToFit="1"/>
    </xf>
    <xf numFmtId="183" fontId="8" fillId="0" borderId="1" xfId="13" applyNumberFormat="1" applyFont="1" applyBorder="1" applyAlignment="1">
      <alignment horizontal="right" vertical="center" shrinkToFit="1"/>
    </xf>
    <xf numFmtId="0" fontId="13" fillId="0" borderId="11" xfId="13" applyFont="1" applyBorder="1" applyAlignment="1">
      <alignment horizontal="center" vertical="center" wrapText="1"/>
    </xf>
    <xf numFmtId="183" fontId="8" fillId="0" borderId="73" xfId="13" applyNumberFormat="1" applyFont="1" applyBorder="1" applyAlignment="1">
      <alignment horizontal="right" vertical="center" shrinkToFit="1"/>
    </xf>
    <xf numFmtId="183" fontId="8" fillId="0" borderId="4" xfId="13" applyNumberFormat="1" applyFont="1" applyBorder="1" applyAlignment="1">
      <alignment horizontal="right" vertical="center" shrinkToFit="1"/>
    </xf>
    <xf numFmtId="43" fontId="8" fillId="0" borderId="0" xfId="13" applyNumberFormat="1" applyFont="1" applyBorder="1">
      <alignment vertical="center"/>
    </xf>
    <xf numFmtId="183" fontId="8" fillId="0" borderId="4" xfId="13" applyNumberFormat="1" applyFont="1" applyBorder="1" applyAlignment="1">
      <alignment vertical="center" shrinkToFit="1"/>
    </xf>
    <xf numFmtId="0" fontId="8" fillId="0" borderId="1" xfId="13" applyFont="1" applyBorder="1" applyAlignment="1">
      <alignment horizontal="right" vertical="center" wrapText="1"/>
    </xf>
    <xf numFmtId="194" fontId="8" fillId="0" borderId="1" xfId="13" applyNumberFormat="1" applyFont="1" applyBorder="1" applyAlignment="1">
      <alignment horizontal="right" vertical="center" wrapText="1"/>
    </xf>
    <xf numFmtId="194" fontId="8" fillId="0" borderId="4" xfId="13" applyNumberFormat="1" applyFont="1" applyBorder="1" applyAlignment="1">
      <alignment horizontal="right" vertical="center" wrapText="1"/>
    </xf>
    <xf numFmtId="194" fontId="8" fillId="0" borderId="1" xfId="13" applyNumberFormat="1" applyFont="1" applyBorder="1" applyAlignment="1">
      <alignment horizontal="right" vertical="center" shrinkToFit="1"/>
    </xf>
    <xf numFmtId="194" fontId="8" fillId="0" borderId="4" xfId="13" applyNumberFormat="1" applyFont="1" applyBorder="1" applyAlignment="1">
      <alignment horizontal="right" vertical="center" shrinkToFit="1"/>
    </xf>
    <xf numFmtId="185" fontId="8" fillId="0" borderId="1" xfId="13" applyNumberFormat="1" applyFont="1" applyBorder="1" applyAlignment="1">
      <alignment horizontal="right" vertical="center" shrinkToFit="1"/>
    </xf>
    <xf numFmtId="185" fontId="8" fillId="0" borderId="4" xfId="13" applyNumberFormat="1" applyFont="1" applyBorder="1" applyAlignment="1">
      <alignment horizontal="right" vertical="center" wrapText="1"/>
    </xf>
    <xf numFmtId="183" fontId="8" fillId="0" borderId="69" xfId="13" applyNumberFormat="1" applyFont="1" applyBorder="1" applyAlignment="1">
      <alignment vertical="center" shrinkToFit="1"/>
    </xf>
    <xf numFmtId="0" fontId="23" fillId="0" borderId="89" xfId="13" applyFont="1" applyBorder="1" applyAlignment="1">
      <alignment horizontal="center" vertical="center" wrapText="1"/>
    </xf>
    <xf numFmtId="0" fontId="23" fillId="0" borderId="88" xfId="13" applyFont="1" applyBorder="1" applyAlignment="1">
      <alignment horizontal="center" vertical="center" wrapText="1"/>
    </xf>
    <xf numFmtId="199" fontId="8" fillId="0" borderId="4" xfId="13" applyNumberFormat="1" applyFont="1" applyBorder="1" applyAlignment="1">
      <alignment horizontal="right" vertical="center" shrinkToFit="1"/>
    </xf>
    <xf numFmtId="183" fontId="8" fillId="0" borderId="73" xfId="13" applyNumberFormat="1" applyFont="1" applyBorder="1" applyAlignment="1">
      <alignment vertical="center" shrinkToFit="1"/>
    </xf>
    <xf numFmtId="0" fontId="8" fillId="0" borderId="4" xfId="13" applyFont="1" applyBorder="1" applyAlignment="1">
      <alignment horizontal="right" vertical="center" wrapText="1"/>
    </xf>
    <xf numFmtId="0" fontId="13" fillId="0" borderId="4" xfId="13" applyFont="1" applyBorder="1" applyAlignment="1">
      <alignment horizontal="center" vertical="center" wrapText="1"/>
    </xf>
    <xf numFmtId="0" fontId="30" fillId="0" borderId="11" xfId="13" applyFont="1" applyBorder="1" applyAlignment="1">
      <alignment horizontal="left" vertical="center" wrapText="1"/>
    </xf>
    <xf numFmtId="195" fontId="8" fillId="0" borderId="0" xfId="13" applyNumberFormat="1" applyFont="1" applyBorder="1">
      <alignment vertical="center"/>
    </xf>
    <xf numFmtId="43" fontId="8" fillId="0" borderId="0" xfId="13" applyNumberFormat="1" applyFont="1" applyBorder="1" applyAlignment="1">
      <alignment horizontal="right" vertical="center"/>
    </xf>
    <xf numFmtId="0" fontId="8" fillId="0" borderId="0" xfId="13" applyFont="1" applyBorder="1" applyAlignment="1">
      <alignment vertical="center"/>
    </xf>
    <xf numFmtId="0" fontId="8" fillId="0" borderId="60" xfId="13" applyFont="1" applyBorder="1" applyAlignment="1">
      <alignment vertical="center"/>
    </xf>
    <xf numFmtId="43" fontId="8" fillId="0" borderId="0" xfId="13" applyNumberFormat="1" applyFont="1" applyBorder="1" applyAlignment="1">
      <alignment vertical="center"/>
    </xf>
    <xf numFmtId="0" fontId="8" fillId="0" borderId="0" xfId="13" applyFont="1" applyAlignment="1">
      <alignment vertical="center"/>
    </xf>
    <xf numFmtId="183" fontId="8" fillId="0" borderId="0" xfId="13" applyNumberFormat="1" applyFont="1" applyBorder="1" applyAlignment="1">
      <alignment vertical="center"/>
    </xf>
    <xf numFmtId="189" fontId="8" fillId="0" borderId="71" xfId="13" applyNumberFormat="1" applyFont="1" applyBorder="1" applyAlignment="1">
      <alignment vertical="center"/>
    </xf>
    <xf numFmtId="191" fontId="8" fillId="0" borderId="71" xfId="13" applyNumberFormat="1" applyFont="1" applyBorder="1" applyAlignment="1">
      <alignment vertical="center" shrinkToFit="1"/>
    </xf>
    <xf numFmtId="201" fontId="8" fillId="0" borderId="1" xfId="13" applyNumberFormat="1" applyFont="1" applyBorder="1" applyAlignment="1">
      <alignment vertical="center" shrinkToFit="1"/>
    </xf>
    <xf numFmtId="183" fontId="8" fillId="0" borderId="13" xfId="13" applyNumberFormat="1" applyFont="1" applyBorder="1" applyAlignment="1">
      <alignment vertical="center" shrinkToFit="1"/>
    </xf>
    <xf numFmtId="14" fontId="8" fillId="0" borderId="0" xfId="13" applyNumberFormat="1" applyFont="1" applyBorder="1">
      <alignment vertical="center"/>
    </xf>
    <xf numFmtId="202" fontId="8" fillId="0" borderId="1" xfId="13" applyNumberFormat="1" applyFont="1" applyBorder="1" applyAlignment="1">
      <alignment vertical="center" shrinkToFit="1"/>
    </xf>
    <xf numFmtId="43" fontId="8" fillId="0" borderId="0" xfId="13" applyNumberFormat="1" applyFont="1" applyAlignment="1">
      <alignment vertical="center"/>
    </xf>
    <xf numFmtId="0" fontId="8" fillId="0" borderId="1" xfId="0" applyFont="1" applyBorder="1">
      <alignment vertical="center"/>
    </xf>
    <xf numFmtId="0" fontId="8" fillId="0" borderId="1" xfId="0" applyFont="1" applyBorder="1" applyAlignment="1">
      <alignment horizontal="center" vertical="center"/>
    </xf>
    <xf numFmtId="0" fontId="8" fillId="0" borderId="83" xfId="0" applyFont="1" applyBorder="1">
      <alignment vertical="center"/>
    </xf>
    <xf numFmtId="189" fontId="8" fillId="0" borderId="2" xfId="0" applyNumberFormat="1" applyFont="1" applyBorder="1" applyAlignment="1">
      <alignment vertical="center"/>
    </xf>
    <xf numFmtId="190" fontId="8" fillId="0" borderId="14" xfId="0" applyNumberFormat="1" applyFont="1" applyBorder="1" applyAlignment="1">
      <alignment horizontal="left" vertical="center"/>
    </xf>
    <xf numFmtId="191" fontId="8" fillId="0" borderId="2" xfId="0" applyNumberFormat="1" applyFont="1" applyBorder="1" applyAlignment="1">
      <alignment vertical="center" shrinkToFit="1"/>
    </xf>
    <xf numFmtId="0" fontId="8" fillId="0" borderId="0" xfId="0" applyFont="1" applyBorder="1" applyAlignment="1">
      <alignment vertical="center"/>
    </xf>
    <xf numFmtId="178" fontId="8" fillId="0" borderId="0" xfId="0" applyNumberFormat="1" applyFont="1" applyBorder="1">
      <alignment vertical="center"/>
    </xf>
    <xf numFmtId="197" fontId="8" fillId="0" borderId="0" xfId="0" applyNumberFormat="1" applyFont="1" applyBorder="1">
      <alignment vertical="center"/>
    </xf>
    <xf numFmtId="0" fontId="21" fillId="0" borderId="0" xfId="0" applyFont="1" applyBorder="1">
      <alignment vertical="center"/>
    </xf>
    <xf numFmtId="0" fontId="8" fillId="0" borderId="0" xfId="0" applyFont="1" applyBorder="1">
      <alignment vertical="center"/>
    </xf>
    <xf numFmtId="0" fontId="23" fillId="0" borderId="61" xfId="13" applyFont="1" applyFill="1" applyBorder="1" applyAlignment="1">
      <alignment vertical="center" wrapText="1"/>
    </xf>
    <xf numFmtId="0" fontId="8" fillId="0" borderId="0" xfId="13" applyFont="1" applyFill="1" applyBorder="1" applyAlignment="1">
      <alignment vertical="center"/>
    </xf>
    <xf numFmtId="178" fontId="8" fillId="0" borderId="0" xfId="13" applyNumberFormat="1" applyFont="1" applyFill="1" applyBorder="1">
      <alignment vertical="center"/>
    </xf>
    <xf numFmtId="0" fontId="21" fillId="0" borderId="0" xfId="13" applyFont="1" applyFill="1" applyBorder="1">
      <alignment vertical="center"/>
    </xf>
    <xf numFmtId="0" fontId="8" fillId="0" borderId="0" xfId="13" applyFont="1" applyFill="1" applyBorder="1">
      <alignment vertical="center"/>
    </xf>
    <xf numFmtId="191" fontId="8" fillId="0" borderId="69" xfId="13" applyNumberFormat="1" applyFont="1" applyBorder="1" applyAlignment="1">
      <alignment vertical="center" shrinkToFit="1"/>
    </xf>
    <xf numFmtId="191" fontId="8" fillId="0" borderId="69" xfId="0" applyNumberFormat="1" applyFont="1" applyBorder="1" applyAlignment="1">
      <alignment vertical="center" shrinkToFit="1"/>
    </xf>
    <xf numFmtId="198" fontId="4" fillId="0" borderId="4" xfId="13" applyNumberFormat="1" applyFont="1" applyFill="1" applyBorder="1" applyAlignment="1">
      <alignment horizontal="right" vertical="center" shrinkToFit="1"/>
    </xf>
    <xf numFmtId="0" fontId="8" fillId="0" borderId="1" xfId="13" applyFont="1" applyFill="1" applyBorder="1" applyAlignment="1">
      <alignment horizontal="center" vertical="center"/>
    </xf>
    <xf numFmtId="0" fontId="8" fillId="0" borderId="66" xfId="13" applyFont="1" applyBorder="1">
      <alignment vertical="center"/>
    </xf>
    <xf numFmtId="189" fontId="8" fillId="0" borderId="67" xfId="13" applyNumberFormat="1" applyFont="1" applyBorder="1" applyAlignment="1">
      <alignment vertical="center"/>
    </xf>
    <xf numFmtId="190" fontId="8" fillId="0" borderId="65" xfId="13" applyNumberFormat="1" applyFont="1" applyBorder="1" applyAlignment="1">
      <alignment horizontal="left" vertical="center"/>
    </xf>
    <xf numFmtId="191" fontId="8" fillId="0" borderId="67" xfId="13" applyNumberFormat="1" applyFont="1" applyBorder="1" applyAlignment="1">
      <alignment vertical="center" shrinkToFit="1"/>
    </xf>
    <xf numFmtId="192" fontId="8" fillId="0" borderId="72" xfId="13" applyNumberFormat="1" applyFont="1" applyBorder="1" applyAlignment="1">
      <alignment horizontal="left" vertical="center"/>
    </xf>
    <xf numFmtId="0" fontId="8" fillId="0" borderId="66" xfId="0" applyFont="1" applyBorder="1">
      <alignment vertical="center"/>
    </xf>
    <xf numFmtId="0" fontId="8" fillId="0" borderId="66" xfId="0" applyFont="1" applyBorder="1" applyAlignment="1">
      <alignment horizontal="center" vertical="center"/>
    </xf>
    <xf numFmtId="0" fontId="8" fillId="0" borderId="111" xfId="0" applyFont="1" applyBorder="1">
      <alignment vertical="center"/>
    </xf>
    <xf numFmtId="189" fontId="8" fillId="0" borderId="67" xfId="0" applyNumberFormat="1" applyFont="1" applyBorder="1" applyAlignment="1">
      <alignment vertical="center"/>
    </xf>
    <xf numFmtId="190" fontId="8" fillId="0" borderId="65" xfId="0" applyNumberFormat="1" applyFont="1" applyBorder="1" applyAlignment="1">
      <alignment horizontal="left" vertical="center"/>
    </xf>
    <xf numFmtId="191" fontId="8" fillId="0" borderId="67" xfId="0" applyNumberFormat="1" applyFont="1" applyBorder="1" applyAlignment="1">
      <alignment vertical="center" shrinkToFit="1"/>
    </xf>
    <xf numFmtId="191" fontId="8" fillId="0" borderId="72" xfId="0" applyNumberFormat="1" applyFont="1" applyBorder="1" applyAlignment="1">
      <alignment vertical="center" shrinkToFit="1"/>
    </xf>
    <xf numFmtId="191" fontId="8" fillId="0" borderId="72" xfId="13" applyNumberFormat="1" applyFont="1" applyBorder="1" applyAlignment="1">
      <alignment vertical="center" shrinkToFit="1"/>
    </xf>
    <xf numFmtId="10" fontId="8" fillId="0" borderId="0" xfId="13" applyNumberFormat="1" applyFont="1" applyBorder="1" applyAlignment="1">
      <alignment vertical="center"/>
    </xf>
    <xf numFmtId="203" fontId="4" fillId="0" borderId="4" xfId="13" applyNumberFormat="1" applyFont="1" applyFill="1" applyBorder="1" applyAlignment="1">
      <alignment horizontal="right" vertical="center" shrinkToFit="1"/>
    </xf>
    <xf numFmtId="0" fontId="8" fillId="0" borderId="66" xfId="13" applyFont="1" applyBorder="1" applyAlignment="1">
      <alignment vertical="center" shrinkToFit="1"/>
    </xf>
    <xf numFmtId="0" fontId="8" fillId="0" borderId="66" xfId="13" applyFont="1" applyBorder="1" applyAlignment="1">
      <alignment horizontal="center" vertical="center" shrinkToFit="1"/>
    </xf>
    <xf numFmtId="191" fontId="8" fillId="0" borderId="67" xfId="13" applyNumberFormat="1" applyFont="1" applyBorder="1" applyAlignment="1">
      <alignment vertical="center"/>
    </xf>
    <xf numFmtId="0" fontId="8" fillId="0" borderId="4" xfId="13" applyFont="1" applyBorder="1">
      <alignment vertical="center"/>
    </xf>
    <xf numFmtId="0" fontId="8" fillId="0" borderId="4" xfId="13" applyFont="1" applyBorder="1" applyAlignment="1">
      <alignment vertical="center" shrinkToFit="1"/>
    </xf>
    <xf numFmtId="190" fontId="8" fillId="0" borderId="11" xfId="13" applyNumberFormat="1" applyFont="1" applyBorder="1" applyAlignment="1">
      <alignment horizontal="left" vertical="center"/>
    </xf>
    <xf numFmtId="192" fontId="8" fillId="0" borderId="73" xfId="13" applyNumberFormat="1" applyFont="1" applyBorder="1" applyAlignment="1">
      <alignment horizontal="left" vertical="center"/>
    </xf>
    <xf numFmtId="0" fontId="8" fillId="0" borderId="53" xfId="13" applyFont="1" applyBorder="1">
      <alignment vertical="center"/>
    </xf>
    <xf numFmtId="189" fontId="8" fillId="0" borderId="62" xfId="13" applyNumberFormat="1" applyFont="1" applyBorder="1" applyAlignment="1">
      <alignment vertical="center"/>
    </xf>
    <xf numFmtId="190" fontId="8" fillId="0" borderId="52" xfId="13" applyNumberFormat="1" applyFont="1" applyBorder="1" applyAlignment="1">
      <alignment horizontal="left" vertical="center"/>
    </xf>
    <xf numFmtId="191" fontId="8" fillId="0" borderId="62" xfId="13" applyNumberFormat="1" applyFont="1" applyBorder="1" applyAlignment="1">
      <alignment vertical="center" shrinkToFit="1"/>
    </xf>
    <xf numFmtId="0" fontId="8" fillId="0" borderId="2" xfId="13" applyFont="1" applyBorder="1" applyAlignment="1">
      <alignment horizontal="center" vertical="center" shrinkToFit="1"/>
    </xf>
    <xf numFmtId="0" fontId="8" fillId="0" borderId="2" xfId="13" applyFont="1" applyBorder="1" applyAlignment="1">
      <alignment vertical="center" shrinkToFit="1"/>
    </xf>
    <xf numFmtId="190" fontId="8" fillId="0" borderId="56" xfId="13" applyNumberFormat="1" applyFont="1" applyBorder="1" applyAlignment="1">
      <alignment horizontal="left" vertical="center"/>
    </xf>
    <xf numFmtId="192" fontId="8" fillId="0" borderId="63" xfId="13" applyNumberFormat="1" applyFont="1" applyBorder="1" applyAlignment="1">
      <alignment horizontal="left" vertical="center"/>
    </xf>
    <xf numFmtId="0" fontId="8" fillId="0" borderId="57" xfId="13" applyFont="1" applyBorder="1" applyAlignment="1">
      <alignment vertical="center" shrinkToFit="1"/>
    </xf>
    <xf numFmtId="0" fontId="8" fillId="0" borderId="83" xfId="13" applyFont="1" applyBorder="1" applyAlignment="1">
      <alignment vertical="center" shrinkToFit="1"/>
    </xf>
    <xf numFmtId="0" fontId="8" fillId="0" borderId="114" xfId="13" applyFont="1" applyBorder="1" applyAlignment="1">
      <alignment vertical="center" shrinkToFit="1"/>
    </xf>
    <xf numFmtId="190" fontId="8" fillId="0" borderId="8" xfId="13" applyNumberFormat="1" applyFont="1" applyBorder="1" applyAlignment="1">
      <alignment horizontal="left" vertical="center"/>
    </xf>
    <xf numFmtId="191" fontId="8" fillId="0" borderId="9" xfId="13" applyNumberFormat="1" applyFont="1" applyBorder="1" applyAlignment="1">
      <alignment vertical="center" shrinkToFit="1"/>
    </xf>
    <xf numFmtId="192" fontId="8" fillId="0" borderId="115" xfId="13" applyNumberFormat="1" applyFont="1" applyBorder="1" applyAlignment="1">
      <alignment horizontal="left" vertical="center"/>
    </xf>
    <xf numFmtId="0" fontId="8" fillId="0" borderId="67" xfId="13" applyFont="1" applyBorder="1" applyAlignment="1">
      <alignment vertical="center" shrinkToFit="1"/>
    </xf>
    <xf numFmtId="0" fontId="8" fillId="0" borderId="4" xfId="13" applyFont="1" applyBorder="1" applyAlignment="1">
      <alignment horizontal="center" vertical="center" shrinkToFit="1"/>
    </xf>
    <xf numFmtId="0" fontId="8" fillId="0" borderId="71" xfId="13" applyFont="1" applyBorder="1" applyAlignment="1">
      <alignment vertical="center" shrinkToFit="1"/>
    </xf>
    <xf numFmtId="191" fontId="8" fillId="0" borderId="71" xfId="13" applyNumberFormat="1" applyFont="1" applyBorder="1" applyAlignment="1">
      <alignment vertical="center"/>
    </xf>
    <xf numFmtId="0" fontId="8" fillId="0" borderId="100" xfId="13" applyFont="1" applyBorder="1" applyAlignment="1">
      <alignment vertical="center" shrinkToFit="1"/>
    </xf>
    <xf numFmtId="0" fontId="8" fillId="0" borderId="2" xfId="13" applyFont="1" applyBorder="1">
      <alignment vertical="center"/>
    </xf>
    <xf numFmtId="204" fontId="8" fillId="0" borderId="2" xfId="13" applyNumberFormat="1" applyFont="1" applyBorder="1" applyAlignment="1">
      <alignment vertical="center" shrinkToFit="1"/>
    </xf>
    <xf numFmtId="204" fontId="8" fillId="0" borderId="111" xfId="13" applyNumberFormat="1" applyFont="1" applyBorder="1" applyAlignment="1">
      <alignment vertical="center" shrinkToFit="1"/>
    </xf>
    <xf numFmtId="204" fontId="8" fillId="0" borderId="67" xfId="13" applyNumberFormat="1" applyFont="1" applyBorder="1" applyAlignment="1">
      <alignment vertical="center" shrinkToFit="1"/>
    </xf>
    <xf numFmtId="0" fontId="8" fillId="0" borderId="53" xfId="13" applyFont="1" applyBorder="1" applyAlignment="1">
      <alignment vertical="center" shrinkToFit="1"/>
    </xf>
    <xf numFmtId="204" fontId="8" fillId="0" borderId="118" xfId="13" applyNumberFormat="1" applyFont="1" applyBorder="1" applyAlignment="1">
      <alignment vertical="center" shrinkToFit="1"/>
    </xf>
    <xf numFmtId="192" fontId="8" fillId="0" borderId="74" xfId="13" applyNumberFormat="1" applyFont="1" applyBorder="1" applyAlignment="1">
      <alignment horizontal="left" vertical="center"/>
    </xf>
    <xf numFmtId="204" fontId="8" fillId="0" borderId="100" xfId="13" applyNumberFormat="1" applyFont="1" applyBorder="1" applyAlignment="1">
      <alignment vertical="center" shrinkToFit="1"/>
    </xf>
    <xf numFmtId="204" fontId="8" fillId="0" borderId="83" xfId="13" applyNumberFormat="1" applyFont="1" applyBorder="1" applyAlignment="1">
      <alignment vertical="center" shrinkToFit="1"/>
    </xf>
    <xf numFmtId="204" fontId="8" fillId="0" borderId="71" xfId="13" applyNumberFormat="1" applyFont="1" applyBorder="1" applyAlignment="1">
      <alignment vertical="center" shrinkToFit="1"/>
    </xf>
    <xf numFmtId="0" fontId="8" fillId="0" borderId="27" xfId="13" applyFont="1" applyBorder="1">
      <alignment vertical="center"/>
    </xf>
    <xf numFmtId="0" fontId="8" fillId="0" borderId="27" xfId="13" applyFont="1" applyBorder="1" applyAlignment="1">
      <alignment vertical="center" shrinkToFit="1"/>
    </xf>
    <xf numFmtId="204" fontId="8" fillId="0" borderId="28" xfId="13" applyNumberFormat="1" applyFont="1" applyBorder="1" applyAlignment="1">
      <alignment vertical="center" shrinkToFit="1"/>
    </xf>
    <xf numFmtId="189" fontId="8" fillId="0" borderId="28" xfId="13" applyNumberFormat="1" applyFont="1" applyBorder="1" applyAlignment="1">
      <alignment vertical="center"/>
    </xf>
    <xf numFmtId="190" fontId="8" fillId="0" borderId="123" xfId="13" applyNumberFormat="1" applyFont="1" applyBorder="1" applyAlignment="1">
      <alignment horizontal="left" vertical="center"/>
    </xf>
    <xf numFmtId="191" fontId="8" fillId="0" borderId="28" xfId="13" applyNumberFormat="1" applyFont="1" applyBorder="1" applyAlignment="1">
      <alignment vertical="center"/>
    </xf>
    <xf numFmtId="192" fontId="8" fillId="0" borderId="125" xfId="13" applyNumberFormat="1" applyFont="1" applyBorder="1" applyAlignment="1">
      <alignment horizontal="left" vertical="center"/>
    </xf>
    <xf numFmtId="204" fontId="8" fillId="0" borderId="0" xfId="13" applyNumberFormat="1" applyFont="1" applyBorder="1" applyAlignment="1">
      <alignment vertical="center"/>
    </xf>
    <xf numFmtId="205" fontId="8" fillId="0" borderId="0" xfId="13" applyNumberFormat="1" applyFont="1" applyBorder="1" applyAlignment="1">
      <alignment vertical="center"/>
    </xf>
    <xf numFmtId="187" fontId="8" fillId="0" borderId="2" xfId="13" applyNumberFormat="1" applyFont="1" applyBorder="1" applyAlignment="1">
      <alignment horizontal="right" vertical="center"/>
    </xf>
    <xf numFmtId="187" fontId="8" fillId="0" borderId="14" xfId="13" applyNumberFormat="1" applyFont="1" applyBorder="1" applyAlignment="1">
      <alignment horizontal="right" vertical="center"/>
    </xf>
    <xf numFmtId="188" fontId="8" fillId="0" borderId="2" xfId="23" applyNumberFormat="1" applyFont="1" applyBorder="1" applyAlignment="1">
      <alignment horizontal="right" vertical="center"/>
    </xf>
    <xf numFmtId="188" fontId="8" fillId="0" borderId="76" xfId="23" applyNumberFormat="1" applyFont="1" applyBorder="1" applyAlignment="1">
      <alignment horizontal="right" vertical="center"/>
    </xf>
    <xf numFmtId="0" fontId="13" fillId="0" borderId="2" xfId="13" applyFont="1" applyBorder="1" applyAlignment="1">
      <alignment horizontal="left" vertical="center" wrapText="1"/>
    </xf>
    <xf numFmtId="0" fontId="13" fillId="0" borderId="14" xfId="13" applyFont="1" applyBorder="1" applyAlignment="1">
      <alignment horizontal="left" vertical="center" wrapText="1"/>
    </xf>
    <xf numFmtId="0" fontId="8" fillId="0" borderId="61" xfId="13" applyFont="1" applyBorder="1" applyAlignment="1">
      <alignment horizontal="center" vertical="center"/>
    </xf>
    <xf numFmtId="0" fontId="8" fillId="0" borderId="1" xfId="13" applyFont="1" applyBorder="1" applyAlignment="1">
      <alignment horizontal="center" vertical="center"/>
    </xf>
    <xf numFmtId="0" fontId="8" fillId="0" borderId="70" xfId="13" applyFont="1" applyBorder="1" applyAlignment="1">
      <alignment horizontal="center" vertical="center"/>
    </xf>
    <xf numFmtId="0" fontId="8" fillId="0" borderId="4" xfId="13" applyFont="1" applyBorder="1" applyAlignment="1">
      <alignment horizontal="center" vertical="center"/>
    </xf>
    <xf numFmtId="0" fontId="8" fillId="0" borderId="66" xfId="13" applyFont="1" applyBorder="1" applyAlignment="1">
      <alignment horizontal="center" vertical="center"/>
    </xf>
    <xf numFmtId="0" fontId="8" fillId="0" borderId="53" xfId="13" applyFont="1" applyBorder="1" applyAlignment="1">
      <alignment horizontal="center" vertical="center"/>
    </xf>
    <xf numFmtId="0" fontId="8" fillId="0" borderId="69" xfId="13" applyFont="1" applyBorder="1" applyAlignment="1">
      <alignment horizontal="center" vertical="center"/>
    </xf>
    <xf numFmtId="0" fontId="8" fillId="0" borderId="1" xfId="13" applyFont="1" applyBorder="1" applyAlignment="1">
      <alignment horizontal="center" vertical="center" shrinkToFit="1"/>
    </xf>
    <xf numFmtId="0" fontId="8" fillId="0" borderId="31" xfId="13" applyFont="1" applyBorder="1" applyAlignment="1">
      <alignment horizontal="center" vertical="center"/>
    </xf>
    <xf numFmtId="0" fontId="8" fillId="0" borderId="84" xfId="13" applyFont="1" applyBorder="1" applyAlignment="1">
      <alignment horizontal="center" vertical="center"/>
    </xf>
    <xf numFmtId="0" fontId="13" fillId="0" borderId="14" xfId="13" applyFont="1" applyBorder="1" applyAlignment="1">
      <alignment horizontal="center" vertical="center" wrapText="1"/>
    </xf>
    <xf numFmtId="0" fontId="8" fillId="0" borderId="27" xfId="13" applyFont="1" applyBorder="1" applyAlignment="1">
      <alignment horizontal="center" vertical="center"/>
    </xf>
    <xf numFmtId="0" fontId="7" fillId="0" borderId="0" xfId="0" applyFont="1" applyBorder="1">
      <alignment vertical="center"/>
    </xf>
    <xf numFmtId="0" fontId="7" fillId="0" borderId="0" xfId="0" applyFont="1" applyBorder="1" applyAlignment="1">
      <alignment horizontal="center" vertical="center"/>
    </xf>
    <xf numFmtId="0" fontId="7" fillId="0" borderId="0" xfId="0" applyFont="1" applyBorder="1" applyAlignment="1">
      <alignment vertical="center"/>
    </xf>
    <xf numFmtId="0" fontId="8" fillId="0" borderId="0" xfId="1" applyFont="1" applyFill="1" applyBorder="1" applyAlignment="1" applyProtection="1">
      <alignment horizontal="center" vertical="center" wrapText="1"/>
    </xf>
    <xf numFmtId="0" fontId="8" fillId="0" borderId="1" xfId="1" applyFont="1" applyFill="1" applyBorder="1" applyAlignment="1" applyProtection="1">
      <alignment vertical="center" wrapText="1"/>
    </xf>
    <xf numFmtId="0" fontId="8" fillId="0" borderId="1" xfId="1" applyFont="1" applyFill="1" applyBorder="1" applyAlignment="1" applyProtection="1">
      <alignment vertical="center" shrinkToFit="1"/>
    </xf>
    <xf numFmtId="0" fontId="8" fillId="0" borderId="13" xfId="1" applyFont="1" applyFill="1" applyBorder="1" applyAlignment="1" applyProtection="1">
      <alignment vertical="center" wrapText="1"/>
    </xf>
    <xf numFmtId="0" fontId="8" fillId="0" borderId="13" xfId="1" applyFont="1" applyFill="1" applyBorder="1" applyAlignment="1" applyProtection="1">
      <alignment vertical="center" shrinkToFit="1"/>
    </xf>
    <xf numFmtId="0" fontId="8" fillId="0" borderId="19" xfId="1" applyFont="1" applyFill="1" applyBorder="1" applyAlignment="1" applyProtection="1">
      <alignment horizontal="center" vertical="center" wrapText="1" justifyLastLine="1"/>
    </xf>
    <xf numFmtId="0" fontId="8" fillId="0" borderId="20" xfId="1" applyFont="1" applyFill="1" applyBorder="1" applyAlignment="1" applyProtection="1">
      <alignment vertical="center" shrinkToFit="1"/>
    </xf>
    <xf numFmtId="0" fontId="8" fillId="0" borderId="23" xfId="1" applyFont="1" applyFill="1" applyBorder="1" applyAlignment="1" applyProtection="1">
      <alignment horizontal="center" vertical="center" shrinkToFit="1"/>
    </xf>
    <xf numFmtId="0" fontId="8" fillId="0" borderId="24" xfId="1" applyFont="1" applyFill="1" applyBorder="1" applyAlignment="1" applyProtection="1">
      <alignment horizontal="center" vertical="center" shrinkToFit="1"/>
    </xf>
    <xf numFmtId="0" fontId="8" fillId="0" borderId="25" xfId="1" applyFont="1" applyFill="1" applyBorder="1" applyAlignment="1" applyProtection="1">
      <alignment horizontal="center" vertical="center" shrinkToFit="1"/>
    </xf>
    <xf numFmtId="0" fontId="8" fillId="0" borderId="26" xfId="1" applyFont="1" applyFill="1" applyBorder="1" applyAlignment="1" applyProtection="1">
      <alignment horizontal="center" vertical="center" shrinkToFit="1"/>
    </xf>
    <xf numFmtId="0" fontId="8" fillId="0" borderId="27" xfId="1" applyFont="1" applyFill="1" applyBorder="1" applyAlignment="1" applyProtection="1">
      <alignment horizontal="center" vertical="center" wrapText="1"/>
    </xf>
    <xf numFmtId="0" fontId="8" fillId="0" borderId="29" xfId="1" applyFont="1" applyFill="1" applyBorder="1" applyAlignment="1" applyProtection="1">
      <alignment horizontal="center" vertical="center" shrinkToFit="1"/>
    </xf>
    <xf numFmtId="0" fontId="5" fillId="0" borderId="19" xfId="1" applyFont="1" applyFill="1" applyBorder="1" applyAlignment="1" applyProtection="1">
      <alignment horizontal="center" vertical="center" shrinkToFit="1"/>
    </xf>
    <xf numFmtId="0" fontId="5" fillId="0" borderId="26" xfId="1" applyFont="1" applyFill="1" applyBorder="1" applyAlignment="1" applyProtection="1">
      <alignment horizontal="center" vertical="center" shrinkToFit="1"/>
    </xf>
    <xf numFmtId="0" fontId="8" fillId="0" borderId="35" xfId="1" applyFont="1" applyFill="1" applyBorder="1" applyAlignment="1" applyProtection="1">
      <alignment horizontal="center" vertical="center" wrapText="1"/>
    </xf>
    <xf numFmtId="0" fontId="8" fillId="0" borderId="24" xfId="1" applyFont="1" applyFill="1" applyBorder="1" applyAlignment="1" applyProtection="1">
      <alignment horizontal="center" vertical="center" wrapText="1" justifyLastLine="1"/>
    </xf>
    <xf numFmtId="0" fontId="8" fillId="0" borderId="24" xfId="1" applyFont="1" applyFill="1" applyBorder="1" applyAlignment="1" applyProtection="1">
      <alignment horizontal="center" vertical="center" wrapText="1"/>
    </xf>
    <xf numFmtId="0" fontId="8" fillId="0" borderId="24" xfId="1" applyFont="1" applyFill="1" applyBorder="1" applyAlignment="1" applyProtection="1">
      <alignment vertical="center" shrinkToFit="1"/>
    </xf>
    <xf numFmtId="0" fontId="8" fillId="0" borderId="45" xfId="1" applyFont="1" applyFill="1" applyBorder="1" applyAlignment="1" applyProtection="1">
      <alignment vertical="center" shrinkToFit="1"/>
    </xf>
    <xf numFmtId="0" fontId="4" fillId="0" borderId="1" xfId="1" applyFont="1" applyFill="1" applyBorder="1" applyAlignment="1" applyProtection="1">
      <alignment vertical="center" shrinkToFit="1"/>
    </xf>
    <xf numFmtId="0" fontId="4" fillId="0" borderId="27" xfId="1" applyFont="1" applyFill="1" applyBorder="1" applyAlignment="1" applyProtection="1">
      <alignment horizontal="center" vertical="center" shrinkToFit="1"/>
    </xf>
    <xf numFmtId="0" fontId="14" fillId="0" borderId="0" xfId="13" applyFont="1" applyBorder="1" applyAlignment="1">
      <alignment vertical="center"/>
    </xf>
    <xf numFmtId="178" fontId="14" fillId="0" borderId="0" xfId="13" applyNumberFormat="1" applyFont="1" applyBorder="1">
      <alignment vertical="center"/>
    </xf>
    <xf numFmtId="0" fontId="14" fillId="0" borderId="0" xfId="13" applyFont="1" applyBorder="1">
      <alignment vertical="center"/>
    </xf>
    <xf numFmtId="184" fontId="14" fillId="0" borderId="0" xfId="13" applyNumberFormat="1" applyFont="1" applyBorder="1">
      <alignment vertical="center"/>
    </xf>
    <xf numFmtId="14" fontId="14" fillId="0" borderId="0" xfId="13" applyNumberFormat="1" applyFont="1" applyBorder="1">
      <alignment vertical="center"/>
    </xf>
    <xf numFmtId="185" fontId="14" fillId="0" borderId="0" xfId="13" applyNumberFormat="1" applyFont="1">
      <alignment vertical="center"/>
    </xf>
    <xf numFmtId="43" fontId="14" fillId="0" borderId="0" xfId="13" applyNumberFormat="1" applyFont="1" applyBorder="1">
      <alignment vertical="center"/>
    </xf>
    <xf numFmtId="183" fontId="14" fillId="0" borderId="0" xfId="13" applyNumberFormat="1" applyFont="1" applyBorder="1" applyAlignment="1">
      <alignment vertical="center"/>
    </xf>
    <xf numFmtId="0" fontId="7" fillId="0" borderId="0" xfId="13" applyFont="1">
      <alignment vertical="center"/>
    </xf>
    <xf numFmtId="0" fontId="7" fillId="0" borderId="50" xfId="13" applyFont="1" applyBorder="1" applyAlignment="1">
      <alignment vertical="center"/>
    </xf>
    <xf numFmtId="0" fontId="39" fillId="0" borderId="50" xfId="13" applyFont="1" applyBorder="1" applyAlignment="1">
      <alignment vertical="center"/>
    </xf>
    <xf numFmtId="177" fontId="7" fillId="0" borderId="50" xfId="1" applyNumberFormat="1" applyFont="1" applyFill="1" applyBorder="1" applyAlignment="1" applyProtection="1">
      <alignment horizontal="center" vertical="center"/>
    </xf>
    <xf numFmtId="0" fontId="41" fillId="0" borderId="61" xfId="13" applyFont="1" applyBorder="1" applyAlignment="1">
      <alignment vertical="center" wrapText="1"/>
    </xf>
    <xf numFmtId="41" fontId="7" fillId="0" borderId="1" xfId="13" applyNumberFormat="1" applyFont="1" applyFill="1" applyBorder="1" applyAlignment="1">
      <alignment horizontal="right" vertical="center" shrinkToFit="1"/>
    </xf>
    <xf numFmtId="0" fontId="41" fillId="0" borderId="70" xfId="13" applyFont="1" applyBorder="1" applyAlignment="1">
      <alignment vertical="center" wrapText="1"/>
    </xf>
    <xf numFmtId="198" fontId="7" fillId="0" borderId="1" xfId="13" applyNumberFormat="1" applyFont="1" applyFill="1" applyBorder="1" applyAlignment="1">
      <alignment horizontal="right" vertical="center" shrinkToFit="1"/>
    </xf>
    <xf numFmtId="203" fontId="7" fillId="0" borderId="4" xfId="13" applyNumberFormat="1" applyFont="1" applyFill="1" applyBorder="1" applyAlignment="1">
      <alignment horizontal="right" vertical="center" shrinkToFit="1"/>
    </xf>
    <xf numFmtId="0" fontId="7" fillId="0" borderId="84" xfId="13" applyFont="1" applyBorder="1">
      <alignment vertical="center"/>
    </xf>
    <xf numFmtId="0" fontId="7" fillId="0" borderId="1" xfId="13" applyFont="1" applyBorder="1">
      <alignment vertical="center"/>
    </xf>
    <xf numFmtId="189" fontId="7" fillId="0" borderId="2" xfId="13" applyNumberFormat="1" applyFont="1" applyBorder="1" applyAlignment="1">
      <alignment vertical="center"/>
    </xf>
    <xf numFmtId="190" fontId="7" fillId="0" borderId="14" xfId="13" applyNumberFormat="1" applyFont="1" applyBorder="1" applyAlignment="1">
      <alignment horizontal="left" vertical="center"/>
    </xf>
    <xf numFmtId="191" fontId="7" fillId="0" borderId="2" xfId="13" applyNumberFormat="1" applyFont="1" applyBorder="1" applyAlignment="1">
      <alignment vertical="center"/>
    </xf>
    <xf numFmtId="192" fontId="7" fillId="0" borderId="69" xfId="13" applyNumberFormat="1" applyFont="1" applyBorder="1" applyAlignment="1">
      <alignment horizontal="left" vertical="center"/>
    </xf>
    <xf numFmtId="191" fontId="7" fillId="0" borderId="2" xfId="13" applyNumberFormat="1" applyFont="1" applyBorder="1" applyAlignment="1">
      <alignment vertical="center" shrinkToFit="1"/>
    </xf>
    <xf numFmtId="0" fontId="7" fillId="0" borderId="31" xfId="13" applyFont="1" applyBorder="1">
      <alignment vertical="center"/>
    </xf>
    <xf numFmtId="189" fontId="7" fillId="0" borderId="71" xfId="13" applyNumberFormat="1" applyFont="1" applyBorder="1" applyAlignment="1">
      <alignment vertical="center"/>
    </xf>
    <xf numFmtId="191" fontId="7" fillId="0" borderId="71" xfId="13" applyNumberFormat="1" applyFont="1" applyBorder="1" applyAlignment="1">
      <alignment vertical="center" shrinkToFit="1"/>
    </xf>
    <xf numFmtId="0" fontId="7" fillId="0" borderId="83" xfId="13" applyFont="1" applyBorder="1" applyAlignment="1">
      <alignment horizontal="center" vertical="center" shrinkToFit="1"/>
    </xf>
    <xf numFmtId="0" fontId="7" fillId="0" borderId="84" xfId="13" applyFont="1" applyBorder="1" applyAlignment="1">
      <alignment horizontal="center" vertical="center" shrinkToFit="1"/>
    </xf>
    <xf numFmtId="0" fontId="4" fillId="0" borderId="0" xfId="1" applyFont="1" applyFill="1" applyBorder="1" applyAlignment="1" applyProtection="1">
      <alignment vertical="center"/>
    </xf>
    <xf numFmtId="0" fontId="7" fillId="0" borderId="31" xfId="13" applyFont="1" applyBorder="1" applyAlignment="1">
      <alignment horizontal="center" vertical="center"/>
    </xf>
    <xf numFmtId="0" fontId="14" fillId="0" borderId="0" xfId="13" applyFont="1">
      <alignment vertical="center"/>
    </xf>
    <xf numFmtId="177" fontId="44" fillId="0" borderId="0" xfId="1" applyNumberFormat="1" applyFont="1" applyFill="1" applyBorder="1" applyAlignment="1" applyProtection="1">
      <alignment vertical="center"/>
    </xf>
    <xf numFmtId="0" fontId="14" fillId="0" borderId="60" xfId="13" applyFont="1" applyBorder="1" applyAlignment="1">
      <alignment vertical="center"/>
    </xf>
    <xf numFmtId="182" fontId="14" fillId="0" borderId="0" xfId="15" applyNumberFormat="1" applyFont="1" applyBorder="1">
      <alignment vertical="center"/>
    </xf>
    <xf numFmtId="43" fontId="14" fillId="0" borderId="0" xfId="13" applyNumberFormat="1" applyFont="1" applyBorder="1" applyAlignment="1">
      <alignment vertical="center"/>
    </xf>
    <xf numFmtId="195" fontId="14" fillId="0" borderId="0" xfId="13" applyNumberFormat="1" applyFont="1" applyBorder="1">
      <alignment vertical="center"/>
    </xf>
    <xf numFmtId="43" fontId="14" fillId="0" borderId="0" xfId="13" applyNumberFormat="1" applyFont="1" applyBorder="1" applyAlignment="1">
      <alignment horizontal="right" vertical="center"/>
    </xf>
    <xf numFmtId="43" fontId="14" fillId="0" borderId="0" xfId="13" applyNumberFormat="1" applyFont="1" applyAlignment="1">
      <alignment vertical="center"/>
    </xf>
    <xf numFmtId="178" fontId="14" fillId="0" borderId="0" xfId="13" applyNumberFormat="1" applyFont="1">
      <alignment vertical="center"/>
    </xf>
    <xf numFmtId="0" fontId="7" fillId="0" borderId="83" xfId="13" applyFont="1" applyBorder="1">
      <alignment vertical="center"/>
    </xf>
    <xf numFmtId="0" fontId="8" fillId="0" borderId="1" xfId="1" applyFont="1" applyFill="1" applyBorder="1" applyAlignment="1" applyProtection="1">
      <alignment horizontal="center" vertical="center" wrapText="1"/>
    </xf>
    <xf numFmtId="0" fontId="8" fillId="0" borderId="0" xfId="1" applyFont="1" applyFill="1" applyBorder="1" applyAlignment="1" applyProtection="1">
      <alignment horizontal="left" vertical="center" wrapText="1"/>
    </xf>
    <xf numFmtId="0" fontId="8" fillId="0" borderId="21" xfId="1" applyFont="1" applyFill="1" applyBorder="1" applyAlignment="1" applyProtection="1">
      <alignment horizontal="center" vertical="center" wrapText="1"/>
    </xf>
    <xf numFmtId="0" fontId="4" fillId="0" borderId="0" xfId="1" applyFont="1" applyFill="1" applyBorder="1" applyAlignment="1" applyProtection="1">
      <alignment horizontal="left" vertical="center"/>
    </xf>
    <xf numFmtId="198" fontId="7" fillId="0" borderId="4" xfId="13" applyNumberFormat="1" applyFont="1" applyFill="1" applyBorder="1" applyAlignment="1">
      <alignment horizontal="right" vertical="center" shrinkToFit="1"/>
    </xf>
    <xf numFmtId="4" fontId="46" fillId="0" borderId="0" xfId="8" applyNumberFormat="1" applyFont="1" applyFill="1" applyBorder="1" applyAlignment="1" applyProtection="1">
      <alignment vertical="center"/>
    </xf>
    <xf numFmtId="4" fontId="15" fillId="0" borderId="0" xfId="8" applyNumberFormat="1" applyFont="1" applyFill="1" applyBorder="1" applyAlignment="1" applyProtection="1">
      <alignment vertical="center"/>
    </xf>
    <xf numFmtId="206" fontId="46" fillId="0" borderId="0" xfId="8" applyNumberFormat="1" applyFont="1" applyFill="1" applyBorder="1" applyAlignment="1" applyProtection="1">
      <alignment vertical="center"/>
    </xf>
    <xf numFmtId="4" fontId="46" fillId="0" borderId="0" xfId="8" applyNumberFormat="1" applyFont="1" applyFill="1" applyBorder="1" applyAlignment="1">
      <alignment horizontal="center" vertical="center" shrinkToFit="1"/>
    </xf>
    <xf numFmtId="4" fontId="46" fillId="0" borderId="0" xfId="8" applyNumberFormat="1" applyFont="1" applyFill="1" applyBorder="1" applyAlignment="1">
      <alignment horizontal="right" vertical="center" shrinkToFit="1"/>
    </xf>
    <xf numFmtId="206" fontId="46" fillId="0" borderId="0" xfId="8" applyNumberFormat="1" applyFont="1" applyFill="1" applyBorder="1" applyAlignment="1">
      <alignment horizontal="right" vertical="center"/>
    </xf>
    <xf numFmtId="43" fontId="46" fillId="0" borderId="0" xfId="8" applyNumberFormat="1" applyFont="1" applyFill="1" applyBorder="1" applyAlignment="1">
      <alignment horizontal="right" vertical="center"/>
    </xf>
    <xf numFmtId="4" fontId="46" fillId="0" borderId="0" xfId="8" applyNumberFormat="1" applyFont="1" applyFill="1" applyBorder="1" applyAlignment="1">
      <alignment horizontal="right" vertical="center"/>
    </xf>
    <xf numFmtId="176" fontId="46" fillId="0" borderId="0" xfId="8" applyNumberFormat="1" applyFont="1" applyFill="1" applyBorder="1" applyAlignment="1">
      <alignment horizontal="left" vertical="center" shrinkToFit="1"/>
    </xf>
    <xf numFmtId="4" fontId="46" fillId="0" borderId="1" xfId="8" applyNumberFormat="1" applyFont="1" applyFill="1" applyBorder="1" applyAlignment="1">
      <alignment horizontal="distributed" vertical="center" wrapText="1" shrinkToFit="1"/>
    </xf>
    <xf numFmtId="4" fontId="46" fillId="0" borderId="1" xfId="8" applyNumberFormat="1" applyFont="1" applyFill="1" applyBorder="1" applyAlignment="1">
      <alignment horizontal="center" vertical="center" shrinkToFit="1"/>
    </xf>
    <xf numFmtId="206" fontId="46" fillId="0" borderId="1" xfId="8" applyNumberFormat="1" applyFont="1" applyFill="1" applyBorder="1" applyAlignment="1">
      <alignment horizontal="distributed" vertical="center" wrapText="1" shrinkToFit="1"/>
    </xf>
    <xf numFmtId="43" fontId="46" fillId="0" borderId="1" xfId="8" applyNumberFormat="1" applyFont="1" applyFill="1" applyBorder="1" applyAlignment="1">
      <alignment horizontal="center" vertical="center" wrapText="1" shrinkToFit="1"/>
    </xf>
    <xf numFmtId="207" fontId="46" fillId="0" borderId="0" xfId="8" applyNumberFormat="1" applyFont="1" applyFill="1" applyBorder="1" applyAlignment="1" applyProtection="1">
      <alignment vertical="center"/>
    </xf>
    <xf numFmtId="4" fontId="46" fillId="0" borderId="84" xfId="8" applyNumberFormat="1" applyFont="1" applyFill="1" applyBorder="1" applyAlignment="1">
      <alignment horizontal="distributed" vertical="center" wrapText="1" shrinkToFit="1"/>
    </xf>
    <xf numFmtId="206" fontId="46" fillId="0" borderId="84" xfId="8" applyNumberFormat="1" applyFont="1" applyFill="1" applyBorder="1" applyAlignment="1">
      <alignment horizontal="distributed" vertical="center" wrapText="1" shrinkToFit="1"/>
    </xf>
    <xf numFmtId="43" fontId="46" fillId="0" borderId="84" xfId="8" applyNumberFormat="1" applyFont="1" applyFill="1" applyBorder="1" applyAlignment="1">
      <alignment horizontal="center" vertical="center" wrapText="1" shrinkToFit="1"/>
    </xf>
    <xf numFmtId="4" fontId="46" fillId="0" borderId="4" xfId="8" applyNumberFormat="1" applyFont="1" applyFill="1" applyBorder="1" applyAlignment="1">
      <alignment horizontal="distributed" vertical="center" wrapText="1" shrinkToFit="1"/>
    </xf>
    <xf numFmtId="206" fontId="46" fillId="0" borderId="4" xfId="8" applyNumberFormat="1" applyFont="1" applyFill="1" applyBorder="1" applyAlignment="1">
      <alignment horizontal="distributed" vertical="center" wrapText="1" shrinkToFit="1"/>
    </xf>
    <xf numFmtId="43" fontId="46" fillId="0" borderId="4" xfId="8" applyNumberFormat="1" applyFont="1" applyFill="1" applyBorder="1" applyAlignment="1">
      <alignment horizontal="center" vertical="center" wrapText="1" shrinkToFit="1"/>
    </xf>
    <xf numFmtId="49" fontId="46" fillId="0" borderId="1" xfId="7" applyNumberFormat="1" applyFont="1" applyFill="1" applyBorder="1" applyAlignment="1">
      <alignment horizontal="center" vertical="center"/>
    </xf>
    <xf numFmtId="0" fontId="46" fillId="0" borderId="1" xfId="7" applyFont="1" applyFill="1" applyBorder="1" applyAlignment="1">
      <alignment horizontal="left" vertical="center" wrapText="1"/>
    </xf>
    <xf numFmtId="0" fontId="31" fillId="0" borderId="1" xfId="7" applyFont="1" applyFill="1" applyBorder="1" applyAlignment="1">
      <alignment horizontal="center" vertical="center"/>
    </xf>
    <xf numFmtId="198" fontId="31" fillId="0" borderId="1" xfId="7" applyNumberFormat="1" applyFont="1" applyFill="1" applyBorder="1" applyAlignment="1">
      <alignment vertical="center"/>
    </xf>
    <xf numFmtId="4" fontId="31" fillId="0" borderId="1" xfId="8" applyNumberFormat="1" applyFont="1" applyFill="1" applyBorder="1" applyAlignment="1" applyProtection="1">
      <alignment horizontal="left" vertical="center"/>
      <protection locked="0"/>
    </xf>
    <xf numFmtId="4" fontId="31" fillId="0" borderId="1" xfId="8" applyNumberFormat="1" applyFont="1" applyFill="1" applyBorder="1" applyAlignment="1" applyProtection="1">
      <alignment horizontal="right" vertical="center" shrinkToFit="1"/>
      <protection locked="0"/>
    </xf>
    <xf numFmtId="206" fontId="31" fillId="0" borderId="1" xfId="8" applyNumberFormat="1" applyFont="1" applyFill="1" applyBorder="1" applyAlignment="1" applyProtection="1">
      <alignment horizontal="left" vertical="center"/>
      <protection locked="0"/>
    </xf>
    <xf numFmtId="43" fontId="31" fillId="0" borderId="1" xfId="8" applyNumberFormat="1" applyFont="1" applyFill="1" applyBorder="1" applyAlignment="1" applyProtection="1">
      <alignment horizontal="right" vertical="center"/>
      <protection locked="0"/>
    </xf>
    <xf numFmtId="4" fontId="31" fillId="0" borderId="1" xfId="8" applyNumberFormat="1" applyFont="1" applyFill="1" applyBorder="1" applyAlignment="1">
      <alignment horizontal="left" vertical="center" shrinkToFit="1"/>
    </xf>
    <xf numFmtId="4" fontId="31" fillId="0" borderId="0" xfId="8" applyNumberFormat="1" applyFont="1" applyFill="1" applyBorder="1" applyAlignment="1" applyProtection="1">
      <alignment vertical="center"/>
    </xf>
    <xf numFmtId="4" fontId="47" fillId="0" borderId="0" xfId="8" applyNumberFormat="1" applyFont="1" applyFill="1" applyBorder="1" applyAlignment="1" applyProtection="1">
      <alignment vertical="center"/>
    </xf>
    <xf numFmtId="198" fontId="31" fillId="0" borderId="1" xfId="7" applyNumberFormat="1" applyFont="1" applyFill="1" applyBorder="1" applyAlignment="1">
      <alignment horizontal="right" vertical="center"/>
    </xf>
    <xf numFmtId="4" fontId="31" fillId="0" borderId="1" xfId="8" applyNumberFormat="1" applyFont="1" applyFill="1" applyBorder="1" applyAlignment="1">
      <alignment horizontal="right" vertical="center" wrapText="1" shrinkToFit="1"/>
    </xf>
    <xf numFmtId="206" fontId="31" fillId="0" borderId="1" xfId="8" applyNumberFormat="1" applyFont="1" applyFill="1" applyBorder="1" applyAlignment="1" applyProtection="1">
      <alignment horizontal="right" vertical="center"/>
      <protection locked="0"/>
    </xf>
    <xf numFmtId="4" fontId="31" fillId="0" borderId="1" xfId="8" applyNumberFormat="1" applyFont="1" applyFill="1" applyBorder="1" applyAlignment="1" applyProtection="1">
      <alignment horizontal="right" vertical="center"/>
      <protection locked="0"/>
    </xf>
    <xf numFmtId="4" fontId="31" fillId="0" borderId="1" xfId="8" applyNumberFormat="1" applyFont="1" applyFill="1" applyBorder="1" applyAlignment="1">
      <alignment horizontal="center" vertical="center" wrapText="1" shrinkToFit="1"/>
    </xf>
    <xf numFmtId="198" fontId="31" fillId="0" borderId="1" xfId="7" applyNumberFormat="1" applyFont="1" applyFill="1" applyBorder="1" applyAlignment="1">
      <alignment horizontal="center" vertical="center"/>
    </xf>
    <xf numFmtId="4" fontId="31" fillId="0" borderId="1" xfId="8" applyNumberFormat="1" applyFont="1" applyFill="1" applyBorder="1" applyAlignment="1">
      <alignment horizontal="center" vertical="center" shrinkToFit="1"/>
    </xf>
    <xf numFmtId="206" fontId="31" fillId="2" borderId="1" xfId="8" applyNumberFormat="1" applyFont="1" applyFill="1" applyBorder="1" applyAlignment="1" applyProtection="1">
      <alignment horizontal="right" vertical="center"/>
      <protection locked="0"/>
    </xf>
    <xf numFmtId="4" fontId="31" fillId="0" borderId="1" xfId="8" applyNumberFormat="1" applyFont="1" applyFill="1" applyBorder="1" applyAlignment="1">
      <alignment vertical="center" wrapText="1" shrinkToFit="1"/>
    </xf>
    <xf numFmtId="198" fontId="31" fillId="0" borderId="1" xfId="7" applyNumberFormat="1" applyFont="1" applyFill="1" applyBorder="1" applyAlignment="1">
      <alignment vertical="center" shrinkToFit="1"/>
    </xf>
    <xf numFmtId="43" fontId="31" fillId="0" borderId="1" xfId="8" applyNumberFormat="1" applyFont="1" applyFill="1" applyBorder="1" applyAlignment="1">
      <alignment horizontal="left" vertical="center" shrinkToFit="1"/>
    </xf>
    <xf numFmtId="4" fontId="46" fillId="0" borderId="10" xfId="8" applyNumberFormat="1" applyFont="1" applyFill="1" applyBorder="1" applyAlignment="1" applyProtection="1">
      <alignment vertical="center"/>
    </xf>
    <xf numFmtId="3" fontId="31" fillId="0" borderId="1" xfId="7" applyNumberFormat="1" applyFont="1" applyFill="1" applyBorder="1" applyAlignment="1">
      <alignment vertical="center"/>
    </xf>
    <xf numFmtId="0" fontId="46" fillId="0" borderId="1" xfId="7" applyFont="1" applyFill="1" applyBorder="1" applyAlignment="1">
      <alignment horizontal="center" vertical="center"/>
    </xf>
    <xf numFmtId="4" fontId="48" fillId="0" borderId="0" xfId="8" applyNumberFormat="1" applyFont="1" applyFill="1" applyBorder="1" applyAlignment="1" applyProtection="1">
      <alignment vertical="center"/>
    </xf>
    <xf numFmtId="4" fontId="49" fillId="0" borderId="0" xfId="8" applyNumberFormat="1" applyFont="1" applyFill="1" applyBorder="1" applyAlignment="1" applyProtection="1">
      <alignment vertical="center"/>
    </xf>
    <xf numFmtId="208" fontId="31" fillId="0" borderId="1" xfId="8" applyNumberFormat="1" applyFont="1" applyFill="1" applyBorder="1" applyAlignment="1" applyProtection="1">
      <alignment horizontal="right" vertical="center"/>
      <protection locked="0"/>
    </xf>
    <xf numFmtId="41" fontId="31" fillId="0" borderId="1" xfId="8" applyNumberFormat="1" applyFont="1" applyFill="1" applyBorder="1" applyAlignment="1">
      <alignment horizontal="left" vertical="center" shrinkToFit="1"/>
    </xf>
    <xf numFmtId="0" fontId="31" fillId="0" borderId="1" xfId="7" applyFont="1" applyFill="1" applyBorder="1" applyAlignment="1">
      <alignment horizontal="left" vertical="center" wrapText="1"/>
    </xf>
    <xf numFmtId="49" fontId="46" fillId="0" borderId="1" xfId="7" applyNumberFormat="1" applyFont="1" applyFill="1" applyBorder="1" applyAlignment="1">
      <alignment horizontal="center" vertical="center" shrinkToFit="1"/>
    </xf>
    <xf numFmtId="4" fontId="31" fillId="0" borderId="1" xfId="8" applyNumberFormat="1" applyFont="1" applyFill="1" applyBorder="1" applyAlignment="1">
      <alignment horizontal="left" vertical="center" wrapText="1" shrinkToFit="1"/>
    </xf>
    <xf numFmtId="0" fontId="46" fillId="0" borderId="1" xfId="7" applyFont="1" applyFill="1" applyBorder="1" applyAlignment="1">
      <alignment horizontal="center" vertical="center" shrinkToFit="1"/>
    </xf>
    <xf numFmtId="10" fontId="31" fillId="0" borderId="1" xfId="4" applyNumberFormat="1" applyFont="1" applyFill="1" applyBorder="1" applyAlignment="1">
      <alignment horizontal="left" vertical="center" shrinkToFit="1"/>
    </xf>
    <xf numFmtId="0" fontId="50" fillId="0" borderId="1" xfId="7" applyFont="1" applyFill="1" applyBorder="1" applyAlignment="1">
      <alignment horizontal="left" vertical="center" wrapText="1"/>
    </xf>
    <xf numFmtId="4" fontId="51" fillId="0" borderId="0" xfId="8" applyNumberFormat="1" applyFont="1" applyFill="1" applyBorder="1" applyAlignment="1" applyProtection="1">
      <alignment vertical="center"/>
    </xf>
    <xf numFmtId="4" fontId="46" fillId="0" borderId="0" xfId="8" applyNumberFormat="1" applyFont="1" applyFill="1" applyBorder="1" applyAlignment="1" applyProtection="1">
      <alignment horizontal="center" vertical="center"/>
    </xf>
    <xf numFmtId="4" fontId="15" fillId="0" borderId="0" xfId="8" applyNumberFormat="1" applyFont="1" applyFill="1" applyBorder="1" applyAlignment="1" applyProtection="1">
      <alignment horizontal="center" vertical="center"/>
    </xf>
    <xf numFmtId="4" fontId="46" fillId="0" borderId="0" xfId="8" applyNumberFormat="1" applyFont="1" applyFill="1" applyBorder="1" applyAlignment="1">
      <alignment vertical="center" shrinkToFit="1"/>
    </xf>
    <xf numFmtId="4" fontId="46" fillId="0" borderId="0" xfId="8" applyNumberFormat="1" applyFont="1" applyFill="1" applyBorder="1" applyAlignment="1">
      <alignment vertical="center" wrapText="1" shrinkToFit="1"/>
    </xf>
    <xf numFmtId="4" fontId="31" fillId="0" borderId="0" xfId="8" applyNumberFormat="1" applyFont="1" applyFill="1" applyBorder="1" applyAlignment="1">
      <alignment vertical="center"/>
    </xf>
    <xf numFmtId="4" fontId="31" fillId="0" borderId="0" xfId="8" applyNumberFormat="1" applyFont="1" applyFill="1" applyBorder="1" applyAlignment="1" applyProtection="1">
      <alignment vertical="center" shrinkToFit="1"/>
      <protection locked="0"/>
    </xf>
    <xf numFmtId="206" fontId="31" fillId="0" borderId="0" xfId="8" applyNumberFormat="1" applyFont="1" applyFill="1" applyBorder="1" applyAlignment="1" applyProtection="1">
      <alignment vertical="center" shrinkToFit="1"/>
      <protection locked="0"/>
    </xf>
    <xf numFmtId="43" fontId="31" fillId="0" borderId="0" xfId="8" applyNumberFormat="1" applyFont="1" applyFill="1" applyBorder="1" applyAlignment="1" applyProtection="1">
      <alignment vertical="center"/>
      <protection locked="0"/>
    </xf>
    <xf numFmtId="4" fontId="31" fillId="0" borderId="0" xfId="8" applyNumberFormat="1" applyFont="1" applyFill="1" applyBorder="1" applyAlignment="1" applyProtection="1">
      <alignment vertical="center"/>
      <protection locked="0"/>
    </xf>
    <xf numFmtId="4" fontId="46" fillId="0" borderId="0" xfId="8" applyNumberFormat="1" applyFont="1" applyFill="1" applyBorder="1" applyAlignment="1" applyProtection="1">
      <alignment vertical="center" wrapText="1"/>
    </xf>
    <xf numFmtId="4" fontId="31" fillId="0" borderId="0" xfId="8" applyNumberFormat="1" applyFont="1" applyFill="1" applyBorder="1" applyAlignment="1">
      <alignment vertical="center" shrinkToFit="1"/>
    </xf>
    <xf numFmtId="206" fontId="31" fillId="0" borderId="0" xfId="8" applyNumberFormat="1" applyFont="1" applyFill="1" applyBorder="1" applyAlignment="1">
      <alignment vertical="center" shrinkToFit="1"/>
    </xf>
    <xf numFmtId="43" fontId="31" fillId="0" borderId="0" xfId="8" applyNumberFormat="1" applyFont="1" applyFill="1" applyBorder="1" applyAlignment="1">
      <alignment vertical="center" shrinkToFit="1"/>
    </xf>
    <xf numFmtId="4" fontId="46" fillId="0" borderId="0" xfId="8" applyNumberFormat="1" applyFont="1" applyFill="1" applyBorder="1" applyAlignment="1" applyProtection="1">
      <alignment vertical="center" shrinkToFit="1"/>
    </xf>
    <xf numFmtId="4" fontId="31" fillId="0" borderId="0" xfId="8" applyNumberFormat="1" applyFont="1" applyFill="1" applyBorder="1" applyAlignment="1" applyProtection="1">
      <alignment horizontal="right" vertical="center" shrinkToFit="1"/>
    </xf>
    <xf numFmtId="206" fontId="31" fillId="0" borderId="0" xfId="8" applyNumberFormat="1" applyFont="1" applyFill="1" applyBorder="1" applyAlignment="1" applyProtection="1">
      <alignment vertical="center"/>
    </xf>
    <xf numFmtId="43" fontId="31" fillId="0" borderId="0" xfId="8" applyNumberFormat="1" applyFont="1" applyFill="1" applyBorder="1" applyAlignment="1" applyProtection="1">
      <alignment horizontal="right" vertical="center"/>
    </xf>
    <xf numFmtId="4" fontId="31" fillId="0" borderId="0" xfId="8" applyNumberFormat="1" applyFont="1" applyFill="1" applyBorder="1" applyAlignment="1" applyProtection="1">
      <alignment vertical="center" shrinkToFit="1"/>
    </xf>
    <xf numFmtId="4" fontId="46" fillId="0" borderId="0" xfId="8" applyNumberFormat="1" applyFont="1" applyFill="1" applyBorder="1" applyAlignment="1" applyProtection="1">
      <alignment horizontal="right" vertical="center" shrinkToFit="1"/>
    </xf>
    <xf numFmtId="43" fontId="46" fillId="0" borderId="0" xfId="8" applyNumberFormat="1" applyFont="1" applyFill="1" applyBorder="1" applyAlignment="1" applyProtection="1">
      <alignment horizontal="right" vertical="center"/>
    </xf>
    <xf numFmtId="0" fontId="7" fillId="0" borderId="1" xfId="13" applyFont="1" applyBorder="1" applyAlignment="1">
      <alignment horizontal="center" vertical="center"/>
    </xf>
    <xf numFmtId="0" fontId="7" fillId="0" borderId="84" xfId="13" applyFont="1" applyBorder="1" applyAlignment="1">
      <alignment horizontal="center" vertical="center"/>
    </xf>
    <xf numFmtId="0" fontId="7" fillId="0" borderId="1" xfId="13" applyFont="1" applyBorder="1" applyAlignment="1">
      <alignment horizontal="center" vertical="center" shrinkToFit="1"/>
    </xf>
    <xf numFmtId="0" fontId="7" fillId="0" borderId="37" xfId="0" applyFont="1" applyBorder="1" applyAlignment="1">
      <alignment horizontal="center" vertical="center"/>
    </xf>
    <xf numFmtId="0" fontId="7" fillId="0" borderId="38" xfId="0" applyFont="1" applyBorder="1" applyAlignment="1">
      <alignment horizontal="center" vertical="center"/>
    </xf>
    <xf numFmtId="0" fontId="7" fillId="0" borderId="39" xfId="0" applyFont="1" applyBorder="1" applyAlignment="1">
      <alignment horizontal="center" vertical="center"/>
    </xf>
    <xf numFmtId="0" fontId="8" fillId="0" borderId="31" xfId="1" applyFont="1" applyFill="1" applyBorder="1" applyAlignment="1" applyProtection="1">
      <alignment horizontal="left" vertical="center" wrapText="1" justifyLastLine="1"/>
    </xf>
    <xf numFmtId="0" fontId="8" fillId="0" borderId="9" xfId="1" applyFont="1" applyFill="1" applyBorder="1" applyAlignment="1" applyProtection="1">
      <alignment horizontal="left" vertical="center" wrapText="1" justifyLastLine="1"/>
    </xf>
    <xf numFmtId="0" fontId="8" fillId="0" borderId="28" xfId="1" applyFont="1" applyFill="1" applyBorder="1" applyAlignment="1" applyProtection="1">
      <alignment horizontal="center" vertical="center" wrapText="1"/>
    </xf>
    <xf numFmtId="0" fontId="8" fillId="0" borderId="18" xfId="1" applyFont="1" applyFill="1" applyBorder="1" applyAlignment="1" applyProtection="1">
      <alignment horizontal="center" vertical="center" wrapText="1"/>
    </xf>
    <xf numFmtId="0" fontId="8" fillId="0" borderId="5" xfId="1" applyFont="1" applyFill="1" applyBorder="1" applyAlignment="1" applyProtection="1">
      <alignment horizontal="left" vertical="center" wrapText="1" justifyLastLine="1"/>
    </xf>
    <xf numFmtId="0" fontId="8" fillId="0" borderId="6" xfId="1" applyFont="1" applyFill="1" applyBorder="1" applyAlignment="1" applyProtection="1">
      <alignment horizontal="left" vertical="center" wrapText="1" justifyLastLine="1"/>
    </xf>
    <xf numFmtId="0" fontId="8" fillId="0" borderId="7" xfId="1" applyFont="1" applyFill="1" applyBorder="1" applyAlignment="1" applyProtection="1">
      <alignment horizontal="left" vertical="center" wrapText="1" justifyLastLine="1"/>
    </xf>
    <xf numFmtId="0" fontId="7" fillId="0" borderId="0" xfId="0" applyFont="1" applyBorder="1" applyAlignment="1">
      <alignment horizontal="left" vertical="center"/>
    </xf>
    <xf numFmtId="0" fontId="8" fillId="0" borderId="21" xfId="1" applyFont="1" applyFill="1" applyBorder="1" applyAlignment="1" applyProtection="1">
      <alignment horizontal="center" vertical="center" wrapText="1"/>
    </xf>
    <xf numFmtId="0" fontId="8" fillId="0" borderId="22" xfId="1" applyFont="1" applyFill="1" applyBorder="1" applyAlignment="1" applyProtection="1">
      <alignment horizontal="center" vertical="center" wrapText="1"/>
    </xf>
    <xf numFmtId="0" fontId="8" fillId="0" borderId="32" xfId="1" applyFont="1" applyFill="1" applyBorder="1" applyAlignment="1" applyProtection="1">
      <alignment horizontal="left" vertical="center" wrapText="1" justifyLastLine="1"/>
    </xf>
    <xf numFmtId="0" fontId="8" fillId="0" borderId="33" xfId="1" applyFont="1" applyFill="1" applyBorder="1" applyAlignment="1" applyProtection="1">
      <alignment horizontal="left" vertical="center" wrapText="1" justifyLastLine="1"/>
    </xf>
    <xf numFmtId="0" fontId="8" fillId="0" borderId="34" xfId="1" applyFont="1" applyFill="1" applyBorder="1" applyAlignment="1" applyProtection="1">
      <alignment horizontal="left" vertical="center" wrapText="1" justifyLastLine="1"/>
    </xf>
    <xf numFmtId="0" fontId="7" fillId="0" borderId="33" xfId="0" applyFont="1" applyBorder="1" applyAlignment="1">
      <alignment horizontal="left" vertical="center"/>
    </xf>
    <xf numFmtId="0" fontId="5" fillId="0" borderId="20" xfId="1" applyFont="1" applyFill="1" applyBorder="1" applyAlignment="1" applyProtection="1">
      <alignment horizontal="left" vertical="center" wrapText="1" justifyLastLine="1"/>
    </xf>
    <xf numFmtId="0" fontId="5" fillId="0" borderId="35" xfId="1" applyFont="1" applyFill="1" applyBorder="1" applyAlignment="1" applyProtection="1">
      <alignment horizontal="left" vertical="center" wrapText="1" justifyLastLine="1"/>
    </xf>
    <xf numFmtId="0" fontId="5" fillId="0" borderId="36" xfId="1" applyFont="1" applyFill="1" applyBorder="1" applyAlignment="1" applyProtection="1">
      <alignment horizontal="left" vertical="center" wrapText="1" justifyLastLine="1"/>
    </xf>
    <xf numFmtId="0" fontId="8" fillId="0" borderId="1" xfId="1" applyFont="1" applyFill="1" applyBorder="1" applyAlignment="1" applyProtection="1">
      <alignment horizontal="left" vertical="center" wrapText="1" justifyLastLine="1"/>
    </xf>
    <xf numFmtId="0" fontId="8" fillId="0" borderId="2" xfId="1" applyFont="1" applyFill="1" applyBorder="1" applyAlignment="1" applyProtection="1">
      <alignment horizontal="left" vertical="center" wrapText="1" justifyLastLine="1"/>
    </xf>
    <xf numFmtId="0" fontId="4" fillId="0" borderId="21" xfId="1" applyFont="1" applyFill="1" applyBorder="1" applyAlignment="1" applyProtection="1">
      <alignment horizontal="center" vertical="center" wrapText="1"/>
    </xf>
    <xf numFmtId="0" fontId="4" fillId="0" borderId="22" xfId="1" applyFont="1" applyFill="1" applyBorder="1" applyAlignment="1" applyProtection="1">
      <alignment horizontal="center" vertical="center" wrapText="1"/>
    </xf>
    <xf numFmtId="0" fontId="8" fillId="0" borderId="27" xfId="1" applyFont="1" applyFill="1" applyBorder="1" applyAlignment="1" applyProtection="1">
      <alignment horizontal="left" vertical="center" wrapText="1" justifyLastLine="1"/>
    </xf>
    <xf numFmtId="0" fontId="8" fillId="0" borderId="30" xfId="1" applyFont="1" applyFill="1" applyBorder="1" applyAlignment="1" applyProtection="1">
      <alignment horizontal="left" vertical="center" wrapText="1" justifyLastLine="1"/>
    </xf>
    <xf numFmtId="0" fontId="8" fillId="0" borderId="2" xfId="1" applyFont="1" applyFill="1" applyBorder="1" applyAlignment="1" applyProtection="1">
      <alignment horizontal="center" vertical="center" wrapText="1"/>
    </xf>
    <xf numFmtId="0" fontId="8" fillId="0" borderId="3" xfId="1" applyFont="1" applyFill="1" applyBorder="1" applyAlignment="1" applyProtection="1">
      <alignment horizontal="center" vertical="center" wrapText="1"/>
    </xf>
    <xf numFmtId="0" fontId="11" fillId="0" borderId="0" xfId="0" applyFont="1" applyBorder="1" applyAlignment="1">
      <alignment horizontal="center" vertical="center"/>
    </xf>
    <xf numFmtId="0" fontId="11" fillId="0" borderId="0" xfId="0" applyFont="1" applyBorder="1" applyAlignment="1">
      <alignment horizontal="left" vertical="center"/>
    </xf>
    <xf numFmtId="0" fontId="4" fillId="0" borderId="0" xfId="1" applyFont="1" applyFill="1" applyBorder="1" applyAlignment="1" applyProtection="1">
      <alignment horizontal="left" vertical="center"/>
    </xf>
    <xf numFmtId="0" fontId="4" fillId="0" borderId="0" xfId="1" applyFont="1" applyFill="1" applyBorder="1" applyAlignment="1" applyProtection="1">
      <alignment horizontal="right" vertical="center"/>
    </xf>
    <xf numFmtId="176" fontId="7" fillId="0" borderId="0" xfId="0" applyNumberFormat="1" applyFont="1" applyBorder="1" applyAlignment="1">
      <alignment horizontal="left" vertical="center"/>
    </xf>
    <xf numFmtId="177" fontId="7" fillId="0" borderId="0" xfId="0" applyNumberFormat="1" applyFont="1" applyBorder="1" applyAlignment="1">
      <alignment horizontal="center" vertical="center"/>
    </xf>
    <xf numFmtId="0" fontId="8" fillId="0" borderId="1" xfId="1" applyFont="1" applyFill="1" applyBorder="1" applyAlignment="1" applyProtection="1">
      <alignment horizontal="center" vertical="center" wrapText="1"/>
    </xf>
    <xf numFmtId="0" fontId="8" fillId="0" borderId="41" xfId="1" applyFont="1" applyFill="1" applyBorder="1" applyAlignment="1" applyProtection="1">
      <alignment horizontal="center" vertical="center" wrapText="1"/>
    </xf>
    <xf numFmtId="0" fontId="8" fillId="0" borderId="0" xfId="1" applyFont="1" applyFill="1" applyBorder="1" applyAlignment="1" applyProtection="1">
      <alignment horizontal="left" vertical="center" wrapText="1"/>
    </xf>
    <xf numFmtId="0" fontId="8" fillId="0" borderId="8" xfId="1" applyFont="1" applyFill="1" applyBorder="1" applyAlignment="1" applyProtection="1">
      <alignment horizontal="left" vertical="center" wrapText="1"/>
    </xf>
    <xf numFmtId="0" fontId="35" fillId="0" borderId="42" xfId="1" applyFont="1" applyFill="1" applyBorder="1" applyAlignment="1" applyProtection="1">
      <alignment horizontal="left" vertical="top" wrapText="1"/>
    </xf>
    <xf numFmtId="0" fontId="35" fillId="0" borderId="6" xfId="1" applyFont="1" applyFill="1" applyBorder="1" applyAlignment="1" applyProtection="1">
      <alignment horizontal="left" vertical="top" wrapText="1"/>
    </xf>
    <xf numFmtId="0" fontId="35" fillId="0" borderId="43" xfId="1" applyFont="1" applyFill="1" applyBorder="1" applyAlignment="1" applyProtection="1">
      <alignment horizontal="left" vertical="top" wrapText="1"/>
    </xf>
    <xf numFmtId="0" fontId="35" fillId="0" borderId="0" xfId="1" applyFont="1" applyFill="1" applyBorder="1" applyAlignment="1" applyProtection="1">
      <alignment horizontal="left" vertical="top" wrapText="1"/>
    </xf>
    <xf numFmtId="0" fontId="35" fillId="0" borderId="48" xfId="1" applyFont="1" applyFill="1" applyBorder="1" applyAlignment="1" applyProtection="1">
      <alignment horizontal="left" vertical="top" wrapText="1"/>
    </xf>
    <xf numFmtId="0" fontId="35" fillId="0" borderId="12" xfId="1" applyFont="1" applyFill="1" applyBorder="1" applyAlignment="1" applyProtection="1">
      <alignment horizontal="left" vertical="top" wrapText="1"/>
    </xf>
    <xf numFmtId="0" fontId="35" fillId="0" borderId="121" xfId="1" applyFont="1" applyFill="1" applyBorder="1" applyAlignment="1" applyProtection="1">
      <alignment horizontal="left" vertical="top" wrapText="1"/>
    </xf>
    <xf numFmtId="0" fontId="35" fillId="0" borderId="47" xfId="1" applyFont="1" applyFill="1" applyBorder="1" applyAlignment="1" applyProtection="1">
      <alignment horizontal="left" vertical="top" wrapText="1"/>
    </xf>
    <xf numFmtId="0" fontId="35" fillId="0" borderId="49" xfId="1" applyFont="1" applyFill="1" applyBorder="1" applyAlignment="1" applyProtection="1">
      <alignment horizontal="left" vertical="top" wrapText="1"/>
    </xf>
    <xf numFmtId="0" fontId="7" fillId="0" borderId="37" xfId="0" applyFont="1" applyBorder="1" applyAlignment="1">
      <alignment horizontal="left" vertical="center"/>
    </xf>
    <xf numFmtId="0" fontId="7" fillId="0" borderId="4" xfId="0" applyFont="1" applyBorder="1" applyAlignment="1">
      <alignment horizontal="left" vertical="center"/>
    </xf>
    <xf numFmtId="0" fontId="7" fillId="0" borderId="40" xfId="0" applyFont="1" applyBorder="1" applyAlignment="1">
      <alignment horizontal="left" vertical="center"/>
    </xf>
    <xf numFmtId="0" fontId="8" fillId="0" borderId="14" xfId="1" applyFont="1" applyFill="1" applyBorder="1" applyAlignment="1" applyProtection="1">
      <alignment horizontal="center" vertical="center" wrapText="1"/>
    </xf>
    <xf numFmtId="0" fontId="7" fillId="0" borderId="24" xfId="0" applyFont="1" applyBorder="1" applyAlignment="1">
      <alignment horizontal="left" vertical="center"/>
    </xf>
    <xf numFmtId="0" fontId="7" fillId="0" borderId="1" xfId="0" applyFont="1" applyBorder="1" applyAlignment="1">
      <alignment horizontal="left" vertical="center"/>
    </xf>
    <xf numFmtId="0" fontId="7" fillId="0" borderId="41" xfId="0" applyFont="1" applyBorder="1" applyAlignment="1">
      <alignment horizontal="left" vertical="center"/>
    </xf>
    <xf numFmtId="0" fontId="8" fillId="0" borderId="42" xfId="1" applyFont="1" applyFill="1" applyBorder="1" applyAlignment="1" applyProtection="1">
      <alignment horizontal="left" vertical="center" wrapText="1"/>
    </xf>
    <xf numFmtId="0" fontId="8" fillId="0" borderId="6" xfId="1" applyFont="1" applyFill="1" applyBorder="1" applyAlignment="1" applyProtection="1">
      <alignment horizontal="left" vertical="center" wrapText="1"/>
    </xf>
    <xf numFmtId="0" fontId="8" fillId="0" borderId="11" xfId="1" applyFont="1" applyFill="1" applyBorder="1" applyAlignment="1" applyProtection="1">
      <alignment horizontal="left" vertical="top" wrapText="1"/>
    </xf>
    <xf numFmtId="0" fontId="8" fillId="0" borderId="4" xfId="1" applyFont="1" applyFill="1" applyBorder="1" applyAlignment="1" applyProtection="1">
      <alignment horizontal="left" vertical="top" wrapText="1"/>
    </xf>
    <xf numFmtId="0" fontId="8" fillId="0" borderId="40" xfId="1" applyFont="1" applyFill="1" applyBorder="1" applyAlignment="1" applyProtection="1">
      <alignment horizontal="left" vertical="top" wrapText="1"/>
    </xf>
    <xf numFmtId="0" fontId="8" fillId="0" borderId="14" xfId="1" applyFont="1" applyFill="1" applyBorder="1" applyAlignment="1" applyProtection="1">
      <alignment horizontal="left" vertical="top" wrapText="1"/>
    </xf>
    <xf numFmtId="0" fontId="8" fillId="0" borderId="1" xfId="1" applyFont="1" applyFill="1" applyBorder="1" applyAlignment="1" applyProtection="1">
      <alignment horizontal="left" vertical="top" wrapText="1"/>
    </xf>
    <xf numFmtId="0" fontId="8" fillId="0" borderId="41" xfId="1" applyFont="1" applyFill="1" applyBorder="1" applyAlignment="1" applyProtection="1">
      <alignment horizontal="left" vertical="top" wrapText="1"/>
    </xf>
    <xf numFmtId="0" fontId="8" fillId="0" borderId="43" xfId="1" applyFont="1" applyFill="1" applyBorder="1" applyAlignment="1" applyProtection="1">
      <alignment horizontal="left" vertical="center" wrapText="1"/>
    </xf>
    <xf numFmtId="0" fontId="8" fillId="0" borderId="44" xfId="1" applyFont="1" applyFill="1" applyBorder="1" applyAlignment="1" applyProtection="1">
      <alignment horizontal="left" vertical="center" wrapText="1"/>
    </xf>
    <xf numFmtId="0" fontId="8" fillId="0" borderId="10" xfId="1" applyFont="1" applyFill="1" applyBorder="1" applyAlignment="1" applyProtection="1">
      <alignment horizontal="left" vertical="center" wrapText="1"/>
    </xf>
    <xf numFmtId="0" fontId="8" fillId="0" borderId="24" xfId="1" applyFont="1" applyFill="1" applyBorder="1" applyAlignment="1" applyProtection="1">
      <alignment horizontal="left" vertical="center" wrapText="1"/>
    </xf>
    <xf numFmtId="0" fontId="8" fillId="0" borderId="1" xfId="1" applyFont="1" applyFill="1" applyBorder="1" applyAlignment="1" applyProtection="1">
      <alignment horizontal="left" vertical="center" wrapText="1"/>
    </xf>
    <xf numFmtId="0" fontId="8" fillId="0" borderId="2" xfId="1" applyFont="1" applyFill="1" applyBorder="1" applyAlignment="1" applyProtection="1">
      <alignment horizontal="center" vertical="center" shrinkToFit="1"/>
    </xf>
    <xf numFmtId="0" fontId="8" fillId="0" borderId="3" xfId="1" applyFont="1" applyFill="1" applyBorder="1" applyAlignment="1" applyProtection="1">
      <alignment horizontal="center" vertical="center" shrinkToFit="1"/>
    </xf>
    <xf numFmtId="0" fontId="8" fillId="0" borderId="14" xfId="1" applyFont="1" applyFill="1" applyBorder="1" applyAlignment="1" applyProtection="1">
      <alignment horizontal="center" vertical="center" shrinkToFit="1"/>
    </xf>
    <xf numFmtId="0" fontId="8" fillId="0" borderId="13" xfId="1" applyFont="1" applyFill="1" applyBorder="1" applyAlignment="1" applyProtection="1">
      <alignment horizontal="center" vertical="center" wrapText="1"/>
    </xf>
    <xf numFmtId="0" fontId="8" fillId="0" borderId="46" xfId="1" applyFont="1" applyFill="1" applyBorder="1" applyAlignment="1" applyProtection="1">
      <alignment horizontal="center" vertical="center" wrapText="1"/>
    </xf>
    <xf numFmtId="0" fontId="7" fillId="0" borderId="43" xfId="0" applyFont="1" applyBorder="1" applyAlignment="1">
      <alignment horizontal="left" vertical="center"/>
    </xf>
    <xf numFmtId="0" fontId="7" fillId="0" borderId="47" xfId="0" applyFont="1" applyBorder="1" applyAlignment="1">
      <alignment horizontal="left" vertical="center"/>
    </xf>
    <xf numFmtId="0" fontId="7" fillId="0" borderId="48" xfId="0" applyFont="1" applyBorder="1" applyAlignment="1">
      <alignment horizontal="left" vertical="center"/>
    </xf>
    <xf numFmtId="0" fontId="7" fillId="0" borderId="12" xfId="0" applyFont="1" applyBorder="1" applyAlignment="1">
      <alignment horizontal="left" vertical="center"/>
    </xf>
    <xf numFmtId="0" fontId="7" fillId="0" borderId="49" xfId="0" applyFont="1" applyBorder="1" applyAlignment="1">
      <alignment horizontal="left" vertical="center"/>
    </xf>
    <xf numFmtId="0" fontId="0" fillId="0" borderId="4" xfId="0" applyBorder="1">
      <alignment vertical="center"/>
    </xf>
    <xf numFmtId="0" fontId="0" fillId="0" borderId="40" xfId="0" applyBorder="1">
      <alignment vertical="center"/>
    </xf>
    <xf numFmtId="0" fontId="7" fillId="0" borderId="24" xfId="0" applyFont="1" applyBorder="1" applyAlignment="1">
      <alignment horizontal="center" vertical="center" wrapText="1"/>
    </xf>
    <xf numFmtId="0" fontId="7" fillId="0" borderId="1" xfId="0" applyFont="1" applyBorder="1" applyAlignment="1">
      <alignment horizontal="center" vertical="center" wrapText="1"/>
    </xf>
    <xf numFmtId="0" fontId="7" fillId="0" borderId="26" xfId="0" applyFont="1" applyBorder="1" applyAlignment="1">
      <alignment horizontal="center" vertical="center" wrapText="1"/>
    </xf>
    <xf numFmtId="0" fontId="7" fillId="0" borderId="27" xfId="0" applyFont="1" applyBorder="1" applyAlignment="1">
      <alignment horizontal="center" vertical="center" wrapText="1"/>
    </xf>
    <xf numFmtId="0" fontId="7" fillId="0" borderId="1" xfId="0" applyFont="1" applyBorder="1" applyAlignment="1">
      <alignment horizontal="center" vertical="center"/>
    </xf>
    <xf numFmtId="0" fontId="7" fillId="0" borderId="27" xfId="0" applyFont="1" applyBorder="1" applyAlignment="1">
      <alignment horizontal="center" vertical="center"/>
    </xf>
    <xf numFmtId="0" fontId="7" fillId="0" borderId="41" xfId="0" applyFont="1" applyBorder="1" applyAlignment="1">
      <alignment horizontal="center" vertical="center"/>
    </xf>
    <xf numFmtId="0" fontId="7" fillId="0" borderId="30" xfId="0" applyFont="1" applyBorder="1" applyAlignment="1">
      <alignment horizontal="center" vertical="center"/>
    </xf>
    <xf numFmtId="0" fontId="8" fillId="0" borderId="45" xfId="1" applyFont="1" applyFill="1" applyBorder="1" applyAlignment="1" applyProtection="1">
      <alignment horizontal="left" vertical="center" wrapText="1"/>
    </xf>
    <xf numFmtId="0" fontId="8" fillId="0" borderId="13" xfId="1" applyFont="1" applyFill="1" applyBorder="1" applyAlignment="1" applyProtection="1">
      <alignment horizontal="left" vertical="center" wrapText="1"/>
    </xf>
    <xf numFmtId="0" fontId="8" fillId="0" borderId="15" xfId="1" applyFont="1" applyFill="1" applyBorder="1" applyAlignment="1" applyProtection="1">
      <alignment horizontal="center" vertical="center" shrinkToFit="1"/>
    </xf>
    <xf numFmtId="0" fontId="8" fillId="0" borderId="16" xfId="1" applyFont="1" applyFill="1" applyBorder="1" applyAlignment="1" applyProtection="1">
      <alignment horizontal="center" vertical="center" shrinkToFit="1"/>
    </xf>
    <xf numFmtId="0" fontId="8" fillId="0" borderId="17" xfId="1" applyFont="1" applyFill="1" applyBorder="1" applyAlignment="1" applyProtection="1">
      <alignment horizontal="center" vertical="center" shrinkToFit="1"/>
    </xf>
    <xf numFmtId="0" fontId="10" fillId="0" borderId="0" xfId="0" applyFont="1" applyBorder="1" applyAlignment="1">
      <alignment horizontal="left" vertical="center" wrapText="1"/>
    </xf>
    <xf numFmtId="0" fontId="40" fillId="0" borderId="66" xfId="13" applyFont="1" applyBorder="1" applyAlignment="1">
      <alignment horizontal="left" vertical="center" shrinkToFit="1"/>
    </xf>
    <xf numFmtId="0" fontId="40" fillId="0" borderId="66" xfId="13" applyFont="1" applyBorder="1" applyAlignment="1">
      <alignment horizontal="left" vertical="center"/>
    </xf>
    <xf numFmtId="0" fontId="40" fillId="0" borderId="72" xfId="13" applyFont="1" applyBorder="1" applyAlignment="1">
      <alignment horizontal="left" vertical="center"/>
    </xf>
    <xf numFmtId="0" fontId="7" fillId="0" borderId="65" xfId="13" applyFont="1" applyBorder="1" applyAlignment="1">
      <alignment horizontal="center" vertical="center"/>
    </xf>
    <xf numFmtId="0" fontId="7" fillId="0" borderId="66" xfId="13" applyFont="1" applyBorder="1" applyAlignment="1">
      <alignment horizontal="center" vertical="center"/>
    </xf>
    <xf numFmtId="10" fontId="7" fillId="0" borderId="67" xfId="15" applyNumberFormat="1" applyFont="1" applyBorder="1" applyAlignment="1">
      <alignment horizontal="right" vertical="center"/>
    </xf>
    <xf numFmtId="10" fontId="7" fillId="0" borderId="68" xfId="15" applyNumberFormat="1" applyFont="1" applyBorder="1" applyAlignment="1">
      <alignment horizontal="right" vertical="center"/>
    </xf>
    <xf numFmtId="0" fontId="7" fillId="0" borderId="70" xfId="13" applyFont="1" applyBorder="1" applyAlignment="1">
      <alignment horizontal="center" vertical="center"/>
    </xf>
    <xf numFmtId="0" fontId="7" fillId="0" borderId="11" xfId="13" applyFont="1" applyBorder="1" applyAlignment="1">
      <alignment horizontal="center" vertical="center"/>
    </xf>
    <xf numFmtId="0" fontId="7" fillId="0" borderId="4" xfId="13" applyFont="1" applyBorder="1" applyAlignment="1">
      <alignment horizontal="center" vertical="center"/>
    </xf>
    <xf numFmtId="0" fontId="7" fillId="0" borderId="61" xfId="13" applyFont="1" applyBorder="1" applyAlignment="1">
      <alignment horizontal="center" vertical="center"/>
    </xf>
    <xf numFmtId="0" fontId="7" fillId="0" borderId="14" xfId="13" applyFont="1" applyBorder="1" applyAlignment="1">
      <alignment horizontal="center" vertical="center"/>
    </xf>
    <xf numFmtId="0" fontId="7" fillId="0" borderId="1" xfId="13" applyFont="1" applyBorder="1" applyAlignment="1">
      <alignment horizontal="center" vertical="center"/>
    </xf>
    <xf numFmtId="0" fontId="7" fillId="0" borderId="64" xfId="13" applyFont="1" applyBorder="1" applyAlignment="1">
      <alignment horizontal="center" vertical="center"/>
    </xf>
    <xf numFmtId="181" fontId="10" fillId="0" borderId="4" xfId="23" applyNumberFormat="1" applyFont="1" applyBorder="1" applyAlignment="1">
      <alignment horizontal="left" vertical="center" shrinkToFit="1"/>
    </xf>
    <xf numFmtId="181" fontId="10" fillId="0" borderId="71" xfId="23" applyNumberFormat="1" applyFont="1" applyBorder="1" applyAlignment="1">
      <alignment horizontal="left" vertical="center" shrinkToFit="1"/>
    </xf>
    <xf numFmtId="0" fontId="7" fillId="0" borderId="67" xfId="13" applyFont="1" applyBorder="1" applyAlignment="1">
      <alignment horizontal="right" vertical="center"/>
    </xf>
    <xf numFmtId="0" fontId="7" fillId="0" borderId="65" xfId="13" applyFont="1" applyBorder="1" applyAlignment="1">
      <alignment horizontal="right" vertical="center"/>
    </xf>
    <xf numFmtId="180" fontId="7" fillId="0" borderId="66" xfId="13" applyNumberFormat="1" applyFont="1" applyBorder="1" applyAlignment="1">
      <alignment horizontal="right" vertical="center"/>
    </xf>
    <xf numFmtId="180" fontId="7" fillId="0" borderId="72" xfId="13" applyNumberFormat="1" applyFont="1" applyBorder="1" applyAlignment="1">
      <alignment horizontal="right" vertical="center"/>
    </xf>
    <xf numFmtId="0" fontId="40" fillId="0" borderId="1" xfId="13" applyFont="1" applyBorder="1" applyAlignment="1">
      <alignment horizontal="left" vertical="center" shrinkToFit="1"/>
    </xf>
    <xf numFmtId="0" fontId="40" fillId="0" borderId="4" xfId="13" applyFont="1" applyBorder="1" applyAlignment="1">
      <alignment horizontal="left" vertical="center"/>
    </xf>
    <xf numFmtId="0" fontId="40" fillId="0" borderId="73" xfId="13" applyFont="1" applyBorder="1" applyAlignment="1">
      <alignment horizontal="left" vertical="center"/>
    </xf>
    <xf numFmtId="10" fontId="7" fillId="0" borderId="4" xfId="15" applyNumberFormat="1" applyFont="1" applyBorder="1" applyAlignment="1">
      <alignment horizontal="right" vertical="center"/>
    </xf>
    <xf numFmtId="10" fontId="7" fillId="0" borderId="73" xfId="15" applyNumberFormat="1" applyFont="1" applyBorder="1" applyAlignment="1">
      <alignment horizontal="right" vertical="center"/>
    </xf>
    <xf numFmtId="180" fontId="7" fillId="0" borderId="57" xfId="13" applyNumberFormat="1" applyFont="1" applyBorder="1" applyAlignment="1">
      <alignment horizontal="right" vertical="center"/>
    </xf>
    <xf numFmtId="180" fontId="7" fillId="0" borderId="63" xfId="13" applyNumberFormat="1" applyFont="1" applyBorder="1" applyAlignment="1">
      <alignment horizontal="right" vertical="center"/>
    </xf>
    <xf numFmtId="0" fontId="40" fillId="0" borderId="64" xfId="13" applyFont="1" applyBorder="1" applyAlignment="1">
      <alignment horizontal="center" vertical="center"/>
    </xf>
    <xf numFmtId="0" fontId="40" fillId="0" borderId="65" xfId="13" applyFont="1" applyBorder="1" applyAlignment="1">
      <alignment horizontal="center" vertical="center"/>
    </xf>
    <xf numFmtId="0" fontId="40" fillId="0" borderId="66" xfId="13" applyFont="1" applyBorder="1" applyAlignment="1">
      <alignment horizontal="center" vertical="center"/>
    </xf>
    <xf numFmtId="0" fontId="7" fillId="0" borderId="67" xfId="13" applyFont="1" applyBorder="1" applyAlignment="1">
      <alignment horizontal="center" vertical="center" shrinkToFit="1"/>
    </xf>
    <xf numFmtId="0" fontId="7" fillId="0" borderId="68" xfId="13" applyFont="1" applyBorder="1" applyAlignment="1">
      <alignment horizontal="center" vertical="center" shrinkToFit="1"/>
    </xf>
    <xf numFmtId="179" fontId="7" fillId="0" borderId="2" xfId="13" applyNumberFormat="1" applyFont="1" applyBorder="1" applyAlignment="1">
      <alignment horizontal="left" vertical="center" shrinkToFit="1"/>
    </xf>
    <xf numFmtId="179" fontId="7" fillId="0" borderId="14" xfId="13" applyNumberFormat="1" applyFont="1" applyBorder="1" applyAlignment="1">
      <alignment horizontal="left" vertical="center" shrinkToFit="1"/>
    </xf>
    <xf numFmtId="180" fontId="7" fillId="0" borderId="1" xfId="13" applyNumberFormat="1" applyFont="1" applyBorder="1" applyAlignment="1">
      <alignment horizontal="right" vertical="center"/>
    </xf>
    <xf numFmtId="180" fontId="7" fillId="0" borderId="69" xfId="13" applyNumberFormat="1" applyFont="1" applyBorder="1" applyAlignment="1">
      <alignment horizontal="right" vertical="center"/>
    </xf>
    <xf numFmtId="179" fontId="7" fillId="0" borderId="50" xfId="13" applyNumberFormat="1" applyFont="1" applyBorder="1" applyAlignment="1">
      <alignment horizontal="center" vertical="center" shrinkToFit="1"/>
    </xf>
    <xf numFmtId="0" fontId="7" fillId="0" borderId="51" xfId="13" applyFont="1" applyBorder="1" applyAlignment="1">
      <alignment horizontal="center" vertical="center"/>
    </xf>
    <xf numFmtId="0" fontId="7" fillId="0" borderId="52" xfId="13" applyFont="1" applyBorder="1" applyAlignment="1">
      <alignment horizontal="center" vertical="center"/>
    </xf>
    <xf numFmtId="0" fontId="7" fillId="0" borderId="53" xfId="13" applyFont="1" applyBorder="1" applyAlignment="1">
      <alignment horizontal="center" vertical="center"/>
    </xf>
    <xf numFmtId="0" fontId="40" fillId="0" borderId="54" xfId="13" applyFont="1" applyBorder="1" applyAlignment="1">
      <alignment horizontal="left" vertical="center" wrapText="1"/>
    </xf>
    <xf numFmtId="0" fontId="7" fillId="0" borderId="55" xfId="13" applyFont="1" applyBorder="1" applyAlignment="1">
      <alignment horizontal="left" vertical="center" wrapText="1"/>
    </xf>
    <xf numFmtId="0" fontId="7" fillId="0" borderId="56" xfId="13" applyFont="1" applyBorder="1" applyAlignment="1">
      <alignment horizontal="left" vertical="center" wrapText="1"/>
    </xf>
    <xf numFmtId="0" fontId="7" fillId="0" borderId="57" xfId="13" applyFont="1" applyBorder="1" applyAlignment="1">
      <alignment horizontal="center" vertical="center"/>
    </xf>
    <xf numFmtId="0" fontId="40" fillId="0" borderId="58" xfId="13" applyFont="1" applyBorder="1" applyAlignment="1">
      <alignment horizontal="center" vertical="center" shrinkToFit="1"/>
    </xf>
    <xf numFmtId="0" fontId="40" fillId="0" borderId="59" xfId="13" applyFont="1" applyBorder="1" applyAlignment="1">
      <alignment horizontal="center" vertical="center" shrinkToFit="1"/>
    </xf>
    <xf numFmtId="0" fontId="7" fillId="0" borderId="1" xfId="13" applyFont="1" applyBorder="1" applyAlignment="1">
      <alignment horizontal="left" vertical="center"/>
    </xf>
    <xf numFmtId="0" fontId="7" fillId="0" borderId="2" xfId="13" applyFont="1" applyBorder="1" applyAlignment="1">
      <alignment horizontal="left" vertical="center"/>
    </xf>
    <xf numFmtId="0" fontId="40" fillId="0" borderId="51" xfId="13" applyFont="1" applyBorder="1" applyAlignment="1">
      <alignment horizontal="center" vertical="center"/>
    </xf>
    <xf numFmtId="0" fontId="40" fillId="0" borderId="53" xfId="13" applyFont="1" applyBorder="1" applyAlignment="1">
      <alignment horizontal="center" vertical="center"/>
    </xf>
    <xf numFmtId="179" fontId="7" fillId="0" borderId="62" xfId="13" applyNumberFormat="1" applyFont="1" applyBorder="1" applyAlignment="1">
      <alignment horizontal="left" vertical="center" shrinkToFit="1"/>
    </xf>
    <xf numFmtId="179" fontId="7" fillId="0" borderId="52" xfId="13" applyNumberFormat="1" applyFont="1" applyBorder="1" applyAlignment="1">
      <alignment horizontal="left" vertical="center" shrinkToFit="1"/>
    </xf>
    <xf numFmtId="0" fontId="38" fillId="0" borderId="0" xfId="13" applyFont="1" applyAlignment="1">
      <alignment horizontal="center" vertical="center"/>
    </xf>
    <xf numFmtId="0" fontId="7" fillId="0" borderId="0" xfId="13" applyFont="1" applyAlignment="1">
      <alignment horizontal="left" vertical="center"/>
    </xf>
    <xf numFmtId="0" fontId="7" fillId="0" borderId="69" xfId="13" applyFont="1" applyBorder="1" applyAlignment="1">
      <alignment horizontal="center" vertical="center"/>
    </xf>
    <xf numFmtId="0" fontId="7" fillId="0" borderId="94" xfId="13" applyFont="1" applyBorder="1" applyAlignment="1">
      <alignment horizontal="center" vertical="center" shrinkToFit="1"/>
    </xf>
    <xf numFmtId="0" fontId="7" fillId="0" borderId="11" xfId="13" applyFont="1" applyBorder="1" applyAlignment="1">
      <alignment horizontal="center" vertical="center" shrinkToFit="1"/>
    </xf>
    <xf numFmtId="0" fontId="7" fillId="0" borderId="60" xfId="13" applyFont="1" applyBorder="1" applyAlignment="1">
      <alignment horizontal="center" vertical="center"/>
    </xf>
    <xf numFmtId="0" fontId="7" fillId="0" borderId="8" xfId="13" applyFont="1" applyBorder="1" applyAlignment="1">
      <alignment horizontal="center" vertical="center"/>
    </xf>
    <xf numFmtId="0" fontId="7" fillId="0" borderId="75" xfId="13" applyFont="1" applyBorder="1" applyAlignment="1">
      <alignment horizontal="center" vertical="center"/>
    </xf>
    <xf numFmtId="0" fontId="7" fillId="0" borderId="104" xfId="13" applyFont="1" applyBorder="1" applyAlignment="1">
      <alignment horizontal="center" vertical="center" shrinkToFit="1"/>
    </xf>
    <xf numFmtId="0" fontId="7" fillId="0" borderId="14" xfId="13" applyFont="1" applyBorder="1" applyAlignment="1">
      <alignment horizontal="center" vertical="center" shrinkToFit="1"/>
    </xf>
    <xf numFmtId="0" fontId="7" fillId="0" borderId="85" xfId="13" applyFont="1" applyBorder="1" applyAlignment="1">
      <alignment horizontal="center" vertical="center"/>
    </xf>
    <xf numFmtId="0" fontId="7" fillId="0" borderId="7" xfId="13" applyFont="1" applyBorder="1" applyAlignment="1">
      <alignment horizontal="center" vertical="center"/>
    </xf>
    <xf numFmtId="0" fontId="7" fillId="0" borderId="86" xfId="13" applyFont="1" applyBorder="1" applyAlignment="1">
      <alignment horizontal="center" vertical="center"/>
    </xf>
    <xf numFmtId="0" fontId="7" fillId="0" borderId="84" xfId="13" applyFont="1" applyBorder="1" applyAlignment="1">
      <alignment horizontal="center" vertical="center"/>
    </xf>
    <xf numFmtId="0" fontId="7" fillId="0" borderId="75" xfId="13" applyFont="1" applyBorder="1" applyAlignment="1">
      <alignment horizontal="center" vertical="center" shrinkToFit="1"/>
    </xf>
    <xf numFmtId="0" fontId="7" fillId="0" borderId="1" xfId="13" applyFont="1" applyBorder="1" applyAlignment="1">
      <alignment horizontal="center" vertical="center" shrinkToFit="1"/>
    </xf>
    <xf numFmtId="0" fontId="41" fillId="0" borderId="1" xfId="13" applyFont="1" applyBorder="1" applyAlignment="1">
      <alignment horizontal="center" vertical="center" shrinkToFit="1"/>
    </xf>
    <xf numFmtId="0" fontId="41" fillId="0" borderId="69" xfId="13" applyFont="1" applyBorder="1" applyAlignment="1">
      <alignment horizontal="center" vertical="center" shrinkToFit="1"/>
    </xf>
    <xf numFmtId="0" fontId="7" fillId="0" borderId="2" xfId="13" applyFont="1" applyBorder="1" applyAlignment="1">
      <alignment horizontal="left" vertical="center" wrapText="1"/>
    </xf>
    <xf numFmtId="0" fontId="7" fillId="0" borderId="14" xfId="13" applyFont="1" applyBorder="1" applyAlignment="1">
      <alignment horizontal="left" vertical="center" wrapText="1"/>
    </xf>
    <xf numFmtId="187" fontId="7" fillId="0" borderId="2" xfId="13" applyNumberFormat="1" applyFont="1" applyBorder="1" applyAlignment="1">
      <alignment horizontal="right" vertical="center"/>
    </xf>
    <xf numFmtId="187" fontId="7" fillId="0" borderId="14" xfId="13" applyNumberFormat="1" applyFont="1" applyBorder="1" applyAlignment="1">
      <alignment horizontal="right" vertical="center"/>
    </xf>
    <xf numFmtId="188" fontId="7" fillId="0" borderId="2" xfId="23" applyNumberFormat="1" applyFont="1" applyBorder="1" applyAlignment="1">
      <alignment horizontal="right" vertical="center"/>
    </xf>
    <xf numFmtId="188" fontId="7" fillId="0" borderId="76" xfId="23" applyNumberFormat="1" applyFont="1" applyBorder="1" applyAlignment="1">
      <alignment horizontal="right" vertical="center"/>
    </xf>
    <xf numFmtId="0" fontId="10" fillId="0" borderId="107" xfId="13" applyFont="1" applyBorder="1" applyAlignment="1">
      <alignment horizontal="center" vertical="center" wrapText="1"/>
    </xf>
    <xf numFmtId="0" fontId="10" fillId="0" borderId="68" xfId="13" applyFont="1" applyBorder="1" applyAlignment="1">
      <alignment horizontal="center" vertical="center" wrapText="1"/>
    </xf>
    <xf numFmtId="0" fontId="7" fillId="0" borderId="87" xfId="13" applyFont="1" applyBorder="1" applyAlignment="1">
      <alignment horizontal="left" vertical="center"/>
    </xf>
    <xf numFmtId="0" fontId="7" fillId="0" borderId="10" xfId="13" applyFont="1" applyBorder="1" applyAlignment="1">
      <alignment horizontal="left" vertical="center"/>
    </xf>
    <xf numFmtId="0" fontId="7" fillId="0" borderId="103" xfId="13" applyFont="1" applyBorder="1" applyAlignment="1">
      <alignment horizontal="left" vertical="center"/>
    </xf>
    <xf numFmtId="0" fontId="10" fillId="0" borderId="75" xfId="13" applyFont="1" applyBorder="1" applyAlignment="1">
      <alignment horizontal="center" vertical="center" wrapText="1"/>
    </xf>
    <xf numFmtId="0" fontId="10" fillId="0" borderId="76" xfId="13" applyFont="1" applyBorder="1" applyAlignment="1">
      <alignment horizontal="center" vertical="center" wrapText="1"/>
    </xf>
    <xf numFmtId="0" fontId="7" fillId="0" borderId="75" xfId="13" applyFont="1" applyBorder="1" applyAlignment="1">
      <alignment horizontal="center" vertical="center" wrapText="1" shrinkToFit="1"/>
    </xf>
    <xf numFmtId="0" fontId="7" fillId="0" borderId="76" xfId="13" applyFont="1" applyBorder="1" applyAlignment="1">
      <alignment horizontal="center" vertical="center" wrapText="1" shrinkToFit="1"/>
    </xf>
    <xf numFmtId="0" fontId="10" fillId="0" borderId="75" xfId="13" applyFont="1" applyBorder="1" applyAlignment="1">
      <alignment horizontal="center" vertical="center" wrapText="1" shrinkToFit="1"/>
    </xf>
    <xf numFmtId="0" fontId="10" fillId="0" borderId="76" xfId="13" applyFont="1" applyBorder="1" applyAlignment="1">
      <alignment horizontal="center" vertical="center" wrapText="1" shrinkToFit="1"/>
    </xf>
    <xf numFmtId="0" fontId="10" fillId="0" borderId="2" xfId="13" applyFont="1" applyBorder="1" applyAlignment="1">
      <alignment horizontal="left" vertical="center" wrapText="1"/>
    </xf>
    <xf numFmtId="0" fontId="10" fillId="0" borderId="14" xfId="13" applyFont="1" applyBorder="1" applyAlignment="1">
      <alignment horizontal="left" vertical="center" wrapText="1"/>
    </xf>
    <xf numFmtId="0" fontId="7" fillId="0" borderId="75" xfId="13" applyFont="1" applyBorder="1" applyAlignment="1">
      <alignment horizontal="left" vertical="center" shrinkToFit="1"/>
    </xf>
    <xf numFmtId="0" fontId="7" fillId="0" borderId="76" xfId="13" applyFont="1" applyBorder="1" applyAlignment="1">
      <alignment horizontal="left" vertical="center" shrinkToFit="1"/>
    </xf>
    <xf numFmtId="0" fontId="7" fillId="0" borderId="70" xfId="13" applyFont="1" applyBorder="1" applyAlignment="1">
      <alignment horizontal="left" vertical="center"/>
    </xf>
    <xf numFmtId="0" fontId="7" fillId="0" borderId="11" xfId="13" applyFont="1" applyBorder="1" applyAlignment="1">
      <alignment horizontal="left" vertical="center"/>
    </xf>
    <xf numFmtId="0" fontId="7" fillId="0" borderId="4" xfId="13" applyFont="1" applyBorder="1" applyAlignment="1">
      <alignment horizontal="left" vertical="center"/>
    </xf>
    <xf numFmtId="0" fontId="7" fillId="0" borderId="31" xfId="13" applyFont="1" applyBorder="1" applyAlignment="1">
      <alignment horizontal="left" vertical="center"/>
    </xf>
    <xf numFmtId="0" fontId="7" fillId="0" borderId="73" xfId="13" applyFont="1" applyBorder="1" applyAlignment="1">
      <alignment horizontal="left" vertical="center"/>
    </xf>
    <xf numFmtId="0" fontId="7" fillId="0" borderId="2" xfId="13" applyFont="1" applyBorder="1" applyAlignment="1">
      <alignment horizontal="center" vertical="center"/>
    </xf>
    <xf numFmtId="0" fontId="10" fillId="0" borderId="51" xfId="13" applyFont="1" applyBorder="1" applyAlignment="1">
      <alignment horizontal="center" vertical="center" wrapText="1"/>
    </xf>
    <xf numFmtId="0" fontId="10" fillId="0" borderId="74" xfId="13" applyFont="1" applyBorder="1" applyAlignment="1">
      <alignment horizontal="center" vertical="center"/>
    </xf>
    <xf numFmtId="0" fontId="40" fillId="0" borderId="75" xfId="13" applyFont="1" applyBorder="1" applyAlignment="1">
      <alignment horizontal="center" vertical="center" wrapText="1" shrinkToFit="1"/>
    </xf>
    <xf numFmtId="0" fontId="40" fillId="0" borderId="76" xfId="13" applyFont="1" applyBorder="1" applyAlignment="1">
      <alignment horizontal="center" vertical="center" wrapText="1" shrinkToFit="1"/>
    </xf>
    <xf numFmtId="0" fontId="40" fillId="0" borderId="2" xfId="13" applyFont="1" applyBorder="1" applyAlignment="1">
      <alignment horizontal="left" vertical="center" wrapText="1"/>
    </xf>
    <xf numFmtId="0" fontId="40" fillId="0" borderId="14" xfId="13" applyFont="1" applyBorder="1" applyAlignment="1">
      <alignment horizontal="left" vertical="center" wrapText="1"/>
    </xf>
    <xf numFmtId="0" fontId="43" fillId="0" borderId="2" xfId="13" applyFont="1" applyBorder="1" applyAlignment="1">
      <alignment horizontal="left" vertical="center" wrapText="1"/>
    </xf>
    <xf numFmtId="0" fontId="43" fillId="0" borderId="14" xfId="13" applyFont="1" applyBorder="1" applyAlignment="1">
      <alignment horizontal="left" vertical="center" wrapText="1"/>
    </xf>
    <xf numFmtId="0" fontId="5" fillId="0" borderId="0" xfId="13" applyFont="1" applyBorder="1" applyAlignment="1">
      <alignment horizontal="left" vertical="top"/>
    </xf>
    <xf numFmtId="0" fontId="8" fillId="0" borderId="0" xfId="13" applyFont="1" applyBorder="1" applyAlignment="1">
      <alignment horizontal="left" vertical="top"/>
    </xf>
    <xf numFmtId="0" fontId="5" fillId="0" borderId="0" xfId="13" applyFont="1" applyBorder="1" applyAlignment="1">
      <alignment horizontal="left" vertical="top" wrapText="1"/>
    </xf>
    <xf numFmtId="0" fontId="8" fillId="0" borderId="64" xfId="13" applyFont="1" applyBorder="1" applyAlignment="1">
      <alignment horizontal="left" vertical="center"/>
    </xf>
    <xf numFmtId="0" fontId="8" fillId="0" borderId="65" xfId="13" applyFont="1" applyBorder="1" applyAlignment="1">
      <alignment horizontal="left" vertical="center"/>
    </xf>
    <xf numFmtId="0" fontId="8" fillId="0" borderId="66" xfId="13" applyFont="1" applyBorder="1" applyAlignment="1">
      <alignment horizontal="left" vertical="center"/>
    </xf>
    <xf numFmtId="0" fontId="8" fillId="0" borderId="72" xfId="13" applyFont="1" applyBorder="1" applyAlignment="1">
      <alignment horizontal="left" vertical="center"/>
    </xf>
    <xf numFmtId="0" fontId="5" fillId="0" borderId="101" xfId="13" applyFont="1" applyBorder="1" applyAlignment="1">
      <alignment horizontal="left" vertical="top"/>
    </xf>
    <xf numFmtId="0" fontId="5" fillId="0" borderId="105" xfId="13" applyFont="1" applyBorder="1" applyAlignment="1">
      <alignment horizontal="left" vertical="top"/>
    </xf>
    <xf numFmtId="0" fontId="5" fillId="0" borderId="106" xfId="13" applyFont="1" applyBorder="1" applyAlignment="1">
      <alignment horizontal="left" vertical="top"/>
    </xf>
    <xf numFmtId="0" fontId="8" fillId="0" borderId="106" xfId="13" applyFont="1" applyBorder="1" applyAlignment="1">
      <alignment horizontal="left" vertical="top"/>
    </xf>
    <xf numFmtId="0" fontId="8" fillId="0" borderId="102" xfId="13" applyFont="1" applyBorder="1" applyAlignment="1">
      <alignment horizontal="left" vertical="top"/>
    </xf>
    <xf numFmtId="0" fontId="8" fillId="0" borderId="0" xfId="13" applyFont="1" applyBorder="1" applyAlignment="1">
      <alignment horizontal="left" vertical="top" wrapText="1"/>
    </xf>
    <xf numFmtId="0" fontId="5" fillId="0" borderId="66" xfId="13" applyFont="1" applyBorder="1" applyAlignment="1">
      <alignment horizontal="left" vertical="center" shrinkToFit="1"/>
    </xf>
    <xf numFmtId="0" fontId="5" fillId="0" borderId="66" xfId="13" applyFont="1" applyBorder="1" applyAlignment="1">
      <alignment horizontal="left" vertical="center"/>
    </xf>
    <xf numFmtId="0" fontId="5" fillId="0" borderId="72" xfId="13" applyFont="1" applyBorder="1" applyAlignment="1">
      <alignment horizontal="left" vertical="center"/>
    </xf>
    <xf numFmtId="0" fontId="8" fillId="0" borderId="65" xfId="13" applyFont="1" applyBorder="1" applyAlignment="1">
      <alignment horizontal="center" vertical="center"/>
    </xf>
    <xf numFmtId="0" fontId="8" fillId="0" borderId="66" xfId="13" applyFont="1" applyBorder="1" applyAlignment="1">
      <alignment horizontal="center" vertical="center"/>
    </xf>
    <xf numFmtId="0" fontId="8" fillId="0" borderId="107" xfId="13" applyFont="1" applyBorder="1" applyAlignment="1">
      <alignment horizontal="left" vertical="center" wrapText="1"/>
    </xf>
    <xf numFmtId="0" fontId="18" fillId="0" borderId="120" xfId="13" applyBorder="1" applyAlignment="1">
      <alignment horizontal="left" vertical="center" wrapText="1"/>
    </xf>
    <xf numFmtId="0" fontId="18" fillId="0" borderId="68" xfId="13" applyBorder="1" applyAlignment="1">
      <alignment horizontal="left" vertical="center" wrapText="1"/>
    </xf>
    <xf numFmtId="0" fontId="8" fillId="0" borderId="61" xfId="13" applyFont="1" applyBorder="1" applyAlignment="1">
      <alignment horizontal="left" vertical="center"/>
    </xf>
    <xf numFmtId="0" fontId="8" fillId="0" borderId="14" xfId="13" applyFont="1" applyBorder="1" applyAlignment="1">
      <alignment horizontal="left" vertical="center"/>
    </xf>
    <xf numFmtId="0" fontId="8" fillId="0" borderId="1" xfId="13" applyFont="1" applyBorder="1" applyAlignment="1">
      <alignment horizontal="left" vertical="center"/>
    </xf>
    <xf numFmtId="0" fontId="8" fillId="0" borderId="69" xfId="13" applyFont="1" applyBorder="1" applyAlignment="1">
      <alignment horizontal="left" vertical="center"/>
    </xf>
    <xf numFmtId="0" fontId="8" fillId="0" borderId="70" xfId="13" applyFont="1" applyBorder="1" applyAlignment="1">
      <alignment horizontal="center" vertical="center"/>
    </xf>
    <xf numFmtId="0" fontId="8" fillId="0" borderId="11" xfId="13" applyFont="1" applyBorder="1" applyAlignment="1">
      <alignment horizontal="center" vertical="center"/>
    </xf>
    <xf numFmtId="0" fontId="8" fillId="0" borderId="4" xfId="13" applyFont="1" applyBorder="1" applyAlignment="1">
      <alignment horizontal="center" vertical="center"/>
    </xf>
    <xf numFmtId="0" fontId="8" fillId="0" borderId="61" xfId="13" applyFont="1" applyBorder="1" applyAlignment="1">
      <alignment horizontal="center" vertical="center"/>
    </xf>
    <xf numFmtId="0" fontId="8" fillId="0" borderId="14" xfId="13" applyFont="1" applyBorder="1" applyAlignment="1">
      <alignment horizontal="center" vertical="center"/>
    </xf>
    <xf numFmtId="0" fontId="8" fillId="0" borderId="1" xfId="13" applyFont="1" applyBorder="1" applyAlignment="1">
      <alignment horizontal="center" vertical="center"/>
    </xf>
    <xf numFmtId="0" fontId="8" fillId="0" borderId="64" xfId="13" applyFont="1" applyBorder="1" applyAlignment="1">
      <alignment horizontal="center" vertical="center"/>
    </xf>
    <xf numFmtId="181" fontId="13" fillId="0" borderId="4" xfId="23" applyNumberFormat="1" applyFont="1" applyBorder="1" applyAlignment="1">
      <alignment horizontal="left" vertical="center" shrinkToFit="1"/>
    </xf>
    <xf numFmtId="181" fontId="13" fillId="0" borderId="71" xfId="23" applyNumberFormat="1" applyFont="1" applyBorder="1" applyAlignment="1">
      <alignment horizontal="left" vertical="center" shrinkToFit="1"/>
    </xf>
    <xf numFmtId="0" fontId="8" fillId="0" borderId="67" xfId="13" applyFont="1" applyBorder="1" applyAlignment="1">
      <alignment horizontal="right" vertical="center"/>
    </xf>
    <xf numFmtId="0" fontId="8" fillId="0" borderId="65" xfId="13" applyFont="1" applyBorder="1" applyAlignment="1">
      <alignment horizontal="right" vertical="center"/>
    </xf>
    <xf numFmtId="180" fontId="8" fillId="0" borderId="66" xfId="13" applyNumberFormat="1" applyFont="1" applyBorder="1" applyAlignment="1">
      <alignment horizontal="right" vertical="center"/>
    </xf>
    <xf numFmtId="180" fontId="8" fillId="0" borderId="72" xfId="13" applyNumberFormat="1" applyFont="1" applyBorder="1" applyAlignment="1">
      <alignment horizontal="right" vertical="center"/>
    </xf>
    <xf numFmtId="0" fontId="5" fillId="0" borderId="1" xfId="13" applyFont="1" applyBorder="1" applyAlignment="1">
      <alignment horizontal="left" vertical="center" shrinkToFit="1"/>
    </xf>
    <xf numFmtId="0" fontId="5" fillId="0" borderId="4" xfId="13" applyFont="1" applyBorder="1" applyAlignment="1">
      <alignment horizontal="left" vertical="center"/>
    </xf>
    <xf numFmtId="0" fontId="5" fillId="0" borderId="73" xfId="13" applyFont="1" applyBorder="1" applyAlignment="1">
      <alignment horizontal="left" vertical="center"/>
    </xf>
    <xf numFmtId="180" fontId="8" fillId="0" borderId="57" xfId="13" applyNumberFormat="1" applyFont="1" applyBorder="1" applyAlignment="1">
      <alignment horizontal="right" vertical="center"/>
    </xf>
    <xf numFmtId="180" fontId="8" fillId="0" borderId="63" xfId="13" applyNumberFormat="1" applyFont="1" applyBorder="1" applyAlignment="1">
      <alignment horizontal="right" vertical="center"/>
    </xf>
    <xf numFmtId="0" fontId="5" fillId="0" borderId="64" xfId="13" applyFont="1" applyBorder="1" applyAlignment="1">
      <alignment horizontal="center" vertical="center"/>
    </xf>
    <xf numFmtId="0" fontId="5" fillId="0" borderId="65" xfId="13" applyFont="1" applyBorder="1" applyAlignment="1">
      <alignment horizontal="center" vertical="center"/>
    </xf>
    <xf numFmtId="0" fontId="5" fillId="0" borderId="66" xfId="13" applyFont="1" applyBorder="1" applyAlignment="1">
      <alignment horizontal="center" vertical="center"/>
    </xf>
    <xf numFmtId="0" fontId="8" fillId="0" borderId="67" xfId="13" applyFont="1" applyBorder="1" applyAlignment="1">
      <alignment horizontal="center" vertical="center" shrinkToFit="1"/>
    </xf>
    <xf numFmtId="0" fontId="8" fillId="0" borderId="68" xfId="13" applyFont="1" applyBorder="1" applyAlignment="1">
      <alignment horizontal="center" vertical="center" shrinkToFit="1"/>
    </xf>
    <xf numFmtId="179" fontId="8" fillId="0" borderId="2" xfId="13" applyNumberFormat="1" applyFont="1" applyBorder="1" applyAlignment="1">
      <alignment horizontal="left" vertical="center" shrinkToFit="1"/>
    </xf>
    <xf numFmtId="179" fontId="8" fillId="0" borderId="14" xfId="13" applyNumberFormat="1" applyFont="1" applyBorder="1" applyAlignment="1">
      <alignment horizontal="left" vertical="center" shrinkToFit="1"/>
    </xf>
    <xf numFmtId="180" fontId="8" fillId="0" borderId="1" xfId="13" applyNumberFormat="1" applyFont="1" applyBorder="1" applyAlignment="1">
      <alignment horizontal="right" vertical="center"/>
    </xf>
    <xf numFmtId="180" fontId="8" fillId="0" borderId="69" xfId="13" applyNumberFormat="1" applyFont="1" applyBorder="1" applyAlignment="1">
      <alignment horizontal="right" vertical="center"/>
    </xf>
    <xf numFmtId="179" fontId="8" fillId="0" borderId="50" xfId="13" applyNumberFormat="1" applyFont="1" applyBorder="1" applyAlignment="1">
      <alignment horizontal="center" vertical="center" shrinkToFit="1"/>
    </xf>
    <xf numFmtId="0" fontId="8" fillId="0" borderId="51" xfId="13" applyFont="1" applyBorder="1" applyAlignment="1">
      <alignment horizontal="center" vertical="center"/>
    </xf>
    <xf numFmtId="0" fontId="8" fillId="0" borderId="52" xfId="13" applyFont="1" applyBorder="1" applyAlignment="1">
      <alignment horizontal="center" vertical="center"/>
    </xf>
    <xf numFmtId="0" fontId="8" fillId="0" borderId="53" xfId="13" applyFont="1" applyBorder="1" applyAlignment="1">
      <alignment horizontal="center" vertical="center"/>
    </xf>
    <xf numFmtId="0" fontId="5" fillId="0" borderId="54" xfId="13" applyFont="1" applyBorder="1" applyAlignment="1">
      <alignment horizontal="left" vertical="center" wrapText="1"/>
    </xf>
    <xf numFmtId="0" fontId="8" fillId="0" borderId="55" xfId="13" applyFont="1" applyBorder="1" applyAlignment="1">
      <alignment horizontal="left" vertical="center" wrapText="1"/>
    </xf>
    <xf numFmtId="0" fontId="8" fillId="0" borderId="56" xfId="13" applyFont="1" applyBorder="1" applyAlignment="1">
      <alignment horizontal="left" vertical="center" wrapText="1"/>
    </xf>
    <xf numFmtId="0" fontId="8" fillId="0" borderId="57" xfId="13" applyFont="1" applyBorder="1" applyAlignment="1">
      <alignment horizontal="center" vertical="center"/>
    </xf>
    <xf numFmtId="0" fontId="5" fillId="0" borderId="58" xfId="13" applyFont="1" applyBorder="1" applyAlignment="1">
      <alignment horizontal="center" vertical="center" shrinkToFit="1"/>
    </xf>
    <xf numFmtId="0" fontId="5" fillId="0" borderId="59" xfId="13" applyFont="1" applyBorder="1" applyAlignment="1">
      <alignment horizontal="center" vertical="center" shrinkToFit="1"/>
    </xf>
    <xf numFmtId="0" fontId="8" fillId="0" borderId="2" xfId="13" applyFont="1" applyBorder="1" applyAlignment="1">
      <alignment horizontal="left" vertical="center"/>
    </xf>
    <xf numFmtId="0" fontId="5" fillId="0" borderId="51" xfId="13" applyFont="1" applyBorder="1" applyAlignment="1">
      <alignment horizontal="center" vertical="center"/>
    </xf>
    <xf numFmtId="0" fontId="5" fillId="0" borderId="53" xfId="13" applyFont="1" applyBorder="1" applyAlignment="1">
      <alignment horizontal="center" vertical="center"/>
    </xf>
    <xf numFmtId="179" fontId="8" fillId="0" borderId="62" xfId="13" applyNumberFormat="1" applyFont="1" applyBorder="1" applyAlignment="1">
      <alignment horizontal="left" vertical="center" shrinkToFit="1"/>
    </xf>
    <xf numFmtId="179" fontId="8" fillId="0" borderId="52" xfId="13" applyNumberFormat="1" applyFont="1" applyBorder="1" applyAlignment="1">
      <alignment horizontal="left" vertical="center" shrinkToFit="1"/>
    </xf>
    <xf numFmtId="0" fontId="8" fillId="0" borderId="80" xfId="13" applyFont="1" applyBorder="1" applyAlignment="1">
      <alignment horizontal="left" vertical="center" wrapText="1"/>
    </xf>
    <xf numFmtId="0" fontId="8" fillId="0" borderId="81" xfId="13" applyFont="1" applyBorder="1" applyAlignment="1">
      <alignment horizontal="left" vertical="center" wrapText="1"/>
    </xf>
    <xf numFmtId="0" fontId="8" fillId="0" borderId="82" xfId="13" applyFont="1" applyBorder="1" applyAlignment="1">
      <alignment horizontal="left" vertical="center" wrapText="1"/>
    </xf>
    <xf numFmtId="0" fontId="8" fillId="0" borderId="87" xfId="13" applyFont="1" applyBorder="1" applyAlignment="1">
      <alignment horizontal="left" vertical="top" wrapText="1"/>
    </xf>
    <xf numFmtId="0" fontId="18" fillId="0" borderId="10" xfId="13" applyBorder="1" applyAlignment="1">
      <alignment horizontal="left" vertical="center"/>
    </xf>
    <xf numFmtId="0" fontId="18" fillId="0" borderId="103" xfId="13" applyBorder="1" applyAlignment="1">
      <alignment horizontal="left" vertical="center"/>
    </xf>
    <xf numFmtId="0" fontId="8" fillId="0" borderId="75" xfId="13" applyFont="1" applyBorder="1" applyAlignment="1">
      <alignment horizontal="left" vertical="center" wrapText="1"/>
    </xf>
    <xf numFmtId="0" fontId="18" fillId="0" borderId="3" xfId="13" applyBorder="1" applyAlignment="1">
      <alignment horizontal="left" vertical="center"/>
    </xf>
    <xf numFmtId="0" fontId="18" fillId="0" borderId="76" xfId="13" applyBorder="1" applyAlignment="1">
      <alignment horizontal="left" vertical="center"/>
    </xf>
    <xf numFmtId="0" fontId="20" fillId="0" borderId="0" xfId="13" applyFont="1" applyAlignment="1">
      <alignment horizontal="center" vertical="center"/>
    </xf>
    <xf numFmtId="0" fontId="8" fillId="0" borderId="0" xfId="13" applyFont="1" applyAlignment="1">
      <alignment horizontal="left" vertical="center"/>
    </xf>
    <xf numFmtId="0" fontId="5" fillId="0" borderId="61" xfId="13" applyFont="1" applyBorder="1" applyAlignment="1">
      <alignment horizontal="left" vertical="center"/>
    </xf>
    <xf numFmtId="0" fontId="5" fillId="0" borderId="14" xfId="13" applyFont="1" applyBorder="1" applyAlignment="1">
      <alignment horizontal="left" vertical="center"/>
    </xf>
    <xf numFmtId="0" fontId="5" fillId="0" borderId="1" xfId="13" applyFont="1" applyBorder="1" applyAlignment="1">
      <alignment horizontal="left" vertical="center"/>
    </xf>
    <xf numFmtId="0" fontId="5" fillId="0" borderId="2" xfId="13" applyFont="1" applyBorder="1" applyAlignment="1">
      <alignment horizontal="left" vertical="center"/>
    </xf>
    <xf numFmtId="0" fontId="8" fillId="0" borderId="89" xfId="13" applyFont="1" applyBorder="1" applyAlignment="1">
      <alignment horizontal="center" vertical="center"/>
    </xf>
    <xf numFmtId="0" fontId="8" fillId="0" borderId="69" xfId="13" applyFont="1" applyBorder="1" applyAlignment="1">
      <alignment horizontal="center" vertical="center"/>
    </xf>
    <xf numFmtId="0" fontId="5" fillId="0" borderId="95" xfId="13" applyFont="1" applyBorder="1" applyAlignment="1">
      <alignment horizontal="left" vertical="center"/>
    </xf>
    <xf numFmtId="0" fontId="5" fillId="0" borderId="12" xfId="13" applyFont="1" applyBorder="1" applyAlignment="1">
      <alignment horizontal="left" vertical="center"/>
    </xf>
    <xf numFmtId="0" fontId="5" fillId="0" borderId="78" xfId="13" applyFont="1" applyBorder="1" applyAlignment="1">
      <alignment horizontal="left" vertical="center"/>
    </xf>
    <xf numFmtId="0" fontId="5" fillId="0" borderId="77" xfId="13" applyFont="1" applyBorder="1" applyAlignment="1">
      <alignment horizontal="left" vertical="center"/>
    </xf>
    <xf numFmtId="0" fontId="5" fillId="0" borderId="96" xfId="13" applyFont="1" applyBorder="1" applyAlignment="1">
      <alignment horizontal="left" vertical="center"/>
    </xf>
    <xf numFmtId="0" fontId="8" fillId="0" borderId="97" xfId="13" applyFont="1" applyBorder="1" applyAlignment="1">
      <alignment horizontal="center" vertical="center"/>
    </xf>
    <xf numFmtId="0" fontId="8" fillId="0" borderId="78" xfId="13" applyFont="1" applyBorder="1" applyAlignment="1">
      <alignment horizontal="center" vertical="center"/>
    </xf>
    <xf numFmtId="0" fontId="8" fillId="0" borderId="77" xfId="13" applyFont="1" applyBorder="1" applyAlignment="1">
      <alignment horizontal="center" vertical="center"/>
    </xf>
    <xf numFmtId="0" fontId="8" fillId="0" borderId="79" xfId="13" applyFont="1" applyBorder="1" applyAlignment="1">
      <alignment horizontal="center" vertical="center"/>
    </xf>
    <xf numFmtId="0" fontId="8" fillId="0" borderId="98" xfId="13" applyFont="1" applyBorder="1" applyAlignment="1">
      <alignment horizontal="center" vertical="center"/>
    </xf>
    <xf numFmtId="0" fontId="5" fillId="0" borderId="70" xfId="13" applyFont="1" applyBorder="1" applyAlignment="1">
      <alignment horizontal="left" vertical="center"/>
    </xf>
    <xf numFmtId="0" fontId="5" fillId="0" borderId="11" xfId="13" applyFont="1" applyBorder="1" applyAlignment="1">
      <alignment horizontal="left" vertical="center"/>
    </xf>
    <xf numFmtId="0" fontId="5" fillId="0" borderId="31" xfId="13" applyFont="1" applyBorder="1" applyAlignment="1">
      <alignment horizontal="left" vertical="center"/>
    </xf>
    <xf numFmtId="0" fontId="5" fillId="0" borderId="9" xfId="13" applyFont="1" applyBorder="1" applyAlignment="1">
      <alignment horizontal="left" vertical="center"/>
    </xf>
    <xf numFmtId="0" fontId="8" fillId="0" borderId="88" xfId="13" applyFont="1" applyBorder="1" applyAlignment="1">
      <alignment horizontal="center" vertical="center"/>
    </xf>
    <xf numFmtId="0" fontId="8" fillId="0" borderId="71" xfId="13" applyFont="1" applyBorder="1" applyAlignment="1">
      <alignment horizontal="center" vertical="center"/>
    </xf>
    <xf numFmtId="0" fontId="8" fillId="0" borderId="103" xfId="13" applyFont="1" applyBorder="1" applyAlignment="1">
      <alignment horizontal="center" vertical="center"/>
    </xf>
    <xf numFmtId="0" fontId="8" fillId="0" borderId="94" xfId="13" applyFont="1" applyBorder="1" applyAlignment="1">
      <alignment horizontal="center" vertical="center" shrinkToFit="1"/>
    </xf>
    <xf numFmtId="0" fontId="8" fillId="0" borderId="11" xfId="13" applyFont="1" applyBorder="1" applyAlignment="1">
      <alignment horizontal="center" vertical="center" shrinkToFit="1"/>
    </xf>
    <xf numFmtId="0" fontId="8" fillId="0" borderId="73" xfId="13" applyFont="1" applyBorder="1" applyAlignment="1">
      <alignment horizontal="center" vertical="center"/>
    </xf>
    <xf numFmtId="200" fontId="8" fillId="0" borderId="89" xfId="13" applyNumberFormat="1" applyFont="1" applyBorder="1" applyAlignment="1">
      <alignment horizontal="center" vertical="center"/>
    </xf>
    <xf numFmtId="200" fontId="8" fillId="0" borderId="1" xfId="13" applyNumberFormat="1" applyFont="1" applyBorder="1" applyAlignment="1">
      <alignment horizontal="center" vertical="center"/>
    </xf>
    <xf numFmtId="0" fontId="8" fillId="0" borderId="75" xfId="0" applyFont="1" applyBorder="1" applyAlignment="1">
      <alignment horizontal="center" vertical="center"/>
    </xf>
    <xf numFmtId="0" fontId="8" fillId="0" borderId="14" xfId="0" applyFont="1" applyBorder="1" applyAlignment="1">
      <alignment horizontal="center" vertical="center"/>
    </xf>
    <xf numFmtId="0" fontId="8" fillId="0" borderId="104" xfId="0" applyFont="1" applyBorder="1" applyAlignment="1">
      <alignment horizontal="center" vertical="center" shrinkToFit="1"/>
    </xf>
    <xf numFmtId="0" fontId="8" fillId="0" borderId="14" xfId="0" applyFont="1" applyBorder="1" applyAlignment="1">
      <alignment horizontal="center" vertical="center" shrinkToFit="1"/>
    </xf>
    <xf numFmtId="0" fontId="8" fillId="0" borderId="75" xfId="13" applyFont="1" applyBorder="1" applyAlignment="1">
      <alignment horizontal="left" vertical="center"/>
    </xf>
    <xf numFmtId="0" fontId="8" fillId="0" borderId="3" xfId="13" applyFont="1" applyBorder="1" applyAlignment="1">
      <alignment horizontal="left" vertical="center"/>
    </xf>
    <xf numFmtId="0" fontId="8" fillId="0" borderId="76" xfId="13" applyFont="1" applyBorder="1" applyAlignment="1">
      <alignment horizontal="left" vertical="center"/>
    </xf>
    <xf numFmtId="0" fontId="8" fillId="0" borderId="60" xfId="13" applyFont="1" applyBorder="1" applyAlignment="1">
      <alignment horizontal="center" vertical="center"/>
    </xf>
    <xf numFmtId="0" fontId="8" fillId="0" borderId="8" xfId="13" applyFont="1" applyBorder="1" applyAlignment="1">
      <alignment horizontal="center" vertical="center"/>
    </xf>
    <xf numFmtId="0" fontId="8" fillId="0" borderId="87" xfId="13" applyFont="1" applyBorder="1" applyAlignment="1">
      <alignment horizontal="center" vertical="center"/>
    </xf>
    <xf numFmtId="0" fontId="5" fillId="0" borderId="31" xfId="13" applyFont="1" applyBorder="1" applyAlignment="1">
      <alignment horizontal="center" vertical="center" wrapText="1"/>
    </xf>
    <xf numFmtId="0" fontId="5" fillId="0" borderId="4" xfId="13" applyFont="1" applyBorder="1" applyAlignment="1">
      <alignment horizontal="center" vertical="center" wrapText="1"/>
    </xf>
    <xf numFmtId="0" fontId="8" fillId="0" borderId="109" xfId="13" applyFont="1" applyBorder="1" applyAlignment="1">
      <alignment horizontal="center" vertical="center"/>
    </xf>
    <xf numFmtId="0" fontId="8" fillId="0" borderId="108" xfId="13" applyFont="1" applyBorder="1" applyAlignment="1">
      <alignment horizontal="center" vertical="center" wrapText="1"/>
    </xf>
    <xf numFmtId="0" fontId="8" fillId="0" borderId="88" xfId="13" applyFont="1" applyBorder="1" applyAlignment="1">
      <alignment horizontal="center" vertical="center" wrapText="1"/>
    </xf>
    <xf numFmtId="0" fontId="8" fillId="0" borderId="75" xfId="13" applyFont="1" applyBorder="1" applyAlignment="1">
      <alignment horizontal="center" vertical="center"/>
    </xf>
    <xf numFmtId="0" fontId="8" fillId="0" borderId="104" xfId="13" applyFont="1" applyBorder="1" applyAlignment="1">
      <alignment horizontal="center" vertical="center" shrinkToFit="1"/>
    </xf>
    <xf numFmtId="0" fontId="8" fillId="0" borderId="14" xfId="13" applyFont="1" applyBorder="1" applyAlignment="1">
      <alignment horizontal="center" vertical="center" shrinkToFit="1"/>
    </xf>
    <xf numFmtId="0" fontId="8" fillId="0" borderId="122" xfId="13" applyFont="1" applyBorder="1" applyAlignment="1">
      <alignment horizontal="center" vertical="center"/>
    </xf>
    <xf numFmtId="0" fontId="8" fillId="0" borderId="123" xfId="13" applyFont="1" applyBorder="1" applyAlignment="1">
      <alignment horizontal="center" vertical="center"/>
    </xf>
    <xf numFmtId="0" fontId="8" fillId="0" borderId="124" xfId="13" applyFont="1" applyBorder="1" applyAlignment="1">
      <alignment horizontal="center" vertical="center"/>
    </xf>
    <xf numFmtId="0" fontId="8" fillId="0" borderId="27" xfId="13" applyFont="1" applyBorder="1" applyAlignment="1">
      <alignment horizontal="center" vertical="center"/>
    </xf>
    <xf numFmtId="0" fontId="8" fillId="0" borderId="75" xfId="13" applyFont="1" applyBorder="1" applyAlignment="1">
      <alignment horizontal="center" vertical="center" shrinkToFit="1"/>
    </xf>
    <xf numFmtId="0" fontId="8" fillId="0" borderId="89" xfId="13" applyFont="1" applyBorder="1" applyAlignment="1">
      <alignment horizontal="center" vertical="center" shrinkToFit="1"/>
    </xf>
    <xf numFmtId="0" fontId="8" fillId="0" borderId="1" xfId="13" applyFont="1" applyBorder="1" applyAlignment="1">
      <alignment horizontal="center" vertical="center" shrinkToFit="1"/>
    </xf>
    <xf numFmtId="0" fontId="23" fillId="0" borderId="1" xfId="13" applyFont="1" applyBorder="1" applyAlignment="1">
      <alignment horizontal="center" vertical="center" shrinkToFit="1"/>
    </xf>
    <xf numFmtId="0" fontId="23" fillId="0" borderId="69" xfId="13" applyFont="1" applyBorder="1" applyAlignment="1">
      <alignment horizontal="center" vertical="center" shrinkToFit="1"/>
    </xf>
    <xf numFmtId="0" fontId="13" fillId="0" borderId="2" xfId="13" applyFont="1" applyBorder="1" applyAlignment="1">
      <alignment vertical="center" wrapText="1"/>
    </xf>
    <xf numFmtId="0" fontId="13" fillId="0" borderId="14" xfId="13" applyFont="1" applyBorder="1" applyAlignment="1">
      <alignment vertical="center" wrapText="1"/>
    </xf>
    <xf numFmtId="187" fontId="8" fillId="0" borderId="2" xfId="13" applyNumberFormat="1" applyFont="1" applyBorder="1" applyAlignment="1">
      <alignment horizontal="right" vertical="center"/>
    </xf>
    <xf numFmtId="187" fontId="8" fillId="0" borderId="14" xfId="13" applyNumberFormat="1" applyFont="1" applyBorder="1" applyAlignment="1">
      <alignment horizontal="right" vertical="center"/>
    </xf>
    <xf numFmtId="188" fontId="8" fillId="0" borderId="2" xfId="23" applyNumberFormat="1" applyFont="1" applyBorder="1" applyAlignment="1">
      <alignment horizontal="right" vertical="center"/>
    </xf>
    <xf numFmtId="188" fontId="8" fillId="0" borderId="76" xfId="23" applyNumberFormat="1" applyFont="1" applyBorder="1" applyAlignment="1">
      <alignment horizontal="right" vertical="center"/>
    </xf>
    <xf numFmtId="0" fontId="13" fillId="0" borderId="107" xfId="13" applyFont="1" applyBorder="1" applyAlignment="1">
      <alignment horizontal="center" vertical="center" wrapText="1"/>
    </xf>
    <xf numFmtId="0" fontId="13" fillId="0" borderId="68" xfId="13" applyFont="1" applyBorder="1" applyAlignment="1">
      <alignment horizontal="center" vertical="center" wrapText="1"/>
    </xf>
    <xf numFmtId="0" fontId="8" fillId="0" borderId="75" xfId="13" applyFont="1" applyBorder="1" applyAlignment="1">
      <alignment horizontal="center" vertical="center" wrapText="1"/>
    </xf>
    <xf numFmtId="0" fontId="8" fillId="0" borderId="76" xfId="13" applyFont="1" applyBorder="1" applyAlignment="1">
      <alignment horizontal="center" vertical="center" wrapText="1"/>
    </xf>
    <xf numFmtId="0" fontId="8" fillId="0" borderId="87" xfId="13" applyFont="1" applyBorder="1" applyAlignment="1">
      <alignment horizontal="left" vertical="center"/>
    </xf>
    <xf numFmtId="0" fontId="8" fillId="0" borderId="10" xfId="13" applyFont="1" applyBorder="1" applyAlignment="1">
      <alignment horizontal="left" vertical="center"/>
    </xf>
    <xf numFmtId="0" fontId="8" fillId="0" borderId="103" xfId="13" applyFont="1" applyBorder="1" applyAlignment="1">
      <alignment horizontal="left" vertical="center"/>
    </xf>
    <xf numFmtId="0" fontId="13" fillId="0" borderId="2" xfId="13" applyFont="1" applyBorder="1" applyAlignment="1">
      <alignment horizontal="left" vertical="center" wrapText="1"/>
    </xf>
    <xf numFmtId="0" fontId="13" fillId="0" borderId="14" xfId="13" applyFont="1" applyBorder="1" applyAlignment="1">
      <alignment horizontal="left" vertical="center" wrapText="1"/>
    </xf>
    <xf numFmtId="0" fontId="13" fillId="0" borderId="75" xfId="13" applyFont="1" applyBorder="1" applyAlignment="1">
      <alignment horizontal="center" vertical="center" wrapText="1"/>
    </xf>
    <xf numFmtId="0" fontId="13" fillId="0" borderId="76" xfId="13" applyFont="1" applyBorder="1" applyAlignment="1">
      <alignment horizontal="center" vertical="center" wrapText="1"/>
    </xf>
    <xf numFmtId="0" fontId="23" fillId="0" borderId="75" xfId="13" applyFont="1" applyBorder="1" applyAlignment="1">
      <alignment horizontal="left" vertical="center" wrapText="1" shrinkToFit="1"/>
    </xf>
    <xf numFmtId="0" fontId="23" fillId="0" borderId="76" xfId="13" applyFont="1" applyBorder="1" applyAlignment="1">
      <alignment horizontal="left" vertical="center" wrapText="1" shrinkToFit="1"/>
    </xf>
    <xf numFmtId="0" fontId="5" fillId="0" borderId="2" xfId="13" applyFont="1" applyBorder="1" applyAlignment="1">
      <alignment horizontal="left" vertical="center" wrapText="1"/>
    </xf>
    <xf numFmtId="0" fontId="5" fillId="0" borderId="14" xfId="13" applyFont="1" applyBorder="1" applyAlignment="1">
      <alignment horizontal="left" vertical="center" wrapText="1"/>
    </xf>
    <xf numFmtId="0" fontId="13" fillId="0" borderId="75" xfId="13" applyFont="1" applyBorder="1" applyAlignment="1">
      <alignment horizontal="left" vertical="center" wrapText="1" shrinkToFit="1"/>
    </xf>
    <xf numFmtId="0" fontId="13" fillId="0" borderId="76" xfId="13" applyFont="1" applyBorder="1" applyAlignment="1">
      <alignment horizontal="left" vertical="center" wrapText="1" shrinkToFit="1"/>
    </xf>
    <xf numFmtId="0" fontId="16" fillId="0" borderId="75" xfId="13" applyFont="1" applyBorder="1" applyAlignment="1">
      <alignment horizontal="left" vertical="center" wrapText="1" shrinkToFit="1"/>
    </xf>
    <xf numFmtId="0" fontId="16" fillId="0" borderId="76" xfId="13" applyFont="1" applyBorder="1" applyAlignment="1">
      <alignment horizontal="left" vertical="center" wrapText="1" shrinkToFit="1"/>
    </xf>
    <xf numFmtId="0" fontId="8" fillId="0" borderId="2" xfId="13" applyFont="1" applyBorder="1" applyAlignment="1">
      <alignment horizontal="left" vertical="center" wrapText="1"/>
    </xf>
    <xf numFmtId="0" fontId="8" fillId="0" borderId="14" xfId="13" applyFont="1" applyBorder="1" applyAlignment="1">
      <alignment horizontal="left" vertical="center" wrapText="1"/>
    </xf>
    <xf numFmtId="0" fontId="8" fillId="0" borderId="75" xfId="13" applyFont="1" applyBorder="1" applyAlignment="1">
      <alignment horizontal="left" vertical="center" shrinkToFit="1"/>
    </xf>
    <xf numFmtId="0" fontId="8" fillId="0" borderId="76" xfId="13" applyFont="1" applyBorder="1" applyAlignment="1">
      <alignment horizontal="left" vertical="center" shrinkToFit="1"/>
    </xf>
    <xf numFmtId="188" fontId="4" fillId="0" borderId="2" xfId="23" applyNumberFormat="1" applyFont="1" applyBorder="1" applyAlignment="1">
      <alignment horizontal="right" vertical="center"/>
    </xf>
    <xf numFmtId="188" fontId="4" fillId="0" borderId="76" xfId="23" applyNumberFormat="1" applyFont="1" applyBorder="1" applyAlignment="1">
      <alignment horizontal="right" vertical="center"/>
    </xf>
    <xf numFmtId="0" fontId="8" fillId="0" borderId="70" xfId="13" applyFont="1" applyBorder="1" applyAlignment="1">
      <alignment horizontal="left" vertical="center"/>
    </xf>
    <xf numFmtId="0" fontId="8" fillId="0" borderId="11" xfId="13" applyFont="1" applyBorder="1" applyAlignment="1">
      <alignment horizontal="left" vertical="center"/>
    </xf>
    <xf numFmtId="0" fontId="8" fillId="0" borderId="4" xfId="13" applyFont="1" applyBorder="1" applyAlignment="1">
      <alignment horizontal="left" vertical="center"/>
    </xf>
    <xf numFmtId="0" fontId="8" fillId="0" borderId="31" xfId="13" applyFont="1" applyBorder="1" applyAlignment="1">
      <alignment horizontal="left" vertical="center"/>
    </xf>
    <xf numFmtId="0" fontId="8" fillId="0" borderId="73" xfId="13" applyFont="1" applyBorder="1" applyAlignment="1">
      <alignment horizontal="left" vertical="center"/>
    </xf>
    <xf numFmtId="0" fontId="8" fillId="0" borderId="2" xfId="13" applyFont="1" applyBorder="1" applyAlignment="1">
      <alignment horizontal="center" vertical="center"/>
    </xf>
    <xf numFmtId="0" fontId="13" fillId="0" borderId="51" xfId="13" applyFont="1" applyBorder="1" applyAlignment="1">
      <alignment horizontal="center" vertical="center" wrapText="1"/>
    </xf>
    <xf numFmtId="0" fontId="13" fillId="0" borderId="74" xfId="13" applyFont="1" applyBorder="1" applyAlignment="1">
      <alignment horizontal="center" vertical="center"/>
    </xf>
    <xf numFmtId="0" fontId="8" fillId="0" borderId="107" xfId="13" applyFont="1" applyBorder="1" applyAlignment="1">
      <alignment horizontal="center" vertical="center"/>
    </xf>
    <xf numFmtId="0" fontId="8" fillId="0" borderId="116" xfId="13" applyFont="1" applyBorder="1" applyAlignment="1">
      <alignment horizontal="center" vertical="center"/>
    </xf>
    <xf numFmtId="0" fontId="8" fillId="0" borderId="112" xfId="13" applyFont="1" applyBorder="1" applyAlignment="1">
      <alignment horizontal="center" vertical="center"/>
    </xf>
    <xf numFmtId="0" fontId="8" fillId="0" borderId="119" xfId="13" applyFont="1" applyBorder="1" applyAlignment="1">
      <alignment horizontal="center" vertical="center"/>
    </xf>
    <xf numFmtId="0" fontId="8" fillId="0" borderId="87" xfId="13" applyFont="1" applyBorder="1" applyAlignment="1">
      <alignment horizontal="left" vertical="center" wrapText="1"/>
    </xf>
    <xf numFmtId="0" fontId="18" fillId="0" borderId="10" xfId="13" applyBorder="1" applyAlignment="1">
      <alignment horizontal="left" vertical="center" wrapText="1"/>
    </xf>
    <xf numFmtId="0" fontId="18" fillId="0" borderId="103" xfId="13" applyBorder="1" applyAlignment="1">
      <alignment horizontal="left" vertical="center" wrapText="1"/>
    </xf>
    <xf numFmtId="0" fontId="8" fillId="0" borderId="108" xfId="13" applyFont="1" applyBorder="1" applyAlignment="1">
      <alignment horizontal="center" vertical="center"/>
    </xf>
    <xf numFmtId="0" fontId="8" fillId="0" borderId="31" xfId="13" applyFont="1" applyBorder="1" applyAlignment="1">
      <alignment horizontal="center" vertical="center"/>
    </xf>
    <xf numFmtId="0" fontId="8" fillId="0" borderId="85" xfId="13" applyFont="1" applyBorder="1" applyAlignment="1">
      <alignment horizontal="center" vertical="center"/>
    </xf>
    <xf numFmtId="0" fontId="8" fillId="0" borderId="7" xfId="13" applyFont="1" applyBorder="1" applyAlignment="1">
      <alignment horizontal="center" vertical="center"/>
    </xf>
    <xf numFmtId="0" fontId="8" fillId="0" borderId="86" xfId="13" applyFont="1" applyBorder="1" applyAlignment="1">
      <alignment horizontal="center" vertical="center"/>
    </xf>
    <xf numFmtId="0" fontId="8" fillId="0" borderId="84" xfId="13" applyFont="1" applyBorder="1" applyAlignment="1">
      <alignment horizontal="center" vertical="center"/>
    </xf>
    <xf numFmtId="0" fontId="8" fillId="0" borderId="76" xfId="13" applyFont="1" applyBorder="1" applyAlignment="1">
      <alignment horizontal="center" vertical="center" shrinkToFit="1"/>
    </xf>
    <xf numFmtId="0" fontId="8" fillId="0" borderId="113" xfId="13" applyFont="1" applyBorder="1" applyAlignment="1">
      <alignment horizontal="center" vertical="center" shrinkToFit="1"/>
    </xf>
    <xf numFmtId="0" fontId="8" fillId="0" borderId="52" xfId="13" applyFont="1" applyBorder="1" applyAlignment="1">
      <alignment horizontal="center" vertical="center" shrinkToFit="1"/>
    </xf>
    <xf numFmtId="0" fontId="8" fillId="0" borderId="3" xfId="13" applyFont="1" applyBorder="1" applyAlignment="1">
      <alignment horizontal="center" vertical="center" shrinkToFit="1"/>
    </xf>
    <xf numFmtId="0" fontId="8" fillId="0" borderId="110" xfId="13" applyFont="1" applyBorder="1" applyAlignment="1">
      <alignment horizontal="center" vertical="center" shrinkToFit="1"/>
    </xf>
    <xf numFmtId="0" fontId="8" fillId="0" borderId="65" xfId="13" applyFont="1" applyBorder="1" applyAlignment="1">
      <alignment horizontal="center" vertical="center" shrinkToFit="1"/>
    </xf>
    <xf numFmtId="0" fontId="8" fillId="0" borderId="117" xfId="13" applyFont="1" applyBorder="1" applyAlignment="1">
      <alignment horizontal="center" vertical="center"/>
    </xf>
    <xf numFmtId="0" fontId="5" fillId="0" borderId="75" xfId="13" applyFont="1" applyBorder="1" applyAlignment="1">
      <alignment horizontal="left" vertical="center" wrapText="1" shrinkToFit="1"/>
    </xf>
    <xf numFmtId="0" fontId="5" fillId="0" borderId="76" xfId="13" applyFont="1" applyBorder="1" applyAlignment="1">
      <alignment horizontal="left" vertical="center" wrapText="1" shrinkToFit="1"/>
    </xf>
    <xf numFmtId="0" fontId="34" fillId="0" borderId="75" xfId="13" applyFont="1" applyBorder="1" applyAlignment="1">
      <alignment horizontal="left" vertical="center" wrapText="1" shrinkToFit="1"/>
    </xf>
    <xf numFmtId="0" fontId="34" fillId="0" borderId="76" xfId="13" applyFont="1" applyBorder="1" applyAlignment="1">
      <alignment horizontal="left" vertical="center" wrapText="1" shrinkToFit="1"/>
    </xf>
    <xf numFmtId="0" fontId="13" fillId="0" borderId="2" xfId="13" applyFont="1" applyBorder="1" applyAlignment="1">
      <alignment horizontal="center" vertical="center" wrapText="1"/>
    </xf>
    <xf numFmtId="0" fontId="13" fillId="0" borderId="14" xfId="13" applyFont="1" applyBorder="1" applyAlignment="1">
      <alignment horizontal="center" vertical="center" wrapText="1"/>
    </xf>
    <xf numFmtId="0" fontId="8" fillId="0" borderId="75" xfId="13" applyFont="1" applyBorder="1" applyAlignment="1">
      <alignment horizontal="center" vertical="center" wrapText="1" shrinkToFit="1"/>
    </xf>
    <xf numFmtId="0" fontId="8" fillId="0" borderId="76" xfId="13" applyFont="1" applyBorder="1" applyAlignment="1">
      <alignment horizontal="center" vertical="center" wrapText="1" shrinkToFit="1"/>
    </xf>
    <xf numFmtId="0" fontId="5" fillId="0" borderId="75" xfId="13" applyFont="1" applyBorder="1" applyAlignment="1">
      <alignment horizontal="center" vertical="center" wrapText="1" shrinkToFit="1"/>
    </xf>
    <xf numFmtId="0" fontId="5" fillId="0" borderId="76" xfId="13" applyFont="1" applyBorder="1" applyAlignment="1">
      <alignment horizontal="center" vertical="center" wrapText="1" shrinkToFit="1"/>
    </xf>
    <xf numFmtId="0" fontId="23" fillId="0" borderId="75" xfId="13" applyFont="1" applyBorder="1" applyAlignment="1">
      <alignment horizontal="center" vertical="center" wrapText="1" shrinkToFit="1"/>
    </xf>
    <xf numFmtId="0" fontId="23" fillId="0" borderId="76" xfId="13" applyFont="1" applyBorder="1" applyAlignment="1">
      <alignment horizontal="center" vertical="center" wrapText="1" shrinkToFit="1"/>
    </xf>
    <xf numFmtId="0" fontId="5" fillId="0" borderId="2" xfId="13" applyFont="1" applyFill="1" applyBorder="1" applyAlignment="1">
      <alignment horizontal="left" vertical="center" wrapText="1"/>
    </xf>
    <xf numFmtId="0" fontId="5" fillId="0" borderId="14" xfId="13" applyFont="1" applyFill="1" applyBorder="1" applyAlignment="1">
      <alignment horizontal="left" vertical="center" wrapText="1"/>
    </xf>
    <xf numFmtId="187" fontId="8" fillId="0" borderId="2" xfId="13" applyNumberFormat="1" applyFont="1" applyFill="1" applyBorder="1" applyAlignment="1">
      <alignment horizontal="right" vertical="center"/>
    </xf>
    <xf numFmtId="187" fontId="8" fillId="0" borderId="14" xfId="13" applyNumberFormat="1" applyFont="1" applyFill="1" applyBorder="1" applyAlignment="1">
      <alignment horizontal="right" vertical="center"/>
    </xf>
    <xf numFmtId="188" fontId="8" fillId="0" borderId="2" xfId="23" applyNumberFormat="1" applyFont="1" applyFill="1" applyBorder="1" applyAlignment="1">
      <alignment horizontal="right" vertical="center"/>
    </xf>
    <xf numFmtId="188" fontId="8" fillId="0" borderId="76" xfId="23" applyNumberFormat="1" applyFont="1" applyFill="1" applyBorder="1" applyAlignment="1">
      <alignment horizontal="right" vertical="center"/>
    </xf>
    <xf numFmtId="0" fontId="8" fillId="0" borderId="75" xfId="13" applyFont="1" applyFill="1" applyBorder="1" applyAlignment="1">
      <alignment horizontal="center" vertical="center" shrinkToFit="1"/>
    </xf>
    <xf numFmtId="0" fontId="8" fillId="0" borderId="76" xfId="13" applyFont="1" applyFill="1" applyBorder="1" applyAlignment="1">
      <alignment horizontal="center" vertical="center" shrinkToFit="1"/>
    </xf>
    <xf numFmtId="188" fontId="8" fillId="0" borderId="2" xfId="23" applyNumberFormat="1" applyFont="1" applyBorder="1" applyAlignment="1">
      <alignment horizontal="center" vertical="center"/>
    </xf>
    <xf numFmtId="188" fontId="8" fillId="0" borderId="76" xfId="23" applyNumberFormat="1" applyFont="1" applyBorder="1" applyAlignment="1">
      <alignment horizontal="center" vertical="center"/>
    </xf>
    <xf numFmtId="0" fontId="8" fillId="0" borderId="107" xfId="0" applyFont="1" applyBorder="1" applyAlignment="1">
      <alignment horizontal="center" vertical="center"/>
    </xf>
    <xf numFmtId="0" fontId="8" fillId="0" borderId="65" xfId="0" applyFont="1" applyBorder="1" applyAlignment="1">
      <alignment horizontal="center" vertical="center"/>
    </xf>
    <xf numFmtId="0" fontId="8" fillId="0" borderId="110" xfId="0" applyFont="1" applyBorder="1" applyAlignment="1">
      <alignment horizontal="center" vertical="center" shrinkToFit="1"/>
    </xf>
    <xf numFmtId="0" fontId="8" fillId="0" borderId="65" xfId="0" applyFont="1" applyBorder="1" applyAlignment="1">
      <alignment horizontal="center" vertical="center" shrinkToFit="1"/>
    </xf>
    <xf numFmtId="0" fontId="13" fillId="0" borderId="75" xfId="13" applyFont="1" applyFill="1" applyBorder="1" applyAlignment="1">
      <alignment horizontal="center" vertical="center" wrapText="1"/>
    </xf>
    <xf numFmtId="0" fontId="13" fillId="0" borderId="76" xfId="13" applyFont="1" applyFill="1" applyBorder="1" applyAlignment="1">
      <alignment horizontal="center" vertical="center" wrapText="1"/>
    </xf>
    <xf numFmtId="4" fontId="45" fillId="0" borderId="0" xfId="8" applyNumberFormat="1" applyFont="1" applyFill="1" applyBorder="1" applyAlignment="1">
      <alignment horizontal="center" vertical="center" wrapText="1"/>
    </xf>
    <xf numFmtId="4" fontId="46" fillId="0" borderId="0" xfId="8" applyNumberFormat="1" applyFont="1" applyFill="1" applyBorder="1" applyAlignment="1">
      <alignment horizontal="left" vertical="center" wrapText="1"/>
    </xf>
    <xf numFmtId="0" fontId="46" fillId="0" borderId="1" xfId="8" applyNumberFormat="1" applyFont="1" applyFill="1" applyBorder="1" applyAlignment="1">
      <alignment horizontal="center" vertical="center" shrinkToFit="1"/>
    </xf>
    <xf numFmtId="4" fontId="46" fillId="0" borderId="1" xfId="8" applyNumberFormat="1" applyFont="1" applyFill="1" applyBorder="1" applyAlignment="1">
      <alignment horizontal="center" vertical="center" wrapText="1" shrinkToFit="1"/>
    </xf>
    <xf numFmtId="4" fontId="46" fillId="0" borderId="1" xfId="8" applyNumberFormat="1" applyFont="1" applyFill="1" applyBorder="1" applyAlignment="1">
      <alignment horizontal="distributed" vertical="center" shrinkToFit="1"/>
    </xf>
    <xf numFmtId="4" fontId="46" fillId="0" borderId="84" xfId="8" applyNumberFormat="1" applyFont="1" applyFill="1" applyBorder="1" applyAlignment="1">
      <alignment horizontal="center" vertical="center" wrapText="1" shrinkToFit="1"/>
    </xf>
    <xf numFmtId="4" fontId="46" fillId="0" borderId="4" xfId="8" applyNumberFormat="1" applyFont="1" applyFill="1" applyBorder="1" applyAlignment="1">
      <alignment horizontal="center" vertical="center" wrapText="1" shrinkToFit="1"/>
    </xf>
    <xf numFmtId="4" fontId="46" fillId="0" borderId="84" xfId="8" applyNumberFormat="1" applyFont="1" applyFill="1" applyBorder="1" applyAlignment="1">
      <alignment horizontal="center" vertical="center" shrinkToFit="1"/>
    </xf>
    <xf numFmtId="4" fontId="46" fillId="0" borderId="4" xfId="8" applyNumberFormat="1" applyFont="1" applyFill="1" applyBorder="1" applyAlignment="1">
      <alignment horizontal="center" vertical="center" shrinkToFit="1"/>
    </xf>
  </cellXfs>
  <cellStyles count="24">
    <cellStyle name="一般" xfId="0" builtinId="0"/>
    <cellStyle name="一般 2" xfId="1"/>
    <cellStyle name="一般 2 2" xfId="8"/>
    <cellStyle name="一般 3" xfId="2"/>
    <cellStyle name="一般 3 2" xfId="7"/>
    <cellStyle name="一般 4" xfId="5"/>
    <cellStyle name="一般 5" xfId="9"/>
    <cellStyle name="一般 5 2" xfId="16"/>
    <cellStyle name="一般 6" xfId="10"/>
    <cellStyle name="一般 6 2" xfId="21"/>
    <cellStyle name="一般 7" xfId="13"/>
    <cellStyle name="千分位 2" xfId="3"/>
    <cellStyle name="千分位 3" xfId="17"/>
    <cellStyle name="千分位 4" xfId="22"/>
    <cellStyle name="千分位 5" xfId="23"/>
    <cellStyle name="千分位 6" xfId="14"/>
    <cellStyle name="百分比 2" xfId="4"/>
    <cellStyle name="百分比 2 2" xfId="11"/>
    <cellStyle name="百分比 3" xfId="6"/>
    <cellStyle name="百分比 3 2" xfId="12"/>
    <cellStyle name="百分比 3 3" xfId="18"/>
    <cellStyle name="百分比 4" xfId="15"/>
    <cellStyle name="數量金額" xfId="19"/>
    <cellStyle name="樣式 1" xfId="2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11</xdr:col>
      <xdr:colOff>202271</xdr:colOff>
      <xdr:row>2</xdr:row>
      <xdr:rowOff>29135</xdr:rowOff>
    </xdr:from>
    <xdr:to>
      <xdr:col>13</xdr:col>
      <xdr:colOff>313763</xdr:colOff>
      <xdr:row>3</xdr:row>
      <xdr:rowOff>22411</xdr:rowOff>
    </xdr:to>
    <xdr:sp macro="" textlink="">
      <xdr:nvSpPr>
        <xdr:cNvPr id="2" name="Text Box 2"/>
        <xdr:cNvSpPr txBox="1">
          <a:spLocks noChangeArrowheads="1"/>
        </xdr:cNvSpPr>
      </xdr:nvSpPr>
      <xdr:spPr bwMode="auto">
        <a:xfrm>
          <a:off x="6422096" y="676835"/>
          <a:ext cx="1321167" cy="269501"/>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202271</xdr:colOff>
      <xdr:row>2</xdr:row>
      <xdr:rowOff>29135</xdr:rowOff>
    </xdr:from>
    <xdr:to>
      <xdr:col>13</xdr:col>
      <xdr:colOff>313763</xdr:colOff>
      <xdr:row>3</xdr:row>
      <xdr:rowOff>22411</xdr:rowOff>
    </xdr:to>
    <xdr:sp macro="" textlink="">
      <xdr:nvSpPr>
        <xdr:cNvPr id="2" name="Text Box 2"/>
        <xdr:cNvSpPr txBox="1">
          <a:spLocks noChangeArrowheads="1"/>
        </xdr:cNvSpPr>
      </xdr:nvSpPr>
      <xdr:spPr bwMode="auto">
        <a:xfrm>
          <a:off x="6374471" y="562535"/>
          <a:ext cx="1321167" cy="269501"/>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91</xdr:row>
      <xdr:rowOff>29135</xdr:rowOff>
    </xdr:from>
    <xdr:to>
      <xdr:col>13</xdr:col>
      <xdr:colOff>313763</xdr:colOff>
      <xdr:row>92</xdr:row>
      <xdr:rowOff>22411</xdr:rowOff>
    </xdr:to>
    <xdr:sp macro="" textlink="">
      <xdr:nvSpPr>
        <xdr:cNvPr id="3" name="Text Box 2"/>
        <xdr:cNvSpPr txBox="1">
          <a:spLocks noChangeArrowheads="1"/>
        </xdr:cNvSpPr>
      </xdr:nvSpPr>
      <xdr:spPr bwMode="auto">
        <a:xfrm>
          <a:off x="6374471" y="28956560"/>
          <a:ext cx="1321167" cy="212351"/>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183</xdr:row>
      <xdr:rowOff>29135</xdr:rowOff>
    </xdr:from>
    <xdr:to>
      <xdr:col>13</xdr:col>
      <xdr:colOff>313763</xdr:colOff>
      <xdr:row>184</xdr:row>
      <xdr:rowOff>22411</xdr:rowOff>
    </xdr:to>
    <xdr:sp macro="" textlink="">
      <xdr:nvSpPr>
        <xdr:cNvPr id="4" name="Text Box 2"/>
        <xdr:cNvSpPr txBox="1">
          <a:spLocks noChangeArrowheads="1"/>
        </xdr:cNvSpPr>
      </xdr:nvSpPr>
      <xdr:spPr bwMode="auto">
        <a:xfrm>
          <a:off x="6374471" y="55788485"/>
          <a:ext cx="1321167" cy="212351"/>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275</xdr:row>
      <xdr:rowOff>29135</xdr:rowOff>
    </xdr:from>
    <xdr:to>
      <xdr:col>13</xdr:col>
      <xdr:colOff>313763</xdr:colOff>
      <xdr:row>276</xdr:row>
      <xdr:rowOff>22411</xdr:rowOff>
    </xdr:to>
    <xdr:sp macro="" textlink="">
      <xdr:nvSpPr>
        <xdr:cNvPr id="5" name="Text Box 2"/>
        <xdr:cNvSpPr txBox="1">
          <a:spLocks noChangeArrowheads="1"/>
        </xdr:cNvSpPr>
      </xdr:nvSpPr>
      <xdr:spPr bwMode="auto">
        <a:xfrm>
          <a:off x="6374471" y="82791860"/>
          <a:ext cx="1321167" cy="212351"/>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367</xdr:row>
      <xdr:rowOff>29135</xdr:rowOff>
    </xdr:from>
    <xdr:to>
      <xdr:col>13</xdr:col>
      <xdr:colOff>313763</xdr:colOff>
      <xdr:row>368</xdr:row>
      <xdr:rowOff>22411</xdr:rowOff>
    </xdr:to>
    <xdr:sp macro="" textlink="">
      <xdr:nvSpPr>
        <xdr:cNvPr id="6" name="Text Box 2"/>
        <xdr:cNvSpPr txBox="1">
          <a:spLocks noChangeArrowheads="1"/>
        </xdr:cNvSpPr>
      </xdr:nvSpPr>
      <xdr:spPr bwMode="auto">
        <a:xfrm>
          <a:off x="6374471" y="110052410"/>
          <a:ext cx="1321167" cy="212351"/>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456</xdr:row>
      <xdr:rowOff>29135</xdr:rowOff>
    </xdr:from>
    <xdr:to>
      <xdr:col>13</xdr:col>
      <xdr:colOff>313763</xdr:colOff>
      <xdr:row>457</xdr:row>
      <xdr:rowOff>22411</xdr:rowOff>
    </xdr:to>
    <xdr:sp macro="" textlink="">
      <xdr:nvSpPr>
        <xdr:cNvPr id="7" name="Text Box 2"/>
        <xdr:cNvSpPr txBox="1">
          <a:spLocks noChangeArrowheads="1"/>
        </xdr:cNvSpPr>
      </xdr:nvSpPr>
      <xdr:spPr bwMode="auto">
        <a:xfrm>
          <a:off x="6374471" y="135303185"/>
          <a:ext cx="1321167" cy="212351"/>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545</xdr:row>
      <xdr:rowOff>29135</xdr:rowOff>
    </xdr:from>
    <xdr:to>
      <xdr:col>13</xdr:col>
      <xdr:colOff>313763</xdr:colOff>
      <xdr:row>546</xdr:row>
      <xdr:rowOff>22411</xdr:rowOff>
    </xdr:to>
    <xdr:sp macro="" textlink="">
      <xdr:nvSpPr>
        <xdr:cNvPr id="8" name="Text Box 2"/>
        <xdr:cNvSpPr txBox="1">
          <a:spLocks noChangeArrowheads="1"/>
        </xdr:cNvSpPr>
      </xdr:nvSpPr>
      <xdr:spPr bwMode="auto">
        <a:xfrm>
          <a:off x="6374471" y="160468235"/>
          <a:ext cx="1321167" cy="212351"/>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634</xdr:row>
      <xdr:rowOff>29135</xdr:rowOff>
    </xdr:from>
    <xdr:to>
      <xdr:col>13</xdr:col>
      <xdr:colOff>313763</xdr:colOff>
      <xdr:row>635</xdr:row>
      <xdr:rowOff>22411</xdr:rowOff>
    </xdr:to>
    <xdr:sp macro="" textlink="">
      <xdr:nvSpPr>
        <xdr:cNvPr id="9" name="Text Box 2"/>
        <xdr:cNvSpPr txBox="1">
          <a:spLocks noChangeArrowheads="1"/>
        </xdr:cNvSpPr>
      </xdr:nvSpPr>
      <xdr:spPr bwMode="auto">
        <a:xfrm>
          <a:off x="6374471" y="185842835"/>
          <a:ext cx="1321167" cy="212351"/>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724</xdr:row>
      <xdr:rowOff>29135</xdr:rowOff>
    </xdr:from>
    <xdr:to>
      <xdr:col>13</xdr:col>
      <xdr:colOff>313763</xdr:colOff>
      <xdr:row>725</xdr:row>
      <xdr:rowOff>22411</xdr:rowOff>
    </xdr:to>
    <xdr:sp macro="" textlink="">
      <xdr:nvSpPr>
        <xdr:cNvPr id="10" name="Text Box 2"/>
        <xdr:cNvSpPr txBox="1">
          <a:spLocks noChangeArrowheads="1"/>
        </xdr:cNvSpPr>
      </xdr:nvSpPr>
      <xdr:spPr bwMode="auto">
        <a:xfrm>
          <a:off x="6374471" y="211484135"/>
          <a:ext cx="1321167" cy="212351"/>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814</xdr:row>
      <xdr:rowOff>29135</xdr:rowOff>
    </xdr:from>
    <xdr:to>
      <xdr:col>13</xdr:col>
      <xdr:colOff>313763</xdr:colOff>
      <xdr:row>815</xdr:row>
      <xdr:rowOff>22411</xdr:rowOff>
    </xdr:to>
    <xdr:sp macro="" textlink="">
      <xdr:nvSpPr>
        <xdr:cNvPr id="11" name="Text Box 2"/>
        <xdr:cNvSpPr txBox="1">
          <a:spLocks noChangeArrowheads="1"/>
        </xdr:cNvSpPr>
      </xdr:nvSpPr>
      <xdr:spPr bwMode="auto">
        <a:xfrm>
          <a:off x="6374471" y="237106385"/>
          <a:ext cx="1321167" cy="212351"/>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904</xdr:row>
      <xdr:rowOff>295276</xdr:rowOff>
    </xdr:from>
    <xdr:to>
      <xdr:col>13</xdr:col>
      <xdr:colOff>313763</xdr:colOff>
      <xdr:row>906</xdr:row>
      <xdr:rowOff>38101</xdr:rowOff>
    </xdr:to>
    <xdr:sp macro="" textlink="">
      <xdr:nvSpPr>
        <xdr:cNvPr id="12" name="Text Box 2"/>
        <xdr:cNvSpPr txBox="1">
          <a:spLocks noChangeArrowheads="1"/>
        </xdr:cNvSpPr>
      </xdr:nvSpPr>
      <xdr:spPr bwMode="auto">
        <a:xfrm>
          <a:off x="6374471" y="26335672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39</xdr:row>
      <xdr:rowOff>29135</xdr:rowOff>
    </xdr:from>
    <xdr:to>
      <xdr:col>13</xdr:col>
      <xdr:colOff>313763</xdr:colOff>
      <xdr:row>40</xdr:row>
      <xdr:rowOff>22411</xdr:rowOff>
    </xdr:to>
    <xdr:sp macro="" textlink="">
      <xdr:nvSpPr>
        <xdr:cNvPr id="13" name="Text Box 2"/>
        <xdr:cNvSpPr txBox="1">
          <a:spLocks noChangeArrowheads="1"/>
        </xdr:cNvSpPr>
      </xdr:nvSpPr>
      <xdr:spPr bwMode="auto">
        <a:xfrm>
          <a:off x="6374471" y="11392460"/>
          <a:ext cx="1321167" cy="269501"/>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68</xdr:row>
      <xdr:rowOff>29135</xdr:rowOff>
    </xdr:from>
    <xdr:to>
      <xdr:col>13</xdr:col>
      <xdr:colOff>313763</xdr:colOff>
      <xdr:row>69</xdr:row>
      <xdr:rowOff>22411</xdr:rowOff>
    </xdr:to>
    <xdr:sp macro="" textlink="">
      <xdr:nvSpPr>
        <xdr:cNvPr id="14" name="Text Box 2"/>
        <xdr:cNvSpPr txBox="1">
          <a:spLocks noChangeArrowheads="1"/>
        </xdr:cNvSpPr>
      </xdr:nvSpPr>
      <xdr:spPr bwMode="auto">
        <a:xfrm>
          <a:off x="6374471" y="21955685"/>
          <a:ext cx="1321167" cy="269501"/>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125</xdr:row>
      <xdr:rowOff>29135</xdr:rowOff>
    </xdr:from>
    <xdr:to>
      <xdr:col>13</xdr:col>
      <xdr:colOff>313763</xdr:colOff>
      <xdr:row>126</xdr:row>
      <xdr:rowOff>22411</xdr:rowOff>
    </xdr:to>
    <xdr:sp macro="" textlink="">
      <xdr:nvSpPr>
        <xdr:cNvPr id="15" name="Text Box 2"/>
        <xdr:cNvSpPr txBox="1">
          <a:spLocks noChangeArrowheads="1"/>
        </xdr:cNvSpPr>
      </xdr:nvSpPr>
      <xdr:spPr bwMode="auto">
        <a:xfrm>
          <a:off x="6374471" y="39805535"/>
          <a:ext cx="1321167" cy="212351"/>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162</xdr:row>
      <xdr:rowOff>29135</xdr:rowOff>
    </xdr:from>
    <xdr:to>
      <xdr:col>13</xdr:col>
      <xdr:colOff>313763</xdr:colOff>
      <xdr:row>163</xdr:row>
      <xdr:rowOff>22411</xdr:rowOff>
    </xdr:to>
    <xdr:sp macro="" textlink="">
      <xdr:nvSpPr>
        <xdr:cNvPr id="16" name="Text Box 2"/>
        <xdr:cNvSpPr txBox="1">
          <a:spLocks noChangeArrowheads="1"/>
        </xdr:cNvSpPr>
      </xdr:nvSpPr>
      <xdr:spPr bwMode="auto">
        <a:xfrm>
          <a:off x="6374471" y="49902035"/>
          <a:ext cx="1321167" cy="212351"/>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217</xdr:row>
      <xdr:rowOff>29135</xdr:rowOff>
    </xdr:from>
    <xdr:to>
      <xdr:col>13</xdr:col>
      <xdr:colOff>313763</xdr:colOff>
      <xdr:row>218</xdr:row>
      <xdr:rowOff>22411</xdr:rowOff>
    </xdr:to>
    <xdr:sp macro="" textlink="">
      <xdr:nvSpPr>
        <xdr:cNvPr id="17" name="Text Box 2"/>
        <xdr:cNvSpPr txBox="1">
          <a:spLocks noChangeArrowheads="1"/>
        </xdr:cNvSpPr>
      </xdr:nvSpPr>
      <xdr:spPr bwMode="auto">
        <a:xfrm>
          <a:off x="6374471" y="66637460"/>
          <a:ext cx="1321167" cy="212351"/>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254</xdr:row>
      <xdr:rowOff>29135</xdr:rowOff>
    </xdr:from>
    <xdr:to>
      <xdr:col>13</xdr:col>
      <xdr:colOff>313763</xdr:colOff>
      <xdr:row>255</xdr:row>
      <xdr:rowOff>22411</xdr:rowOff>
    </xdr:to>
    <xdr:sp macro="" textlink="">
      <xdr:nvSpPr>
        <xdr:cNvPr id="18" name="Text Box 2"/>
        <xdr:cNvSpPr txBox="1">
          <a:spLocks noChangeArrowheads="1"/>
        </xdr:cNvSpPr>
      </xdr:nvSpPr>
      <xdr:spPr bwMode="auto">
        <a:xfrm>
          <a:off x="6374471" y="76695860"/>
          <a:ext cx="1321167" cy="212351"/>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309</xdr:row>
      <xdr:rowOff>29135</xdr:rowOff>
    </xdr:from>
    <xdr:to>
      <xdr:col>13</xdr:col>
      <xdr:colOff>313763</xdr:colOff>
      <xdr:row>310</xdr:row>
      <xdr:rowOff>22411</xdr:rowOff>
    </xdr:to>
    <xdr:sp macro="" textlink="">
      <xdr:nvSpPr>
        <xdr:cNvPr id="19" name="Text Box 2"/>
        <xdr:cNvSpPr txBox="1">
          <a:spLocks noChangeArrowheads="1"/>
        </xdr:cNvSpPr>
      </xdr:nvSpPr>
      <xdr:spPr bwMode="auto">
        <a:xfrm>
          <a:off x="6374471" y="93640835"/>
          <a:ext cx="1321167" cy="212351"/>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346</xdr:row>
      <xdr:rowOff>29135</xdr:rowOff>
    </xdr:from>
    <xdr:to>
      <xdr:col>13</xdr:col>
      <xdr:colOff>313763</xdr:colOff>
      <xdr:row>347</xdr:row>
      <xdr:rowOff>22411</xdr:rowOff>
    </xdr:to>
    <xdr:sp macro="" textlink="">
      <xdr:nvSpPr>
        <xdr:cNvPr id="20" name="Text Box 2"/>
        <xdr:cNvSpPr txBox="1">
          <a:spLocks noChangeArrowheads="1"/>
        </xdr:cNvSpPr>
      </xdr:nvSpPr>
      <xdr:spPr bwMode="auto">
        <a:xfrm>
          <a:off x="6374471" y="103927835"/>
          <a:ext cx="1321167" cy="212351"/>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403</xdr:row>
      <xdr:rowOff>29135</xdr:rowOff>
    </xdr:from>
    <xdr:to>
      <xdr:col>13</xdr:col>
      <xdr:colOff>313763</xdr:colOff>
      <xdr:row>404</xdr:row>
      <xdr:rowOff>22411</xdr:rowOff>
    </xdr:to>
    <xdr:sp macro="" textlink="">
      <xdr:nvSpPr>
        <xdr:cNvPr id="21" name="Text Box 2"/>
        <xdr:cNvSpPr txBox="1">
          <a:spLocks noChangeArrowheads="1"/>
        </xdr:cNvSpPr>
      </xdr:nvSpPr>
      <xdr:spPr bwMode="auto">
        <a:xfrm>
          <a:off x="6374471" y="120472760"/>
          <a:ext cx="1321167" cy="212351"/>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439</xdr:row>
      <xdr:rowOff>29135</xdr:rowOff>
    </xdr:from>
    <xdr:to>
      <xdr:col>13</xdr:col>
      <xdr:colOff>313763</xdr:colOff>
      <xdr:row>440</xdr:row>
      <xdr:rowOff>22411</xdr:rowOff>
    </xdr:to>
    <xdr:sp macro="" textlink="">
      <xdr:nvSpPr>
        <xdr:cNvPr id="22" name="Text Box 2"/>
        <xdr:cNvSpPr txBox="1">
          <a:spLocks noChangeArrowheads="1"/>
        </xdr:cNvSpPr>
      </xdr:nvSpPr>
      <xdr:spPr bwMode="auto">
        <a:xfrm>
          <a:off x="6374471" y="131188385"/>
          <a:ext cx="1321167" cy="212351"/>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492</xdr:row>
      <xdr:rowOff>29135</xdr:rowOff>
    </xdr:from>
    <xdr:to>
      <xdr:col>13</xdr:col>
      <xdr:colOff>313763</xdr:colOff>
      <xdr:row>493</xdr:row>
      <xdr:rowOff>22411</xdr:rowOff>
    </xdr:to>
    <xdr:sp macro="" textlink="">
      <xdr:nvSpPr>
        <xdr:cNvPr id="23" name="Text Box 2"/>
        <xdr:cNvSpPr txBox="1">
          <a:spLocks noChangeArrowheads="1"/>
        </xdr:cNvSpPr>
      </xdr:nvSpPr>
      <xdr:spPr bwMode="auto">
        <a:xfrm>
          <a:off x="6374471" y="145742585"/>
          <a:ext cx="1321167" cy="212351"/>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528</xdr:row>
      <xdr:rowOff>29135</xdr:rowOff>
    </xdr:from>
    <xdr:to>
      <xdr:col>13</xdr:col>
      <xdr:colOff>313763</xdr:colOff>
      <xdr:row>529</xdr:row>
      <xdr:rowOff>22411</xdr:rowOff>
    </xdr:to>
    <xdr:sp macro="" textlink="">
      <xdr:nvSpPr>
        <xdr:cNvPr id="24" name="Text Box 2"/>
        <xdr:cNvSpPr txBox="1">
          <a:spLocks noChangeArrowheads="1"/>
        </xdr:cNvSpPr>
      </xdr:nvSpPr>
      <xdr:spPr bwMode="auto">
        <a:xfrm>
          <a:off x="6374471" y="156353435"/>
          <a:ext cx="1321167" cy="212351"/>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581</xdr:row>
      <xdr:rowOff>29135</xdr:rowOff>
    </xdr:from>
    <xdr:to>
      <xdr:col>13</xdr:col>
      <xdr:colOff>313763</xdr:colOff>
      <xdr:row>582</xdr:row>
      <xdr:rowOff>22411</xdr:rowOff>
    </xdr:to>
    <xdr:sp macro="" textlink="">
      <xdr:nvSpPr>
        <xdr:cNvPr id="25" name="Text Box 2"/>
        <xdr:cNvSpPr txBox="1">
          <a:spLocks noChangeArrowheads="1"/>
        </xdr:cNvSpPr>
      </xdr:nvSpPr>
      <xdr:spPr bwMode="auto">
        <a:xfrm>
          <a:off x="6374471" y="170907635"/>
          <a:ext cx="1321167" cy="212351"/>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617</xdr:row>
      <xdr:rowOff>29135</xdr:rowOff>
    </xdr:from>
    <xdr:to>
      <xdr:col>13</xdr:col>
      <xdr:colOff>313763</xdr:colOff>
      <xdr:row>618</xdr:row>
      <xdr:rowOff>22411</xdr:rowOff>
    </xdr:to>
    <xdr:sp macro="" textlink="">
      <xdr:nvSpPr>
        <xdr:cNvPr id="26" name="Text Box 2"/>
        <xdr:cNvSpPr txBox="1">
          <a:spLocks noChangeArrowheads="1"/>
        </xdr:cNvSpPr>
      </xdr:nvSpPr>
      <xdr:spPr bwMode="auto">
        <a:xfrm>
          <a:off x="6374471" y="181728035"/>
          <a:ext cx="1321167" cy="212351"/>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670</xdr:row>
      <xdr:rowOff>29135</xdr:rowOff>
    </xdr:from>
    <xdr:to>
      <xdr:col>13</xdr:col>
      <xdr:colOff>313763</xdr:colOff>
      <xdr:row>671</xdr:row>
      <xdr:rowOff>22411</xdr:rowOff>
    </xdr:to>
    <xdr:sp macro="" textlink="">
      <xdr:nvSpPr>
        <xdr:cNvPr id="27" name="Text Box 2"/>
        <xdr:cNvSpPr txBox="1">
          <a:spLocks noChangeArrowheads="1"/>
        </xdr:cNvSpPr>
      </xdr:nvSpPr>
      <xdr:spPr bwMode="auto">
        <a:xfrm>
          <a:off x="6374471" y="196548935"/>
          <a:ext cx="1321167" cy="212351"/>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707</xdr:row>
      <xdr:rowOff>29135</xdr:rowOff>
    </xdr:from>
    <xdr:to>
      <xdr:col>13</xdr:col>
      <xdr:colOff>313763</xdr:colOff>
      <xdr:row>708</xdr:row>
      <xdr:rowOff>22411</xdr:rowOff>
    </xdr:to>
    <xdr:sp macro="" textlink="">
      <xdr:nvSpPr>
        <xdr:cNvPr id="28" name="Text Box 2"/>
        <xdr:cNvSpPr txBox="1">
          <a:spLocks noChangeArrowheads="1"/>
        </xdr:cNvSpPr>
      </xdr:nvSpPr>
      <xdr:spPr bwMode="auto">
        <a:xfrm>
          <a:off x="6374471" y="207369335"/>
          <a:ext cx="1321167" cy="212351"/>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849</xdr:row>
      <xdr:rowOff>29135</xdr:rowOff>
    </xdr:from>
    <xdr:to>
      <xdr:col>13</xdr:col>
      <xdr:colOff>313763</xdr:colOff>
      <xdr:row>850</xdr:row>
      <xdr:rowOff>22411</xdr:rowOff>
    </xdr:to>
    <xdr:sp macro="" textlink="">
      <xdr:nvSpPr>
        <xdr:cNvPr id="29" name="Text Box 2"/>
        <xdr:cNvSpPr txBox="1">
          <a:spLocks noChangeArrowheads="1"/>
        </xdr:cNvSpPr>
      </xdr:nvSpPr>
      <xdr:spPr bwMode="auto">
        <a:xfrm>
          <a:off x="6374471" y="247869635"/>
          <a:ext cx="1321167" cy="212351"/>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886</xdr:row>
      <xdr:rowOff>29135</xdr:rowOff>
    </xdr:from>
    <xdr:to>
      <xdr:col>13</xdr:col>
      <xdr:colOff>313763</xdr:colOff>
      <xdr:row>887</xdr:row>
      <xdr:rowOff>22411</xdr:rowOff>
    </xdr:to>
    <xdr:sp macro="" textlink="">
      <xdr:nvSpPr>
        <xdr:cNvPr id="30" name="Text Box 2"/>
        <xdr:cNvSpPr txBox="1">
          <a:spLocks noChangeArrowheads="1"/>
        </xdr:cNvSpPr>
      </xdr:nvSpPr>
      <xdr:spPr bwMode="auto">
        <a:xfrm>
          <a:off x="6374471" y="258537635"/>
          <a:ext cx="1321167" cy="212351"/>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760</xdr:row>
      <xdr:rowOff>29135</xdr:rowOff>
    </xdr:from>
    <xdr:to>
      <xdr:col>13</xdr:col>
      <xdr:colOff>313763</xdr:colOff>
      <xdr:row>761</xdr:row>
      <xdr:rowOff>22411</xdr:rowOff>
    </xdr:to>
    <xdr:sp macro="" textlink="">
      <xdr:nvSpPr>
        <xdr:cNvPr id="31" name="Text Box 2"/>
        <xdr:cNvSpPr txBox="1">
          <a:spLocks noChangeArrowheads="1"/>
        </xdr:cNvSpPr>
      </xdr:nvSpPr>
      <xdr:spPr bwMode="auto">
        <a:xfrm>
          <a:off x="6374471" y="222171185"/>
          <a:ext cx="1321167" cy="212351"/>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797</xdr:row>
      <xdr:rowOff>29135</xdr:rowOff>
    </xdr:from>
    <xdr:to>
      <xdr:col>13</xdr:col>
      <xdr:colOff>313763</xdr:colOff>
      <xdr:row>798</xdr:row>
      <xdr:rowOff>22411</xdr:rowOff>
    </xdr:to>
    <xdr:sp macro="" textlink="">
      <xdr:nvSpPr>
        <xdr:cNvPr id="32" name="Text Box 2"/>
        <xdr:cNvSpPr txBox="1">
          <a:spLocks noChangeArrowheads="1"/>
        </xdr:cNvSpPr>
      </xdr:nvSpPr>
      <xdr:spPr bwMode="auto">
        <a:xfrm>
          <a:off x="6374471" y="232991585"/>
          <a:ext cx="1321167" cy="212351"/>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995</xdr:row>
      <xdr:rowOff>295276</xdr:rowOff>
    </xdr:from>
    <xdr:to>
      <xdr:col>13</xdr:col>
      <xdr:colOff>313763</xdr:colOff>
      <xdr:row>997</xdr:row>
      <xdr:rowOff>38101</xdr:rowOff>
    </xdr:to>
    <xdr:sp macro="" textlink="">
      <xdr:nvSpPr>
        <xdr:cNvPr id="33" name="Text Box 2"/>
        <xdr:cNvSpPr txBox="1">
          <a:spLocks noChangeArrowheads="1"/>
        </xdr:cNvSpPr>
      </xdr:nvSpPr>
      <xdr:spPr bwMode="auto">
        <a:xfrm>
          <a:off x="6374471" y="28967430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1086</xdr:row>
      <xdr:rowOff>295276</xdr:rowOff>
    </xdr:from>
    <xdr:to>
      <xdr:col>13</xdr:col>
      <xdr:colOff>313763</xdr:colOff>
      <xdr:row>1088</xdr:row>
      <xdr:rowOff>38101</xdr:rowOff>
    </xdr:to>
    <xdr:sp macro="" textlink="">
      <xdr:nvSpPr>
        <xdr:cNvPr id="34" name="Text Box 2"/>
        <xdr:cNvSpPr txBox="1">
          <a:spLocks noChangeArrowheads="1"/>
        </xdr:cNvSpPr>
      </xdr:nvSpPr>
      <xdr:spPr bwMode="auto">
        <a:xfrm>
          <a:off x="6374471" y="31643002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1177</xdr:row>
      <xdr:rowOff>295276</xdr:rowOff>
    </xdr:from>
    <xdr:to>
      <xdr:col>13</xdr:col>
      <xdr:colOff>313763</xdr:colOff>
      <xdr:row>1179</xdr:row>
      <xdr:rowOff>38101</xdr:rowOff>
    </xdr:to>
    <xdr:sp macro="" textlink="">
      <xdr:nvSpPr>
        <xdr:cNvPr id="35" name="Text Box 2"/>
        <xdr:cNvSpPr txBox="1">
          <a:spLocks noChangeArrowheads="1"/>
        </xdr:cNvSpPr>
      </xdr:nvSpPr>
      <xdr:spPr bwMode="auto">
        <a:xfrm>
          <a:off x="6374471" y="34272855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939</xdr:row>
      <xdr:rowOff>295276</xdr:rowOff>
    </xdr:from>
    <xdr:to>
      <xdr:col>13</xdr:col>
      <xdr:colOff>313763</xdr:colOff>
      <xdr:row>941</xdr:row>
      <xdr:rowOff>38101</xdr:rowOff>
    </xdr:to>
    <xdr:sp macro="" textlink="">
      <xdr:nvSpPr>
        <xdr:cNvPr id="36" name="Text Box 2"/>
        <xdr:cNvSpPr txBox="1">
          <a:spLocks noChangeArrowheads="1"/>
        </xdr:cNvSpPr>
      </xdr:nvSpPr>
      <xdr:spPr bwMode="auto">
        <a:xfrm>
          <a:off x="6374471" y="27410092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976</xdr:row>
      <xdr:rowOff>295276</xdr:rowOff>
    </xdr:from>
    <xdr:to>
      <xdr:col>13</xdr:col>
      <xdr:colOff>313763</xdr:colOff>
      <xdr:row>978</xdr:row>
      <xdr:rowOff>38101</xdr:rowOff>
    </xdr:to>
    <xdr:sp macro="" textlink="">
      <xdr:nvSpPr>
        <xdr:cNvPr id="37" name="Text Box 2"/>
        <xdr:cNvSpPr txBox="1">
          <a:spLocks noChangeArrowheads="1"/>
        </xdr:cNvSpPr>
      </xdr:nvSpPr>
      <xdr:spPr bwMode="auto">
        <a:xfrm>
          <a:off x="6374471" y="28479750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1030</xdr:row>
      <xdr:rowOff>295276</xdr:rowOff>
    </xdr:from>
    <xdr:to>
      <xdr:col>13</xdr:col>
      <xdr:colOff>313763</xdr:colOff>
      <xdr:row>1032</xdr:row>
      <xdr:rowOff>38101</xdr:rowOff>
    </xdr:to>
    <xdr:sp macro="" textlink="">
      <xdr:nvSpPr>
        <xdr:cNvPr id="38" name="Text Box 2"/>
        <xdr:cNvSpPr txBox="1">
          <a:spLocks noChangeArrowheads="1"/>
        </xdr:cNvSpPr>
      </xdr:nvSpPr>
      <xdr:spPr bwMode="auto">
        <a:xfrm>
          <a:off x="6374471" y="30042802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1121</xdr:row>
      <xdr:rowOff>295276</xdr:rowOff>
    </xdr:from>
    <xdr:to>
      <xdr:col>13</xdr:col>
      <xdr:colOff>313763</xdr:colOff>
      <xdr:row>1123</xdr:row>
      <xdr:rowOff>38101</xdr:rowOff>
    </xdr:to>
    <xdr:sp macro="" textlink="">
      <xdr:nvSpPr>
        <xdr:cNvPr id="39" name="Text Box 2"/>
        <xdr:cNvSpPr txBox="1">
          <a:spLocks noChangeArrowheads="1"/>
        </xdr:cNvSpPr>
      </xdr:nvSpPr>
      <xdr:spPr bwMode="auto">
        <a:xfrm>
          <a:off x="6374471" y="32718375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1158</xdr:row>
      <xdr:rowOff>295276</xdr:rowOff>
    </xdr:from>
    <xdr:to>
      <xdr:col>13</xdr:col>
      <xdr:colOff>313763</xdr:colOff>
      <xdr:row>1160</xdr:row>
      <xdr:rowOff>38101</xdr:rowOff>
    </xdr:to>
    <xdr:sp macro="" textlink="">
      <xdr:nvSpPr>
        <xdr:cNvPr id="40" name="Text Box 2"/>
        <xdr:cNvSpPr txBox="1">
          <a:spLocks noChangeArrowheads="1"/>
        </xdr:cNvSpPr>
      </xdr:nvSpPr>
      <xdr:spPr bwMode="auto">
        <a:xfrm>
          <a:off x="6374471" y="33785175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1211</xdr:row>
      <xdr:rowOff>295276</xdr:rowOff>
    </xdr:from>
    <xdr:to>
      <xdr:col>13</xdr:col>
      <xdr:colOff>313763</xdr:colOff>
      <xdr:row>1213</xdr:row>
      <xdr:rowOff>38101</xdr:rowOff>
    </xdr:to>
    <xdr:sp macro="" textlink="">
      <xdr:nvSpPr>
        <xdr:cNvPr id="41" name="Text Box 2"/>
        <xdr:cNvSpPr txBox="1">
          <a:spLocks noChangeArrowheads="1"/>
        </xdr:cNvSpPr>
      </xdr:nvSpPr>
      <xdr:spPr bwMode="auto">
        <a:xfrm>
          <a:off x="6374471" y="35354895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1249</xdr:row>
      <xdr:rowOff>295276</xdr:rowOff>
    </xdr:from>
    <xdr:to>
      <xdr:col>13</xdr:col>
      <xdr:colOff>313763</xdr:colOff>
      <xdr:row>1251</xdr:row>
      <xdr:rowOff>38101</xdr:rowOff>
    </xdr:to>
    <xdr:sp macro="" textlink="">
      <xdr:nvSpPr>
        <xdr:cNvPr id="42" name="Text Box 2"/>
        <xdr:cNvSpPr txBox="1">
          <a:spLocks noChangeArrowheads="1"/>
        </xdr:cNvSpPr>
      </xdr:nvSpPr>
      <xdr:spPr bwMode="auto">
        <a:xfrm>
          <a:off x="6374471" y="36435030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1065</xdr:row>
      <xdr:rowOff>295276</xdr:rowOff>
    </xdr:from>
    <xdr:to>
      <xdr:col>13</xdr:col>
      <xdr:colOff>313763</xdr:colOff>
      <xdr:row>1067</xdr:row>
      <xdr:rowOff>38101</xdr:rowOff>
    </xdr:to>
    <xdr:sp macro="" textlink="">
      <xdr:nvSpPr>
        <xdr:cNvPr id="43" name="Text Box 2"/>
        <xdr:cNvSpPr txBox="1">
          <a:spLocks noChangeArrowheads="1"/>
        </xdr:cNvSpPr>
      </xdr:nvSpPr>
      <xdr:spPr bwMode="auto">
        <a:xfrm>
          <a:off x="6374471" y="31006732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1269</xdr:row>
      <xdr:rowOff>295276</xdr:rowOff>
    </xdr:from>
    <xdr:to>
      <xdr:col>13</xdr:col>
      <xdr:colOff>313763</xdr:colOff>
      <xdr:row>1271</xdr:row>
      <xdr:rowOff>38101</xdr:rowOff>
    </xdr:to>
    <xdr:sp macro="" textlink="">
      <xdr:nvSpPr>
        <xdr:cNvPr id="44" name="Text Box 2"/>
        <xdr:cNvSpPr txBox="1">
          <a:spLocks noChangeArrowheads="1"/>
        </xdr:cNvSpPr>
      </xdr:nvSpPr>
      <xdr:spPr bwMode="auto">
        <a:xfrm>
          <a:off x="6374471" y="36943665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1300</xdr:row>
      <xdr:rowOff>295276</xdr:rowOff>
    </xdr:from>
    <xdr:to>
      <xdr:col>13</xdr:col>
      <xdr:colOff>313763</xdr:colOff>
      <xdr:row>1302</xdr:row>
      <xdr:rowOff>38101</xdr:rowOff>
    </xdr:to>
    <xdr:sp macro="" textlink="">
      <xdr:nvSpPr>
        <xdr:cNvPr id="45" name="Text Box 2"/>
        <xdr:cNvSpPr txBox="1">
          <a:spLocks noChangeArrowheads="1"/>
        </xdr:cNvSpPr>
      </xdr:nvSpPr>
      <xdr:spPr bwMode="auto">
        <a:xfrm>
          <a:off x="6374471" y="38019990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1341</xdr:row>
      <xdr:rowOff>295276</xdr:rowOff>
    </xdr:from>
    <xdr:to>
      <xdr:col>13</xdr:col>
      <xdr:colOff>313763</xdr:colOff>
      <xdr:row>1343</xdr:row>
      <xdr:rowOff>38101</xdr:rowOff>
    </xdr:to>
    <xdr:sp macro="" textlink="">
      <xdr:nvSpPr>
        <xdr:cNvPr id="46" name="Text Box 2"/>
        <xdr:cNvSpPr txBox="1">
          <a:spLocks noChangeArrowheads="1"/>
        </xdr:cNvSpPr>
      </xdr:nvSpPr>
      <xdr:spPr bwMode="auto">
        <a:xfrm>
          <a:off x="6374471" y="39092505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1363</xdr:row>
      <xdr:rowOff>295276</xdr:rowOff>
    </xdr:from>
    <xdr:to>
      <xdr:col>13</xdr:col>
      <xdr:colOff>313763</xdr:colOff>
      <xdr:row>1365</xdr:row>
      <xdr:rowOff>38101</xdr:rowOff>
    </xdr:to>
    <xdr:sp macro="" textlink="">
      <xdr:nvSpPr>
        <xdr:cNvPr id="47" name="Text Box 2"/>
        <xdr:cNvSpPr txBox="1">
          <a:spLocks noChangeArrowheads="1"/>
        </xdr:cNvSpPr>
      </xdr:nvSpPr>
      <xdr:spPr bwMode="auto">
        <a:xfrm>
          <a:off x="6374471" y="39712582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1397</xdr:row>
      <xdr:rowOff>295276</xdr:rowOff>
    </xdr:from>
    <xdr:to>
      <xdr:col>13</xdr:col>
      <xdr:colOff>313763</xdr:colOff>
      <xdr:row>1399</xdr:row>
      <xdr:rowOff>38101</xdr:rowOff>
    </xdr:to>
    <xdr:sp macro="" textlink="">
      <xdr:nvSpPr>
        <xdr:cNvPr id="48" name="Text Box 2"/>
        <xdr:cNvSpPr txBox="1">
          <a:spLocks noChangeArrowheads="1"/>
        </xdr:cNvSpPr>
      </xdr:nvSpPr>
      <xdr:spPr bwMode="auto">
        <a:xfrm>
          <a:off x="6374471" y="40797480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1435</xdr:row>
      <xdr:rowOff>295276</xdr:rowOff>
    </xdr:from>
    <xdr:to>
      <xdr:col>13</xdr:col>
      <xdr:colOff>313763</xdr:colOff>
      <xdr:row>1437</xdr:row>
      <xdr:rowOff>38101</xdr:rowOff>
    </xdr:to>
    <xdr:sp macro="" textlink="">
      <xdr:nvSpPr>
        <xdr:cNvPr id="49" name="Text Box 2"/>
        <xdr:cNvSpPr txBox="1">
          <a:spLocks noChangeArrowheads="1"/>
        </xdr:cNvSpPr>
      </xdr:nvSpPr>
      <xdr:spPr bwMode="auto">
        <a:xfrm>
          <a:off x="6374471" y="41886187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1397</xdr:row>
      <xdr:rowOff>295276</xdr:rowOff>
    </xdr:from>
    <xdr:to>
      <xdr:col>13</xdr:col>
      <xdr:colOff>313763</xdr:colOff>
      <xdr:row>1399</xdr:row>
      <xdr:rowOff>38101</xdr:rowOff>
    </xdr:to>
    <xdr:sp macro="" textlink="">
      <xdr:nvSpPr>
        <xdr:cNvPr id="50" name="Text Box 2"/>
        <xdr:cNvSpPr txBox="1">
          <a:spLocks noChangeArrowheads="1"/>
        </xdr:cNvSpPr>
      </xdr:nvSpPr>
      <xdr:spPr bwMode="auto">
        <a:xfrm>
          <a:off x="6374471" y="40797480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1435</xdr:row>
      <xdr:rowOff>295276</xdr:rowOff>
    </xdr:from>
    <xdr:to>
      <xdr:col>13</xdr:col>
      <xdr:colOff>313763</xdr:colOff>
      <xdr:row>1437</xdr:row>
      <xdr:rowOff>38101</xdr:rowOff>
    </xdr:to>
    <xdr:sp macro="" textlink="">
      <xdr:nvSpPr>
        <xdr:cNvPr id="51" name="Text Box 2"/>
        <xdr:cNvSpPr txBox="1">
          <a:spLocks noChangeArrowheads="1"/>
        </xdr:cNvSpPr>
      </xdr:nvSpPr>
      <xdr:spPr bwMode="auto">
        <a:xfrm>
          <a:off x="6374471" y="41886187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1435</xdr:row>
      <xdr:rowOff>295276</xdr:rowOff>
    </xdr:from>
    <xdr:to>
      <xdr:col>13</xdr:col>
      <xdr:colOff>313763</xdr:colOff>
      <xdr:row>1437</xdr:row>
      <xdr:rowOff>38101</xdr:rowOff>
    </xdr:to>
    <xdr:sp macro="" textlink="">
      <xdr:nvSpPr>
        <xdr:cNvPr id="52" name="Text Box 2"/>
        <xdr:cNvSpPr txBox="1">
          <a:spLocks noChangeArrowheads="1"/>
        </xdr:cNvSpPr>
      </xdr:nvSpPr>
      <xdr:spPr bwMode="auto">
        <a:xfrm>
          <a:off x="6374471" y="41886187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1455</xdr:row>
      <xdr:rowOff>295276</xdr:rowOff>
    </xdr:from>
    <xdr:to>
      <xdr:col>13</xdr:col>
      <xdr:colOff>313763</xdr:colOff>
      <xdr:row>1457</xdr:row>
      <xdr:rowOff>38101</xdr:rowOff>
    </xdr:to>
    <xdr:sp macro="" textlink="">
      <xdr:nvSpPr>
        <xdr:cNvPr id="53" name="Text Box 2"/>
        <xdr:cNvSpPr txBox="1">
          <a:spLocks noChangeArrowheads="1"/>
        </xdr:cNvSpPr>
      </xdr:nvSpPr>
      <xdr:spPr bwMode="auto">
        <a:xfrm>
          <a:off x="6374471" y="42394822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1492</xdr:row>
      <xdr:rowOff>295276</xdr:rowOff>
    </xdr:from>
    <xdr:to>
      <xdr:col>13</xdr:col>
      <xdr:colOff>313763</xdr:colOff>
      <xdr:row>1494</xdr:row>
      <xdr:rowOff>38101</xdr:rowOff>
    </xdr:to>
    <xdr:sp macro="" textlink="">
      <xdr:nvSpPr>
        <xdr:cNvPr id="54" name="Text Box 2"/>
        <xdr:cNvSpPr txBox="1">
          <a:spLocks noChangeArrowheads="1"/>
        </xdr:cNvSpPr>
      </xdr:nvSpPr>
      <xdr:spPr bwMode="auto">
        <a:xfrm>
          <a:off x="6374471" y="43595925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1531</xdr:row>
      <xdr:rowOff>295276</xdr:rowOff>
    </xdr:from>
    <xdr:to>
      <xdr:col>13</xdr:col>
      <xdr:colOff>313763</xdr:colOff>
      <xdr:row>1533</xdr:row>
      <xdr:rowOff>38101</xdr:rowOff>
    </xdr:to>
    <xdr:sp macro="" textlink="">
      <xdr:nvSpPr>
        <xdr:cNvPr id="55" name="Text Box 2"/>
        <xdr:cNvSpPr txBox="1">
          <a:spLocks noChangeArrowheads="1"/>
        </xdr:cNvSpPr>
      </xdr:nvSpPr>
      <xdr:spPr bwMode="auto">
        <a:xfrm>
          <a:off x="6374471" y="44707492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1492</xdr:row>
      <xdr:rowOff>295276</xdr:rowOff>
    </xdr:from>
    <xdr:to>
      <xdr:col>13</xdr:col>
      <xdr:colOff>313763</xdr:colOff>
      <xdr:row>1494</xdr:row>
      <xdr:rowOff>38101</xdr:rowOff>
    </xdr:to>
    <xdr:sp macro="" textlink="">
      <xdr:nvSpPr>
        <xdr:cNvPr id="56" name="Text Box 2"/>
        <xdr:cNvSpPr txBox="1">
          <a:spLocks noChangeArrowheads="1"/>
        </xdr:cNvSpPr>
      </xdr:nvSpPr>
      <xdr:spPr bwMode="auto">
        <a:xfrm>
          <a:off x="6374471" y="43595925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1531</xdr:row>
      <xdr:rowOff>295276</xdr:rowOff>
    </xdr:from>
    <xdr:to>
      <xdr:col>13</xdr:col>
      <xdr:colOff>313763</xdr:colOff>
      <xdr:row>1533</xdr:row>
      <xdr:rowOff>38101</xdr:rowOff>
    </xdr:to>
    <xdr:sp macro="" textlink="">
      <xdr:nvSpPr>
        <xdr:cNvPr id="57" name="Text Box 2"/>
        <xdr:cNvSpPr txBox="1">
          <a:spLocks noChangeArrowheads="1"/>
        </xdr:cNvSpPr>
      </xdr:nvSpPr>
      <xdr:spPr bwMode="auto">
        <a:xfrm>
          <a:off x="6374471" y="44707492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1531</xdr:row>
      <xdr:rowOff>295276</xdr:rowOff>
    </xdr:from>
    <xdr:to>
      <xdr:col>13</xdr:col>
      <xdr:colOff>313763</xdr:colOff>
      <xdr:row>1533</xdr:row>
      <xdr:rowOff>38101</xdr:rowOff>
    </xdr:to>
    <xdr:sp macro="" textlink="">
      <xdr:nvSpPr>
        <xdr:cNvPr id="58" name="Text Box 2"/>
        <xdr:cNvSpPr txBox="1">
          <a:spLocks noChangeArrowheads="1"/>
        </xdr:cNvSpPr>
      </xdr:nvSpPr>
      <xdr:spPr bwMode="auto">
        <a:xfrm>
          <a:off x="6374471" y="44707492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1492</xdr:row>
      <xdr:rowOff>295276</xdr:rowOff>
    </xdr:from>
    <xdr:to>
      <xdr:col>13</xdr:col>
      <xdr:colOff>313763</xdr:colOff>
      <xdr:row>1494</xdr:row>
      <xdr:rowOff>38101</xdr:rowOff>
    </xdr:to>
    <xdr:sp macro="" textlink="">
      <xdr:nvSpPr>
        <xdr:cNvPr id="59" name="Text Box 2"/>
        <xdr:cNvSpPr txBox="1">
          <a:spLocks noChangeArrowheads="1"/>
        </xdr:cNvSpPr>
      </xdr:nvSpPr>
      <xdr:spPr bwMode="auto">
        <a:xfrm>
          <a:off x="6374471" y="43595925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1531</xdr:row>
      <xdr:rowOff>295276</xdr:rowOff>
    </xdr:from>
    <xdr:to>
      <xdr:col>13</xdr:col>
      <xdr:colOff>313763</xdr:colOff>
      <xdr:row>1533</xdr:row>
      <xdr:rowOff>38101</xdr:rowOff>
    </xdr:to>
    <xdr:sp macro="" textlink="">
      <xdr:nvSpPr>
        <xdr:cNvPr id="60" name="Text Box 2"/>
        <xdr:cNvSpPr txBox="1">
          <a:spLocks noChangeArrowheads="1"/>
        </xdr:cNvSpPr>
      </xdr:nvSpPr>
      <xdr:spPr bwMode="auto">
        <a:xfrm>
          <a:off x="6374471" y="44707492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1550</xdr:row>
      <xdr:rowOff>295276</xdr:rowOff>
    </xdr:from>
    <xdr:to>
      <xdr:col>13</xdr:col>
      <xdr:colOff>313763</xdr:colOff>
      <xdr:row>1552</xdr:row>
      <xdr:rowOff>38101</xdr:rowOff>
    </xdr:to>
    <xdr:sp macro="" textlink="">
      <xdr:nvSpPr>
        <xdr:cNvPr id="61" name="Text Box 2"/>
        <xdr:cNvSpPr txBox="1">
          <a:spLocks noChangeArrowheads="1"/>
        </xdr:cNvSpPr>
      </xdr:nvSpPr>
      <xdr:spPr bwMode="auto">
        <a:xfrm>
          <a:off x="6374471" y="45195172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1587</xdr:row>
      <xdr:rowOff>295276</xdr:rowOff>
    </xdr:from>
    <xdr:to>
      <xdr:col>13</xdr:col>
      <xdr:colOff>313763</xdr:colOff>
      <xdr:row>1589</xdr:row>
      <xdr:rowOff>38101</xdr:rowOff>
    </xdr:to>
    <xdr:sp macro="" textlink="">
      <xdr:nvSpPr>
        <xdr:cNvPr id="62" name="Text Box 2"/>
        <xdr:cNvSpPr txBox="1">
          <a:spLocks noChangeArrowheads="1"/>
        </xdr:cNvSpPr>
      </xdr:nvSpPr>
      <xdr:spPr bwMode="auto">
        <a:xfrm>
          <a:off x="6374471" y="46396275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1626</xdr:row>
      <xdr:rowOff>295276</xdr:rowOff>
    </xdr:from>
    <xdr:to>
      <xdr:col>13</xdr:col>
      <xdr:colOff>313763</xdr:colOff>
      <xdr:row>1628</xdr:row>
      <xdr:rowOff>38101</xdr:rowOff>
    </xdr:to>
    <xdr:sp macro="" textlink="">
      <xdr:nvSpPr>
        <xdr:cNvPr id="63" name="Text Box 2"/>
        <xdr:cNvSpPr txBox="1">
          <a:spLocks noChangeArrowheads="1"/>
        </xdr:cNvSpPr>
      </xdr:nvSpPr>
      <xdr:spPr bwMode="auto">
        <a:xfrm>
          <a:off x="6374471" y="47497365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1587</xdr:row>
      <xdr:rowOff>295276</xdr:rowOff>
    </xdr:from>
    <xdr:to>
      <xdr:col>13</xdr:col>
      <xdr:colOff>313763</xdr:colOff>
      <xdr:row>1589</xdr:row>
      <xdr:rowOff>38101</xdr:rowOff>
    </xdr:to>
    <xdr:sp macro="" textlink="">
      <xdr:nvSpPr>
        <xdr:cNvPr id="64" name="Text Box 2"/>
        <xdr:cNvSpPr txBox="1">
          <a:spLocks noChangeArrowheads="1"/>
        </xdr:cNvSpPr>
      </xdr:nvSpPr>
      <xdr:spPr bwMode="auto">
        <a:xfrm>
          <a:off x="6374471" y="46396275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1626</xdr:row>
      <xdr:rowOff>295276</xdr:rowOff>
    </xdr:from>
    <xdr:to>
      <xdr:col>13</xdr:col>
      <xdr:colOff>313763</xdr:colOff>
      <xdr:row>1628</xdr:row>
      <xdr:rowOff>38101</xdr:rowOff>
    </xdr:to>
    <xdr:sp macro="" textlink="">
      <xdr:nvSpPr>
        <xdr:cNvPr id="65" name="Text Box 2"/>
        <xdr:cNvSpPr txBox="1">
          <a:spLocks noChangeArrowheads="1"/>
        </xdr:cNvSpPr>
      </xdr:nvSpPr>
      <xdr:spPr bwMode="auto">
        <a:xfrm>
          <a:off x="6374471" y="47497365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1626</xdr:row>
      <xdr:rowOff>295276</xdr:rowOff>
    </xdr:from>
    <xdr:to>
      <xdr:col>13</xdr:col>
      <xdr:colOff>313763</xdr:colOff>
      <xdr:row>1628</xdr:row>
      <xdr:rowOff>38101</xdr:rowOff>
    </xdr:to>
    <xdr:sp macro="" textlink="">
      <xdr:nvSpPr>
        <xdr:cNvPr id="66" name="Text Box 2"/>
        <xdr:cNvSpPr txBox="1">
          <a:spLocks noChangeArrowheads="1"/>
        </xdr:cNvSpPr>
      </xdr:nvSpPr>
      <xdr:spPr bwMode="auto">
        <a:xfrm>
          <a:off x="6374471" y="47497365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1587</xdr:row>
      <xdr:rowOff>295276</xdr:rowOff>
    </xdr:from>
    <xdr:to>
      <xdr:col>13</xdr:col>
      <xdr:colOff>313763</xdr:colOff>
      <xdr:row>1589</xdr:row>
      <xdr:rowOff>38101</xdr:rowOff>
    </xdr:to>
    <xdr:sp macro="" textlink="">
      <xdr:nvSpPr>
        <xdr:cNvPr id="67" name="Text Box 2"/>
        <xdr:cNvSpPr txBox="1">
          <a:spLocks noChangeArrowheads="1"/>
        </xdr:cNvSpPr>
      </xdr:nvSpPr>
      <xdr:spPr bwMode="auto">
        <a:xfrm>
          <a:off x="6374471" y="46396275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1626</xdr:row>
      <xdr:rowOff>295276</xdr:rowOff>
    </xdr:from>
    <xdr:to>
      <xdr:col>13</xdr:col>
      <xdr:colOff>313763</xdr:colOff>
      <xdr:row>1628</xdr:row>
      <xdr:rowOff>38101</xdr:rowOff>
    </xdr:to>
    <xdr:sp macro="" textlink="">
      <xdr:nvSpPr>
        <xdr:cNvPr id="68" name="Text Box 2"/>
        <xdr:cNvSpPr txBox="1">
          <a:spLocks noChangeArrowheads="1"/>
        </xdr:cNvSpPr>
      </xdr:nvSpPr>
      <xdr:spPr bwMode="auto">
        <a:xfrm>
          <a:off x="6374471" y="47497365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1587</xdr:row>
      <xdr:rowOff>295276</xdr:rowOff>
    </xdr:from>
    <xdr:to>
      <xdr:col>13</xdr:col>
      <xdr:colOff>313763</xdr:colOff>
      <xdr:row>1589</xdr:row>
      <xdr:rowOff>38101</xdr:rowOff>
    </xdr:to>
    <xdr:sp macro="" textlink="">
      <xdr:nvSpPr>
        <xdr:cNvPr id="69" name="Text Box 2"/>
        <xdr:cNvSpPr txBox="1">
          <a:spLocks noChangeArrowheads="1"/>
        </xdr:cNvSpPr>
      </xdr:nvSpPr>
      <xdr:spPr bwMode="auto">
        <a:xfrm>
          <a:off x="6374471" y="46396275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1626</xdr:row>
      <xdr:rowOff>295276</xdr:rowOff>
    </xdr:from>
    <xdr:to>
      <xdr:col>13</xdr:col>
      <xdr:colOff>313763</xdr:colOff>
      <xdr:row>1628</xdr:row>
      <xdr:rowOff>38101</xdr:rowOff>
    </xdr:to>
    <xdr:sp macro="" textlink="">
      <xdr:nvSpPr>
        <xdr:cNvPr id="70" name="Text Box 2"/>
        <xdr:cNvSpPr txBox="1">
          <a:spLocks noChangeArrowheads="1"/>
        </xdr:cNvSpPr>
      </xdr:nvSpPr>
      <xdr:spPr bwMode="auto">
        <a:xfrm>
          <a:off x="6374471" y="47497365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1645</xdr:row>
      <xdr:rowOff>295276</xdr:rowOff>
    </xdr:from>
    <xdr:to>
      <xdr:col>13</xdr:col>
      <xdr:colOff>313763</xdr:colOff>
      <xdr:row>1647</xdr:row>
      <xdr:rowOff>38101</xdr:rowOff>
    </xdr:to>
    <xdr:sp macro="" textlink="">
      <xdr:nvSpPr>
        <xdr:cNvPr id="71" name="Text Box 2"/>
        <xdr:cNvSpPr txBox="1">
          <a:spLocks noChangeArrowheads="1"/>
        </xdr:cNvSpPr>
      </xdr:nvSpPr>
      <xdr:spPr bwMode="auto">
        <a:xfrm>
          <a:off x="6374471" y="47985045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1678</xdr:row>
      <xdr:rowOff>295276</xdr:rowOff>
    </xdr:from>
    <xdr:to>
      <xdr:col>13</xdr:col>
      <xdr:colOff>313763</xdr:colOff>
      <xdr:row>1680</xdr:row>
      <xdr:rowOff>38101</xdr:rowOff>
    </xdr:to>
    <xdr:sp macro="" textlink="">
      <xdr:nvSpPr>
        <xdr:cNvPr id="72" name="Text Box 2"/>
        <xdr:cNvSpPr txBox="1">
          <a:spLocks noChangeArrowheads="1"/>
        </xdr:cNvSpPr>
      </xdr:nvSpPr>
      <xdr:spPr bwMode="auto">
        <a:xfrm>
          <a:off x="6374471" y="49187100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1722</xdr:row>
      <xdr:rowOff>295276</xdr:rowOff>
    </xdr:from>
    <xdr:to>
      <xdr:col>13</xdr:col>
      <xdr:colOff>313763</xdr:colOff>
      <xdr:row>1724</xdr:row>
      <xdr:rowOff>38101</xdr:rowOff>
    </xdr:to>
    <xdr:sp macro="" textlink="">
      <xdr:nvSpPr>
        <xdr:cNvPr id="73" name="Text Box 2"/>
        <xdr:cNvSpPr txBox="1">
          <a:spLocks noChangeArrowheads="1"/>
        </xdr:cNvSpPr>
      </xdr:nvSpPr>
      <xdr:spPr bwMode="auto">
        <a:xfrm>
          <a:off x="6374471" y="50341530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1678</xdr:row>
      <xdr:rowOff>295276</xdr:rowOff>
    </xdr:from>
    <xdr:to>
      <xdr:col>13</xdr:col>
      <xdr:colOff>313763</xdr:colOff>
      <xdr:row>1680</xdr:row>
      <xdr:rowOff>38101</xdr:rowOff>
    </xdr:to>
    <xdr:sp macro="" textlink="">
      <xdr:nvSpPr>
        <xdr:cNvPr id="74" name="Text Box 2"/>
        <xdr:cNvSpPr txBox="1">
          <a:spLocks noChangeArrowheads="1"/>
        </xdr:cNvSpPr>
      </xdr:nvSpPr>
      <xdr:spPr bwMode="auto">
        <a:xfrm>
          <a:off x="6374471" y="49187100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1722</xdr:row>
      <xdr:rowOff>295276</xdr:rowOff>
    </xdr:from>
    <xdr:to>
      <xdr:col>13</xdr:col>
      <xdr:colOff>313763</xdr:colOff>
      <xdr:row>1724</xdr:row>
      <xdr:rowOff>38101</xdr:rowOff>
    </xdr:to>
    <xdr:sp macro="" textlink="">
      <xdr:nvSpPr>
        <xdr:cNvPr id="75" name="Text Box 2"/>
        <xdr:cNvSpPr txBox="1">
          <a:spLocks noChangeArrowheads="1"/>
        </xdr:cNvSpPr>
      </xdr:nvSpPr>
      <xdr:spPr bwMode="auto">
        <a:xfrm>
          <a:off x="6374471" y="50341530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1722</xdr:row>
      <xdr:rowOff>295276</xdr:rowOff>
    </xdr:from>
    <xdr:to>
      <xdr:col>13</xdr:col>
      <xdr:colOff>313763</xdr:colOff>
      <xdr:row>1724</xdr:row>
      <xdr:rowOff>38101</xdr:rowOff>
    </xdr:to>
    <xdr:sp macro="" textlink="">
      <xdr:nvSpPr>
        <xdr:cNvPr id="76" name="Text Box 2"/>
        <xdr:cNvSpPr txBox="1">
          <a:spLocks noChangeArrowheads="1"/>
        </xdr:cNvSpPr>
      </xdr:nvSpPr>
      <xdr:spPr bwMode="auto">
        <a:xfrm>
          <a:off x="6374471" y="50341530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1678</xdr:row>
      <xdr:rowOff>295276</xdr:rowOff>
    </xdr:from>
    <xdr:to>
      <xdr:col>13</xdr:col>
      <xdr:colOff>313763</xdr:colOff>
      <xdr:row>1680</xdr:row>
      <xdr:rowOff>38101</xdr:rowOff>
    </xdr:to>
    <xdr:sp macro="" textlink="">
      <xdr:nvSpPr>
        <xdr:cNvPr id="77" name="Text Box 2"/>
        <xdr:cNvSpPr txBox="1">
          <a:spLocks noChangeArrowheads="1"/>
        </xdr:cNvSpPr>
      </xdr:nvSpPr>
      <xdr:spPr bwMode="auto">
        <a:xfrm>
          <a:off x="6374471" y="49187100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1722</xdr:row>
      <xdr:rowOff>295276</xdr:rowOff>
    </xdr:from>
    <xdr:to>
      <xdr:col>13</xdr:col>
      <xdr:colOff>313763</xdr:colOff>
      <xdr:row>1724</xdr:row>
      <xdr:rowOff>38101</xdr:rowOff>
    </xdr:to>
    <xdr:sp macro="" textlink="">
      <xdr:nvSpPr>
        <xdr:cNvPr id="78" name="Text Box 2"/>
        <xdr:cNvSpPr txBox="1">
          <a:spLocks noChangeArrowheads="1"/>
        </xdr:cNvSpPr>
      </xdr:nvSpPr>
      <xdr:spPr bwMode="auto">
        <a:xfrm>
          <a:off x="6374471" y="50341530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1678</xdr:row>
      <xdr:rowOff>295276</xdr:rowOff>
    </xdr:from>
    <xdr:to>
      <xdr:col>13</xdr:col>
      <xdr:colOff>313763</xdr:colOff>
      <xdr:row>1680</xdr:row>
      <xdr:rowOff>38101</xdr:rowOff>
    </xdr:to>
    <xdr:sp macro="" textlink="">
      <xdr:nvSpPr>
        <xdr:cNvPr id="79" name="Text Box 2"/>
        <xdr:cNvSpPr txBox="1">
          <a:spLocks noChangeArrowheads="1"/>
        </xdr:cNvSpPr>
      </xdr:nvSpPr>
      <xdr:spPr bwMode="auto">
        <a:xfrm>
          <a:off x="6374471" y="49187100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1722</xdr:row>
      <xdr:rowOff>295276</xdr:rowOff>
    </xdr:from>
    <xdr:to>
      <xdr:col>13</xdr:col>
      <xdr:colOff>313763</xdr:colOff>
      <xdr:row>1724</xdr:row>
      <xdr:rowOff>38101</xdr:rowOff>
    </xdr:to>
    <xdr:sp macro="" textlink="">
      <xdr:nvSpPr>
        <xdr:cNvPr id="80" name="Text Box 2"/>
        <xdr:cNvSpPr txBox="1">
          <a:spLocks noChangeArrowheads="1"/>
        </xdr:cNvSpPr>
      </xdr:nvSpPr>
      <xdr:spPr bwMode="auto">
        <a:xfrm>
          <a:off x="6374471" y="50341530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1743</xdr:row>
      <xdr:rowOff>295276</xdr:rowOff>
    </xdr:from>
    <xdr:to>
      <xdr:col>13</xdr:col>
      <xdr:colOff>313763</xdr:colOff>
      <xdr:row>1745</xdr:row>
      <xdr:rowOff>38101</xdr:rowOff>
    </xdr:to>
    <xdr:sp macro="" textlink="">
      <xdr:nvSpPr>
        <xdr:cNvPr id="81" name="Text Box 2"/>
        <xdr:cNvSpPr txBox="1">
          <a:spLocks noChangeArrowheads="1"/>
        </xdr:cNvSpPr>
      </xdr:nvSpPr>
      <xdr:spPr bwMode="auto">
        <a:xfrm>
          <a:off x="6374471" y="50921602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1778</xdr:row>
      <xdr:rowOff>295276</xdr:rowOff>
    </xdr:from>
    <xdr:to>
      <xdr:col>13</xdr:col>
      <xdr:colOff>313763</xdr:colOff>
      <xdr:row>1780</xdr:row>
      <xdr:rowOff>38101</xdr:rowOff>
    </xdr:to>
    <xdr:sp macro="" textlink="">
      <xdr:nvSpPr>
        <xdr:cNvPr id="82" name="Text Box 2"/>
        <xdr:cNvSpPr txBox="1">
          <a:spLocks noChangeArrowheads="1"/>
        </xdr:cNvSpPr>
      </xdr:nvSpPr>
      <xdr:spPr bwMode="auto">
        <a:xfrm>
          <a:off x="6374471" y="52110322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1821</xdr:row>
      <xdr:rowOff>295276</xdr:rowOff>
    </xdr:from>
    <xdr:to>
      <xdr:col>13</xdr:col>
      <xdr:colOff>313763</xdr:colOff>
      <xdr:row>1823</xdr:row>
      <xdr:rowOff>38101</xdr:rowOff>
    </xdr:to>
    <xdr:sp macro="" textlink="">
      <xdr:nvSpPr>
        <xdr:cNvPr id="83" name="Text Box 2"/>
        <xdr:cNvSpPr txBox="1">
          <a:spLocks noChangeArrowheads="1"/>
        </xdr:cNvSpPr>
      </xdr:nvSpPr>
      <xdr:spPr bwMode="auto">
        <a:xfrm>
          <a:off x="6374471" y="53297137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1778</xdr:row>
      <xdr:rowOff>295276</xdr:rowOff>
    </xdr:from>
    <xdr:to>
      <xdr:col>13</xdr:col>
      <xdr:colOff>313763</xdr:colOff>
      <xdr:row>1780</xdr:row>
      <xdr:rowOff>38101</xdr:rowOff>
    </xdr:to>
    <xdr:sp macro="" textlink="">
      <xdr:nvSpPr>
        <xdr:cNvPr id="84" name="Text Box 2"/>
        <xdr:cNvSpPr txBox="1">
          <a:spLocks noChangeArrowheads="1"/>
        </xdr:cNvSpPr>
      </xdr:nvSpPr>
      <xdr:spPr bwMode="auto">
        <a:xfrm>
          <a:off x="6374471" y="52110322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1821</xdr:row>
      <xdr:rowOff>295276</xdr:rowOff>
    </xdr:from>
    <xdr:to>
      <xdr:col>13</xdr:col>
      <xdr:colOff>313763</xdr:colOff>
      <xdr:row>1823</xdr:row>
      <xdr:rowOff>38101</xdr:rowOff>
    </xdr:to>
    <xdr:sp macro="" textlink="">
      <xdr:nvSpPr>
        <xdr:cNvPr id="85" name="Text Box 2"/>
        <xdr:cNvSpPr txBox="1">
          <a:spLocks noChangeArrowheads="1"/>
        </xdr:cNvSpPr>
      </xdr:nvSpPr>
      <xdr:spPr bwMode="auto">
        <a:xfrm>
          <a:off x="6374471" y="53297137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1821</xdr:row>
      <xdr:rowOff>295276</xdr:rowOff>
    </xdr:from>
    <xdr:to>
      <xdr:col>13</xdr:col>
      <xdr:colOff>313763</xdr:colOff>
      <xdr:row>1823</xdr:row>
      <xdr:rowOff>38101</xdr:rowOff>
    </xdr:to>
    <xdr:sp macro="" textlink="">
      <xdr:nvSpPr>
        <xdr:cNvPr id="86" name="Text Box 2"/>
        <xdr:cNvSpPr txBox="1">
          <a:spLocks noChangeArrowheads="1"/>
        </xdr:cNvSpPr>
      </xdr:nvSpPr>
      <xdr:spPr bwMode="auto">
        <a:xfrm>
          <a:off x="6374471" y="53297137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1778</xdr:row>
      <xdr:rowOff>295276</xdr:rowOff>
    </xdr:from>
    <xdr:to>
      <xdr:col>13</xdr:col>
      <xdr:colOff>313763</xdr:colOff>
      <xdr:row>1780</xdr:row>
      <xdr:rowOff>38101</xdr:rowOff>
    </xdr:to>
    <xdr:sp macro="" textlink="">
      <xdr:nvSpPr>
        <xdr:cNvPr id="87" name="Text Box 2"/>
        <xdr:cNvSpPr txBox="1">
          <a:spLocks noChangeArrowheads="1"/>
        </xdr:cNvSpPr>
      </xdr:nvSpPr>
      <xdr:spPr bwMode="auto">
        <a:xfrm>
          <a:off x="6374471" y="52110322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1821</xdr:row>
      <xdr:rowOff>295276</xdr:rowOff>
    </xdr:from>
    <xdr:to>
      <xdr:col>13</xdr:col>
      <xdr:colOff>313763</xdr:colOff>
      <xdr:row>1823</xdr:row>
      <xdr:rowOff>38101</xdr:rowOff>
    </xdr:to>
    <xdr:sp macro="" textlink="">
      <xdr:nvSpPr>
        <xdr:cNvPr id="88" name="Text Box 2"/>
        <xdr:cNvSpPr txBox="1">
          <a:spLocks noChangeArrowheads="1"/>
        </xdr:cNvSpPr>
      </xdr:nvSpPr>
      <xdr:spPr bwMode="auto">
        <a:xfrm>
          <a:off x="6374471" y="53297137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1778</xdr:row>
      <xdr:rowOff>295276</xdr:rowOff>
    </xdr:from>
    <xdr:to>
      <xdr:col>13</xdr:col>
      <xdr:colOff>313763</xdr:colOff>
      <xdr:row>1780</xdr:row>
      <xdr:rowOff>38101</xdr:rowOff>
    </xdr:to>
    <xdr:sp macro="" textlink="">
      <xdr:nvSpPr>
        <xdr:cNvPr id="89" name="Text Box 2"/>
        <xdr:cNvSpPr txBox="1">
          <a:spLocks noChangeArrowheads="1"/>
        </xdr:cNvSpPr>
      </xdr:nvSpPr>
      <xdr:spPr bwMode="auto">
        <a:xfrm>
          <a:off x="6374471" y="52110322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1821</xdr:row>
      <xdr:rowOff>295276</xdr:rowOff>
    </xdr:from>
    <xdr:to>
      <xdr:col>13</xdr:col>
      <xdr:colOff>313763</xdr:colOff>
      <xdr:row>1823</xdr:row>
      <xdr:rowOff>38101</xdr:rowOff>
    </xdr:to>
    <xdr:sp macro="" textlink="">
      <xdr:nvSpPr>
        <xdr:cNvPr id="90" name="Text Box 2"/>
        <xdr:cNvSpPr txBox="1">
          <a:spLocks noChangeArrowheads="1"/>
        </xdr:cNvSpPr>
      </xdr:nvSpPr>
      <xdr:spPr bwMode="auto">
        <a:xfrm>
          <a:off x="6374471" y="53297137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1839</xdr:row>
      <xdr:rowOff>295276</xdr:rowOff>
    </xdr:from>
    <xdr:to>
      <xdr:col>13</xdr:col>
      <xdr:colOff>313763</xdr:colOff>
      <xdr:row>1841</xdr:row>
      <xdr:rowOff>38101</xdr:rowOff>
    </xdr:to>
    <xdr:sp macro="" textlink="">
      <xdr:nvSpPr>
        <xdr:cNvPr id="91" name="Text Box 2"/>
        <xdr:cNvSpPr txBox="1">
          <a:spLocks noChangeArrowheads="1"/>
        </xdr:cNvSpPr>
      </xdr:nvSpPr>
      <xdr:spPr bwMode="auto">
        <a:xfrm>
          <a:off x="6374471" y="53761957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1874</xdr:row>
      <xdr:rowOff>295276</xdr:rowOff>
    </xdr:from>
    <xdr:to>
      <xdr:col>13</xdr:col>
      <xdr:colOff>313763</xdr:colOff>
      <xdr:row>1876</xdr:row>
      <xdr:rowOff>38101</xdr:rowOff>
    </xdr:to>
    <xdr:sp macro="" textlink="">
      <xdr:nvSpPr>
        <xdr:cNvPr id="92" name="Text Box 2"/>
        <xdr:cNvSpPr txBox="1">
          <a:spLocks noChangeArrowheads="1"/>
        </xdr:cNvSpPr>
      </xdr:nvSpPr>
      <xdr:spPr bwMode="auto">
        <a:xfrm>
          <a:off x="6374471" y="54950677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1917</xdr:row>
      <xdr:rowOff>295276</xdr:rowOff>
    </xdr:from>
    <xdr:to>
      <xdr:col>13</xdr:col>
      <xdr:colOff>313763</xdr:colOff>
      <xdr:row>1919</xdr:row>
      <xdr:rowOff>38101</xdr:rowOff>
    </xdr:to>
    <xdr:sp macro="" textlink="">
      <xdr:nvSpPr>
        <xdr:cNvPr id="93" name="Text Box 2"/>
        <xdr:cNvSpPr txBox="1">
          <a:spLocks noChangeArrowheads="1"/>
        </xdr:cNvSpPr>
      </xdr:nvSpPr>
      <xdr:spPr bwMode="auto">
        <a:xfrm>
          <a:off x="6374471" y="56165115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1874</xdr:row>
      <xdr:rowOff>295276</xdr:rowOff>
    </xdr:from>
    <xdr:to>
      <xdr:col>13</xdr:col>
      <xdr:colOff>313763</xdr:colOff>
      <xdr:row>1876</xdr:row>
      <xdr:rowOff>38101</xdr:rowOff>
    </xdr:to>
    <xdr:sp macro="" textlink="">
      <xdr:nvSpPr>
        <xdr:cNvPr id="94" name="Text Box 2"/>
        <xdr:cNvSpPr txBox="1">
          <a:spLocks noChangeArrowheads="1"/>
        </xdr:cNvSpPr>
      </xdr:nvSpPr>
      <xdr:spPr bwMode="auto">
        <a:xfrm>
          <a:off x="6374471" y="54950677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1917</xdr:row>
      <xdr:rowOff>295276</xdr:rowOff>
    </xdr:from>
    <xdr:to>
      <xdr:col>13</xdr:col>
      <xdr:colOff>313763</xdr:colOff>
      <xdr:row>1919</xdr:row>
      <xdr:rowOff>38101</xdr:rowOff>
    </xdr:to>
    <xdr:sp macro="" textlink="">
      <xdr:nvSpPr>
        <xdr:cNvPr id="95" name="Text Box 2"/>
        <xdr:cNvSpPr txBox="1">
          <a:spLocks noChangeArrowheads="1"/>
        </xdr:cNvSpPr>
      </xdr:nvSpPr>
      <xdr:spPr bwMode="auto">
        <a:xfrm>
          <a:off x="6374471" y="56165115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1917</xdr:row>
      <xdr:rowOff>295276</xdr:rowOff>
    </xdr:from>
    <xdr:to>
      <xdr:col>13</xdr:col>
      <xdr:colOff>313763</xdr:colOff>
      <xdr:row>1919</xdr:row>
      <xdr:rowOff>38101</xdr:rowOff>
    </xdr:to>
    <xdr:sp macro="" textlink="">
      <xdr:nvSpPr>
        <xdr:cNvPr id="96" name="Text Box 2"/>
        <xdr:cNvSpPr txBox="1">
          <a:spLocks noChangeArrowheads="1"/>
        </xdr:cNvSpPr>
      </xdr:nvSpPr>
      <xdr:spPr bwMode="auto">
        <a:xfrm>
          <a:off x="6374471" y="56165115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1874</xdr:row>
      <xdr:rowOff>295276</xdr:rowOff>
    </xdr:from>
    <xdr:to>
      <xdr:col>13</xdr:col>
      <xdr:colOff>313763</xdr:colOff>
      <xdr:row>1876</xdr:row>
      <xdr:rowOff>38101</xdr:rowOff>
    </xdr:to>
    <xdr:sp macro="" textlink="">
      <xdr:nvSpPr>
        <xdr:cNvPr id="97" name="Text Box 2"/>
        <xdr:cNvSpPr txBox="1">
          <a:spLocks noChangeArrowheads="1"/>
        </xdr:cNvSpPr>
      </xdr:nvSpPr>
      <xdr:spPr bwMode="auto">
        <a:xfrm>
          <a:off x="6374471" y="54950677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1917</xdr:row>
      <xdr:rowOff>295276</xdr:rowOff>
    </xdr:from>
    <xdr:to>
      <xdr:col>13</xdr:col>
      <xdr:colOff>313763</xdr:colOff>
      <xdr:row>1919</xdr:row>
      <xdr:rowOff>38101</xdr:rowOff>
    </xdr:to>
    <xdr:sp macro="" textlink="">
      <xdr:nvSpPr>
        <xdr:cNvPr id="98" name="Text Box 2"/>
        <xdr:cNvSpPr txBox="1">
          <a:spLocks noChangeArrowheads="1"/>
        </xdr:cNvSpPr>
      </xdr:nvSpPr>
      <xdr:spPr bwMode="auto">
        <a:xfrm>
          <a:off x="6374471" y="56165115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1874</xdr:row>
      <xdr:rowOff>295276</xdr:rowOff>
    </xdr:from>
    <xdr:to>
      <xdr:col>13</xdr:col>
      <xdr:colOff>313763</xdr:colOff>
      <xdr:row>1876</xdr:row>
      <xdr:rowOff>38101</xdr:rowOff>
    </xdr:to>
    <xdr:sp macro="" textlink="">
      <xdr:nvSpPr>
        <xdr:cNvPr id="99" name="Text Box 2"/>
        <xdr:cNvSpPr txBox="1">
          <a:spLocks noChangeArrowheads="1"/>
        </xdr:cNvSpPr>
      </xdr:nvSpPr>
      <xdr:spPr bwMode="auto">
        <a:xfrm>
          <a:off x="6374471" y="54950677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1917</xdr:row>
      <xdr:rowOff>295276</xdr:rowOff>
    </xdr:from>
    <xdr:to>
      <xdr:col>13</xdr:col>
      <xdr:colOff>313763</xdr:colOff>
      <xdr:row>1919</xdr:row>
      <xdr:rowOff>38101</xdr:rowOff>
    </xdr:to>
    <xdr:sp macro="" textlink="">
      <xdr:nvSpPr>
        <xdr:cNvPr id="100" name="Text Box 2"/>
        <xdr:cNvSpPr txBox="1">
          <a:spLocks noChangeArrowheads="1"/>
        </xdr:cNvSpPr>
      </xdr:nvSpPr>
      <xdr:spPr bwMode="auto">
        <a:xfrm>
          <a:off x="6374471" y="56165115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1935</xdr:row>
      <xdr:rowOff>295276</xdr:rowOff>
    </xdr:from>
    <xdr:to>
      <xdr:col>13</xdr:col>
      <xdr:colOff>313763</xdr:colOff>
      <xdr:row>1937</xdr:row>
      <xdr:rowOff>38101</xdr:rowOff>
    </xdr:to>
    <xdr:sp macro="" textlink="">
      <xdr:nvSpPr>
        <xdr:cNvPr id="101" name="Text Box 2"/>
        <xdr:cNvSpPr txBox="1">
          <a:spLocks noChangeArrowheads="1"/>
        </xdr:cNvSpPr>
      </xdr:nvSpPr>
      <xdr:spPr bwMode="auto">
        <a:xfrm>
          <a:off x="6374471" y="56629935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1969</xdr:row>
      <xdr:rowOff>295276</xdr:rowOff>
    </xdr:from>
    <xdr:to>
      <xdr:col>13</xdr:col>
      <xdr:colOff>313763</xdr:colOff>
      <xdr:row>1971</xdr:row>
      <xdr:rowOff>38101</xdr:rowOff>
    </xdr:to>
    <xdr:sp macro="" textlink="">
      <xdr:nvSpPr>
        <xdr:cNvPr id="102" name="Text Box 2"/>
        <xdr:cNvSpPr txBox="1">
          <a:spLocks noChangeArrowheads="1"/>
        </xdr:cNvSpPr>
      </xdr:nvSpPr>
      <xdr:spPr bwMode="auto">
        <a:xfrm>
          <a:off x="6374471" y="57846277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2012</xdr:row>
      <xdr:rowOff>295276</xdr:rowOff>
    </xdr:from>
    <xdr:to>
      <xdr:col>13</xdr:col>
      <xdr:colOff>313763</xdr:colOff>
      <xdr:row>2014</xdr:row>
      <xdr:rowOff>38101</xdr:rowOff>
    </xdr:to>
    <xdr:sp macro="" textlink="">
      <xdr:nvSpPr>
        <xdr:cNvPr id="103" name="Text Box 2"/>
        <xdr:cNvSpPr txBox="1">
          <a:spLocks noChangeArrowheads="1"/>
        </xdr:cNvSpPr>
      </xdr:nvSpPr>
      <xdr:spPr bwMode="auto">
        <a:xfrm>
          <a:off x="6374471" y="59046427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1969</xdr:row>
      <xdr:rowOff>295276</xdr:rowOff>
    </xdr:from>
    <xdr:to>
      <xdr:col>13</xdr:col>
      <xdr:colOff>313763</xdr:colOff>
      <xdr:row>1971</xdr:row>
      <xdr:rowOff>38101</xdr:rowOff>
    </xdr:to>
    <xdr:sp macro="" textlink="">
      <xdr:nvSpPr>
        <xdr:cNvPr id="104" name="Text Box 2"/>
        <xdr:cNvSpPr txBox="1">
          <a:spLocks noChangeArrowheads="1"/>
        </xdr:cNvSpPr>
      </xdr:nvSpPr>
      <xdr:spPr bwMode="auto">
        <a:xfrm>
          <a:off x="6374471" y="57846277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2012</xdr:row>
      <xdr:rowOff>295276</xdr:rowOff>
    </xdr:from>
    <xdr:to>
      <xdr:col>13</xdr:col>
      <xdr:colOff>313763</xdr:colOff>
      <xdr:row>2014</xdr:row>
      <xdr:rowOff>38101</xdr:rowOff>
    </xdr:to>
    <xdr:sp macro="" textlink="">
      <xdr:nvSpPr>
        <xdr:cNvPr id="105" name="Text Box 2"/>
        <xdr:cNvSpPr txBox="1">
          <a:spLocks noChangeArrowheads="1"/>
        </xdr:cNvSpPr>
      </xdr:nvSpPr>
      <xdr:spPr bwMode="auto">
        <a:xfrm>
          <a:off x="6374471" y="59046427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2012</xdr:row>
      <xdr:rowOff>295276</xdr:rowOff>
    </xdr:from>
    <xdr:to>
      <xdr:col>13</xdr:col>
      <xdr:colOff>313763</xdr:colOff>
      <xdr:row>2014</xdr:row>
      <xdr:rowOff>38101</xdr:rowOff>
    </xdr:to>
    <xdr:sp macro="" textlink="">
      <xdr:nvSpPr>
        <xdr:cNvPr id="106" name="Text Box 2"/>
        <xdr:cNvSpPr txBox="1">
          <a:spLocks noChangeArrowheads="1"/>
        </xdr:cNvSpPr>
      </xdr:nvSpPr>
      <xdr:spPr bwMode="auto">
        <a:xfrm>
          <a:off x="6374471" y="59046427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1969</xdr:row>
      <xdr:rowOff>295276</xdr:rowOff>
    </xdr:from>
    <xdr:to>
      <xdr:col>13</xdr:col>
      <xdr:colOff>313763</xdr:colOff>
      <xdr:row>1971</xdr:row>
      <xdr:rowOff>38101</xdr:rowOff>
    </xdr:to>
    <xdr:sp macro="" textlink="">
      <xdr:nvSpPr>
        <xdr:cNvPr id="107" name="Text Box 2"/>
        <xdr:cNvSpPr txBox="1">
          <a:spLocks noChangeArrowheads="1"/>
        </xdr:cNvSpPr>
      </xdr:nvSpPr>
      <xdr:spPr bwMode="auto">
        <a:xfrm>
          <a:off x="6374471" y="57846277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2012</xdr:row>
      <xdr:rowOff>295276</xdr:rowOff>
    </xdr:from>
    <xdr:to>
      <xdr:col>13</xdr:col>
      <xdr:colOff>313763</xdr:colOff>
      <xdr:row>2014</xdr:row>
      <xdr:rowOff>38101</xdr:rowOff>
    </xdr:to>
    <xdr:sp macro="" textlink="">
      <xdr:nvSpPr>
        <xdr:cNvPr id="108" name="Text Box 2"/>
        <xdr:cNvSpPr txBox="1">
          <a:spLocks noChangeArrowheads="1"/>
        </xdr:cNvSpPr>
      </xdr:nvSpPr>
      <xdr:spPr bwMode="auto">
        <a:xfrm>
          <a:off x="6374471" y="59046427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1969</xdr:row>
      <xdr:rowOff>295276</xdr:rowOff>
    </xdr:from>
    <xdr:to>
      <xdr:col>13</xdr:col>
      <xdr:colOff>313763</xdr:colOff>
      <xdr:row>1971</xdr:row>
      <xdr:rowOff>38101</xdr:rowOff>
    </xdr:to>
    <xdr:sp macro="" textlink="">
      <xdr:nvSpPr>
        <xdr:cNvPr id="109" name="Text Box 2"/>
        <xdr:cNvSpPr txBox="1">
          <a:spLocks noChangeArrowheads="1"/>
        </xdr:cNvSpPr>
      </xdr:nvSpPr>
      <xdr:spPr bwMode="auto">
        <a:xfrm>
          <a:off x="6374471" y="57846277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2012</xdr:row>
      <xdr:rowOff>295276</xdr:rowOff>
    </xdr:from>
    <xdr:to>
      <xdr:col>13</xdr:col>
      <xdr:colOff>313763</xdr:colOff>
      <xdr:row>2014</xdr:row>
      <xdr:rowOff>38101</xdr:rowOff>
    </xdr:to>
    <xdr:sp macro="" textlink="">
      <xdr:nvSpPr>
        <xdr:cNvPr id="110" name="Text Box 2"/>
        <xdr:cNvSpPr txBox="1">
          <a:spLocks noChangeArrowheads="1"/>
        </xdr:cNvSpPr>
      </xdr:nvSpPr>
      <xdr:spPr bwMode="auto">
        <a:xfrm>
          <a:off x="6374471" y="59046427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2032</xdr:row>
      <xdr:rowOff>295276</xdr:rowOff>
    </xdr:from>
    <xdr:to>
      <xdr:col>13</xdr:col>
      <xdr:colOff>313763</xdr:colOff>
      <xdr:row>2034</xdr:row>
      <xdr:rowOff>38101</xdr:rowOff>
    </xdr:to>
    <xdr:sp macro="" textlink="">
      <xdr:nvSpPr>
        <xdr:cNvPr id="111" name="Text Box 2"/>
        <xdr:cNvSpPr txBox="1">
          <a:spLocks noChangeArrowheads="1"/>
        </xdr:cNvSpPr>
      </xdr:nvSpPr>
      <xdr:spPr bwMode="auto">
        <a:xfrm>
          <a:off x="6374471" y="59555062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2064</xdr:row>
      <xdr:rowOff>295276</xdr:rowOff>
    </xdr:from>
    <xdr:to>
      <xdr:col>13</xdr:col>
      <xdr:colOff>313763</xdr:colOff>
      <xdr:row>2066</xdr:row>
      <xdr:rowOff>38101</xdr:rowOff>
    </xdr:to>
    <xdr:sp macro="" textlink="">
      <xdr:nvSpPr>
        <xdr:cNvPr id="112" name="Text Box 2"/>
        <xdr:cNvSpPr txBox="1">
          <a:spLocks noChangeArrowheads="1"/>
        </xdr:cNvSpPr>
      </xdr:nvSpPr>
      <xdr:spPr bwMode="auto">
        <a:xfrm>
          <a:off x="6374471" y="60674250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2107</xdr:row>
      <xdr:rowOff>295276</xdr:rowOff>
    </xdr:from>
    <xdr:to>
      <xdr:col>13</xdr:col>
      <xdr:colOff>313763</xdr:colOff>
      <xdr:row>2109</xdr:row>
      <xdr:rowOff>38101</xdr:rowOff>
    </xdr:to>
    <xdr:sp macro="" textlink="">
      <xdr:nvSpPr>
        <xdr:cNvPr id="113" name="Text Box 2"/>
        <xdr:cNvSpPr txBox="1">
          <a:spLocks noChangeArrowheads="1"/>
        </xdr:cNvSpPr>
      </xdr:nvSpPr>
      <xdr:spPr bwMode="auto">
        <a:xfrm>
          <a:off x="6374471" y="61874400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2064</xdr:row>
      <xdr:rowOff>295276</xdr:rowOff>
    </xdr:from>
    <xdr:to>
      <xdr:col>13</xdr:col>
      <xdr:colOff>313763</xdr:colOff>
      <xdr:row>2066</xdr:row>
      <xdr:rowOff>38101</xdr:rowOff>
    </xdr:to>
    <xdr:sp macro="" textlink="">
      <xdr:nvSpPr>
        <xdr:cNvPr id="114" name="Text Box 2"/>
        <xdr:cNvSpPr txBox="1">
          <a:spLocks noChangeArrowheads="1"/>
        </xdr:cNvSpPr>
      </xdr:nvSpPr>
      <xdr:spPr bwMode="auto">
        <a:xfrm>
          <a:off x="6374471" y="60674250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2107</xdr:row>
      <xdr:rowOff>295276</xdr:rowOff>
    </xdr:from>
    <xdr:to>
      <xdr:col>13</xdr:col>
      <xdr:colOff>313763</xdr:colOff>
      <xdr:row>2109</xdr:row>
      <xdr:rowOff>38101</xdr:rowOff>
    </xdr:to>
    <xdr:sp macro="" textlink="">
      <xdr:nvSpPr>
        <xdr:cNvPr id="115" name="Text Box 2"/>
        <xdr:cNvSpPr txBox="1">
          <a:spLocks noChangeArrowheads="1"/>
        </xdr:cNvSpPr>
      </xdr:nvSpPr>
      <xdr:spPr bwMode="auto">
        <a:xfrm>
          <a:off x="6374471" y="61874400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2107</xdr:row>
      <xdr:rowOff>295276</xdr:rowOff>
    </xdr:from>
    <xdr:to>
      <xdr:col>13</xdr:col>
      <xdr:colOff>313763</xdr:colOff>
      <xdr:row>2109</xdr:row>
      <xdr:rowOff>38101</xdr:rowOff>
    </xdr:to>
    <xdr:sp macro="" textlink="">
      <xdr:nvSpPr>
        <xdr:cNvPr id="116" name="Text Box 2"/>
        <xdr:cNvSpPr txBox="1">
          <a:spLocks noChangeArrowheads="1"/>
        </xdr:cNvSpPr>
      </xdr:nvSpPr>
      <xdr:spPr bwMode="auto">
        <a:xfrm>
          <a:off x="6374471" y="61874400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2064</xdr:row>
      <xdr:rowOff>295276</xdr:rowOff>
    </xdr:from>
    <xdr:to>
      <xdr:col>13</xdr:col>
      <xdr:colOff>313763</xdr:colOff>
      <xdr:row>2066</xdr:row>
      <xdr:rowOff>38101</xdr:rowOff>
    </xdr:to>
    <xdr:sp macro="" textlink="">
      <xdr:nvSpPr>
        <xdr:cNvPr id="117" name="Text Box 2"/>
        <xdr:cNvSpPr txBox="1">
          <a:spLocks noChangeArrowheads="1"/>
        </xdr:cNvSpPr>
      </xdr:nvSpPr>
      <xdr:spPr bwMode="auto">
        <a:xfrm>
          <a:off x="6374471" y="60674250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2107</xdr:row>
      <xdr:rowOff>295276</xdr:rowOff>
    </xdr:from>
    <xdr:to>
      <xdr:col>13</xdr:col>
      <xdr:colOff>313763</xdr:colOff>
      <xdr:row>2109</xdr:row>
      <xdr:rowOff>38101</xdr:rowOff>
    </xdr:to>
    <xdr:sp macro="" textlink="">
      <xdr:nvSpPr>
        <xdr:cNvPr id="118" name="Text Box 2"/>
        <xdr:cNvSpPr txBox="1">
          <a:spLocks noChangeArrowheads="1"/>
        </xdr:cNvSpPr>
      </xdr:nvSpPr>
      <xdr:spPr bwMode="auto">
        <a:xfrm>
          <a:off x="6374471" y="61874400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2064</xdr:row>
      <xdr:rowOff>295276</xdr:rowOff>
    </xdr:from>
    <xdr:to>
      <xdr:col>13</xdr:col>
      <xdr:colOff>313763</xdr:colOff>
      <xdr:row>2066</xdr:row>
      <xdr:rowOff>38101</xdr:rowOff>
    </xdr:to>
    <xdr:sp macro="" textlink="">
      <xdr:nvSpPr>
        <xdr:cNvPr id="119" name="Text Box 2"/>
        <xdr:cNvSpPr txBox="1">
          <a:spLocks noChangeArrowheads="1"/>
        </xdr:cNvSpPr>
      </xdr:nvSpPr>
      <xdr:spPr bwMode="auto">
        <a:xfrm>
          <a:off x="6374471" y="60674250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2107</xdr:row>
      <xdr:rowOff>295276</xdr:rowOff>
    </xdr:from>
    <xdr:to>
      <xdr:col>13</xdr:col>
      <xdr:colOff>313763</xdr:colOff>
      <xdr:row>2109</xdr:row>
      <xdr:rowOff>38101</xdr:rowOff>
    </xdr:to>
    <xdr:sp macro="" textlink="">
      <xdr:nvSpPr>
        <xdr:cNvPr id="120" name="Text Box 2"/>
        <xdr:cNvSpPr txBox="1">
          <a:spLocks noChangeArrowheads="1"/>
        </xdr:cNvSpPr>
      </xdr:nvSpPr>
      <xdr:spPr bwMode="auto">
        <a:xfrm>
          <a:off x="6374471" y="61874400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2127</xdr:row>
      <xdr:rowOff>295276</xdr:rowOff>
    </xdr:from>
    <xdr:to>
      <xdr:col>13</xdr:col>
      <xdr:colOff>313763</xdr:colOff>
      <xdr:row>2129</xdr:row>
      <xdr:rowOff>38101</xdr:rowOff>
    </xdr:to>
    <xdr:sp macro="" textlink="">
      <xdr:nvSpPr>
        <xdr:cNvPr id="121" name="Text Box 2"/>
        <xdr:cNvSpPr txBox="1">
          <a:spLocks noChangeArrowheads="1"/>
        </xdr:cNvSpPr>
      </xdr:nvSpPr>
      <xdr:spPr bwMode="auto">
        <a:xfrm>
          <a:off x="6374471" y="62383035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2159</xdr:row>
      <xdr:rowOff>295276</xdr:rowOff>
    </xdr:from>
    <xdr:to>
      <xdr:col>13</xdr:col>
      <xdr:colOff>313763</xdr:colOff>
      <xdr:row>2161</xdr:row>
      <xdr:rowOff>38101</xdr:rowOff>
    </xdr:to>
    <xdr:sp macro="" textlink="">
      <xdr:nvSpPr>
        <xdr:cNvPr id="122" name="Text Box 2"/>
        <xdr:cNvSpPr txBox="1">
          <a:spLocks noChangeArrowheads="1"/>
        </xdr:cNvSpPr>
      </xdr:nvSpPr>
      <xdr:spPr bwMode="auto">
        <a:xfrm>
          <a:off x="6374471" y="63585090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2204</xdr:row>
      <xdr:rowOff>295276</xdr:rowOff>
    </xdr:from>
    <xdr:to>
      <xdr:col>13</xdr:col>
      <xdr:colOff>313763</xdr:colOff>
      <xdr:row>2206</xdr:row>
      <xdr:rowOff>38101</xdr:rowOff>
    </xdr:to>
    <xdr:sp macro="" textlink="">
      <xdr:nvSpPr>
        <xdr:cNvPr id="123" name="Text Box 2"/>
        <xdr:cNvSpPr txBox="1">
          <a:spLocks noChangeArrowheads="1"/>
        </xdr:cNvSpPr>
      </xdr:nvSpPr>
      <xdr:spPr bwMode="auto">
        <a:xfrm>
          <a:off x="6374471" y="64760475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2159</xdr:row>
      <xdr:rowOff>295276</xdr:rowOff>
    </xdr:from>
    <xdr:to>
      <xdr:col>13</xdr:col>
      <xdr:colOff>313763</xdr:colOff>
      <xdr:row>2161</xdr:row>
      <xdr:rowOff>38101</xdr:rowOff>
    </xdr:to>
    <xdr:sp macro="" textlink="">
      <xdr:nvSpPr>
        <xdr:cNvPr id="124" name="Text Box 2"/>
        <xdr:cNvSpPr txBox="1">
          <a:spLocks noChangeArrowheads="1"/>
        </xdr:cNvSpPr>
      </xdr:nvSpPr>
      <xdr:spPr bwMode="auto">
        <a:xfrm>
          <a:off x="6374471" y="63585090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2204</xdr:row>
      <xdr:rowOff>295276</xdr:rowOff>
    </xdr:from>
    <xdr:to>
      <xdr:col>13</xdr:col>
      <xdr:colOff>313763</xdr:colOff>
      <xdr:row>2206</xdr:row>
      <xdr:rowOff>38101</xdr:rowOff>
    </xdr:to>
    <xdr:sp macro="" textlink="">
      <xdr:nvSpPr>
        <xdr:cNvPr id="125" name="Text Box 2"/>
        <xdr:cNvSpPr txBox="1">
          <a:spLocks noChangeArrowheads="1"/>
        </xdr:cNvSpPr>
      </xdr:nvSpPr>
      <xdr:spPr bwMode="auto">
        <a:xfrm>
          <a:off x="6374471" y="64760475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2204</xdr:row>
      <xdr:rowOff>295276</xdr:rowOff>
    </xdr:from>
    <xdr:to>
      <xdr:col>13</xdr:col>
      <xdr:colOff>313763</xdr:colOff>
      <xdr:row>2206</xdr:row>
      <xdr:rowOff>38101</xdr:rowOff>
    </xdr:to>
    <xdr:sp macro="" textlink="">
      <xdr:nvSpPr>
        <xdr:cNvPr id="126" name="Text Box 2"/>
        <xdr:cNvSpPr txBox="1">
          <a:spLocks noChangeArrowheads="1"/>
        </xdr:cNvSpPr>
      </xdr:nvSpPr>
      <xdr:spPr bwMode="auto">
        <a:xfrm>
          <a:off x="6374471" y="64760475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2159</xdr:row>
      <xdr:rowOff>295276</xdr:rowOff>
    </xdr:from>
    <xdr:to>
      <xdr:col>13</xdr:col>
      <xdr:colOff>313763</xdr:colOff>
      <xdr:row>2161</xdr:row>
      <xdr:rowOff>38101</xdr:rowOff>
    </xdr:to>
    <xdr:sp macro="" textlink="">
      <xdr:nvSpPr>
        <xdr:cNvPr id="127" name="Text Box 2"/>
        <xdr:cNvSpPr txBox="1">
          <a:spLocks noChangeArrowheads="1"/>
        </xdr:cNvSpPr>
      </xdr:nvSpPr>
      <xdr:spPr bwMode="auto">
        <a:xfrm>
          <a:off x="6374471" y="63585090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2204</xdr:row>
      <xdr:rowOff>295276</xdr:rowOff>
    </xdr:from>
    <xdr:to>
      <xdr:col>13</xdr:col>
      <xdr:colOff>313763</xdr:colOff>
      <xdr:row>2206</xdr:row>
      <xdr:rowOff>38101</xdr:rowOff>
    </xdr:to>
    <xdr:sp macro="" textlink="">
      <xdr:nvSpPr>
        <xdr:cNvPr id="128" name="Text Box 2"/>
        <xdr:cNvSpPr txBox="1">
          <a:spLocks noChangeArrowheads="1"/>
        </xdr:cNvSpPr>
      </xdr:nvSpPr>
      <xdr:spPr bwMode="auto">
        <a:xfrm>
          <a:off x="6374471" y="64760475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2159</xdr:row>
      <xdr:rowOff>295276</xdr:rowOff>
    </xdr:from>
    <xdr:to>
      <xdr:col>13</xdr:col>
      <xdr:colOff>313763</xdr:colOff>
      <xdr:row>2161</xdr:row>
      <xdr:rowOff>38101</xdr:rowOff>
    </xdr:to>
    <xdr:sp macro="" textlink="">
      <xdr:nvSpPr>
        <xdr:cNvPr id="129" name="Text Box 2"/>
        <xdr:cNvSpPr txBox="1">
          <a:spLocks noChangeArrowheads="1"/>
        </xdr:cNvSpPr>
      </xdr:nvSpPr>
      <xdr:spPr bwMode="auto">
        <a:xfrm>
          <a:off x="6374471" y="63585090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2204</xdr:row>
      <xdr:rowOff>295276</xdr:rowOff>
    </xdr:from>
    <xdr:to>
      <xdr:col>13</xdr:col>
      <xdr:colOff>313763</xdr:colOff>
      <xdr:row>2206</xdr:row>
      <xdr:rowOff>38101</xdr:rowOff>
    </xdr:to>
    <xdr:sp macro="" textlink="">
      <xdr:nvSpPr>
        <xdr:cNvPr id="130" name="Text Box 2"/>
        <xdr:cNvSpPr txBox="1">
          <a:spLocks noChangeArrowheads="1"/>
        </xdr:cNvSpPr>
      </xdr:nvSpPr>
      <xdr:spPr bwMode="auto">
        <a:xfrm>
          <a:off x="6374471" y="64760475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2225</xdr:row>
      <xdr:rowOff>295276</xdr:rowOff>
    </xdr:from>
    <xdr:to>
      <xdr:col>13</xdr:col>
      <xdr:colOff>313763</xdr:colOff>
      <xdr:row>2227</xdr:row>
      <xdr:rowOff>38101</xdr:rowOff>
    </xdr:to>
    <xdr:sp macro="" textlink="">
      <xdr:nvSpPr>
        <xdr:cNvPr id="131" name="Text Box 2"/>
        <xdr:cNvSpPr txBox="1">
          <a:spLocks noChangeArrowheads="1"/>
        </xdr:cNvSpPr>
      </xdr:nvSpPr>
      <xdr:spPr bwMode="auto">
        <a:xfrm>
          <a:off x="6374471" y="65391030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2256</xdr:row>
      <xdr:rowOff>295276</xdr:rowOff>
    </xdr:from>
    <xdr:to>
      <xdr:col>13</xdr:col>
      <xdr:colOff>313763</xdr:colOff>
      <xdr:row>2258</xdr:row>
      <xdr:rowOff>38101</xdr:rowOff>
    </xdr:to>
    <xdr:sp macro="" textlink="">
      <xdr:nvSpPr>
        <xdr:cNvPr id="132" name="Text Box 2"/>
        <xdr:cNvSpPr txBox="1">
          <a:spLocks noChangeArrowheads="1"/>
        </xdr:cNvSpPr>
      </xdr:nvSpPr>
      <xdr:spPr bwMode="auto">
        <a:xfrm>
          <a:off x="6374471" y="66599752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2303</xdr:row>
      <xdr:rowOff>295276</xdr:rowOff>
    </xdr:from>
    <xdr:to>
      <xdr:col>13</xdr:col>
      <xdr:colOff>313763</xdr:colOff>
      <xdr:row>2305</xdr:row>
      <xdr:rowOff>38101</xdr:rowOff>
    </xdr:to>
    <xdr:sp macro="" textlink="">
      <xdr:nvSpPr>
        <xdr:cNvPr id="133" name="Text Box 2"/>
        <xdr:cNvSpPr txBox="1">
          <a:spLocks noChangeArrowheads="1"/>
        </xdr:cNvSpPr>
      </xdr:nvSpPr>
      <xdr:spPr bwMode="auto">
        <a:xfrm>
          <a:off x="6374471" y="67817047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2256</xdr:row>
      <xdr:rowOff>295276</xdr:rowOff>
    </xdr:from>
    <xdr:to>
      <xdr:col>13</xdr:col>
      <xdr:colOff>313763</xdr:colOff>
      <xdr:row>2258</xdr:row>
      <xdr:rowOff>38101</xdr:rowOff>
    </xdr:to>
    <xdr:sp macro="" textlink="">
      <xdr:nvSpPr>
        <xdr:cNvPr id="134" name="Text Box 2"/>
        <xdr:cNvSpPr txBox="1">
          <a:spLocks noChangeArrowheads="1"/>
        </xdr:cNvSpPr>
      </xdr:nvSpPr>
      <xdr:spPr bwMode="auto">
        <a:xfrm>
          <a:off x="6374471" y="66599752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2303</xdr:row>
      <xdr:rowOff>295276</xdr:rowOff>
    </xdr:from>
    <xdr:to>
      <xdr:col>13</xdr:col>
      <xdr:colOff>313763</xdr:colOff>
      <xdr:row>2305</xdr:row>
      <xdr:rowOff>38101</xdr:rowOff>
    </xdr:to>
    <xdr:sp macro="" textlink="">
      <xdr:nvSpPr>
        <xdr:cNvPr id="135" name="Text Box 2"/>
        <xdr:cNvSpPr txBox="1">
          <a:spLocks noChangeArrowheads="1"/>
        </xdr:cNvSpPr>
      </xdr:nvSpPr>
      <xdr:spPr bwMode="auto">
        <a:xfrm>
          <a:off x="6374471" y="67817047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2303</xdr:row>
      <xdr:rowOff>295276</xdr:rowOff>
    </xdr:from>
    <xdr:to>
      <xdr:col>13</xdr:col>
      <xdr:colOff>313763</xdr:colOff>
      <xdr:row>2305</xdr:row>
      <xdr:rowOff>38101</xdr:rowOff>
    </xdr:to>
    <xdr:sp macro="" textlink="">
      <xdr:nvSpPr>
        <xdr:cNvPr id="136" name="Text Box 2"/>
        <xdr:cNvSpPr txBox="1">
          <a:spLocks noChangeArrowheads="1"/>
        </xdr:cNvSpPr>
      </xdr:nvSpPr>
      <xdr:spPr bwMode="auto">
        <a:xfrm>
          <a:off x="6374471" y="67817047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2256</xdr:row>
      <xdr:rowOff>295276</xdr:rowOff>
    </xdr:from>
    <xdr:to>
      <xdr:col>13</xdr:col>
      <xdr:colOff>313763</xdr:colOff>
      <xdr:row>2258</xdr:row>
      <xdr:rowOff>38101</xdr:rowOff>
    </xdr:to>
    <xdr:sp macro="" textlink="">
      <xdr:nvSpPr>
        <xdr:cNvPr id="137" name="Text Box 2"/>
        <xdr:cNvSpPr txBox="1">
          <a:spLocks noChangeArrowheads="1"/>
        </xdr:cNvSpPr>
      </xdr:nvSpPr>
      <xdr:spPr bwMode="auto">
        <a:xfrm>
          <a:off x="6374471" y="66599752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2303</xdr:row>
      <xdr:rowOff>295276</xdr:rowOff>
    </xdr:from>
    <xdr:to>
      <xdr:col>13</xdr:col>
      <xdr:colOff>313763</xdr:colOff>
      <xdr:row>2305</xdr:row>
      <xdr:rowOff>38101</xdr:rowOff>
    </xdr:to>
    <xdr:sp macro="" textlink="">
      <xdr:nvSpPr>
        <xdr:cNvPr id="138" name="Text Box 2"/>
        <xdr:cNvSpPr txBox="1">
          <a:spLocks noChangeArrowheads="1"/>
        </xdr:cNvSpPr>
      </xdr:nvSpPr>
      <xdr:spPr bwMode="auto">
        <a:xfrm>
          <a:off x="6374471" y="67817047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2256</xdr:row>
      <xdr:rowOff>295276</xdr:rowOff>
    </xdr:from>
    <xdr:to>
      <xdr:col>13</xdr:col>
      <xdr:colOff>313763</xdr:colOff>
      <xdr:row>2258</xdr:row>
      <xdr:rowOff>38101</xdr:rowOff>
    </xdr:to>
    <xdr:sp macro="" textlink="">
      <xdr:nvSpPr>
        <xdr:cNvPr id="139" name="Text Box 2"/>
        <xdr:cNvSpPr txBox="1">
          <a:spLocks noChangeArrowheads="1"/>
        </xdr:cNvSpPr>
      </xdr:nvSpPr>
      <xdr:spPr bwMode="auto">
        <a:xfrm>
          <a:off x="6374471" y="66599752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2303</xdr:row>
      <xdr:rowOff>295276</xdr:rowOff>
    </xdr:from>
    <xdr:to>
      <xdr:col>13</xdr:col>
      <xdr:colOff>313763</xdr:colOff>
      <xdr:row>2305</xdr:row>
      <xdr:rowOff>38101</xdr:rowOff>
    </xdr:to>
    <xdr:sp macro="" textlink="">
      <xdr:nvSpPr>
        <xdr:cNvPr id="140" name="Text Box 2"/>
        <xdr:cNvSpPr txBox="1">
          <a:spLocks noChangeArrowheads="1"/>
        </xdr:cNvSpPr>
      </xdr:nvSpPr>
      <xdr:spPr bwMode="auto">
        <a:xfrm>
          <a:off x="6374471" y="67817047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2324</xdr:row>
      <xdr:rowOff>295276</xdr:rowOff>
    </xdr:from>
    <xdr:to>
      <xdr:col>13</xdr:col>
      <xdr:colOff>313763</xdr:colOff>
      <xdr:row>2326</xdr:row>
      <xdr:rowOff>38101</xdr:rowOff>
    </xdr:to>
    <xdr:sp macro="" textlink="">
      <xdr:nvSpPr>
        <xdr:cNvPr id="141" name="Text Box 2"/>
        <xdr:cNvSpPr txBox="1">
          <a:spLocks noChangeArrowheads="1"/>
        </xdr:cNvSpPr>
      </xdr:nvSpPr>
      <xdr:spPr bwMode="auto">
        <a:xfrm>
          <a:off x="6374471" y="68423790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2355</xdr:row>
      <xdr:rowOff>295276</xdr:rowOff>
    </xdr:from>
    <xdr:to>
      <xdr:col>13</xdr:col>
      <xdr:colOff>313763</xdr:colOff>
      <xdr:row>2357</xdr:row>
      <xdr:rowOff>38101</xdr:rowOff>
    </xdr:to>
    <xdr:sp macro="" textlink="">
      <xdr:nvSpPr>
        <xdr:cNvPr id="142" name="Text Box 2"/>
        <xdr:cNvSpPr txBox="1">
          <a:spLocks noChangeArrowheads="1"/>
        </xdr:cNvSpPr>
      </xdr:nvSpPr>
      <xdr:spPr bwMode="auto">
        <a:xfrm>
          <a:off x="6374471" y="69632512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2402</xdr:row>
      <xdr:rowOff>295276</xdr:rowOff>
    </xdr:from>
    <xdr:to>
      <xdr:col>13</xdr:col>
      <xdr:colOff>313763</xdr:colOff>
      <xdr:row>2404</xdr:row>
      <xdr:rowOff>38101</xdr:rowOff>
    </xdr:to>
    <xdr:sp macro="" textlink="">
      <xdr:nvSpPr>
        <xdr:cNvPr id="143" name="Text Box 2"/>
        <xdr:cNvSpPr txBox="1">
          <a:spLocks noChangeArrowheads="1"/>
        </xdr:cNvSpPr>
      </xdr:nvSpPr>
      <xdr:spPr bwMode="auto">
        <a:xfrm>
          <a:off x="6374471" y="70849807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2355</xdr:row>
      <xdr:rowOff>295276</xdr:rowOff>
    </xdr:from>
    <xdr:to>
      <xdr:col>13</xdr:col>
      <xdr:colOff>313763</xdr:colOff>
      <xdr:row>2357</xdr:row>
      <xdr:rowOff>38101</xdr:rowOff>
    </xdr:to>
    <xdr:sp macro="" textlink="">
      <xdr:nvSpPr>
        <xdr:cNvPr id="144" name="Text Box 2"/>
        <xdr:cNvSpPr txBox="1">
          <a:spLocks noChangeArrowheads="1"/>
        </xdr:cNvSpPr>
      </xdr:nvSpPr>
      <xdr:spPr bwMode="auto">
        <a:xfrm>
          <a:off x="6374471" y="69632512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2402</xdr:row>
      <xdr:rowOff>295276</xdr:rowOff>
    </xdr:from>
    <xdr:to>
      <xdr:col>13</xdr:col>
      <xdr:colOff>313763</xdr:colOff>
      <xdr:row>2404</xdr:row>
      <xdr:rowOff>38101</xdr:rowOff>
    </xdr:to>
    <xdr:sp macro="" textlink="">
      <xdr:nvSpPr>
        <xdr:cNvPr id="145" name="Text Box 2"/>
        <xdr:cNvSpPr txBox="1">
          <a:spLocks noChangeArrowheads="1"/>
        </xdr:cNvSpPr>
      </xdr:nvSpPr>
      <xdr:spPr bwMode="auto">
        <a:xfrm>
          <a:off x="6374471" y="70849807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2402</xdr:row>
      <xdr:rowOff>295276</xdr:rowOff>
    </xdr:from>
    <xdr:to>
      <xdr:col>13</xdr:col>
      <xdr:colOff>313763</xdr:colOff>
      <xdr:row>2404</xdr:row>
      <xdr:rowOff>38101</xdr:rowOff>
    </xdr:to>
    <xdr:sp macro="" textlink="">
      <xdr:nvSpPr>
        <xdr:cNvPr id="146" name="Text Box 2"/>
        <xdr:cNvSpPr txBox="1">
          <a:spLocks noChangeArrowheads="1"/>
        </xdr:cNvSpPr>
      </xdr:nvSpPr>
      <xdr:spPr bwMode="auto">
        <a:xfrm>
          <a:off x="6374471" y="70849807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2355</xdr:row>
      <xdr:rowOff>295276</xdr:rowOff>
    </xdr:from>
    <xdr:to>
      <xdr:col>13</xdr:col>
      <xdr:colOff>313763</xdr:colOff>
      <xdr:row>2357</xdr:row>
      <xdr:rowOff>38101</xdr:rowOff>
    </xdr:to>
    <xdr:sp macro="" textlink="">
      <xdr:nvSpPr>
        <xdr:cNvPr id="147" name="Text Box 2"/>
        <xdr:cNvSpPr txBox="1">
          <a:spLocks noChangeArrowheads="1"/>
        </xdr:cNvSpPr>
      </xdr:nvSpPr>
      <xdr:spPr bwMode="auto">
        <a:xfrm>
          <a:off x="6374471" y="69632512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2402</xdr:row>
      <xdr:rowOff>295276</xdr:rowOff>
    </xdr:from>
    <xdr:to>
      <xdr:col>13</xdr:col>
      <xdr:colOff>313763</xdr:colOff>
      <xdr:row>2404</xdr:row>
      <xdr:rowOff>38101</xdr:rowOff>
    </xdr:to>
    <xdr:sp macro="" textlink="">
      <xdr:nvSpPr>
        <xdr:cNvPr id="148" name="Text Box 2"/>
        <xdr:cNvSpPr txBox="1">
          <a:spLocks noChangeArrowheads="1"/>
        </xdr:cNvSpPr>
      </xdr:nvSpPr>
      <xdr:spPr bwMode="auto">
        <a:xfrm>
          <a:off x="6374471" y="70849807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2355</xdr:row>
      <xdr:rowOff>295276</xdr:rowOff>
    </xdr:from>
    <xdr:to>
      <xdr:col>13</xdr:col>
      <xdr:colOff>313763</xdr:colOff>
      <xdr:row>2357</xdr:row>
      <xdr:rowOff>38101</xdr:rowOff>
    </xdr:to>
    <xdr:sp macro="" textlink="">
      <xdr:nvSpPr>
        <xdr:cNvPr id="149" name="Text Box 2"/>
        <xdr:cNvSpPr txBox="1">
          <a:spLocks noChangeArrowheads="1"/>
        </xdr:cNvSpPr>
      </xdr:nvSpPr>
      <xdr:spPr bwMode="auto">
        <a:xfrm>
          <a:off x="6374471" y="69632512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2402</xdr:row>
      <xdr:rowOff>295276</xdr:rowOff>
    </xdr:from>
    <xdr:to>
      <xdr:col>13</xdr:col>
      <xdr:colOff>313763</xdr:colOff>
      <xdr:row>2404</xdr:row>
      <xdr:rowOff>38101</xdr:rowOff>
    </xdr:to>
    <xdr:sp macro="" textlink="">
      <xdr:nvSpPr>
        <xdr:cNvPr id="150" name="Text Box 2"/>
        <xdr:cNvSpPr txBox="1">
          <a:spLocks noChangeArrowheads="1"/>
        </xdr:cNvSpPr>
      </xdr:nvSpPr>
      <xdr:spPr bwMode="auto">
        <a:xfrm>
          <a:off x="6374471" y="70849807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2423</xdr:row>
      <xdr:rowOff>295276</xdr:rowOff>
    </xdr:from>
    <xdr:to>
      <xdr:col>13</xdr:col>
      <xdr:colOff>313763</xdr:colOff>
      <xdr:row>2425</xdr:row>
      <xdr:rowOff>38101</xdr:rowOff>
    </xdr:to>
    <xdr:sp macro="" textlink="">
      <xdr:nvSpPr>
        <xdr:cNvPr id="151" name="Text Box 2"/>
        <xdr:cNvSpPr txBox="1">
          <a:spLocks noChangeArrowheads="1"/>
        </xdr:cNvSpPr>
      </xdr:nvSpPr>
      <xdr:spPr bwMode="auto">
        <a:xfrm>
          <a:off x="6374471" y="71456550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2453</xdr:row>
      <xdr:rowOff>295276</xdr:rowOff>
    </xdr:from>
    <xdr:to>
      <xdr:col>13</xdr:col>
      <xdr:colOff>313763</xdr:colOff>
      <xdr:row>2455</xdr:row>
      <xdr:rowOff>38101</xdr:rowOff>
    </xdr:to>
    <xdr:sp macro="" textlink="">
      <xdr:nvSpPr>
        <xdr:cNvPr id="152" name="Text Box 2"/>
        <xdr:cNvSpPr txBox="1">
          <a:spLocks noChangeArrowheads="1"/>
        </xdr:cNvSpPr>
      </xdr:nvSpPr>
      <xdr:spPr bwMode="auto">
        <a:xfrm>
          <a:off x="6374471" y="72632887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2500</xdr:row>
      <xdr:rowOff>295276</xdr:rowOff>
    </xdr:from>
    <xdr:to>
      <xdr:col>13</xdr:col>
      <xdr:colOff>313763</xdr:colOff>
      <xdr:row>2502</xdr:row>
      <xdr:rowOff>38101</xdr:rowOff>
    </xdr:to>
    <xdr:sp macro="" textlink="">
      <xdr:nvSpPr>
        <xdr:cNvPr id="153" name="Text Box 2"/>
        <xdr:cNvSpPr txBox="1">
          <a:spLocks noChangeArrowheads="1"/>
        </xdr:cNvSpPr>
      </xdr:nvSpPr>
      <xdr:spPr bwMode="auto">
        <a:xfrm>
          <a:off x="6374471" y="73850182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2453</xdr:row>
      <xdr:rowOff>295276</xdr:rowOff>
    </xdr:from>
    <xdr:to>
      <xdr:col>13</xdr:col>
      <xdr:colOff>313763</xdr:colOff>
      <xdr:row>2455</xdr:row>
      <xdr:rowOff>38101</xdr:rowOff>
    </xdr:to>
    <xdr:sp macro="" textlink="">
      <xdr:nvSpPr>
        <xdr:cNvPr id="154" name="Text Box 2"/>
        <xdr:cNvSpPr txBox="1">
          <a:spLocks noChangeArrowheads="1"/>
        </xdr:cNvSpPr>
      </xdr:nvSpPr>
      <xdr:spPr bwMode="auto">
        <a:xfrm>
          <a:off x="6374471" y="72632887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2500</xdr:row>
      <xdr:rowOff>295276</xdr:rowOff>
    </xdr:from>
    <xdr:to>
      <xdr:col>13</xdr:col>
      <xdr:colOff>313763</xdr:colOff>
      <xdr:row>2502</xdr:row>
      <xdr:rowOff>38101</xdr:rowOff>
    </xdr:to>
    <xdr:sp macro="" textlink="">
      <xdr:nvSpPr>
        <xdr:cNvPr id="155" name="Text Box 2"/>
        <xdr:cNvSpPr txBox="1">
          <a:spLocks noChangeArrowheads="1"/>
        </xdr:cNvSpPr>
      </xdr:nvSpPr>
      <xdr:spPr bwMode="auto">
        <a:xfrm>
          <a:off x="6374471" y="73850182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2500</xdr:row>
      <xdr:rowOff>295276</xdr:rowOff>
    </xdr:from>
    <xdr:to>
      <xdr:col>13</xdr:col>
      <xdr:colOff>313763</xdr:colOff>
      <xdr:row>2502</xdr:row>
      <xdr:rowOff>38101</xdr:rowOff>
    </xdr:to>
    <xdr:sp macro="" textlink="">
      <xdr:nvSpPr>
        <xdr:cNvPr id="156" name="Text Box 2"/>
        <xdr:cNvSpPr txBox="1">
          <a:spLocks noChangeArrowheads="1"/>
        </xdr:cNvSpPr>
      </xdr:nvSpPr>
      <xdr:spPr bwMode="auto">
        <a:xfrm>
          <a:off x="6374471" y="73850182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2453</xdr:row>
      <xdr:rowOff>295276</xdr:rowOff>
    </xdr:from>
    <xdr:to>
      <xdr:col>13</xdr:col>
      <xdr:colOff>313763</xdr:colOff>
      <xdr:row>2455</xdr:row>
      <xdr:rowOff>38101</xdr:rowOff>
    </xdr:to>
    <xdr:sp macro="" textlink="">
      <xdr:nvSpPr>
        <xdr:cNvPr id="157" name="Text Box 2"/>
        <xdr:cNvSpPr txBox="1">
          <a:spLocks noChangeArrowheads="1"/>
        </xdr:cNvSpPr>
      </xdr:nvSpPr>
      <xdr:spPr bwMode="auto">
        <a:xfrm>
          <a:off x="6374471" y="72632887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2500</xdr:row>
      <xdr:rowOff>295276</xdr:rowOff>
    </xdr:from>
    <xdr:to>
      <xdr:col>13</xdr:col>
      <xdr:colOff>313763</xdr:colOff>
      <xdr:row>2502</xdr:row>
      <xdr:rowOff>38101</xdr:rowOff>
    </xdr:to>
    <xdr:sp macro="" textlink="">
      <xdr:nvSpPr>
        <xdr:cNvPr id="158" name="Text Box 2"/>
        <xdr:cNvSpPr txBox="1">
          <a:spLocks noChangeArrowheads="1"/>
        </xdr:cNvSpPr>
      </xdr:nvSpPr>
      <xdr:spPr bwMode="auto">
        <a:xfrm>
          <a:off x="6374471" y="73850182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2453</xdr:row>
      <xdr:rowOff>295276</xdr:rowOff>
    </xdr:from>
    <xdr:to>
      <xdr:col>13</xdr:col>
      <xdr:colOff>313763</xdr:colOff>
      <xdr:row>2455</xdr:row>
      <xdr:rowOff>38101</xdr:rowOff>
    </xdr:to>
    <xdr:sp macro="" textlink="">
      <xdr:nvSpPr>
        <xdr:cNvPr id="159" name="Text Box 2"/>
        <xdr:cNvSpPr txBox="1">
          <a:spLocks noChangeArrowheads="1"/>
        </xdr:cNvSpPr>
      </xdr:nvSpPr>
      <xdr:spPr bwMode="auto">
        <a:xfrm>
          <a:off x="6374471" y="72632887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2500</xdr:row>
      <xdr:rowOff>295276</xdr:rowOff>
    </xdr:from>
    <xdr:to>
      <xdr:col>13</xdr:col>
      <xdr:colOff>313763</xdr:colOff>
      <xdr:row>2502</xdr:row>
      <xdr:rowOff>38101</xdr:rowOff>
    </xdr:to>
    <xdr:sp macro="" textlink="">
      <xdr:nvSpPr>
        <xdr:cNvPr id="160" name="Text Box 2"/>
        <xdr:cNvSpPr txBox="1">
          <a:spLocks noChangeArrowheads="1"/>
        </xdr:cNvSpPr>
      </xdr:nvSpPr>
      <xdr:spPr bwMode="auto">
        <a:xfrm>
          <a:off x="6374471" y="73850182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2521</xdr:row>
      <xdr:rowOff>295276</xdr:rowOff>
    </xdr:from>
    <xdr:to>
      <xdr:col>13</xdr:col>
      <xdr:colOff>313763</xdr:colOff>
      <xdr:row>2523</xdr:row>
      <xdr:rowOff>38101</xdr:rowOff>
    </xdr:to>
    <xdr:sp macro="" textlink="">
      <xdr:nvSpPr>
        <xdr:cNvPr id="161" name="Text Box 2"/>
        <xdr:cNvSpPr txBox="1">
          <a:spLocks noChangeArrowheads="1"/>
        </xdr:cNvSpPr>
      </xdr:nvSpPr>
      <xdr:spPr bwMode="auto">
        <a:xfrm>
          <a:off x="6374471" y="74456925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2551</xdr:row>
      <xdr:rowOff>295276</xdr:rowOff>
    </xdr:from>
    <xdr:to>
      <xdr:col>13</xdr:col>
      <xdr:colOff>313763</xdr:colOff>
      <xdr:row>2553</xdr:row>
      <xdr:rowOff>38101</xdr:rowOff>
    </xdr:to>
    <xdr:sp macro="" textlink="">
      <xdr:nvSpPr>
        <xdr:cNvPr id="162" name="Text Box 2"/>
        <xdr:cNvSpPr txBox="1">
          <a:spLocks noChangeArrowheads="1"/>
        </xdr:cNvSpPr>
      </xdr:nvSpPr>
      <xdr:spPr bwMode="auto">
        <a:xfrm>
          <a:off x="6374471" y="75633262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2598</xdr:row>
      <xdr:rowOff>295276</xdr:rowOff>
    </xdr:from>
    <xdr:to>
      <xdr:col>13</xdr:col>
      <xdr:colOff>313763</xdr:colOff>
      <xdr:row>2600</xdr:row>
      <xdr:rowOff>38101</xdr:rowOff>
    </xdr:to>
    <xdr:sp macro="" textlink="">
      <xdr:nvSpPr>
        <xdr:cNvPr id="163" name="Text Box 2"/>
        <xdr:cNvSpPr txBox="1">
          <a:spLocks noChangeArrowheads="1"/>
        </xdr:cNvSpPr>
      </xdr:nvSpPr>
      <xdr:spPr bwMode="auto">
        <a:xfrm>
          <a:off x="6374471" y="76850557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2551</xdr:row>
      <xdr:rowOff>295276</xdr:rowOff>
    </xdr:from>
    <xdr:to>
      <xdr:col>13</xdr:col>
      <xdr:colOff>313763</xdr:colOff>
      <xdr:row>2553</xdr:row>
      <xdr:rowOff>38101</xdr:rowOff>
    </xdr:to>
    <xdr:sp macro="" textlink="">
      <xdr:nvSpPr>
        <xdr:cNvPr id="164" name="Text Box 2"/>
        <xdr:cNvSpPr txBox="1">
          <a:spLocks noChangeArrowheads="1"/>
        </xdr:cNvSpPr>
      </xdr:nvSpPr>
      <xdr:spPr bwMode="auto">
        <a:xfrm>
          <a:off x="6374471" y="75633262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2598</xdr:row>
      <xdr:rowOff>295276</xdr:rowOff>
    </xdr:from>
    <xdr:to>
      <xdr:col>13</xdr:col>
      <xdr:colOff>313763</xdr:colOff>
      <xdr:row>2600</xdr:row>
      <xdr:rowOff>38101</xdr:rowOff>
    </xdr:to>
    <xdr:sp macro="" textlink="">
      <xdr:nvSpPr>
        <xdr:cNvPr id="165" name="Text Box 2"/>
        <xdr:cNvSpPr txBox="1">
          <a:spLocks noChangeArrowheads="1"/>
        </xdr:cNvSpPr>
      </xdr:nvSpPr>
      <xdr:spPr bwMode="auto">
        <a:xfrm>
          <a:off x="6374471" y="76850557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2598</xdr:row>
      <xdr:rowOff>295276</xdr:rowOff>
    </xdr:from>
    <xdr:to>
      <xdr:col>13</xdr:col>
      <xdr:colOff>313763</xdr:colOff>
      <xdr:row>2600</xdr:row>
      <xdr:rowOff>38101</xdr:rowOff>
    </xdr:to>
    <xdr:sp macro="" textlink="">
      <xdr:nvSpPr>
        <xdr:cNvPr id="166" name="Text Box 2"/>
        <xdr:cNvSpPr txBox="1">
          <a:spLocks noChangeArrowheads="1"/>
        </xdr:cNvSpPr>
      </xdr:nvSpPr>
      <xdr:spPr bwMode="auto">
        <a:xfrm>
          <a:off x="6374471" y="76850557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2551</xdr:row>
      <xdr:rowOff>295276</xdr:rowOff>
    </xdr:from>
    <xdr:to>
      <xdr:col>13</xdr:col>
      <xdr:colOff>313763</xdr:colOff>
      <xdr:row>2553</xdr:row>
      <xdr:rowOff>38101</xdr:rowOff>
    </xdr:to>
    <xdr:sp macro="" textlink="">
      <xdr:nvSpPr>
        <xdr:cNvPr id="167" name="Text Box 2"/>
        <xdr:cNvSpPr txBox="1">
          <a:spLocks noChangeArrowheads="1"/>
        </xdr:cNvSpPr>
      </xdr:nvSpPr>
      <xdr:spPr bwMode="auto">
        <a:xfrm>
          <a:off x="6374471" y="75633262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2598</xdr:row>
      <xdr:rowOff>295276</xdr:rowOff>
    </xdr:from>
    <xdr:to>
      <xdr:col>13</xdr:col>
      <xdr:colOff>313763</xdr:colOff>
      <xdr:row>2600</xdr:row>
      <xdr:rowOff>38101</xdr:rowOff>
    </xdr:to>
    <xdr:sp macro="" textlink="">
      <xdr:nvSpPr>
        <xdr:cNvPr id="168" name="Text Box 2"/>
        <xdr:cNvSpPr txBox="1">
          <a:spLocks noChangeArrowheads="1"/>
        </xdr:cNvSpPr>
      </xdr:nvSpPr>
      <xdr:spPr bwMode="auto">
        <a:xfrm>
          <a:off x="6374471" y="76850557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2551</xdr:row>
      <xdr:rowOff>295276</xdr:rowOff>
    </xdr:from>
    <xdr:to>
      <xdr:col>13</xdr:col>
      <xdr:colOff>313763</xdr:colOff>
      <xdr:row>2553</xdr:row>
      <xdr:rowOff>38101</xdr:rowOff>
    </xdr:to>
    <xdr:sp macro="" textlink="">
      <xdr:nvSpPr>
        <xdr:cNvPr id="169" name="Text Box 2"/>
        <xdr:cNvSpPr txBox="1">
          <a:spLocks noChangeArrowheads="1"/>
        </xdr:cNvSpPr>
      </xdr:nvSpPr>
      <xdr:spPr bwMode="auto">
        <a:xfrm>
          <a:off x="6374471" y="75633262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2598</xdr:row>
      <xdr:rowOff>295276</xdr:rowOff>
    </xdr:from>
    <xdr:to>
      <xdr:col>13</xdr:col>
      <xdr:colOff>313763</xdr:colOff>
      <xdr:row>2600</xdr:row>
      <xdr:rowOff>38101</xdr:rowOff>
    </xdr:to>
    <xdr:sp macro="" textlink="">
      <xdr:nvSpPr>
        <xdr:cNvPr id="170" name="Text Box 2"/>
        <xdr:cNvSpPr txBox="1">
          <a:spLocks noChangeArrowheads="1"/>
        </xdr:cNvSpPr>
      </xdr:nvSpPr>
      <xdr:spPr bwMode="auto">
        <a:xfrm>
          <a:off x="6374471" y="768505576"/>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2619</xdr:row>
      <xdr:rowOff>295276</xdr:rowOff>
    </xdr:from>
    <xdr:to>
      <xdr:col>13</xdr:col>
      <xdr:colOff>313763</xdr:colOff>
      <xdr:row>2621</xdr:row>
      <xdr:rowOff>38101</xdr:rowOff>
    </xdr:to>
    <xdr:sp macro="" textlink="">
      <xdr:nvSpPr>
        <xdr:cNvPr id="171" name="Text Box 2"/>
        <xdr:cNvSpPr txBox="1">
          <a:spLocks noChangeArrowheads="1"/>
        </xdr:cNvSpPr>
      </xdr:nvSpPr>
      <xdr:spPr bwMode="auto">
        <a:xfrm>
          <a:off x="6374471" y="77457300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2650</xdr:row>
      <xdr:rowOff>295276</xdr:rowOff>
    </xdr:from>
    <xdr:to>
      <xdr:col>13</xdr:col>
      <xdr:colOff>313763</xdr:colOff>
      <xdr:row>2652</xdr:row>
      <xdr:rowOff>38101</xdr:rowOff>
    </xdr:to>
    <xdr:sp macro="" textlink="">
      <xdr:nvSpPr>
        <xdr:cNvPr id="172" name="Text Box 2"/>
        <xdr:cNvSpPr txBox="1">
          <a:spLocks noChangeArrowheads="1"/>
        </xdr:cNvSpPr>
      </xdr:nvSpPr>
      <xdr:spPr bwMode="auto">
        <a:xfrm>
          <a:off x="6374471" y="78653640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2696</xdr:row>
      <xdr:rowOff>295276</xdr:rowOff>
    </xdr:from>
    <xdr:to>
      <xdr:col>13</xdr:col>
      <xdr:colOff>313763</xdr:colOff>
      <xdr:row>2698</xdr:row>
      <xdr:rowOff>38101</xdr:rowOff>
    </xdr:to>
    <xdr:sp macro="" textlink="">
      <xdr:nvSpPr>
        <xdr:cNvPr id="173" name="Text Box 2"/>
        <xdr:cNvSpPr txBox="1">
          <a:spLocks noChangeArrowheads="1"/>
        </xdr:cNvSpPr>
      </xdr:nvSpPr>
      <xdr:spPr bwMode="auto">
        <a:xfrm>
          <a:off x="6374471" y="79849980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2650</xdr:row>
      <xdr:rowOff>295276</xdr:rowOff>
    </xdr:from>
    <xdr:to>
      <xdr:col>13</xdr:col>
      <xdr:colOff>313763</xdr:colOff>
      <xdr:row>2652</xdr:row>
      <xdr:rowOff>38101</xdr:rowOff>
    </xdr:to>
    <xdr:sp macro="" textlink="">
      <xdr:nvSpPr>
        <xdr:cNvPr id="174" name="Text Box 2"/>
        <xdr:cNvSpPr txBox="1">
          <a:spLocks noChangeArrowheads="1"/>
        </xdr:cNvSpPr>
      </xdr:nvSpPr>
      <xdr:spPr bwMode="auto">
        <a:xfrm>
          <a:off x="6374471" y="78653640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2696</xdr:row>
      <xdr:rowOff>295276</xdr:rowOff>
    </xdr:from>
    <xdr:to>
      <xdr:col>13</xdr:col>
      <xdr:colOff>313763</xdr:colOff>
      <xdr:row>2698</xdr:row>
      <xdr:rowOff>38101</xdr:rowOff>
    </xdr:to>
    <xdr:sp macro="" textlink="">
      <xdr:nvSpPr>
        <xdr:cNvPr id="175" name="Text Box 2"/>
        <xdr:cNvSpPr txBox="1">
          <a:spLocks noChangeArrowheads="1"/>
        </xdr:cNvSpPr>
      </xdr:nvSpPr>
      <xdr:spPr bwMode="auto">
        <a:xfrm>
          <a:off x="6374471" y="79849980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2696</xdr:row>
      <xdr:rowOff>295276</xdr:rowOff>
    </xdr:from>
    <xdr:to>
      <xdr:col>13</xdr:col>
      <xdr:colOff>313763</xdr:colOff>
      <xdr:row>2698</xdr:row>
      <xdr:rowOff>38101</xdr:rowOff>
    </xdr:to>
    <xdr:sp macro="" textlink="">
      <xdr:nvSpPr>
        <xdr:cNvPr id="176" name="Text Box 2"/>
        <xdr:cNvSpPr txBox="1">
          <a:spLocks noChangeArrowheads="1"/>
        </xdr:cNvSpPr>
      </xdr:nvSpPr>
      <xdr:spPr bwMode="auto">
        <a:xfrm>
          <a:off x="6374471" y="79849980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2650</xdr:row>
      <xdr:rowOff>295276</xdr:rowOff>
    </xdr:from>
    <xdr:to>
      <xdr:col>13</xdr:col>
      <xdr:colOff>313763</xdr:colOff>
      <xdr:row>2652</xdr:row>
      <xdr:rowOff>38101</xdr:rowOff>
    </xdr:to>
    <xdr:sp macro="" textlink="">
      <xdr:nvSpPr>
        <xdr:cNvPr id="177" name="Text Box 2"/>
        <xdr:cNvSpPr txBox="1">
          <a:spLocks noChangeArrowheads="1"/>
        </xdr:cNvSpPr>
      </xdr:nvSpPr>
      <xdr:spPr bwMode="auto">
        <a:xfrm>
          <a:off x="6374471" y="78653640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2696</xdr:row>
      <xdr:rowOff>295276</xdr:rowOff>
    </xdr:from>
    <xdr:to>
      <xdr:col>13</xdr:col>
      <xdr:colOff>313763</xdr:colOff>
      <xdr:row>2698</xdr:row>
      <xdr:rowOff>38101</xdr:rowOff>
    </xdr:to>
    <xdr:sp macro="" textlink="">
      <xdr:nvSpPr>
        <xdr:cNvPr id="178" name="Text Box 2"/>
        <xdr:cNvSpPr txBox="1">
          <a:spLocks noChangeArrowheads="1"/>
        </xdr:cNvSpPr>
      </xdr:nvSpPr>
      <xdr:spPr bwMode="auto">
        <a:xfrm>
          <a:off x="6374471" y="79849980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2650</xdr:row>
      <xdr:rowOff>295276</xdr:rowOff>
    </xdr:from>
    <xdr:to>
      <xdr:col>13</xdr:col>
      <xdr:colOff>313763</xdr:colOff>
      <xdr:row>2652</xdr:row>
      <xdr:rowOff>38101</xdr:rowOff>
    </xdr:to>
    <xdr:sp macro="" textlink="">
      <xdr:nvSpPr>
        <xdr:cNvPr id="179" name="Text Box 2"/>
        <xdr:cNvSpPr txBox="1">
          <a:spLocks noChangeArrowheads="1"/>
        </xdr:cNvSpPr>
      </xdr:nvSpPr>
      <xdr:spPr bwMode="auto">
        <a:xfrm>
          <a:off x="6374471" y="78653640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2696</xdr:row>
      <xdr:rowOff>295276</xdr:rowOff>
    </xdr:from>
    <xdr:to>
      <xdr:col>13</xdr:col>
      <xdr:colOff>313763</xdr:colOff>
      <xdr:row>2698</xdr:row>
      <xdr:rowOff>38101</xdr:rowOff>
    </xdr:to>
    <xdr:sp macro="" textlink="">
      <xdr:nvSpPr>
        <xdr:cNvPr id="180" name="Text Box 2"/>
        <xdr:cNvSpPr txBox="1">
          <a:spLocks noChangeArrowheads="1"/>
        </xdr:cNvSpPr>
      </xdr:nvSpPr>
      <xdr:spPr bwMode="auto">
        <a:xfrm>
          <a:off x="6374471" y="79849980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2717</xdr:row>
      <xdr:rowOff>295276</xdr:rowOff>
    </xdr:from>
    <xdr:to>
      <xdr:col>13</xdr:col>
      <xdr:colOff>313763</xdr:colOff>
      <xdr:row>2719</xdr:row>
      <xdr:rowOff>38101</xdr:rowOff>
    </xdr:to>
    <xdr:sp macro="" textlink="">
      <xdr:nvSpPr>
        <xdr:cNvPr id="181" name="Text Box 2"/>
        <xdr:cNvSpPr txBox="1">
          <a:spLocks noChangeArrowheads="1"/>
        </xdr:cNvSpPr>
      </xdr:nvSpPr>
      <xdr:spPr bwMode="auto">
        <a:xfrm>
          <a:off x="6374471" y="80491965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2747</xdr:row>
      <xdr:rowOff>295276</xdr:rowOff>
    </xdr:from>
    <xdr:to>
      <xdr:col>13</xdr:col>
      <xdr:colOff>313763</xdr:colOff>
      <xdr:row>2749</xdr:row>
      <xdr:rowOff>38101</xdr:rowOff>
    </xdr:to>
    <xdr:sp macro="" textlink="">
      <xdr:nvSpPr>
        <xdr:cNvPr id="182" name="Text Box 2"/>
        <xdr:cNvSpPr txBox="1">
          <a:spLocks noChangeArrowheads="1"/>
        </xdr:cNvSpPr>
      </xdr:nvSpPr>
      <xdr:spPr bwMode="auto">
        <a:xfrm>
          <a:off x="6374471" y="81623535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2793</xdr:row>
      <xdr:rowOff>295276</xdr:rowOff>
    </xdr:from>
    <xdr:to>
      <xdr:col>13</xdr:col>
      <xdr:colOff>313763</xdr:colOff>
      <xdr:row>2795</xdr:row>
      <xdr:rowOff>38101</xdr:rowOff>
    </xdr:to>
    <xdr:sp macro="" textlink="">
      <xdr:nvSpPr>
        <xdr:cNvPr id="183" name="Text Box 2"/>
        <xdr:cNvSpPr txBox="1">
          <a:spLocks noChangeArrowheads="1"/>
        </xdr:cNvSpPr>
      </xdr:nvSpPr>
      <xdr:spPr bwMode="auto">
        <a:xfrm>
          <a:off x="6374471" y="82819875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2747</xdr:row>
      <xdr:rowOff>295276</xdr:rowOff>
    </xdr:from>
    <xdr:to>
      <xdr:col>13</xdr:col>
      <xdr:colOff>313763</xdr:colOff>
      <xdr:row>2749</xdr:row>
      <xdr:rowOff>38101</xdr:rowOff>
    </xdr:to>
    <xdr:sp macro="" textlink="">
      <xdr:nvSpPr>
        <xdr:cNvPr id="184" name="Text Box 2"/>
        <xdr:cNvSpPr txBox="1">
          <a:spLocks noChangeArrowheads="1"/>
        </xdr:cNvSpPr>
      </xdr:nvSpPr>
      <xdr:spPr bwMode="auto">
        <a:xfrm>
          <a:off x="6374471" y="81623535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2793</xdr:row>
      <xdr:rowOff>295276</xdr:rowOff>
    </xdr:from>
    <xdr:to>
      <xdr:col>13</xdr:col>
      <xdr:colOff>313763</xdr:colOff>
      <xdr:row>2795</xdr:row>
      <xdr:rowOff>38101</xdr:rowOff>
    </xdr:to>
    <xdr:sp macro="" textlink="">
      <xdr:nvSpPr>
        <xdr:cNvPr id="185" name="Text Box 2"/>
        <xdr:cNvSpPr txBox="1">
          <a:spLocks noChangeArrowheads="1"/>
        </xdr:cNvSpPr>
      </xdr:nvSpPr>
      <xdr:spPr bwMode="auto">
        <a:xfrm>
          <a:off x="6374471" y="82819875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2793</xdr:row>
      <xdr:rowOff>295276</xdr:rowOff>
    </xdr:from>
    <xdr:to>
      <xdr:col>13</xdr:col>
      <xdr:colOff>313763</xdr:colOff>
      <xdr:row>2795</xdr:row>
      <xdr:rowOff>38101</xdr:rowOff>
    </xdr:to>
    <xdr:sp macro="" textlink="">
      <xdr:nvSpPr>
        <xdr:cNvPr id="186" name="Text Box 2"/>
        <xdr:cNvSpPr txBox="1">
          <a:spLocks noChangeArrowheads="1"/>
        </xdr:cNvSpPr>
      </xdr:nvSpPr>
      <xdr:spPr bwMode="auto">
        <a:xfrm>
          <a:off x="6374471" y="82819875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2747</xdr:row>
      <xdr:rowOff>295276</xdr:rowOff>
    </xdr:from>
    <xdr:to>
      <xdr:col>13</xdr:col>
      <xdr:colOff>313763</xdr:colOff>
      <xdr:row>2749</xdr:row>
      <xdr:rowOff>38101</xdr:rowOff>
    </xdr:to>
    <xdr:sp macro="" textlink="">
      <xdr:nvSpPr>
        <xdr:cNvPr id="187" name="Text Box 2"/>
        <xdr:cNvSpPr txBox="1">
          <a:spLocks noChangeArrowheads="1"/>
        </xdr:cNvSpPr>
      </xdr:nvSpPr>
      <xdr:spPr bwMode="auto">
        <a:xfrm>
          <a:off x="6374471" y="81623535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2793</xdr:row>
      <xdr:rowOff>295276</xdr:rowOff>
    </xdr:from>
    <xdr:to>
      <xdr:col>13</xdr:col>
      <xdr:colOff>313763</xdr:colOff>
      <xdr:row>2795</xdr:row>
      <xdr:rowOff>38101</xdr:rowOff>
    </xdr:to>
    <xdr:sp macro="" textlink="">
      <xdr:nvSpPr>
        <xdr:cNvPr id="188" name="Text Box 2"/>
        <xdr:cNvSpPr txBox="1">
          <a:spLocks noChangeArrowheads="1"/>
        </xdr:cNvSpPr>
      </xdr:nvSpPr>
      <xdr:spPr bwMode="auto">
        <a:xfrm>
          <a:off x="6374471" y="82819875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2747</xdr:row>
      <xdr:rowOff>295276</xdr:rowOff>
    </xdr:from>
    <xdr:to>
      <xdr:col>13</xdr:col>
      <xdr:colOff>313763</xdr:colOff>
      <xdr:row>2749</xdr:row>
      <xdr:rowOff>38101</xdr:rowOff>
    </xdr:to>
    <xdr:sp macro="" textlink="">
      <xdr:nvSpPr>
        <xdr:cNvPr id="189" name="Text Box 2"/>
        <xdr:cNvSpPr txBox="1">
          <a:spLocks noChangeArrowheads="1"/>
        </xdr:cNvSpPr>
      </xdr:nvSpPr>
      <xdr:spPr bwMode="auto">
        <a:xfrm>
          <a:off x="6374471" y="81623535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twoCellAnchor>
    <xdr:from>
      <xdr:col>11</xdr:col>
      <xdr:colOff>202271</xdr:colOff>
      <xdr:row>2793</xdr:row>
      <xdr:rowOff>295276</xdr:rowOff>
    </xdr:from>
    <xdr:to>
      <xdr:col>13</xdr:col>
      <xdr:colOff>313763</xdr:colOff>
      <xdr:row>2795</xdr:row>
      <xdr:rowOff>38101</xdr:rowOff>
    </xdr:to>
    <xdr:sp macro="" textlink="">
      <xdr:nvSpPr>
        <xdr:cNvPr id="190" name="Text Box 2"/>
        <xdr:cNvSpPr txBox="1">
          <a:spLocks noChangeArrowheads="1"/>
        </xdr:cNvSpPr>
      </xdr:nvSpPr>
      <xdr:spPr bwMode="auto">
        <a:xfrm>
          <a:off x="6374471" y="828198751"/>
          <a:ext cx="1321167" cy="285750"/>
        </a:xfrm>
        <a:prstGeom prst="rect">
          <a:avLst/>
        </a:prstGeom>
        <a:solidFill>
          <a:srgbClr val="FFFFFF">
            <a:alpha val="0"/>
          </a:srgbClr>
        </a:solidFill>
        <a:ln w="9525">
          <a:noFill/>
          <a:miter lim="800000"/>
          <a:headEnd/>
          <a:tailEnd/>
        </a:ln>
      </xdr:spPr>
      <xdr:txBody>
        <a:bodyPr vertOverflow="clip" wrap="square" lIns="91440" tIns="45720" rIns="91440" bIns="45720" anchor="ctr" upright="1"/>
        <a:lstStyle/>
        <a:p>
          <a:pPr algn="ctr" rtl="0">
            <a:defRPr sz="1000"/>
          </a:pPr>
          <a:r>
            <a:rPr lang="zh-TW" altLang="en-US" sz="1600" b="0" i="0" u="none" strike="noStrike" baseline="0">
              <a:solidFill>
                <a:srgbClr val="000000"/>
              </a:solidFill>
              <a:latin typeface="標楷體"/>
              <a:ea typeface="標楷體"/>
            </a:rPr>
            <a: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63.4\tpf\01&#36039;&#26009;&#20132;&#25563;&#22846;\&#20107;&#21209;&#25152;\09&#34083;&#24489;\&#30435;&#24037;&#26085;&#22577;\100&#24180;\100&#24180;12&#26376;&#30435;&#24037;&#26085;&#22577;(&#26032;&#2925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16.63.4\tony\08&#20491;&#20154;&#36039;&#26009;&#22846;\&#24535;&#29642;\101&#24180;01&#26376;&#30435;&#24037;&#26085;&#22577;-&#24535;&#2964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16.52.79\tony\tony\tony\07&#26085;&#22577;&#34920;\100-1&#26085;&#22577;&#349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00&#26085;&#22577;&#349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第一聯"/>
    </sheetNames>
    <sheetDataSet>
      <sheetData sheetId="0">
        <row r="1506">
          <cell r="J1506">
            <v>621</v>
          </cell>
          <cell r="K1506">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第一聯"/>
      <sheetName val="統營第一聯"/>
      <sheetName val="11"/>
    </sheetNames>
    <sheetDataSet>
      <sheetData sheetId="0"/>
      <sheetData sheetId="1"/>
      <sheetData sheetId="2">
        <row r="2745">
          <cell r="D2745">
            <v>4100</v>
          </cell>
          <cell r="G2745">
            <v>8615</v>
          </cell>
        </row>
        <row r="2746">
          <cell r="D2746">
            <v>65</v>
          </cell>
        </row>
        <row r="2756">
          <cell r="D2756">
            <v>1629</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結構增築及補強鋼筋RC結構鋼筋-樑"/>
      <sheetName val="深基"/>
      <sheetName val="991016鋼筋計算"/>
      <sheetName val="模板計算"/>
      <sheetName val="1000619(日)472"/>
      <sheetName val="1000618(六)471"/>
      <sheetName val="1000617(五)470"/>
      <sheetName val="1000616(四)469"/>
      <sheetName val="1000615(三)468"/>
      <sheetName val="1000614(二)467"/>
      <sheetName val="1000613(一)466"/>
      <sheetName val="1000612(日)465"/>
      <sheetName val="1000611(六)464"/>
      <sheetName val="1000610(五)463"/>
      <sheetName val="1000609(四)462"/>
      <sheetName val="1000608(三)461"/>
      <sheetName val="1000607(二)460"/>
      <sheetName val="1000606(一)459"/>
      <sheetName val="1000605(日)458"/>
      <sheetName val="1000604(六)457"/>
      <sheetName val="1000603(五)456"/>
      <sheetName val="1000602(四)455"/>
      <sheetName val="1000601(三)454"/>
      <sheetName val="1000531(二)453"/>
      <sheetName val="1000530(一)452"/>
      <sheetName val="1000529(日)451"/>
      <sheetName val="1000528(六)450"/>
      <sheetName val="1000527(五)449"/>
      <sheetName val="1000526(四)448"/>
      <sheetName val="1000525(三)447"/>
      <sheetName val="1000524(二)446"/>
      <sheetName val="1000523(一)445"/>
      <sheetName val="1000522(日)444"/>
      <sheetName val="1000521(六)443"/>
      <sheetName val="1000520(五)442"/>
      <sheetName val="1000519(四)441"/>
      <sheetName val="1000518(三)440"/>
      <sheetName val="1000517(二)439"/>
      <sheetName val="1000516(一)438"/>
      <sheetName val="1000515(日)437"/>
      <sheetName val="1000514(六)436"/>
      <sheetName val="1000513(五)435"/>
      <sheetName val="1000512(四)434"/>
      <sheetName val="1000511(三)433"/>
      <sheetName val="1000510(二)432"/>
      <sheetName val="1000509(一)431"/>
      <sheetName val="1000508(日)430"/>
      <sheetName val="1000507(六)429"/>
      <sheetName val="1000506(五)428"/>
      <sheetName val="1000505(四)427"/>
      <sheetName val="1000504(三)426"/>
      <sheetName val="1000503(二)425"/>
      <sheetName val="1000502(一)424"/>
      <sheetName val="1000501(日)423"/>
      <sheetName val="1000430(六)422"/>
      <sheetName val="1000429(五)421"/>
      <sheetName val="1000428(四)420"/>
      <sheetName val="1000427(三)419"/>
      <sheetName val="1000426(二)418"/>
      <sheetName val="1000425(一)417"/>
      <sheetName val="1000424(日)416"/>
      <sheetName val="1000423(六)415"/>
      <sheetName val="1000422(五)414"/>
      <sheetName val="1000421(四)413"/>
      <sheetName val="1000420(三)412"/>
      <sheetName val="1000419(二)411"/>
      <sheetName val="1000418(一)410"/>
      <sheetName val="1000417(日)409"/>
      <sheetName val="1000416(六)408"/>
      <sheetName val="1000415(五)407"/>
      <sheetName val="1000414(四)406"/>
      <sheetName val="1000413(三)405"/>
      <sheetName val="1000412(二)404"/>
      <sheetName val="1000411(一)403"/>
      <sheetName val="1000410(日)402"/>
      <sheetName val="1000409(六)401"/>
      <sheetName val="1000408(五)400"/>
      <sheetName val="1000407(四)399"/>
      <sheetName val="1000406(三)398"/>
      <sheetName val="1000405(二)397"/>
      <sheetName val="1000404(一)396"/>
      <sheetName val="1000403(日)395"/>
      <sheetName val="1000402(六)394-3F版澆置"/>
      <sheetName val="1000401(五)393"/>
      <sheetName val="1000331(四)392"/>
      <sheetName val="1000330(三)391"/>
      <sheetName val="1000329(二)390"/>
      <sheetName val="1000328(一)389"/>
      <sheetName val="1000327(日)388"/>
      <sheetName val="1000326(六)387"/>
      <sheetName val="1000325(五)386"/>
      <sheetName val="1000324(四)385鷹架起"/>
      <sheetName val="1000323(三)384"/>
      <sheetName val="1000322(二)383"/>
      <sheetName val="1000321(一)382"/>
      <sheetName val="1000320(日)381"/>
      <sheetName val="1000319(六)380"/>
      <sheetName val="1000318(五)379"/>
      <sheetName val="1000317(四)378"/>
      <sheetName val="1000316(三)377"/>
      <sheetName val="1000315(二)376"/>
      <sheetName val="1000314(一)375"/>
      <sheetName val="1000313(日)374"/>
      <sheetName val="1000312(六)373"/>
      <sheetName val="1000311(五)372"/>
      <sheetName val="1000310(四)371"/>
      <sheetName val="1000309(三)370"/>
      <sheetName val="1000308(二)369"/>
      <sheetName val="1000307(一)368泥作吊線起"/>
      <sheetName val="1000306(日)367"/>
      <sheetName val="1000305(六)366"/>
      <sheetName val="1000304(五)365"/>
      <sheetName val="1000303(四)364"/>
      <sheetName val="1000302(三)363"/>
      <sheetName val="1000301(二)362"/>
      <sheetName val="1000228(一)374"/>
      <sheetName val="1000227(日)374"/>
      <sheetName val="1000226(六)373"/>
      <sheetName val="1000225(五)372"/>
      <sheetName val="1000224(四)371"/>
      <sheetName val="1000223(三)370鋼筋止"/>
      <sheetName val="1000222(二)369"/>
      <sheetName val="1000221(一)368土堆止模板起"/>
      <sheetName val="1000220(日)367"/>
      <sheetName val="1000219(六)366"/>
      <sheetName val="1000218(五)365排架止"/>
      <sheetName val="1000217(四)364土回起"/>
      <sheetName val="1000216(三)363"/>
      <sheetName val="1000215(二)362"/>
      <sheetName val="1000214(一)361"/>
      <sheetName val="1000213(日)360鷹架止排架起土堆止"/>
      <sheetName val="1000212(六)359淺基鋼筋起"/>
      <sheetName val="1000211(五)358土堆起"/>
      <sheetName val="1000210(四)357鷹架起"/>
      <sheetName val="1000209(三)356"/>
      <sheetName val="1000208(二)355"/>
      <sheetName val="1000207(一)354"/>
      <sheetName val="1000206(日)354"/>
      <sheetName val="1000205(六)354"/>
      <sheetName val="1000204(五)354"/>
      <sheetName val="1000203(四)354"/>
      <sheetName val="1000202(三)354"/>
      <sheetName val="1000201(二)354"/>
      <sheetName val="1000131(一)353-1F版2區澆置"/>
      <sheetName val="1000130(日)352"/>
      <sheetName val="1000129(六)351"/>
      <sheetName val="1000128(五)350"/>
      <sheetName val="1000127(四)349一F2區鋼筋止"/>
      <sheetName val="1000126(三)348R13"/>
      <sheetName val="1000125(二)347淺基pc澆置"/>
      <sheetName val="1000124(一)346"/>
      <sheetName val="1000123(日)345"/>
      <sheetName val="1000122(六)344"/>
      <sheetName val="1000121(五)343一F2區鋼筋起"/>
      <sheetName val="1000120(四)342一樓版1區澆置"/>
      <sheetName val="1000119(三)341"/>
      <sheetName val="1000118(二)340"/>
      <sheetName val="1000117(一)339R12"/>
      <sheetName val="1000116(日)338"/>
      <sheetName val="1000115(六)337"/>
      <sheetName val="1000114(五)336"/>
      <sheetName val="1000113(四)335-1F版第1區鋼筋止B1F外牆澆置"/>
      <sheetName val="1000112(三)334"/>
      <sheetName val="1000111(二)333"/>
      <sheetName val="1000110(一)332-1F版第2區模板起20止"/>
      <sheetName val="1000109(日)331"/>
      <sheetName val="1000108(六)330"/>
      <sheetName val="1000107(五)329B1F2區柱牆組模止"/>
      <sheetName val="1000106(四)328-1F版第1區鋼筋起"/>
      <sheetName val="1000105(三)327R11"/>
      <sheetName val="1000104(二)326"/>
      <sheetName val="1000103(一)325B1F柱牆筋止"/>
      <sheetName val="1000102(日)324B1F2區柱牆組模起"/>
      <sheetName val="1000101(六)323"/>
      <sheetName val="991231(五)322"/>
      <sheetName val="991230(四)321BS版放樣-4"/>
      <sheetName val="991229(三)320B1F柱牆筋起"/>
      <sheetName val="991228(二)319R10放樣4"/>
      <sheetName val="991227(一)318BS版2區澆置"/>
      <sheetName val="991226(日)317BS版及B1F柱牆模土B4止"/>
      <sheetName val="991225(六)316"/>
      <sheetName val="991224(五)315"/>
      <sheetName val="991223(四)314"/>
      <sheetName val="991222(三)313B1F鋼筋柱牆一半止"/>
      <sheetName val="991221(二)312R9"/>
      <sheetName val="991220(一)311水箱底版澆置R8"/>
      <sheetName val="991219(日)310"/>
      <sheetName val="991218(六)309S7"/>
      <sheetName val="991217(五)308"/>
      <sheetName val="991216(四)307S7"/>
      <sheetName val="991215(三)306地樑2區澆B1柱牆鋼筋起"/>
      <sheetName val="991214(二)305地樑組模完"/>
      <sheetName val="991213(一)304"/>
      <sheetName val="991212(日)303BS版1區澆置4"/>
      <sheetName val="991211(六)302"/>
      <sheetName val="991210(五)301地樑2區組模"/>
      <sheetName val="991209(四)300FS版1區澆置3"/>
      <sheetName val="991208(三)299"/>
      <sheetName val="991207(二)298S6"/>
      <sheetName val="991206(一)297模板280鋼筋"/>
      <sheetName val="991205(日)296"/>
      <sheetName val="991204(六)295"/>
      <sheetName val="991203(五)294"/>
      <sheetName val="991202(四)293"/>
      <sheetName val="991201(三)292第1區地樑澆置"/>
      <sheetName val="991130(二)291S1"/>
      <sheetName val="991129(一)290模板地樑一半完鋼筋起"/>
      <sheetName val="991128(日)289"/>
      <sheetName val="991127(六)288-放樣3"/>
      <sheetName val="991126(五)287-連通管完2PC"/>
      <sheetName val="991125(四)286-B8出完"/>
      <sheetName val="991124(三)285大底地樑澆置"/>
      <sheetName val="991123(二)284"/>
      <sheetName val="991122(一)283"/>
      <sheetName val="991121(日)282"/>
      <sheetName val="991120(六)281"/>
      <sheetName val="991119(五)280模板連通管起"/>
      <sheetName val="991118(四)279"/>
      <sheetName val="991117(三)278"/>
      <sheetName val="991116(二)277"/>
      <sheetName val="991115(一)276"/>
      <sheetName val="991114(日)275"/>
      <sheetName val="991113(六)274"/>
      <sheetName val="991112(五)273鋼筋綁紮2+18349m3起"/>
      <sheetName val="991111(四)272放樣-2"/>
      <sheetName val="991110(三)271大底PC澆置260"/>
      <sheetName val="991109(二)270"/>
      <sheetName val="991108(一)269"/>
      <sheetName val="991107(日)268"/>
      <sheetName val="991106(六)267"/>
      <sheetName val="991105(五)266"/>
      <sheetName val="991104(四)265-28天"/>
      <sheetName val="991103(三)264"/>
      <sheetName val="991102(二)263"/>
      <sheetName val="991101(一)262"/>
      <sheetName val="土方出土數量總表"/>
    </sheetNames>
    <sheetDataSet>
      <sheetData sheetId="0" refreshError="1"/>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row r="12">
          <cell r="H12">
            <v>0.52400000000000035</v>
          </cell>
        </row>
      </sheetData>
      <sheetData sheetId="14">
        <row r="25">
          <cell r="H25">
            <v>8000</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ow r="39">
          <cell r="O39">
            <v>14272</v>
          </cell>
        </row>
      </sheetData>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ow r="34">
          <cell r="O34">
            <v>435</v>
          </cell>
          <cell r="P34">
            <v>3297</v>
          </cell>
        </row>
      </sheetData>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結構增築及補強鋼筋RC結構鋼筋-樑"/>
      <sheetName val="深基"/>
      <sheetName val="991016鋼筋計算"/>
      <sheetName val="模板計算"/>
      <sheetName val="1001031(一)560"/>
      <sheetName val="1001030(日)559"/>
      <sheetName val="1001029(六)558"/>
      <sheetName val="1001028(五)557"/>
      <sheetName val="1001027(四)556"/>
      <sheetName val="1001026(三)555"/>
      <sheetName val="1001025(二)554"/>
      <sheetName val="1001024(一)553"/>
      <sheetName val="1001023(日)552"/>
      <sheetName val="1001022(六)551"/>
      <sheetName val="1001021(五)550"/>
      <sheetName val="1001020(四)549"/>
      <sheetName val="1001019(三)548"/>
      <sheetName val="1001018(二)547"/>
      <sheetName val="1001017(一)546"/>
      <sheetName val="1001016(日)545"/>
      <sheetName val="1001015(六)544"/>
      <sheetName val="1001014(五)543"/>
      <sheetName val="1001013(四)542"/>
      <sheetName val="1001012(三)541"/>
      <sheetName val="1001011(二)540"/>
      <sheetName val="1001010(一)539"/>
      <sheetName val="1001009(日)538"/>
      <sheetName val="1001008(六)537"/>
      <sheetName val="1001007(五)536"/>
      <sheetName val="1001006(四)535"/>
      <sheetName val="1001005(三)534"/>
      <sheetName val="1001004(二)533"/>
      <sheetName val="1001003(一)532"/>
      <sheetName val="1001002(日)531"/>
      <sheetName val="1001001(六)530"/>
      <sheetName val="1000930(五)529"/>
      <sheetName val="1000929(四)528"/>
      <sheetName val="1000928(三)527"/>
      <sheetName val="1000927(二)526"/>
      <sheetName val="1000926(一)525"/>
      <sheetName val="1000925(日)524"/>
      <sheetName val="1000924(六)523"/>
      <sheetName val="1000923(五)522"/>
      <sheetName val="1000922(四)521"/>
      <sheetName val="1000921(三)520"/>
      <sheetName val="1000920(二)519"/>
      <sheetName val="1000919(一)518"/>
      <sheetName val="1000918(日)517"/>
      <sheetName val="1000917(六)516"/>
      <sheetName val="1000916(五)515"/>
      <sheetName val="1000915(四)514"/>
      <sheetName val="1000914(三)513"/>
      <sheetName val="1000913(二)558"/>
      <sheetName val="1000912(一)557"/>
      <sheetName val="1000911(日)556"/>
      <sheetName val="1000910(六)555"/>
      <sheetName val="1000909(五)554"/>
      <sheetName val="1000908(四)553"/>
      <sheetName val="1000907(三)552"/>
      <sheetName val="1000906(二)551"/>
      <sheetName val="1000905(一)550"/>
      <sheetName val="1000904(日)549"/>
      <sheetName val="1000903(六)548"/>
      <sheetName val="1000902(五)547"/>
      <sheetName val="1000901(四)546"/>
      <sheetName val="1000831(三)545"/>
      <sheetName val="1000830(二)544"/>
      <sheetName val="1000829(一)543"/>
      <sheetName val="1000828(日)542"/>
      <sheetName val="1000827(六)541"/>
      <sheetName val="1000826(五)540"/>
      <sheetName val="1000825(四)539"/>
      <sheetName val="1000824(三)538"/>
      <sheetName val="1000823(二)537"/>
      <sheetName val="1000822(一)536"/>
      <sheetName val="1000821(日)535"/>
      <sheetName val="1000820(六)534"/>
      <sheetName val="1000819(五)533"/>
      <sheetName val="1000818(四)532"/>
      <sheetName val="1000817(三)531"/>
      <sheetName val="1000816(二)530"/>
      <sheetName val="1000815(一)529"/>
      <sheetName val="1000814(日)528"/>
      <sheetName val="1000813(六)527"/>
      <sheetName val="1000812(五)526"/>
      <sheetName val="1000811(四)525"/>
      <sheetName val="1000810(三)524"/>
      <sheetName val="1000809(二)523"/>
      <sheetName val="1000808(一)522"/>
      <sheetName val="1000807(日)521"/>
      <sheetName val="1000806(六)520"/>
      <sheetName val="1000805(五)519"/>
      <sheetName val="1000804(四)518"/>
      <sheetName val="1000803(三)517"/>
      <sheetName val="1000802(二)516"/>
      <sheetName val="1000801(一)515"/>
      <sheetName val="1000731(日)514"/>
      <sheetName val="1000730(六)513"/>
      <sheetName val="1000729(五)512"/>
      <sheetName val="1000728(四)511"/>
      <sheetName val="1000727(三)510"/>
      <sheetName val="1000726(二)509"/>
      <sheetName val="1000725(一)508"/>
      <sheetName val="1000724(日)507"/>
      <sheetName val="1000723(六)506"/>
      <sheetName val="1000722(五)505"/>
      <sheetName val="1000721(四)504"/>
      <sheetName val="1000720(三)503"/>
      <sheetName val="1000719(二)502"/>
      <sheetName val="1000718(一)501"/>
      <sheetName val="1000717(日)500"/>
      <sheetName val="1000716(六)499"/>
      <sheetName val="1000715(五)498"/>
      <sheetName val="1000714(四)497"/>
      <sheetName val="1000713(三)496"/>
      <sheetName val="1000712(二)495"/>
      <sheetName val="1000711(一)494"/>
      <sheetName val="1000710(日)493"/>
      <sheetName val="1000709(六)492"/>
      <sheetName val="1000708(五)491"/>
      <sheetName val="1000707(四)490"/>
      <sheetName val="1000706(三)489"/>
      <sheetName val="1000705(二)488"/>
      <sheetName val="1000704(一)487"/>
      <sheetName val="1000703(日)486"/>
      <sheetName val="1000702(六)485"/>
      <sheetName val="1000701(五)484"/>
      <sheetName val="1000630(四)483"/>
      <sheetName val="1000629(三)482"/>
      <sheetName val="1000628(二)481"/>
      <sheetName val="1000627(一)480"/>
      <sheetName val="1000626(日)479"/>
      <sheetName val="1000625(六)478"/>
      <sheetName val="1000624(五)477"/>
      <sheetName val="1000623(四)476"/>
      <sheetName val="1000622(三)475"/>
      <sheetName val="1000621(二)474放樣"/>
      <sheetName val="1000620(一)473"/>
      <sheetName val="1000619(日)472"/>
      <sheetName val="1000618(六)471"/>
      <sheetName val="1000617(五)470"/>
      <sheetName val="1000616(四)469"/>
      <sheetName val="1000615(三)468"/>
      <sheetName val="1000614(二)467"/>
      <sheetName val="1000613(一)466"/>
      <sheetName val="1000612(日)465"/>
      <sheetName val="1000611(六)464"/>
      <sheetName val="1000610(五)463"/>
      <sheetName val="1000609(四)462"/>
      <sheetName val="1000608(三)461"/>
      <sheetName val="1000607(二)460深基4F版及3F柱"/>
      <sheetName val="1000606(一)459"/>
      <sheetName val="1000605(日)458"/>
      <sheetName val="1000604(六)457"/>
      <sheetName val="1000603(五)456-23次"/>
      <sheetName val="1000602(四)455"/>
      <sheetName val="1000601(三)454"/>
      <sheetName val="1000531(二)453"/>
      <sheetName val="1000530(一)452"/>
      <sheetName val="1000529(日)451"/>
      <sheetName val="1000528(六)450"/>
      <sheetName val="1000527(五)449"/>
      <sheetName val="1000526(四)448淺基3F版及1F柱"/>
      <sheetName val="1000525(三)447"/>
      <sheetName val="1000524(二)446淺基3F版及1F柱"/>
      <sheetName val="1000523(一)445"/>
      <sheetName val="1000522(日)444"/>
      <sheetName val="1000521(六)443"/>
      <sheetName val="1000520(五)442"/>
      <sheetName val="1000519(四)441"/>
      <sheetName val="1000518(三)440"/>
      <sheetName val="1000517(二)439"/>
      <sheetName val="1000516(一)438"/>
      <sheetName val="1000515(日)437"/>
      <sheetName val="1000514(六)436"/>
      <sheetName val="1000513(五)435"/>
      <sheetName val="1000512(四)434"/>
      <sheetName val="1000511(三)433"/>
      <sheetName val="1000510(二)432"/>
      <sheetName val="1000509(一)431"/>
      <sheetName val="1000508(日)430"/>
      <sheetName val="1000507(六)429"/>
      <sheetName val="1000506(五)428"/>
      <sheetName val="1000505(四)427"/>
      <sheetName val="1000504(三)426"/>
      <sheetName val="1000503(二)425"/>
      <sheetName val="1000502(一)424"/>
      <sheetName val="1000501(日)423"/>
      <sheetName val="1000430(六)422"/>
      <sheetName val="1000429(五)421"/>
      <sheetName val="1000428(四)420"/>
      <sheetName val="1000427(三)419"/>
      <sheetName val="1000426(二)418"/>
      <sheetName val="1000425(一)417"/>
      <sheetName val="1000424(日)416"/>
      <sheetName val="1000423(六)415"/>
      <sheetName val="1000422(五)414"/>
      <sheetName val="1000421(四)413"/>
      <sheetName val="1000420(三)412"/>
      <sheetName val="1000419(二)411"/>
      <sheetName val="1000418(一)410"/>
      <sheetName val="1000417(日)409"/>
      <sheetName val="1000416(六)408"/>
      <sheetName val="1000415(五)407"/>
      <sheetName val="1000414(四)406"/>
      <sheetName val="1000413(三)405"/>
      <sheetName val="1000412(二)404"/>
      <sheetName val="1000411(一)403"/>
      <sheetName val="1000410(日)402"/>
      <sheetName val="1000409(六)401"/>
      <sheetName val="1000408(五)400"/>
      <sheetName val="1000407(四)399"/>
      <sheetName val="1000406(三)398"/>
      <sheetName val="1000405(二)397"/>
      <sheetName val="1000404(一)396"/>
      <sheetName val="1000403(日)395"/>
      <sheetName val="1000402(六)394-3F版澆置"/>
      <sheetName val="1000401(五)393"/>
      <sheetName val="1000331(四)392"/>
      <sheetName val="1000330(三)391"/>
      <sheetName val="1000329(二)390"/>
      <sheetName val="1000328(一)389"/>
      <sheetName val="1000327(日)388"/>
      <sheetName val="1000326(六)387"/>
      <sheetName val="1000325(五)386"/>
      <sheetName val="1000324(四)385鷹架起"/>
      <sheetName val="1000323(三)384"/>
      <sheetName val="1000322(二)383"/>
      <sheetName val="1000321(一)382"/>
      <sheetName val="1000320(日)381"/>
      <sheetName val="1000319(六)380"/>
      <sheetName val="1000318(五)379"/>
      <sheetName val="1000317(四)378"/>
      <sheetName val="1000316(三)377"/>
      <sheetName val="1000315(二)376"/>
      <sheetName val="1000314(一)375"/>
      <sheetName val="1000313(日)374"/>
      <sheetName val="1000312(六)373"/>
      <sheetName val="1000311(五)372"/>
      <sheetName val="1000310(四)371"/>
      <sheetName val="1000309(三)370"/>
      <sheetName val="1000308(二)369"/>
      <sheetName val="1000307(一)368泥作吊線起"/>
      <sheetName val="1000306(日)367"/>
      <sheetName val="1000305(六)366"/>
      <sheetName val="1000304(五)365"/>
      <sheetName val="1000303(四)364"/>
      <sheetName val="1000302(三)363"/>
      <sheetName val="1000301(二)362"/>
      <sheetName val="1000228(一)374"/>
      <sheetName val="1000227(日)374"/>
      <sheetName val="1000226(六)373"/>
      <sheetName val="1000225(五)372"/>
      <sheetName val="1000224(四)371"/>
      <sheetName val="1000223(三)370鋼筋止"/>
      <sheetName val="1000222(二)369"/>
      <sheetName val="1000221(一)368土堆止模板起"/>
      <sheetName val="1000220(日)367"/>
      <sheetName val="1000219(六)366"/>
      <sheetName val="1000218(五)365排架止"/>
      <sheetName val="1000217(四)364土回起"/>
      <sheetName val="1000216(三)363"/>
      <sheetName val="1000215(二)362"/>
      <sheetName val="1000214(一)361"/>
      <sheetName val="1000213(日)360鷹架止排架起土堆止"/>
      <sheetName val="1000212(六)359淺基鋼筋起"/>
      <sheetName val="1000211(五)358土堆起"/>
      <sheetName val="1000210(四)357鷹架起"/>
      <sheetName val="1000209(三)356"/>
      <sheetName val="1000208(二)355"/>
      <sheetName val="1000207(一)354"/>
      <sheetName val="1000206(日)354"/>
      <sheetName val="1000205(六)354"/>
      <sheetName val="1000204(五)354"/>
      <sheetName val="1000203(四)354"/>
      <sheetName val="1000202(三)354"/>
      <sheetName val="1000201(二)354"/>
      <sheetName val="1000131(一)353-1F版2區澆置"/>
      <sheetName val="1000130(日)352"/>
      <sheetName val="1000129(六)351"/>
      <sheetName val="1000128(五)350"/>
      <sheetName val="1000127(四)349一F2區鋼筋止"/>
      <sheetName val="1000126(三)348R13"/>
      <sheetName val="1000125(二)347淺基pc澆置"/>
      <sheetName val="1000124(一)346"/>
      <sheetName val="1000123(日)345"/>
      <sheetName val="1000122(六)344"/>
      <sheetName val="1000121(五)343一F2區鋼筋起"/>
      <sheetName val="1000120(四)342一樓版1區澆置"/>
      <sheetName val="1000119(三)341"/>
      <sheetName val="1000118(二)340"/>
      <sheetName val="1000117(一)339R12"/>
      <sheetName val="1000116(日)338"/>
      <sheetName val="1000115(六)337"/>
      <sheetName val="1000114(五)336"/>
      <sheetName val="1000113(四)335-1F版第1區鋼筋止B1F外牆澆置"/>
      <sheetName val="1000112(三)334"/>
      <sheetName val="1000111(二)333"/>
      <sheetName val="1000110(一)332-1F版第2區模板起20止"/>
      <sheetName val="1000109(日)331"/>
      <sheetName val="1000108(六)330"/>
      <sheetName val="1000107(五)329B1F2區柱牆組模止"/>
      <sheetName val="1000106(四)328-1F版第1區鋼筋起"/>
      <sheetName val="1000105(三)327R11"/>
      <sheetName val="1000104(二)326"/>
      <sheetName val="1000103(一)325B1F柱牆筋止"/>
      <sheetName val="1000102(日)324B1F2區柱牆組模起"/>
      <sheetName val="1000101(六)323"/>
      <sheetName val="991231(五)322"/>
      <sheetName val="991230(四)321BS版放樣-4"/>
      <sheetName val="991229(三)320B1F柱牆筋起"/>
      <sheetName val="991228(二)319R10放樣4"/>
      <sheetName val="991227(一)318BS版2區澆置"/>
      <sheetName val="991226(日)317BS版及B1F柱牆模土B4止"/>
      <sheetName val="991225(六)316"/>
      <sheetName val="991224(五)315"/>
      <sheetName val="991223(四)314"/>
      <sheetName val="991222(三)313B1F鋼筋柱牆一半止"/>
      <sheetName val="991221(二)312R9"/>
      <sheetName val="991220(一)311水箱底版澆置R8"/>
      <sheetName val="991219(日)310"/>
      <sheetName val="991218(六)309S7"/>
      <sheetName val="991217(五)308"/>
      <sheetName val="991216(四)307S7"/>
      <sheetName val="991215(三)306地樑2區澆B1柱牆鋼筋起"/>
      <sheetName val="991214(二)305地樑組模完"/>
      <sheetName val="991213(一)304"/>
      <sheetName val="991212(日)303BS版1區澆置4"/>
      <sheetName val="991211(六)302"/>
      <sheetName val="991210(五)301地樑2區組模"/>
      <sheetName val="991209(四)300FS版1區澆置3"/>
      <sheetName val="991208(三)299"/>
      <sheetName val="991207(二)298S6"/>
      <sheetName val="991206(一)297模板280鋼筋"/>
      <sheetName val="991205(日)296"/>
      <sheetName val="991204(六)295"/>
      <sheetName val="991203(五)294"/>
      <sheetName val="991202(四)293"/>
      <sheetName val="991201(三)292第1區地樑澆置"/>
      <sheetName val="991130(二)291S1"/>
      <sheetName val="991129(一)290模板地樑一半完鋼筋起"/>
      <sheetName val="991128(日)289"/>
      <sheetName val="991127(六)288-放樣3"/>
      <sheetName val="991126(五)287-連通管完2PC"/>
      <sheetName val="991125(四)286-B8出完"/>
      <sheetName val="991124(三)285大底地樑澆置"/>
      <sheetName val="991123(二)284"/>
      <sheetName val="991122(一)283"/>
      <sheetName val="991121(日)282"/>
      <sheetName val="991120(六)281"/>
      <sheetName val="991119(五)280模板連通管起"/>
      <sheetName val="991118(四)279"/>
      <sheetName val="991117(三)278"/>
      <sheetName val="991116(二)277"/>
      <sheetName val="991115(一)276"/>
      <sheetName val="991114(日)275"/>
      <sheetName val="991113(六)274"/>
      <sheetName val="991112(五)273鋼筋綁紮2+18349m3起"/>
      <sheetName val="991111(四)272放樣-2"/>
      <sheetName val="991110(三)271大底PC澆置260"/>
      <sheetName val="991109(二)270"/>
      <sheetName val="991108(一)269"/>
      <sheetName val="991107(日)268"/>
      <sheetName val="991106(六)267"/>
      <sheetName val="991105(五)266"/>
      <sheetName val="991104(四)265-28天"/>
      <sheetName val="991103(三)264"/>
      <sheetName val="991102(二)263"/>
      <sheetName val="991101(一)262"/>
      <sheetName val="土方出土數量總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row r="54">
          <cell r="K54">
            <v>6653.6</v>
          </cell>
        </row>
        <row r="55">
          <cell r="K55">
            <v>150</v>
          </cell>
        </row>
        <row r="56">
          <cell r="K56">
            <v>400.5</v>
          </cell>
        </row>
        <row r="57">
          <cell r="K57">
            <v>2605</v>
          </cell>
        </row>
        <row r="58">
          <cell r="K58">
            <v>7442</v>
          </cell>
        </row>
        <row r="59">
          <cell r="K59">
            <v>1319</v>
          </cell>
        </row>
      </sheetData>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0"/>
  <sheetViews>
    <sheetView view="pageBreakPreview" topLeftCell="A19" zoomScale="120" zoomScaleNormal="110" zoomScaleSheetLayoutView="120" workbookViewId="0">
      <selection activeCell="A51" sqref="A51:XFD1550"/>
    </sheetView>
  </sheetViews>
  <sheetFormatPr defaultRowHeight="16.5"/>
  <cols>
    <col min="1" max="1" width="16.75" style="192" bestFit="1" customWidth="1"/>
    <col min="2" max="2" width="3.5" style="192" bestFit="1" customWidth="1"/>
    <col min="3" max="3" width="5.5" style="192" bestFit="1" customWidth="1"/>
    <col min="4" max="4" width="7.75" style="192" bestFit="1" customWidth="1"/>
    <col min="5" max="5" width="3.625" style="192" bestFit="1" customWidth="1"/>
    <col min="6" max="6" width="9.5" style="192" bestFit="1" customWidth="1"/>
    <col min="7" max="7" width="17.75" style="192" bestFit="1" customWidth="1"/>
    <col min="8" max="8" width="10.875" style="192" bestFit="1" customWidth="1"/>
    <col min="9" max="9" width="13.25" style="192" bestFit="1" customWidth="1"/>
    <col min="10" max="10" width="7.625" style="192" customWidth="1"/>
    <col min="11" max="11" width="7.75" style="192" bestFit="1" customWidth="1"/>
    <col min="12" max="12" width="3.625" style="192" bestFit="1" customWidth="1"/>
    <col min="13" max="16384" width="9" style="192"/>
  </cols>
  <sheetData>
    <row r="1" spans="1:13" ht="25.5">
      <c r="A1" s="370" t="s">
        <v>2078</v>
      </c>
      <c r="B1" s="370"/>
      <c r="C1" s="370"/>
      <c r="D1" s="370"/>
      <c r="E1" s="370"/>
      <c r="F1" s="370"/>
      <c r="G1" s="370"/>
      <c r="H1" s="370"/>
      <c r="I1" s="370"/>
      <c r="J1" s="370"/>
      <c r="K1" s="370"/>
      <c r="L1" s="370"/>
    </row>
    <row r="2" spans="1:13" ht="25.5">
      <c r="A2" s="194" t="s">
        <v>2079</v>
      </c>
      <c r="B2" s="371" t="s">
        <v>2080</v>
      </c>
      <c r="C2" s="371"/>
      <c r="D2" s="371"/>
      <c r="E2" s="371"/>
      <c r="F2" s="371"/>
      <c r="G2" s="371"/>
      <c r="H2" s="371"/>
      <c r="I2" s="371"/>
      <c r="J2" s="371"/>
      <c r="K2" s="371"/>
      <c r="L2" s="371"/>
    </row>
    <row r="3" spans="1:13" ht="17.25" thickBot="1">
      <c r="A3" s="192" t="s">
        <v>2081</v>
      </c>
      <c r="B3" s="372" t="s">
        <v>2082</v>
      </c>
      <c r="C3" s="372"/>
      <c r="D3" s="261" t="s">
        <v>2083</v>
      </c>
      <c r="E3" s="246" t="s">
        <v>2082</v>
      </c>
      <c r="F3" s="246"/>
      <c r="G3" s="373" t="s">
        <v>2084</v>
      </c>
      <c r="H3" s="373"/>
      <c r="I3" s="374">
        <v>40909</v>
      </c>
      <c r="J3" s="374"/>
      <c r="K3" s="375">
        <f>I3</f>
        <v>40909</v>
      </c>
      <c r="L3" s="375"/>
    </row>
    <row r="4" spans="1:13" ht="17.25" thickBot="1">
      <c r="A4" s="200" t="s">
        <v>2085</v>
      </c>
      <c r="B4" s="359" t="s">
        <v>2086</v>
      </c>
      <c r="C4" s="359"/>
      <c r="D4" s="359"/>
      <c r="E4" s="359"/>
      <c r="F4" s="359"/>
      <c r="G4" s="360"/>
      <c r="H4" s="360"/>
      <c r="I4" s="210" t="s">
        <v>2087</v>
      </c>
      <c r="J4" s="360" t="s">
        <v>2088</v>
      </c>
      <c r="K4" s="360"/>
      <c r="L4" s="361"/>
    </row>
    <row r="5" spans="1:13" ht="16.5" customHeight="1">
      <c r="A5" s="211" t="s">
        <v>2089</v>
      </c>
      <c r="B5" s="362" t="s">
        <v>2090</v>
      </c>
      <c r="C5" s="362"/>
      <c r="D5" s="362"/>
      <c r="E5" s="362"/>
      <c r="F5" s="363"/>
      <c r="G5" s="200" t="s">
        <v>2091</v>
      </c>
      <c r="H5" s="201" t="s">
        <v>2092</v>
      </c>
      <c r="I5" s="260" t="s">
        <v>2093</v>
      </c>
      <c r="J5" s="364">
        <v>758</v>
      </c>
      <c r="K5" s="365"/>
      <c r="L5" s="202" t="s">
        <v>2094</v>
      </c>
    </row>
    <row r="6" spans="1:13" ht="16.5" customHeight="1" thickBot="1">
      <c r="A6" s="209" t="s">
        <v>0</v>
      </c>
      <c r="B6" s="366" t="s">
        <v>2078</v>
      </c>
      <c r="C6" s="366"/>
      <c r="D6" s="366"/>
      <c r="E6" s="366"/>
      <c r="F6" s="367"/>
      <c r="G6" s="203" t="s">
        <v>1</v>
      </c>
      <c r="H6" s="215" t="s">
        <v>2095</v>
      </c>
      <c r="I6" s="258" t="s">
        <v>2096</v>
      </c>
      <c r="J6" s="368">
        <f>[1]第一聯!$J$1506:$K$1506+1</f>
        <v>622</v>
      </c>
      <c r="K6" s="369"/>
      <c r="L6" s="204" t="s">
        <v>2094</v>
      </c>
    </row>
    <row r="7" spans="1:13" ht="16.5" customHeight="1" thickBot="1">
      <c r="A7" s="342" t="s">
        <v>2097</v>
      </c>
      <c r="B7" s="345" t="s">
        <v>2248</v>
      </c>
      <c r="C7" s="345"/>
      <c r="D7" s="345" t="s">
        <v>2098</v>
      </c>
      <c r="E7" s="345"/>
      <c r="F7" s="346"/>
      <c r="G7" s="205" t="s">
        <v>2</v>
      </c>
      <c r="H7" s="216" t="s">
        <v>2099</v>
      </c>
      <c r="I7" s="206" t="s">
        <v>2100</v>
      </c>
      <c r="J7" s="347">
        <f>J5-J6</f>
        <v>136</v>
      </c>
      <c r="K7" s="348"/>
      <c r="L7" s="207" t="s">
        <v>2094</v>
      </c>
    </row>
    <row r="8" spans="1:13" ht="16.5" customHeight="1">
      <c r="A8" s="343"/>
      <c r="B8" s="349" t="s">
        <v>2249</v>
      </c>
      <c r="C8" s="350"/>
      <c r="D8" s="350" t="s">
        <v>2101</v>
      </c>
      <c r="E8" s="350"/>
      <c r="F8" s="351"/>
      <c r="G8" s="352" t="s">
        <v>2102</v>
      </c>
      <c r="H8" s="352"/>
      <c r="I8" s="208" t="s">
        <v>2103</v>
      </c>
      <c r="J8" s="353">
        <v>74.77</v>
      </c>
      <c r="K8" s="354"/>
      <c r="L8" s="202" t="s">
        <v>2104</v>
      </c>
    </row>
    <row r="9" spans="1:13" ht="16.5" customHeight="1" thickBot="1">
      <c r="A9" s="344"/>
      <c r="B9" s="355" t="s">
        <v>2250</v>
      </c>
      <c r="C9" s="356"/>
      <c r="D9" s="356"/>
      <c r="E9" s="356"/>
      <c r="F9" s="357"/>
      <c r="G9" s="358" t="s">
        <v>2105</v>
      </c>
      <c r="H9" s="358"/>
      <c r="I9" s="209" t="s">
        <v>3</v>
      </c>
      <c r="J9" s="347">
        <v>74.290000000000006</v>
      </c>
      <c r="K9" s="348"/>
      <c r="L9" s="207" t="s">
        <v>2104</v>
      </c>
    </row>
    <row r="10" spans="1:13">
      <c r="A10" s="389" t="s">
        <v>2106</v>
      </c>
      <c r="B10" s="390"/>
      <c r="C10" s="390"/>
      <c r="D10" s="390"/>
      <c r="E10" s="390"/>
      <c r="F10" s="390"/>
      <c r="G10" s="390"/>
      <c r="H10" s="390"/>
      <c r="I10" s="390"/>
      <c r="J10" s="390"/>
      <c r="K10" s="390"/>
      <c r="L10" s="391"/>
    </row>
    <row r="11" spans="1:13">
      <c r="A11" s="393" t="s">
        <v>2107</v>
      </c>
      <c r="B11" s="394"/>
      <c r="C11" s="394"/>
      <c r="D11" s="394"/>
      <c r="E11" s="394"/>
      <c r="F11" s="394"/>
      <c r="G11" s="394"/>
      <c r="H11" s="394"/>
      <c r="I11" s="394"/>
      <c r="J11" s="394"/>
      <c r="K11" s="394"/>
      <c r="L11" s="395"/>
    </row>
    <row r="12" spans="1:13" ht="16.5" customHeight="1">
      <c r="A12" s="396" t="s">
        <v>2108</v>
      </c>
      <c r="B12" s="397"/>
      <c r="C12" s="378" t="s">
        <v>2109</v>
      </c>
      <c r="D12" s="378"/>
      <c r="E12" s="378"/>
      <c r="F12" s="379"/>
      <c r="G12" s="398" t="s">
        <v>2110</v>
      </c>
      <c r="H12" s="399"/>
      <c r="I12" s="399"/>
      <c r="J12" s="399"/>
      <c r="K12" s="399"/>
      <c r="L12" s="400"/>
      <c r="M12" s="259"/>
    </row>
    <row r="13" spans="1:13" ht="16.5" customHeight="1">
      <c r="A13" s="404" t="s">
        <v>2111</v>
      </c>
      <c r="B13" s="378"/>
      <c r="C13" s="378" t="s">
        <v>2109</v>
      </c>
      <c r="D13" s="378"/>
      <c r="E13" s="378"/>
      <c r="F13" s="379"/>
      <c r="G13" s="401"/>
      <c r="H13" s="402"/>
      <c r="I13" s="402"/>
      <c r="J13" s="402"/>
      <c r="K13" s="402"/>
      <c r="L13" s="403"/>
      <c r="M13" s="259"/>
    </row>
    <row r="14" spans="1:13" ht="16.5" customHeight="1">
      <c r="A14" s="404" t="s">
        <v>2112</v>
      </c>
      <c r="B14" s="378"/>
      <c r="C14" s="378" t="s">
        <v>2109</v>
      </c>
      <c r="D14" s="378"/>
      <c r="E14" s="378"/>
      <c r="F14" s="379"/>
      <c r="G14" s="401"/>
      <c r="H14" s="402"/>
      <c r="I14" s="402"/>
      <c r="J14" s="402"/>
      <c r="K14" s="402"/>
      <c r="L14" s="403"/>
      <c r="M14" s="259"/>
    </row>
    <row r="15" spans="1:13" ht="16.5" customHeight="1">
      <c r="A15" s="405" t="s">
        <v>2113</v>
      </c>
      <c r="B15" s="406"/>
      <c r="C15" s="378" t="s">
        <v>2114</v>
      </c>
      <c r="D15" s="378"/>
      <c r="E15" s="378"/>
      <c r="F15" s="379"/>
      <c r="G15" s="401"/>
      <c r="H15" s="402"/>
      <c r="I15" s="402"/>
      <c r="J15" s="402"/>
      <c r="K15" s="402"/>
      <c r="L15" s="403"/>
      <c r="M15" s="259"/>
    </row>
    <row r="16" spans="1:13" ht="16.5" customHeight="1">
      <c r="A16" s="380" t="s">
        <v>2115</v>
      </c>
      <c r="B16" s="381"/>
      <c r="C16" s="381"/>
      <c r="D16" s="381"/>
      <c r="E16" s="381"/>
      <c r="F16" s="381"/>
      <c r="G16" s="381" t="s">
        <v>2116</v>
      </c>
      <c r="H16" s="381"/>
      <c r="I16" s="381"/>
      <c r="J16" s="381"/>
      <c r="K16" s="381"/>
      <c r="L16" s="386"/>
      <c r="M16" s="259"/>
    </row>
    <row r="17" spans="1:24">
      <c r="A17" s="382"/>
      <c r="B17" s="383"/>
      <c r="C17" s="383"/>
      <c r="D17" s="383"/>
      <c r="E17" s="383"/>
      <c r="F17" s="383"/>
      <c r="G17" s="383"/>
      <c r="H17" s="383"/>
      <c r="I17" s="383"/>
      <c r="J17" s="383"/>
      <c r="K17" s="383"/>
      <c r="L17" s="387"/>
      <c r="M17" s="259"/>
    </row>
    <row r="18" spans="1:24">
      <c r="A18" s="382"/>
      <c r="B18" s="383"/>
      <c r="C18" s="383"/>
      <c r="D18" s="383"/>
      <c r="E18" s="383"/>
      <c r="F18" s="383"/>
      <c r="G18" s="383"/>
      <c r="H18" s="383"/>
      <c r="I18" s="383"/>
      <c r="J18" s="383"/>
      <c r="K18" s="383"/>
      <c r="L18" s="387"/>
      <c r="M18" s="259"/>
    </row>
    <row r="19" spans="1:24">
      <c r="A19" s="382"/>
      <c r="B19" s="383"/>
      <c r="C19" s="383"/>
      <c r="D19" s="383"/>
      <c r="E19" s="383"/>
      <c r="F19" s="383"/>
      <c r="G19" s="383"/>
      <c r="H19" s="383"/>
      <c r="I19" s="383"/>
      <c r="J19" s="383"/>
      <c r="K19" s="383"/>
      <c r="L19" s="387"/>
      <c r="M19" s="259"/>
    </row>
    <row r="20" spans="1:24">
      <c r="A20" s="382"/>
      <c r="B20" s="383"/>
      <c r="C20" s="383"/>
      <c r="D20" s="383"/>
      <c r="E20" s="383"/>
      <c r="F20" s="383"/>
      <c r="G20" s="383"/>
      <c r="H20" s="383"/>
      <c r="I20" s="383"/>
      <c r="J20" s="383"/>
      <c r="K20" s="383"/>
      <c r="L20" s="387"/>
      <c r="M20" s="259"/>
    </row>
    <row r="21" spans="1:24">
      <c r="A21" s="382"/>
      <c r="B21" s="383"/>
      <c r="C21" s="383"/>
      <c r="D21" s="383"/>
      <c r="E21" s="383"/>
      <c r="F21" s="383"/>
      <c r="G21" s="383"/>
      <c r="H21" s="383"/>
      <c r="I21" s="383"/>
      <c r="J21" s="383"/>
      <c r="K21" s="383"/>
      <c r="L21" s="387"/>
      <c r="M21" s="259"/>
    </row>
    <row r="22" spans="1:24">
      <c r="A22" s="382"/>
      <c r="B22" s="383"/>
      <c r="C22" s="383"/>
      <c r="D22" s="383"/>
      <c r="E22" s="383"/>
      <c r="F22" s="383"/>
      <c r="G22" s="383"/>
      <c r="H22" s="383"/>
      <c r="I22" s="383"/>
      <c r="J22" s="383"/>
      <c r="K22" s="383"/>
      <c r="L22" s="387"/>
      <c r="M22" s="259"/>
    </row>
    <row r="23" spans="1:24" ht="17.25" thickBot="1">
      <c r="A23" s="384"/>
      <c r="B23" s="385"/>
      <c r="C23" s="385"/>
      <c r="D23" s="385"/>
      <c r="E23" s="385"/>
      <c r="F23" s="385"/>
      <c r="G23" s="385"/>
      <c r="H23" s="385"/>
      <c r="I23" s="385"/>
      <c r="J23" s="385"/>
      <c r="K23" s="385"/>
      <c r="L23" s="388"/>
      <c r="M23" s="259"/>
    </row>
    <row r="24" spans="1:24" ht="17.25" thickTop="1">
      <c r="A24" s="389" t="s">
        <v>2117</v>
      </c>
      <c r="B24" s="390"/>
      <c r="C24" s="390"/>
      <c r="D24" s="390"/>
      <c r="E24" s="390"/>
      <c r="F24" s="390"/>
      <c r="G24" s="390"/>
      <c r="H24" s="390"/>
      <c r="I24" s="390"/>
      <c r="J24" s="390"/>
      <c r="K24" s="390"/>
      <c r="L24" s="391"/>
    </row>
    <row r="25" spans="1:24" s="193" customFormat="1" ht="16.5" customHeight="1">
      <c r="A25" s="212" t="s">
        <v>2118</v>
      </c>
      <c r="B25" s="368" t="s">
        <v>4</v>
      </c>
      <c r="C25" s="392"/>
      <c r="D25" s="258" t="s">
        <v>5</v>
      </c>
      <c r="E25" s="376" t="s">
        <v>6</v>
      </c>
      <c r="F25" s="376"/>
      <c r="G25" s="258" t="s">
        <v>19</v>
      </c>
      <c r="H25" s="258" t="s">
        <v>4</v>
      </c>
      <c r="I25" s="258" t="s">
        <v>5</v>
      </c>
      <c r="J25" s="376" t="s">
        <v>6</v>
      </c>
      <c r="K25" s="376"/>
      <c r="L25" s="377"/>
    </row>
    <row r="26" spans="1:24">
      <c r="A26" s="213" t="s">
        <v>7</v>
      </c>
      <c r="B26" s="376"/>
      <c r="C26" s="376"/>
      <c r="D26" s="197"/>
      <c r="E26" s="376"/>
      <c r="F26" s="376"/>
      <c r="G26" s="197" t="s">
        <v>8</v>
      </c>
      <c r="H26" s="197"/>
      <c r="I26" s="197"/>
      <c r="J26" s="376"/>
      <c r="K26" s="376"/>
      <c r="L26" s="377"/>
    </row>
    <row r="27" spans="1:24">
      <c r="A27" s="213" t="s">
        <v>9</v>
      </c>
      <c r="B27" s="376"/>
      <c r="C27" s="376"/>
      <c r="D27" s="197"/>
      <c r="E27" s="376"/>
      <c r="F27" s="376"/>
      <c r="G27" s="197" t="s">
        <v>10</v>
      </c>
      <c r="H27" s="197"/>
      <c r="I27" s="197"/>
      <c r="J27" s="376"/>
      <c r="K27" s="376"/>
      <c r="L27" s="377"/>
    </row>
    <row r="28" spans="1:24">
      <c r="A28" s="213" t="s">
        <v>11</v>
      </c>
      <c r="B28" s="376"/>
      <c r="C28" s="376"/>
      <c r="D28" s="197"/>
      <c r="E28" s="376"/>
      <c r="F28" s="376"/>
      <c r="G28" s="197" t="s">
        <v>12</v>
      </c>
      <c r="H28" s="197"/>
      <c r="I28" s="197"/>
      <c r="J28" s="376"/>
      <c r="K28" s="376"/>
      <c r="L28" s="377"/>
    </row>
    <row r="29" spans="1:24" ht="17.25" thickBot="1">
      <c r="A29" s="214" t="s">
        <v>13</v>
      </c>
      <c r="B29" s="412"/>
      <c r="C29" s="412"/>
      <c r="D29" s="199"/>
      <c r="E29" s="412"/>
      <c r="F29" s="412"/>
      <c r="G29" s="199" t="s">
        <v>14</v>
      </c>
      <c r="H29" s="199"/>
      <c r="I29" s="199"/>
      <c r="J29" s="412"/>
      <c r="K29" s="412"/>
      <c r="L29" s="413"/>
    </row>
    <row r="30" spans="1:24" ht="17.25" thickTop="1">
      <c r="A30" s="389" t="s">
        <v>2119</v>
      </c>
      <c r="B30" s="390"/>
      <c r="C30" s="390"/>
      <c r="D30" s="390"/>
      <c r="E30" s="390"/>
      <c r="F30" s="390"/>
      <c r="G30" s="390"/>
      <c r="H30" s="390"/>
      <c r="I30" s="390"/>
      <c r="J30" s="390"/>
      <c r="K30" s="390"/>
      <c r="L30" s="391"/>
    </row>
    <row r="31" spans="1:24" s="193" customFormat="1">
      <c r="A31" s="407" t="s">
        <v>15</v>
      </c>
      <c r="B31" s="408"/>
      <c r="C31" s="408"/>
      <c r="D31" s="409" t="s">
        <v>2120</v>
      </c>
      <c r="E31" s="410"/>
      <c r="F31" s="411"/>
      <c r="G31" s="258" t="s">
        <v>16</v>
      </c>
      <c r="H31" s="258" t="s">
        <v>17</v>
      </c>
      <c r="I31" s="258" t="s">
        <v>18</v>
      </c>
      <c r="J31" s="376" t="s">
        <v>2121</v>
      </c>
      <c r="K31" s="376"/>
      <c r="L31" s="377"/>
      <c r="M31" s="195"/>
      <c r="N31" s="195"/>
      <c r="O31" s="195"/>
      <c r="P31" s="195"/>
      <c r="Q31" s="195"/>
      <c r="R31" s="195"/>
      <c r="S31" s="195"/>
      <c r="T31" s="195"/>
      <c r="U31" s="195"/>
      <c r="V31" s="195"/>
      <c r="W31" s="195"/>
      <c r="X31" s="195"/>
    </row>
    <row r="32" spans="1:24">
      <c r="A32" s="407" t="s">
        <v>2122</v>
      </c>
      <c r="B32" s="408"/>
      <c r="C32" s="408"/>
      <c r="D32" s="409"/>
      <c r="E32" s="410"/>
      <c r="F32" s="411"/>
      <c r="G32" s="197"/>
      <c r="H32" s="196"/>
      <c r="I32" s="196"/>
      <c r="J32" s="376"/>
      <c r="K32" s="376"/>
      <c r="L32" s="377"/>
    </row>
    <row r="33" spans="1:12">
      <c r="A33" s="407" t="s">
        <v>2123</v>
      </c>
      <c r="B33" s="408"/>
      <c r="C33" s="408"/>
      <c r="D33" s="409"/>
      <c r="E33" s="410"/>
      <c r="F33" s="411"/>
      <c r="G33" s="197"/>
      <c r="H33" s="196"/>
      <c r="I33" s="196"/>
      <c r="J33" s="376"/>
      <c r="K33" s="376"/>
      <c r="L33" s="377"/>
    </row>
    <row r="34" spans="1:12">
      <c r="A34" s="407" t="s">
        <v>2124</v>
      </c>
      <c r="B34" s="408"/>
      <c r="C34" s="408"/>
      <c r="D34" s="409"/>
      <c r="E34" s="410"/>
      <c r="F34" s="411"/>
      <c r="G34" s="197"/>
      <c r="H34" s="196"/>
      <c r="I34" s="196"/>
      <c r="J34" s="376"/>
      <c r="K34" s="376"/>
      <c r="L34" s="377"/>
    </row>
    <row r="35" spans="1:12">
      <c r="A35" s="407" t="s">
        <v>2125</v>
      </c>
      <c r="B35" s="408"/>
      <c r="C35" s="408"/>
      <c r="D35" s="409"/>
      <c r="E35" s="410"/>
      <c r="F35" s="411"/>
      <c r="G35" s="197"/>
      <c r="H35" s="196"/>
      <c r="I35" s="196"/>
      <c r="J35" s="376"/>
      <c r="K35" s="376"/>
      <c r="L35" s="377"/>
    </row>
    <row r="36" spans="1:12" ht="17.25" thickBot="1">
      <c r="A36" s="429" t="s">
        <v>2126</v>
      </c>
      <c r="B36" s="430"/>
      <c r="C36" s="430"/>
      <c r="D36" s="431"/>
      <c r="E36" s="432"/>
      <c r="F36" s="433"/>
      <c r="G36" s="199"/>
      <c r="H36" s="198"/>
      <c r="I36" s="198"/>
      <c r="J36" s="412"/>
      <c r="K36" s="412"/>
      <c r="L36" s="413"/>
    </row>
    <row r="37" spans="1:12" ht="17.25" thickTop="1">
      <c r="A37" s="414" t="s">
        <v>2127</v>
      </c>
      <c r="B37" s="352"/>
      <c r="C37" s="352"/>
      <c r="D37" s="352"/>
      <c r="E37" s="352"/>
      <c r="F37" s="352"/>
      <c r="G37" s="352"/>
      <c r="H37" s="352"/>
      <c r="I37" s="352"/>
      <c r="J37" s="352"/>
      <c r="K37" s="352"/>
      <c r="L37" s="415"/>
    </row>
    <row r="38" spans="1:12">
      <c r="A38" s="414" t="s">
        <v>2128</v>
      </c>
      <c r="B38" s="352"/>
      <c r="C38" s="352"/>
      <c r="D38" s="352"/>
      <c r="E38" s="352"/>
      <c r="F38" s="352"/>
      <c r="G38" s="352"/>
      <c r="H38" s="352"/>
      <c r="I38" s="352"/>
      <c r="J38" s="352"/>
      <c r="K38" s="352"/>
      <c r="L38" s="415"/>
    </row>
    <row r="39" spans="1:12">
      <c r="A39" s="414" t="s">
        <v>2129</v>
      </c>
      <c r="B39" s="352"/>
      <c r="C39" s="352"/>
      <c r="D39" s="352"/>
      <c r="E39" s="352"/>
      <c r="F39" s="352"/>
      <c r="G39" s="352"/>
      <c r="H39" s="352"/>
      <c r="I39" s="352"/>
      <c r="J39" s="352"/>
      <c r="K39" s="352"/>
      <c r="L39" s="415"/>
    </row>
    <row r="40" spans="1:12">
      <c r="A40" s="414" t="s">
        <v>2130</v>
      </c>
      <c r="B40" s="352"/>
      <c r="C40" s="352"/>
      <c r="D40" s="352"/>
      <c r="E40" s="352"/>
      <c r="F40" s="352"/>
      <c r="G40" s="352"/>
      <c r="H40" s="352"/>
      <c r="I40" s="352"/>
      <c r="J40" s="352"/>
      <c r="K40" s="352"/>
      <c r="L40" s="415"/>
    </row>
    <row r="41" spans="1:12">
      <c r="A41" s="414"/>
      <c r="B41" s="352"/>
      <c r="C41" s="352"/>
      <c r="D41" s="352"/>
      <c r="E41" s="352"/>
      <c r="F41" s="352"/>
      <c r="G41" s="352"/>
      <c r="H41" s="352"/>
      <c r="I41" s="352"/>
      <c r="J41" s="352"/>
      <c r="K41" s="352"/>
      <c r="L41" s="415"/>
    </row>
    <row r="42" spans="1:12">
      <c r="A42" s="414"/>
      <c r="B42" s="352"/>
      <c r="C42" s="352"/>
      <c r="D42" s="352"/>
      <c r="E42" s="352"/>
      <c r="F42" s="352"/>
      <c r="G42" s="352"/>
      <c r="H42" s="352"/>
      <c r="I42" s="352"/>
      <c r="J42" s="352"/>
      <c r="K42" s="352"/>
      <c r="L42" s="415"/>
    </row>
    <row r="43" spans="1:12">
      <c r="A43" s="414" t="s">
        <v>2131</v>
      </c>
      <c r="B43" s="352"/>
      <c r="C43" s="352"/>
      <c r="D43" s="352"/>
      <c r="E43" s="352"/>
      <c r="F43" s="352"/>
      <c r="G43" s="352"/>
      <c r="H43" s="352"/>
      <c r="I43" s="352"/>
      <c r="J43" s="352"/>
      <c r="K43" s="352"/>
      <c r="L43" s="415"/>
    </row>
    <row r="44" spans="1:12">
      <c r="A44" s="414"/>
      <c r="B44" s="352"/>
      <c r="C44" s="352"/>
      <c r="D44" s="352"/>
      <c r="E44" s="352"/>
      <c r="F44" s="352"/>
      <c r="G44" s="352"/>
      <c r="H44" s="352"/>
      <c r="I44" s="352"/>
      <c r="J44" s="352"/>
      <c r="K44" s="352"/>
      <c r="L44" s="415"/>
    </row>
    <row r="45" spans="1:12" ht="17.25" thickBot="1">
      <c r="A45" s="416"/>
      <c r="B45" s="417"/>
      <c r="C45" s="417"/>
      <c r="D45" s="417"/>
      <c r="E45" s="417"/>
      <c r="F45" s="417"/>
      <c r="G45" s="417"/>
      <c r="H45" s="417"/>
      <c r="I45" s="417"/>
      <c r="J45" s="417"/>
      <c r="K45" s="417"/>
      <c r="L45" s="418"/>
    </row>
    <row r="46" spans="1:12" ht="17.25" thickTop="1">
      <c r="A46" s="342" t="s">
        <v>2132</v>
      </c>
      <c r="B46" s="419"/>
      <c r="C46" s="419"/>
      <c r="D46" s="419"/>
      <c r="E46" s="419"/>
      <c r="F46" s="419"/>
      <c r="G46" s="419"/>
      <c r="H46" s="419"/>
      <c r="I46" s="419"/>
      <c r="J46" s="419"/>
      <c r="K46" s="419"/>
      <c r="L46" s="420"/>
    </row>
    <row r="47" spans="1:12">
      <c r="A47" s="421" t="s">
        <v>2133</v>
      </c>
      <c r="B47" s="422"/>
      <c r="C47" s="425"/>
      <c r="D47" s="425"/>
      <c r="E47" s="425"/>
      <c r="F47" s="425"/>
      <c r="G47" s="422" t="s">
        <v>2134</v>
      </c>
      <c r="H47" s="422"/>
      <c r="I47" s="425"/>
      <c r="J47" s="425"/>
      <c r="K47" s="425"/>
      <c r="L47" s="427"/>
    </row>
    <row r="48" spans="1:12">
      <c r="A48" s="421"/>
      <c r="B48" s="422"/>
      <c r="C48" s="425"/>
      <c r="D48" s="425"/>
      <c r="E48" s="425"/>
      <c r="F48" s="425"/>
      <c r="G48" s="422"/>
      <c r="H48" s="422"/>
      <c r="I48" s="425"/>
      <c r="J48" s="425"/>
      <c r="K48" s="425"/>
      <c r="L48" s="427"/>
    </row>
    <row r="49" spans="1:12" ht="17.25" thickBot="1">
      <c r="A49" s="423"/>
      <c r="B49" s="424"/>
      <c r="C49" s="426"/>
      <c r="D49" s="426"/>
      <c r="E49" s="426"/>
      <c r="F49" s="426"/>
      <c r="G49" s="424"/>
      <c r="H49" s="424"/>
      <c r="I49" s="426"/>
      <c r="J49" s="426"/>
      <c r="K49" s="426"/>
      <c r="L49" s="428"/>
    </row>
    <row r="50" spans="1:12" ht="114.75" customHeight="1">
      <c r="A50" s="434" t="s">
        <v>2135</v>
      </c>
      <c r="B50" s="434"/>
      <c r="C50" s="434"/>
      <c r="D50" s="434"/>
      <c r="E50" s="434"/>
      <c r="F50" s="434"/>
      <c r="G50" s="434"/>
      <c r="H50" s="434"/>
      <c r="I50" s="434"/>
      <c r="J50" s="434"/>
      <c r="K50" s="434"/>
      <c r="L50" s="434"/>
    </row>
  </sheetData>
  <mergeCells count="84">
    <mergeCell ref="A50:L50"/>
    <mergeCell ref="A43:L43"/>
    <mergeCell ref="A44:L44"/>
    <mergeCell ref="A45:L45"/>
    <mergeCell ref="A46:L46"/>
    <mergeCell ref="A47:B49"/>
    <mergeCell ref="C47:F49"/>
    <mergeCell ref="G47:H49"/>
    <mergeCell ref="I47:L49"/>
    <mergeCell ref="A37:L37"/>
    <mergeCell ref="A38:L38"/>
    <mergeCell ref="A39:L39"/>
    <mergeCell ref="A40:L40"/>
    <mergeCell ref="A41:L41"/>
    <mergeCell ref="A42:L42"/>
    <mergeCell ref="A35:C35"/>
    <mergeCell ref="D35:F35"/>
    <mergeCell ref="J35:L35"/>
    <mergeCell ref="A36:C36"/>
    <mergeCell ref="D36:F36"/>
    <mergeCell ref="J36:L36"/>
    <mergeCell ref="A33:C33"/>
    <mergeCell ref="D33:F33"/>
    <mergeCell ref="J33:L33"/>
    <mergeCell ref="A34:C34"/>
    <mergeCell ref="D34:F34"/>
    <mergeCell ref="J34:L34"/>
    <mergeCell ref="A30:L30"/>
    <mergeCell ref="A31:C31"/>
    <mergeCell ref="D31:F31"/>
    <mergeCell ref="J31:L31"/>
    <mergeCell ref="A32:C32"/>
    <mergeCell ref="D32:F32"/>
    <mergeCell ref="J32:L32"/>
    <mergeCell ref="B28:C28"/>
    <mergeCell ref="E28:F28"/>
    <mergeCell ref="J28:L28"/>
    <mergeCell ref="B29:C29"/>
    <mergeCell ref="E29:F29"/>
    <mergeCell ref="J29:L29"/>
    <mergeCell ref="B26:C26"/>
    <mergeCell ref="E26:F26"/>
    <mergeCell ref="J26:L26"/>
    <mergeCell ref="B27:C27"/>
    <mergeCell ref="E27:F27"/>
    <mergeCell ref="J27:L27"/>
    <mergeCell ref="C15:F15"/>
    <mergeCell ref="A16:F23"/>
    <mergeCell ref="G16:L23"/>
    <mergeCell ref="A24:L24"/>
    <mergeCell ref="B25:C25"/>
    <mergeCell ref="E25:F25"/>
    <mergeCell ref="J25:L25"/>
    <mergeCell ref="A10:L10"/>
    <mergeCell ref="A11:L11"/>
    <mergeCell ref="A12:B12"/>
    <mergeCell ref="C12:F12"/>
    <mergeCell ref="G12:L15"/>
    <mergeCell ref="A13:B13"/>
    <mergeCell ref="C13:F13"/>
    <mergeCell ref="A14:B14"/>
    <mergeCell ref="C14:F14"/>
    <mergeCell ref="A15:B15"/>
    <mergeCell ref="A7:A9"/>
    <mergeCell ref="B7:F7"/>
    <mergeCell ref="J7:K7"/>
    <mergeCell ref="B8:F8"/>
    <mergeCell ref="G8:H8"/>
    <mergeCell ref="J8:K8"/>
    <mergeCell ref="B9:F9"/>
    <mergeCell ref="G9:H9"/>
    <mergeCell ref="J9:K9"/>
    <mergeCell ref="B4:H4"/>
    <mergeCell ref="J4:L4"/>
    <mergeCell ref="B5:F5"/>
    <mergeCell ref="J5:K5"/>
    <mergeCell ref="B6:F6"/>
    <mergeCell ref="J6:K6"/>
    <mergeCell ref="A1:L1"/>
    <mergeCell ref="B2:L2"/>
    <mergeCell ref="B3:C3"/>
    <mergeCell ref="G3:H3"/>
    <mergeCell ref="I3:J3"/>
    <mergeCell ref="K3:L3"/>
  </mergeCells>
  <phoneticPr fontId="2" type="noConversion"/>
  <pageMargins left="0.39370078740157483" right="0.19685039370078741" top="0.19685039370078741" bottom="0.19685039370078741" header="0.31496062992125984" footer="0.31496062992125984"/>
  <pageSetup paperSize="9" scale="9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
  <sheetViews>
    <sheetView view="pageBreakPreview" topLeftCell="A16" zoomScaleNormal="100" zoomScaleSheetLayoutView="100" workbookViewId="0">
      <selection activeCell="F44" sqref="F44"/>
    </sheetView>
  </sheetViews>
  <sheetFormatPr defaultColWidth="9" defaultRowHeight="16.5"/>
  <cols>
    <col min="1" max="1" width="3.25" style="1" customWidth="1"/>
    <col min="2" max="2" width="10.375" style="1" customWidth="1"/>
    <col min="3" max="4" width="8" style="1" customWidth="1"/>
    <col min="5" max="5" width="9.125" style="1" customWidth="1"/>
    <col min="6" max="8" width="6.625" style="1" customWidth="1"/>
    <col min="9" max="9" width="7.5" style="1" customWidth="1"/>
    <col min="10" max="10" width="6.875" style="1" customWidth="1"/>
    <col min="11" max="11" width="8.625" style="1" customWidth="1"/>
    <col min="12" max="12" width="6.5" style="1" customWidth="1"/>
    <col min="13" max="13" width="9.375" style="1" customWidth="1"/>
    <col min="14" max="14" width="12.75" style="82" bestFit="1" customWidth="1"/>
    <col min="15" max="15" width="19.25" style="3" bestFit="1" customWidth="1"/>
    <col min="16" max="16" width="16.875" style="3" bestFit="1" customWidth="1"/>
    <col min="17" max="17" width="13.875" style="4" bestFit="1" customWidth="1"/>
    <col min="18" max="16384" width="9" style="2"/>
  </cols>
  <sheetData>
    <row r="1" spans="1:19" ht="25.5">
      <c r="A1" s="225"/>
      <c r="B1" s="225"/>
      <c r="C1" s="225"/>
      <c r="D1" s="225"/>
      <c r="E1" s="487" t="s">
        <v>2141</v>
      </c>
      <c r="F1" s="487"/>
      <c r="G1" s="487"/>
      <c r="H1" s="487"/>
      <c r="I1" s="487"/>
      <c r="J1" s="225"/>
      <c r="K1" s="225"/>
      <c r="L1" s="487" t="s">
        <v>2142</v>
      </c>
      <c r="M1" s="487"/>
      <c r="N1" s="217"/>
      <c r="O1" s="218"/>
      <c r="P1" s="218"/>
      <c r="Q1" s="219"/>
    </row>
    <row r="2" spans="1:19" ht="25.5" customHeight="1">
      <c r="A2" s="488" t="s">
        <v>2143</v>
      </c>
      <c r="B2" s="488"/>
      <c r="C2" s="488"/>
      <c r="D2" s="225"/>
      <c r="E2" s="487" t="s">
        <v>2144</v>
      </c>
      <c r="F2" s="487"/>
      <c r="G2" s="487"/>
      <c r="H2" s="487"/>
      <c r="I2" s="487"/>
      <c r="J2" s="225"/>
      <c r="K2" s="225"/>
      <c r="L2" s="225"/>
      <c r="M2" s="225"/>
      <c r="N2" s="217"/>
      <c r="O2" s="218"/>
      <c r="P2" s="218"/>
      <c r="Q2" s="219"/>
    </row>
    <row r="3" spans="1:19" ht="21.95" customHeight="1" thickBot="1">
      <c r="A3" s="226" t="s">
        <v>2145</v>
      </c>
      <c r="B3" s="227"/>
      <c r="C3" s="227"/>
      <c r="D3" s="227"/>
      <c r="E3" s="226"/>
      <c r="F3" s="226"/>
      <c r="G3" s="226"/>
      <c r="H3" s="226" t="s">
        <v>2146</v>
      </c>
      <c r="I3" s="225"/>
      <c r="J3" s="471">
        <v>40909</v>
      </c>
      <c r="K3" s="471"/>
      <c r="L3" s="471"/>
      <c r="M3" s="228">
        <f>J3</f>
        <v>40909</v>
      </c>
      <c r="N3" s="249"/>
      <c r="O3" s="249"/>
      <c r="P3" s="218"/>
      <c r="Q3" s="219"/>
    </row>
    <row r="4" spans="1:19" ht="30" customHeight="1" thickTop="1" thickBot="1">
      <c r="A4" s="472" t="s">
        <v>2147</v>
      </c>
      <c r="B4" s="473"/>
      <c r="C4" s="474"/>
      <c r="D4" s="475" t="s">
        <v>2148</v>
      </c>
      <c r="E4" s="476"/>
      <c r="F4" s="476"/>
      <c r="G4" s="476"/>
      <c r="H4" s="476"/>
      <c r="I4" s="477"/>
      <c r="J4" s="478" t="s">
        <v>2149</v>
      </c>
      <c r="K4" s="478"/>
      <c r="L4" s="479" t="s">
        <v>2150</v>
      </c>
      <c r="M4" s="480"/>
      <c r="N4" s="250"/>
      <c r="O4" s="218"/>
      <c r="P4" s="218"/>
      <c r="Q4" s="219"/>
    </row>
    <row r="5" spans="1:19" ht="17.25" thickTop="1">
      <c r="A5" s="445" t="s">
        <v>2151</v>
      </c>
      <c r="B5" s="446"/>
      <c r="C5" s="447"/>
      <c r="D5" s="481" t="s">
        <v>2152</v>
      </c>
      <c r="E5" s="482"/>
      <c r="F5" s="483" t="s">
        <v>2153</v>
      </c>
      <c r="G5" s="484"/>
      <c r="H5" s="485">
        <v>40190</v>
      </c>
      <c r="I5" s="486"/>
      <c r="J5" s="474" t="s">
        <v>2154</v>
      </c>
      <c r="K5" s="474"/>
      <c r="L5" s="460">
        <v>758</v>
      </c>
      <c r="M5" s="461"/>
      <c r="N5" s="217"/>
      <c r="O5" s="218"/>
      <c r="P5" s="218"/>
      <c r="Q5" s="219"/>
    </row>
    <row r="6" spans="1:19" ht="17.25" thickBot="1">
      <c r="A6" s="462" t="s">
        <v>2155</v>
      </c>
      <c r="B6" s="463"/>
      <c r="C6" s="464"/>
      <c r="D6" s="465" t="s">
        <v>2156</v>
      </c>
      <c r="E6" s="466"/>
      <c r="F6" s="445" t="s">
        <v>2157</v>
      </c>
      <c r="G6" s="447"/>
      <c r="H6" s="467">
        <v>41045</v>
      </c>
      <c r="I6" s="468"/>
      <c r="J6" s="447" t="s">
        <v>2158</v>
      </c>
      <c r="K6" s="447"/>
      <c r="L6" s="469">
        <v>622</v>
      </c>
      <c r="M6" s="470"/>
      <c r="N6" s="217"/>
      <c r="O6" s="218"/>
      <c r="P6" s="218"/>
      <c r="Q6" s="219"/>
    </row>
    <row r="7" spans="1:19" ht="18" thickTop="1" thickBot="1">
      <c r="A7" s="442" t="s">
        <v>2159</v>
      </c>
      <c r="B7" s="443"/>
      <c r="C7" s="444"/>
      <c r="D7" s="449">
        <v>483900000</v>
      </c>
      <c r="E7" s="450"/>
      <c r="F7" s="448" t="s">
        <v>2160</v>
      </c>
      <c r="G7" s="439"/>
      <c r="H7" s="451">
        <v>38</v>
      </c>
      <c r="I7" s="452"/>
      <c r="J7" s="439" t="s">
        <v>2161</v>
      </c>
      <c r="K7" s="439"/>
      <c r="L7" s="453">
        <f>L5-L6</f>
        <v>136</v>
      </c>
      <c r="M7" s="454"/>
      <c r="N7" s="217"/>
      <c r="O7" s="218"/>
      <c r="P7" s="218"/>
      <c r="Q7" s="219"/>
    </row>
    <row r="8" spans="1:19" ht="17.25" thickTop="1">
      <c r="A8" s="445"/>
      <c r="B8" s="446"/>
      <c r="C8" s="447"/>
      <c r="D8" s="455" t="s">
        <v>2162</v>
      </c>
      <c r="E8" s="455"/>
      <c r="F8" s="456" t="s">
        <v>2163</v>
      </c>
      <c r="G8" s="456"/>
      <c r="H8" s="456"/>
      <c r="I8" s="457"/>
      <c r="J8" s="443" t="s">
        <v>2164</v>
      </c>
      <c r="K8" s="444"/>
      <c r="L8" s="458">
        <v>0.74770000000000003</v>
      </c>
      <c r="M8" s="459"/>
      <c r="N8" s="217"/>
      <c r="O8" s="251"/>
      <c r="P8" s="218"/>
      <c r="Q8" s="219"/>
    </row>
    <row r="9" spans="1:19" ht="17.25" thickBot="1">
      <c r="A9" s="448"/>
      <c r="B9" s="438"/>
      <c r="C9" s="439"/>
      <c r="D9" s="435" t="s">
        <v>2165</v>
      </c>
      <c r="E9" s="435"/>
      <c r="F9" s="436" t="s">
        <v>2166</v>
      </c>
      <c r="G9" s="436"/>
      <c r="H9" s="436"/>
      <c r="I9" s="437"/>
      <c r="J9" s="438" t="s">
        <v>2167</v>
      </c>
      <c r="K9" s="439"/>
      <c r="L9" s="440">
        <v>0.7429</v>
      </c>
      <c r="M9" s="441"/>
      <c r="N9" s="217"/>
      <c r="O9" s="218"/>
      <c r="P9" s="218"/>
      <c r="Q9" s="219"/>
    </row>
    <row r="10" spans="1:19" ht="18" thickTop="1" thickBot="1">
      <c r="A10" s="526" t="s">
        <v>2168</v>
      </c>
      <c r="B10" s="527"/>
      <c r="C10" s="528"/>
      <c r="D10" s="528"/>
      <c r="E10" s="528"/>
      <c r="F10" s="528"/>
      <c r="G10" s="528"/>
      <c r="H10" s="528"/>
      <c r="I10" s="528"/>
      <c r="J10" s="529"/>
      <c r="K10" s="529"/>
      <c r="L10" s="528"/>
      <c r="M10" s="530"/>
      <c r="N10" s="217"/>
      <c r="O10" s="218"/>
      <c r="P10" s="218"/>
      <c r="Q10" s="219"/>
    </row>
    <row r="11" spans="1:19" ht="24" customHeight="1" thickTop="1">
      <c r="A11" s="445" t="s">
        <v>2169</v>
      </c>
      <c r="B11" s="446"/>
      <c r="C11" s="447"/>
      <c r="D11" s="339" t="s">
        <v>2170</v>
      </c>
      <c r="E11" s="339" t="s">
        <v>2171</v>
      </c>
      <c r="F11" s="447" t="s">
        <v>2172</v>
      </c>
      <c r="G11" s="447"/>
      <c r="H11" s="447" t="s">
        <v>2173</v>
      </c>
      <c r="I11" s="531"/>
      <c r="J11" s="532" t="s">
        <v>2174</v>
      </c>
      <c r="K11" s="533"/>
      <c r="L11" s="446" t="s">
        <v>2175</v>
      </c>
      <c r="M11" s="489"/>
      <c r="N11" s="252"/>
      <c r="O11" s="218"/>
      <c r="P11" s="218"/>
      <c r="Q11" s="219"/>
    </row>
    <row r="12" spans="1:19" ht="38.1" customHeight="1">
      <c r="A12" s="229">
        <v>1</v>
      </c>
      <c r="B12" s="505" t="s">
        <v>2176</v>
      </c>
      <c r="C12" s="506"/>
      <c r="D12" s="339" t="s">
        <v>2177</v>
      </c>
      <c r="E12" s="230">
        <v>1</v>
      </c>
      <c r="F12" s="507"/>
      <c r="G12" s="508"/>
      <c r="H12" s="509">
        <v>0.81499999999999995</v>
      </c>
      <c r="I12" s="510"/>
      <c r="J12" s="516" t="s">
        <v>2178</v>
      </c>
      <c r="K12" s="517"/>
      <c r="L12" s="524"/>
      <c r="M12" s="525"/>
      <c r="N12" s="217"/>
      <c r="O12" s="253"/>
      <c r="P12" s="219"/>
      <c r="Q12" s="222"/>
      <c r="R12" s="11"/>
      <c r="S12" s="4"/>
    </row>
    <row r="13" spans="1:19" ht="38.1" customHeight="1">
      <c r="A13" s="229">
        <v>2</v>
      </c>
      <c r="B13" s="536" t="s">
        <v>2179</v>
      </c>
      <c r="C13" s="537"/>
      <c r="D13" s="339" t="s">
        <v>2180</v>
      </c>
      <c r="E13" s="262">
        <v>8512</v>
      </c>
      <c r="F13" s="507"/>
      <c r="G13" s="508"/>
      <c r="H13" s="509">
        <v>7800</v>
      </c>
      <c r="I13" s="510"/>
      <c r="J13" s="516" t="s">
        <v>2178</v>
      </c>
      <c r="K13" s="517"/>
      <c r="L13" s="534" t="s">
        <v>2181</v>
      </c>
      <c r="M13" s="535"/>
      <c r="N13" s="217"/>
      <c r="O13" s="220"/>
      <c r="P13" s="223"/>
      <c r="Q13" s="222"/>
      <c r="R13" s="11"/>
      <c r="S13" s="4"/>
    </row>
    <row r="14" spans="1:19" ht="38.1" customHeight="1">
      <c r="A14" s="231">
        <v>3</v>
      </c>
      <c r="B14" s="522" t="s">
        <v>2182</v>
      </c>
      <c r="C14" s="523"/>
      <c r="D14" s="339" t="s">
        <v>2180</v>
      </c>
      <c r="E14" s="262">
        <v>696.15</v>
      </c>
      <c r="F14" s="507"/>
      <c r="G14" s="508"/>
      <c r="H14" s="509">
        <v>588.15</v>
      </c>
      <c r="I14" s="510"/>
      <c r="J14" s="516" t="s">
        <v>2178</v>
      </c>
      <c r="K14" s="517"/>
      <c r="L14" s="520" t="s">
        <v>2183</v>
      </c>
      <c r="M14" s="521"/>
      <c r="N14" s="217"/>
      <c r="O14" s="220"/>
      <c r="P14" s="223"/>
      <c r="Q14" s="222"/>
      <c r="R14" s="11"/>
      <c r="S14" s="4"/>
    </row>
    <row r="15" spans="1:19" ht="37.5" customHeight="1">
      <c r="A15" s="231">
        <v>4</v>
      </c>
      <c r="B15" s="522" t="s">
        <v>2184</v>
      </c>
      <c r="C15" s="523"/>
      <c r="D15" s="339" t="s">
        <v>2180</v>
      </c>
      <c r="E15" s="262">
        <v>476</v>
      </c>
      <c r="F15" s="507"/>
      <c r="G15" s="508"/>
      <c r="H15" s="509">
        <v>238</v>
      </c>
      <c r="I15" s="510"/>
      <c r="J15" s="516" t="s">
        <v>2185</v>
      </c>
      <c r="K15" s="517"/>
      <c r="L15" s="518" t="s">
        <v>2186</v>
      </c>
      <c r="M15" s="519"/>
      <c r="N15" s="219"/>
      <c r="O15" s="220"/>
      <c r="P15" s="221" t="s">
        <v>2187</v>
      </c>
      <c r="Q15" s="222" t="s">
        <v>2188</v>
      </c>
      <c r="R15" s="11"/>
      <c r="S15" s="4"/>
    </row>
    <row r="16" spans="1:19" ht="38.1" customHeight="1">
      <c r="A16" s="231">
        <v>5</v>
      </c>
      <c r="B16" s="522" t="s">
        <v>2189</v>
      </c>
      <c r="C16" s="523"/>
      <c r="D16" s="339" t="s">
        <v>2190</v>
      </c>
      <c r="E16" s="262">
        <v>7726</v>
      </c>
      <c r="F16" s="507"/>
      <c r="G16" s="508"/>
      <c r="H16" s="509">
        <v>6726</v>
      </c>
      <c r="I16" s="510"/>
      <c r="J16" s="516" t="s">
        <v>2191</v>
      </c>
      <c r="K16" s="517"/>
      <c r="L16" s="520" t="s">
        <v>2192</v>
      </c>
      <c r="M16" s="521"/>
      <c r="N16" s="224"/>
      <c r="O16" s="220"/>
      <c r="P16" s="223">
        <f>(2815.67-2777.609)/14</f>
        <v>2.7186428571428678</v>
      </c>
      <c r="Q16" s="222"/>
      <c r="R16" s="11"/>
      <c r="S16" s="4"/>
    </row>
    <row r="17" spans="1:19" ht="38.1" customHeight="1">
      <c r="A17" s="229">
        <v>6</v>
      </c>
      <c r="B17" s="505" t="s">
        <v>2193</v>
      </c>
      <c r="C17" s="506"/>
      <c r="D17" s="339" t="s">
        <v>2190</v>
      </c>
      <c r="E17" s="233">
        <v>283.7</v>
      </c>
      <c r="F17" s="507"/>
      <c r="G17" s="508"/>
      <c r="H17" s="509">
        <v>253.7</v>
      </c>
      <c r="I17" s="510"/>
      <c r="J17" s="516" t="s">
        <v>2194</v>
      </c>
      <c r="K17" s="517"/>
      <c r="L17" s="520" t="s">
        <v>2195</v>
      </c>
      <c r="M17" s="521"/>
      <c r="N17" s="224"/>
      <c r="O17" s="220"/>
      <c r="P17" s="219">
        <f>ROUND((712.98-527.04)/14,2)</f>
        <v>13.28</v>
      </c>
      <c r="Q17" s="222"/>
      <c r="R17" s="11"/>
      <c r="S17" s="4"/>
    </row>
    <row r="18" spans="1:19" ht="45.75" customHeight="1">
      <c r="A18" s="229">
        <v>7</v>
      </c>
      <c r="B18" s="538" t="s">
        <v>2196</v>
      </c>
      <c r="C18" s="539"/>
      <c r="D18" s="339" t="s">
        <v>2197</v>
      </c>
      <c r="E18" s="232">
        <v>152.80000000000001</v>
      </c>
      <c r="F18" s="507"/>
      <c r="G18" s="508"/>
      <c r="H18" s="509">
        <v>100.8</v>
      </c>
      <c r="I18" s="510"/>
      <c r="J18" s="516" t="s">
        <v>2198</v>
      </c>
      <c r="K18" s="517"/>
      <c r="L18" s="520" t="s">
        <v>2199</v>
      </c>
      <c r="M18" s="521"/>
      <c r="N18" s="217"/>
      <c r="O18" s="218"/>
      <c r="P18" s="219"/>
      <c r="Q18" s="222"/>
      <c r="R18" s="11"/>
      <c r="S18" s="4"/>
    </row>
    <row r="19" spans="1:19" ht="45.75" customHeight="1" thickBot="1">
      <c r="A19" s="229">
        <v>8</v>
      </c>
      <c r="B19" s="505" t="s">
        <v>2200</v>
      </c>
      <c r="C19" s="506"/>
      <c r="D19" s="339" t="s">
        <v>2190</v>
      </c>
      <c r="E19" s="232">
        <v>94.78</v>
      </c>
      <c r="F19" s="507"/>
      <c r="G19" s="508"/>
      <c r="H19" s="509">
        <v>84.78</v>
      </c>
      <c r="I19" s="510"/>
      <c r="J19" s="511" t="s">
        <v>2194</v>
      </c>
      <c r="K19" s="512"/>
      <c r="L19" s="520" t="s">
        <v>2201</v>
      </c>
      <c r="M19" s="521"/>
      <c r="N19" s="217"/>
      <c r="O19" s="218"/>
      <c r="P19" s="219"/>
      <c r="Q19" s="222"/>
      <c r="R19" s="11"/>
      <c r="S19" s="4"/>
    </row>
    <row r="20" spans="1:19" ht="25.5" customHeight="1" thickTop="1">
      <c r="A20" s="513" t="s">
        <v>2202</v>
      </c>
      <c r="B20" s="514"/>
      <c r="C20" s="514"/>
      <c r="D20" s="514"/>
      <c r="E20" s="514"/>
      <c r="F20" s="514"/>
      <c r="G20" s="514"/>
      <c r="H20" s="514"/>
      <c r="I20" s="514"/>
      <c r="J20" s="514"/>
      <c r="K20" s="514"/>
      <c r="L20" s="514"/>
      <c r="M20" s="515"/>
      <c r="N20" s="254"/>
      <c r="O20" s="218"/>
      <c r="P20" s="219"/>
      <c r="Q20" s="222"/>
      <c r="R20" s="11"/>
      <c r="S20" s="4"/>
    </row>
    <row r="21" spans="1:19" s="1" customFormat="1">
      <c r="A21" s="501" t="s">
        <v>2203</v>
      </c>
      <c r="B21" s="496"/>
      <c r="C21" s="341" t="s">
        <v>2204</v>
      </c>
      <c r="D21" s="341" t="s">
        <v>2205</v>
      </c>
      <c r="E21" s="341" t="s">
        <v>2203</v>
      </c>
      <c r="F21" s="341" t="s">
        <v>2204</v>
      </c>
      <c r="G21" s="244" t="s">
        <v>2205</v>
      </c>
      <c r="H21" s="496" t="s">
        <v>2206</v>
      </c>
      <c r="I21" s="502"/>
      <c r="J21" s="503" t="s">
        <v>2207</v>
      </c>
      <c r="K21" s="503"/>
      <c r="L21" s="503" t="s">
        <v>2208</v>
      </c>
      <c r="M21" s="504"/>
      <c r="N21" s="255"/>
      <c r="O21" s="256"/>
      <c r="P21" s="256"/>
      <c r="Q21" s="248"/>
    </row>
    <row r="22" spans="1:19">
      <c r="A22" s="494" t="s">
        <v>2209</v>
      </c>
      <c r="B22" s="446"/>
      <c r="C22" s="235">
        <v>3</v>
      </c>
      <c r="D22" s="235">
        <f>'[2]11'!D2745+C22</f>
        <v>4103</v>
      </c>
      <c r="E22" s="339" t="s">
        <v>2210</v>
      </c>
      <c r="F22" s="235">
        <v>0</v>
      </c>
      <c r="G22" s="257">
        <f>'[2]11'!G2745+F22</f>
        <v>8615</v>
      </c>
      <c r="H22" s="446" t="s">
        <v>2211</v>
      </c>
      <c r="I22" s="447"/>
      <c r="J22" s="236">
        <v>0</v>
      </c>
      <c r="K22" s="237">
        <f>32+J22</f>
        <v>32</v>
      </c>
      <c r="L22" s="238">
        <v>0</v>
      </c>
      <c r="M22" s="239">
        <f>5+L22</f>
        <v>5</v>
      </c>
      <c r="N22" s="217"/>
      <c r="O22" s="218"/>
      <c r="P22" s="219"/>
      <c r="Q22" s="218"/>
      <c r="R22" s="3"/>
      <c r="S22" s="4"/>
    </row>
    <row r="23" spans="1:19" ht="30" customHeight="1">
      <c r="A23" s="494" t="s">
        <v>2212</v>
      </c>
      <c r="B23" s="446"/>
      <c r="C23" s="235">
        <v>0</v>
      </c>
      <c r="D23" s="235">
        <f>'[2]11'!D2746</f>
        <v>65</v>
      </c>
      <c r="E23" s="339" t="s">
        <v>2213</v>
      </c>
      <c r="F23" s="235">
        <v>0</v>
      </c>
      <c r="G23" s="257">
        <f>12+F23</f>
        <v>12</v>
      </c>
      <c r="H23" s="446" t="s">
        <v>2214</v>
      </c>
      <c r="I23" s="447"/>
      <c r="J23" s="236">
        <v>0</v>
      </c>
      <c r="K23" s="237">
        <f>143+J23</f>
        <v>143</v>
      </c>
      <c r="L23" s="238">
        <v>0</v>
      </c>
      <c r="M23" s="239">
        <f>11+L23</f>
        <v>11</v>
      </c>
      <c r="N23" s="252"/>
      <c r="O23" s="218"/>
      <c r="P23" s="219"/>
      <c r="Q23" s="218"/>
      <c r="R23" s="3"/>
      <c r="S23" s="4"/>
    </row>
    <row r="24" spans="1:19">
      <c r="A24" s="494" t="s">
        <v>2215</v>
      </c>
      <c r="B24" s="446"/>
      <c r="C24" s="235">
        <v>4</v>
      </c>
      <c r="D24" s="235">
        <f>'[2]11'!D2756+C24</f>
        <v>1633</v>
      </c>
      <c r="E24" s="339" t="s">
        <v>2216</v>
      </c>
      <c r="F24" s="235">
        <v>0</v>
      </c>
      <c r="G24" s="257">
        <f>55+F24</f>
        <v>55</v>
      </c>
      <c r="H24" s="446" t="s">
        <v>2217</v>
      </c>
      <c r="I24" s="447"/>
      <c r="J24" s="236">
        <v>0</v>
      </c>
      <c r="K24" s="237">
        <f>16+J24</f>
        <v>16</v>
      </c>
      <c r="L24" s="238">
        <v>0</v>
      </c>
      <c r="M24" s="239">
        <f>3+L24</f>
        <v>3</v>
      </c>
      <c r="N24" s="217"/>
      <c r="O24" s="218"/>
      <c r="P24" s="218"/>
      <c r="Q24" s="219"/>
    </row>
    <row r="25" spans="1:19">
      <c r="A25" s="492" t="s">
        <v>2218</v>
      </c>
      <c r="B25" s="493"/>
      <c r="C25" s="235">
        <v>2</v>
      </c>
      <c r="D25" s="235">
        <f>4034+C25</f>
        <v>4036</v>
      </c>
      <c r="E25" s="247" t="s">
        <v>2219</v>
      </c>
      <c r="F25" s="235">
        <v>0</v>
      </c>
      <c r="G25" s="257">
        <f>96+F25</f>
        <v>96</v>
      </c>
      <c r="H25" s="498" t="s">
        <v>2220</v>
      </c>
      <c r="I25" s="500"/>
      <c r="J25" s="236">
        <v>0</v>
      </c>
      <c r="K25" s="237">
        <f>16+J25</f>
        <v>16</v>
      </c>
      <c r="L25" s="238">
        <v>0</v>
      </c>
      <c r="M25" s="239">
        <f>2+L25</f>
        <v>2</v>
      </c>
      <c r="N25" s="217"/>
      <c r="O25" s="218"/>
      <c r="P25" s="218"/>
      <c r="Q25" s="219"/>
    </row>
    <row r="26" spans="1:19">
      <c r="A26" s="497" t="s">
        <v>2221</v>
      </c>
      <c r="B26" s="498"/>
      <c r="C26" s="234">
        <v>0</v>
      </c>
      <c r="D26" s="235">
        <f>518+C26</f>
        <v>518</v>
      </c>
      <c r="E26" s="245" t="s">
        <v>2222</v>
      </c>
      <c r="F26" s="235">
        <v>0</v>
      </c>
      <c r="G26" s="257">
        <f>107+F26</f>
        <v>107</v>
      </c>
      <c r="H26" s="446" t="s">
        <v>2223</v>
      </c>
      <c r="I26" s="447"/>
      <c r="J26" s="236">
        <v>0</v>
      </c>
      <c r="K26" s="237">
        <f t="shared" ref="K26:K34" si="0">0+J26</f>
        <v>0</v>
      </c>
      <c r="L26" s="238">
        <v>0</v>
      </c>
      <c r="M26" s="239">
        <f>111+L26</f>
        <v>111</v>
      </c>
      <c r="N26" s="217"/>
      <c r="O26" s="218"/>
      <c r="P26" s="218"/>
      <c r="Q26" s="219"/>
    </row>
    <row r="27" spans="1:19" ht="16.5" customHeight="1">
      <c r="A27" s="497" t="s">
        <v>2224</v>
      </c>
      <c r="B27" s="498"/>
      <c r="C27" s="234">
        <v>0</v>
      </c>
      <c r="D27" s="235">
        <f>87+C27</f>
        <v>87</v>
      </c>
      <c r="E27" s="340" t="s">
        <v>2225</v>
      </c>
      <c r="F27" s="235">
        <v>0</v>
      </c>
      <c r="G27" s="257">
        <f>14+F27</f>
        <v>14</v>
      </c>
      <c r="H27" s="498" t="s">
        <v>2226</v>
      </c>
      <c r="I27" s="500"/>
      <c r="J27" s="236">
        <v>0</v>
      </c>
      <c r="K27" s="237">
        <f t="shared" si="0"/>
        <v>0</v>
      </c>
      <c r="L27" s="240">
        <v>0</v>
      </c>
      <c r="M27" s="239">
        <f>3824+L27</f>
        <v>3824</v>
      </c>
      <c r="N27" s="217"/>
      <c r="O27" s="218"/>
      <c r="P27" s="218"/>
      <c r="Q27" s="219"/>
    </row>
    <row r="28" spans="1:19" ht="21.95" customHeight="1">
      <c r="A28" s="497" t="s">
        <v>2227</v>
      </c>
      <c r="B28" s="498"/>
      <c r="C28" s="234">
        <v>0</v>
      </c>
      <c r="D28" s="235">
        <f>441+C28</f>
        <v>441</v>
      </c>
      <c r="E28" s="340" t="s">
        <v>2228</v>
      </c>
      <c r="F28" s="235">
        <v>0</v>
      </c>
      <c r="G28" s="257">
        <f>41+F28</f>
        <v>41</v>
      </c>
      <c r="H28" s="498" t="s">
        <v>2227</v>
      </c>
      <c r="I28" s="500"/>
      <c r="J28" s="236">
        <v>0</v>
      </c>
      <c r="K28" s="237">
        <f t="shared" si="0"/>
        <v>0</v>
      </c>
      <c r="L28" s="240">
        <v>0</v>
      </c>
      <c r="M28" s="239">
        <f>54+L28</f>
        <v>54</v>
      </c>
      <c r="N28" s="249"/>
      <c r="O28" s="249"/>
      <c r="P28" s="218"/>
      <c r="Q28" s="219"/>
    </row>
    <row r="29" spans="1:19">
      <c r="A29" s="497" t="s">
        <v>2229</v>
      </c>
      <c r="B29" s="498"/>
      <c r="C29" s="234">
        <v>0</v>
      </c>
      <c r="D29" s="235">
        <f>10+C29</f>
        <v>10</v>
      </c>
      <c r="E29" s="340" t="s">
        <v>2230</v>
      </c>
      <c r="F29" s="235">
        <v>0</v>
      </c>
      <c r="G29" s="257">
        <f>3+F29</f>
        <v>3</v>
      </c>
      <c r="H29" s="499" t="s">
        <v>2231</v>
      </c>
      <c r="I29" s="500"/>
      <c r="J29" s="236">
        <v>0</v>
      </c>
      <c r="K29" s="237">
        <f t="shared" si="0"/>
        <v>0</v>
      </c>
      <c r="L29" s="238">
        <v>0</v>
      </c>
      <c r="M29" s="239">
        <f>10+L29</f>
        <v>10</v>
      </c>
      <c r="N29" s="217"/>
      <c r="O29" s="218"/>
      <c r="P29" s="218"/>
      <c r="Q29" s="219"/>
    </row>
    <row r="30" spans="1:19">
      <c r="A30" s="494" t="s">
        <v>2232</v>
      </c>
      <c r="B30" s="446"/>
      <c r="C30" s="234">
        <v>0</v>
      </c>
      <c r="D30" s="235">
        <f>+C30+323</f>
        <v>323</v>
      </c>
      <c r="E30" s="340" t="s">
        <v>2233</v>
      </c>
      <c r="F30" s="235">
        <v>0</v>
      </c>
      <c r="G30" s="257">
        <f>10+F30</f>
        <v>10</v>
      </c>
      <c r="H30" s="495" t="s">
        <v>2234</v>
      </c>
      <c r="I30" s="496"/>
      <c r="J30" s="236">
        <v>0</v>
      </c>
      <c r="K30" s="237">
        <f t="shared" si="0"/>
        <v>0</v>
      </c>
      <c r="L30" s="240">
        <v>0</v>
      </c>
      <c r="M30" s="239">
        <f>2+L30</f>
        <v>2</v>
      </c>
      <c r="N30" s="217"/>
      <c r="O30" s="218"/>
      <c r="P30" s="218"/>
      <c r="Q30" s="219"/>
    </row>
    <row r="31" spans="1:19">
      <c r="A31" s="494" t="s">
        <v>2235</v>
      </c>
      <c r="B31" s="446"/>
      <c r="C31" s="234">
        <v>0</v>
      </c>
      <c r="D31" s="235">
        <f>374+C31</f>
        <v>374</v>
      </c>
      <c r="E31" s="340" t="s">
        <v>2236</v>
      </c>
      <c r="F31" s="235">
        <v>0</v>
      </c>
      <c r="G31" s="257">
        <f>328+F31</f>
        <v>328</v>
      </c>
      <c r="H31" s="495" t="s">
        <v>2237</v>
      </c>
      <c r="I31" s="496"/>
      <c r="J31" s="236">
        <v>0</v>
      </c>
      <c r="K31" s="237">
        <f t="shared" si="0"/>
        <v>0</v>
      </c>
      <c r="L31" s="240">
        <v>0</v>
      </c>
      <c r="M31" s="239">
        <f>4+L31</f>
        <v>4</v>
      </c>
      <c r="N31" s="217"/>
      <c r="O31" s="218"/>
      <c r="P31" s="218"/>
      <c r="Q31" s="219"/>
    </row>
    <row r="32" spans="1:19">
      <c r="A32" s="494" t="s">
        <v>2238</v>
      </c>
      <c r="B32" s="446"/>
      <c r="C32" s="235">
        <v>0</v>
      </c>
      <c r="D32" s="235">
        <f>37+C32</f>
        <v>37</v>
      </c>
      <c r="E32" s="339" t="s">
        <v>2239</v>
      </c>
      <c r="F32" s="235">
        <v>6</v>
      </c>
      <c r="G32" s="257">
        <f>1193+F32</f>
        <v>1199</v>
      </c>
      <c r="H32" s="495" t="s">
        <v>2240</v>
      </c>
      <c r="I32" s="496"/>
      <c r="J32" s="236">
        <v>0</v>
      </c>
      <c r="K32" s="237">
        <f t="shared" si="0"/>
        <v>0</v>
      </c>
      <c r="L32" s="240">
        <v>0</v>
      </c>
      <c r="M32" s="239">
        <f>9+L32</f>
        <v>9</v>
      </c>
      <c r="N32" s="217"/>
      <c r="O32" s="251"/>
      <c r="P32" s="218"/>
      <c r="Q32" s="219"/>
    </row>
    <row r="33" spans="1:17">
      <c r="A33" s="492" t="s">
        <v>2241</v>
      </c>
      <c r="B33" s="493"/>
      <c r="C33" s="241">
        <v>0</v>
      </c>
      <c r="D33" s="235">
        <f>+C33+10</f>
        <v>10</v>
      </c>
      <c r="E33" s="247" t="s">
        <v>2242</v>
      </c>
      <c r="F33" s="235">
        <v>5</v>
      </c>
      <c r="G33" s="257">
        <f>463+F33</f>
        <v>468</v>
      </c>
      <c r="H33" s="490" t="s">
        <v>2243</v>
      </c>
      <c r="I33" s="491"/>
      <c r="J33" s="242">
        <v>0</v>
      </c>
      <c r="K33" s="237">
        <f t="shared" si="0"/>
        <v>0</v>
      </c>
      <c r="L33" s="243">
        <v>0</v>
      </c>
      <c r="M33" s="239">
        <f>3+L33</f>
        <v>3</v>
      </c>
      <c r="N33" s="217"/>
      <c r="O33" s="218"/>
      <c r="P33" s="218"/>
      <c r="Q33" s="219"/>
    </row>
    <row r="34" spans="1:17" ht="16.899999999999999" customHeight="1">
      <c r="A34" s="494" t="s">
        <v>2244</v>
      </c>
      <c r="B34" s="446"/>
      <c r="C34" s="235">
        <v>0</v>
      </c>
      <c r="D34" s="235">
        <f>20+C34</f>
        <v>20</v>
      </c>
      <c r="E34" s="339" t="s">
        <v>2245</v>
      </c>
      <c r="F34" s="235">
        <v>0</v>
      </c>
      <c r="G34" s="257">
        <f>106+F34</f>
        <v>106</v>
      </c>
      <c r="H34" s="495" t="s">
        <v>2246</v>
      </c>
      <c r="I34" s="496"/>
      <c r="J34" s="236">
        <v>0</v>
      </c>
      <c r="K34" s="237">
        <f t="shared" si="0"/>
        <v>0</v>
      </c>
      <c r="L34" s="240">
        <v>0</v>
      </c>
      <c r="M34" s="239">
        <f>10+L34</f>
        <v>10</v>
      </c>
      <c r="N34" s="217"/>
      <c r="O34" s="218">
        <f>+(30-5)*2</f>
        <v>50</v>
      </c>
      <c r="P34" s="218" t="s">
        <v>2247</v>
      </c>
      <c r="Q34" s="219" t="e">
        <f>O34/#REF!</f>
        <v>#REF!</v>
      </c>
    </row>
  </sheetData>
  <mergeCells count="112">
    <mergeCell ref="A6:C6"/>
    <mergeCell ref="D6:E6"/>
    <mergeCell ref="F6:G6"/>
    <mergeCell ref="H6:I6"/>
    <mergeCell ref="J6:K6"/>
    <mergeCell ref="L6:M6"/>
    <mergeCell ref="A5:C5"/>
    <mergeCell ref="D5:E5"/>
    <mergeCell ref="F5:G5"/>
    <mergeCell ref="H5:I5"/>
    <mergeCell ref="J5:K5"/>
    <mergeCell ref="L5:M5"/>
    <mergeCell ref="E1:I1"/>
    <mergeCell ref="L1:M1"/>
    <mergeCell ref="A2:C2"/>
    <mergeCell ref="E2:I2"/>
    <mergeCell ref="J3:L3"/>
    <mergeCell ref="A4:C4"/>
    <mergeCell ref="D4:I4"/>
    <mergeCell ref="J4:K4"/>
    <mergeCell ref="L4:M4"/>
    <mergeCell ref="B12:C12"/>
    <mergeCell ref="F12:G12"/>
    <mergeCell ref="H12:I12"/>
    <mergeCell ref="J12:K12"/>
    <mergeCell ref="L12:M12"/>
    <mergeCell ref="B13:C13"/>
    <mergeCell ref="F13:G13"/>
    <mergeCell ref="H13:I13"/>
    <mergeCell ref="J13:K13"/>
    <mergeCell ref="L13:M13"/>
    <mergeCell ref="D9:E9"/>
    <mergeCell ref="F9:I9"/>
    <mergeCell ref="J9:K9"/>
    <mergeCell ref="L9:M9"/>
    <mergeCell ref="A10:M10"/>
    <mergeCell ref="A11:C11"/>
    <mergeCell ref="F11:G11"/>
    <mergeCell ref="H11:I11"/>
    <mergeCell ref="J11:K11"/>
    <mergeCell ref="L11:M11"/>
    <mergeCell ref="A7:C9"/>
    <mergeCell ref="D7:E7"/>
    <mergeCell ref="F7:G7"/>
    <mergeCell ref="H7:I7"/>
    <mergeCell ref="J7:K7"/>
    <mergeCell ref="L7:M7"/>
    <mergeCell ref="D8:E8"/>
    <mergeCell ref="F8:I8"/>
    <mergeCell ref="J8:K8"/>
    <mergeCell ref="L8:M8"/>
    <mergeCell ref="B16:C16"/>
    <mergeCell ref="F16:G16"/>
    <mergeCell ref="H16:I16"/>
    <mergeCell ref="J16:K16"/>
    <mergeCell ref="L16:M16"/>
    <mergeCell ref="B17:C17"/>
    <mergeCell ref="F17:G17"/>
    <mergeCell ref="H17:I17"/>
    <mergeCell ref="J17:K17"/>
    <mergeCell ref="L17:M17"/>
    <mergeCell ref="B14:C14"/>
    <mergeCell ref="F14:G14"/>
    <mergeCell ref="H14:I14"/>
    <mergeCell ref="J14:K14"/>
    <mergeCell ref="L14:M14"/>
    <mergeCell ref="B15:C15"/>
    <mergeCell ref="F15:G15"/>
    <mergeCell ref="H15:I15"/>
    <mergeCell ref="J15:K15"/>
    <mergeCell ref="L15:M15"/>
    <mergeCell ref="A23:B23"/>
    <mergeCell ref="H23:I23"/>
    <mergeCell ref="A24:B24"/>
    <mergeCell ref="H24:I24"/>
    <mergeCell ref="A25:B25"/>
    <mergeCell ref="H25:I25"/>
    <mergeCell ref="A20:M20"/>
    <mergeCell ref="A21:B21"/>
    <mergeCell ref="H21:I21"/>
    <mergeCell ref="J21:K21"/>
    <mergeCell ref="L21:M21"/>
    <mergeCell ref="A22:B22"/>
    <mergeCell ref="H22:I22"/>
    <mergeCell ref="B18:C18"/>
    <mergeCell ref="F18:G18"/>
    <mergeCell ref="H18:I18"/>
    <mergeCell ref="J18:K18"/>
    <mergeCell ref="L18:M18"/>
    <mergeCell ref="B19:C19"/>
    <mergeCell ref="F19:G19"/>
    <mergeCell ref="H19:I19"/>
    <mergeCell ref="J19:K19"/>
    <mergeCell ref="L19:M19"/>
    <mergeCell ref="A32:B32"/>
    <mergeCell ref="H32:I32"/>
    <mergeCell ref="A33:B33"/>
    <mergeCell ref="H33:I33"/>
    <mergeCell ref="A34:B34"/>
    <mergeCell ref="H34:I34"/>
    <mergeCell ref="A29:B29"/>
    <mergeCell ref="H29:I29"/>
    <mergeCell ref="A30:B30"/>
    <mergeCell ref="H30:I30"/>
    <mergeCell ref="A31:B31"/>
    <mergeCell ref="H31:I31"/>
    <mergeCell ref="A26:B26"/>
    <mergeCell ref="H26:I26"/>
    <mergeCell ref="A27:B27"/>
    <mergeCell ref="H27:I27"/>
    <mergeCell ref="A28:B28"/>
    <mergeCell ref="H28:I28"/>
  </mergeCells>
  <phoneticPr fontId="2" type="noConversion"/>
  <printOptions horizontalCentered="1"/>
  <pageMargins left="0.39370078740157483" right="0.19685039370078741" top="0.27559055118110237" bottom="0" header="0.35433070866141736" footer="0.17"/>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813"/>
  <sheetViews>
    <sheetView view="pageBreakPreview" topLeftCell="A177" zoomScaleNormal="100" zoomScaleSheetLayoutView="100" workbookViewId="0">
      <selection activeCell="A252" sqref="A252:M252"/>
    </sheetView>
  </sheetViews>
  <sheetFormatPr defaultColWidth="9" defaultRowHeight="16.5"/>
  <cols>
    <col min="1" max="1" width="3.25" style="1" customWidth="1"/>
    <col min="2" max="2" width="10.375" style="1" customWidth="1"/>
    <col min="3" max="3" width="8" style="1" customWidth="1"/>
    <col min="4" max="4" width="7.375" style="1" customWidth="1"/>
    <col min="5" max="5" width="9.125" style="1" customWidth="1"/>
    <col min="6" max="8" width="6.625" style="1" customWidth="1"/>
    <col min="9" max="9" width="7.5" style="1" customWidth="1"/>
    <col min="10" max="10" width="6.875" style="1" customWidth="1"/>
    <col min="11" max="11" width="8.625" style="1" customWidth="1"/>
    <col min="12" max="12" width="6.5" style="1" customWidth="1"/>
    <col min="13" max="13" width="9.375" style="1" customWidth="1"/>
    <col min="14" max="14" width="12.75" style="82" bestFit="1" customWidth="1"/>
    <col min="15" max="15" width="19.25" style="3" bestFit="1" customWidth="1"/>
    <col min="16" max="16" width="16.875" style="3" bestFit="1" customWidth="1"/>
    <col min="17" max="17" width="13.875" style="4" bestFit="1" customWidth="1"/>
    <col min="18" max="16384" width="9" style="2"/>
  </cols>
  <sheetData>
    <row r="1" spans="1:19" ht="25.5">
      <c r="E1" s="616" t="s">
        <v>76</v>
      </c>
      <c r="F1" s="616"/>
      <c r="G1" s="616"/>
      <c r="H1" s="616"/>
      <c r="I1" s="616"/>
      <c r="L1" s="616" t="s">
        <v>77</v>
      </c>
      <c r="M1" s="616"/>
    </row>
    <row r="2" spans="1:19" ht="16.5" customHeight="1">
      <c r="A2" s="617" t="s">
        <v>78</v>
      </c>
      <c r="B2" s="617"/>
      <c r="C2" s="617"/>
      <c r="E2" s="616" t="s">
        <v>79</v>
      </c>
      <c r="F2" s="616"/>
      <c r="G2" s="616"/>
      <c r="H2" s="616"/>
      <c r="I2" s="616"/>
    </row>
    <row r="3" spans="1:19" ht="21.95" customHeight="1" thickBot="1">
      <c r="A3" s="5" t="s">
        <v>80</v>
      </c>
      <c r="B3" s="6"/>
      <c r="C3" s="6"/>
      <c r="D3" s="6"/>
      <c r="E3" s="5"/>
      <c r="F3" s="5"/>
      <c r="G3" s="5"/>
      <c r="H3" s="5" t="s">
        <v>81</v>
      </c>
      <c r="J3" s="592">
        <v>40848</v>
      </c>
      <c r="K3" s="592"/>
      <c r="L3" s="592"/>
      <c r="M3" s="7">
        <f>J3</f>
        <v>40848</v>
      </c>
      <c r="N3" s="8"/>
      <c r="O3" s="8"/>
    </row>
    <row r="4" spans="1:19" ht="35.25" customHeight="1" thickTop="1" thickBot="1">
      <c r="A4" s="593" t="s">
        <v>82</v>
      </c>
      <c r="B4" s="594"/>
      <c r="C4" s="595"/>
      <c r="D4" s="596" t="s">
        <v>83</v>
      </c>
      <c r="E4" s="597"/>
      <c r="F4" s="597"/>
      <c r="G4" s="597"/>
      <c r="H4" s="597"/>
      <c r="I4" s="598"/>
      <c r="J4" s="599" t="s">
        <v>84</v>
      </c>
      <c r="K4" s="599"/>
      <c r="L4" s="600" t="s">
        <v>85</v>
      </c>
      <c r="M4" s="601"/>
      <c r="N4" s="83"/>
    </row>
    <row r="5" spans="1:19" ht="17.25" thickTop="1">
      <c r="A5" s="568" t="s">
        <v>86</v>
      </c>
      <c r="B5" s="569"/>
      <c r="C5" s="570"/>
      <c r="D5" s="563" t="s">
        <v>87</v>
      </c>
      <c r="E5" s="602"/>
      <c r="F5" s="603" t="s">
        <v>88</v>
      </c>
      <c r="G5" s="604"/>
      <c r="H5" s="605">
        <v>40190</v>
      </c>
      <c r="I5" s="606"/>
      <c r="J5" s="595" t="s">
        <v>89</v>
      </c>
      <c r="K5" s="595"/>
      <c r="L5" s="581">
        <v>720</v>
      </c>
      <c r="M5" s="582"/>
    </row>
    <row r="6" spans="1:19" ht="17.25" thickBot="1">
      <c r="A6" s="583" t="s">
        <v>90</v>
      </c>
      <c r="B6" s="584"/>
      <c r="C6" s="585"/>
      <c r="D6" s="586" t="s">
        <v>91</v>
      </c>
      <c r="E6" s="587"/>
      <c r="F6" s="568" t="s">
        <v>92</v>
      </c>
      <c r="G6" s="570"/>
      <c r="H6" s="588">
        <v>41007</v>
      </c>
      <c r="I6" s="589"/>
      <c r="J6" s="570" t="s">
        <v>93</v>
      </c>
      <c r="K6" s="570"/>
      <c r="L6" s="590">
        <v>561</v>
      </c>
      <c r="M6" s="591"/>
    </row>
    <row r="7" spans="1:19" ht="18" thickTop="1" thickBot="1">
      <c r="A7" s="565" t="s">
        <v>94</v>
      </c>
      <c r="B7" s="566"/>
      <c r="C7" s="567"/>
      <c r="D7" s="572">
        <v>483900000</v>
      </c>
      <c r="E7" s="573"/>
      <c r="F7" s="571" t="s">
        <v>95</v>
      </c>
      <c r="G7" s="557"/>
      <c r="H7" s="574">
        <v>97</v>
      </c>
      <c r="I7" s="575"/>
      <c r="J7" s="557" t="s">
        <v>96</v>
      </c>
      <c r="K7" s="557"/>
      <c r="L7" s="576">
        <f>L5-L6</f>
        <v>159</v>
      </c>
      <c r="M7" s="577"/>
    </row>
    <row r="8" spans="1:19" ht="17.25" thickTop="1">
      <c r="A8" s="568"/>
      <c r="B8" s="569"/>
      <c r="C8" s="570"/>
      <c r="D8" s="578" t="s">
        <v>97</v>
      </c>
      <c r="E8" s="578"/>
      <c r="F8" s="579" t="s">
        <v>98</v>
      </c>
      <c r="G8" s="579"/>
      <c r="H8" s="579"/>
      <c r="I8" s="580"/>
      <c r="J8" s="566" t="s">
        <v>99</v>
      </c>
      <c r="K8" s="567"/>
      <c r="L8" s="458">
        <v>0.70069999999999999</v>
      </c>
      <c r="M8" s="459"/>
      <c r="O8" s="9"/>
    </row>
    <row r="9" spans="1:19" ht="17.25" thickBot="1">
      <c r="A9" s="571"/>
      <c r="B9" s="556"/>
      <c r="C9" s="557"/>
      <c r="D9" s="553" t="s">
        <v>100</v>
      </c>
      <c r="E9" s="553"/>
      <c r="F9" s="554" t="s">
        <v>101</v>
      </c>
      <c r="G9" s="554"/>
      <c r="H9" s="554"/>
      <c r="I9" s="555"/>
      <c r="J9" s="556" t="s">
        <v>102</v>
      </c>
      <c r="K9" s="557"/>
      <c r="L9" s="440">
        <v>0.68569999999999998</v>
      </c>
      <c r="M9" s="441"/>
    </row>
    <row r="10" spans="1:19" ht="18" thickTop="1" thickBot="1">
      <c r="A10" s="704" t="s">
        <v>103</v>
      </c>
      <c r="B10" s="705"/>
      <c r="C10" s="706"/>
      <c r="D10" s="706"/>
      <c r="E10" s="706"/>
      <c r="F10" s="706"/>
      <c r="G10" s="706"/>
      <c r="H10" s="706"/>
      <c r="I10" s="706"/>
      <c r="J10" s="707"/>
      <c r="K10" s="707"/>
      <c r="L10" s="706"/>
      <c r="M10" s="708"/>
    </row>
    <row r="11" spans="1:19" ht="24" customHeight="1" thickTop="1">
      <c r="A11" s="568" t="s">
        <v>104</v>
      </c>
      <c r="B11" s="569"/>
      <c r="C11" s="570"/>
      <c r="D11" s="181" t="s">
        <v>105</v>
      </c>
      <c r="E11" s="181" t="s">
        <v>106</v>
      </c>
      <c r="F11" s="570" t="s">
        <v>107</v>
      </c>
      <c r="G11" s="570"/>
      <c r="H11" s="570" t="s">
        <v>108</v>
      </c>
      <c r="I11" s="709"/>
      <c r="J11" s="710" t="s">
        <v>109</v>
      </c>
      <c r="K11" s="711"/>
      <c r="L11" s="569" t="s">
        <v>110</v>
      </c>
      <c r="M11" s="623"/>
      <c r="N11" s="84"/>
    </row>
    <row r="12" spans="1:19" ht="38.1" customHeight="1">
      <c r="A12" s="14">
        <v>1</v>
      </c>
      <c r="B12" s="698" t="s">
        <v>111</v>
      </c>
      <c r="C12" s="699"/>
      <c r="D12" s="181" t="s">
        <v>112</v>
      </c>
      <c r="E12" s="54">
        <v>1</v>
      </c>
      <c r="F12" s="675"/>
      <c r="G12" s="676"/>
      <c r="H12" s="677">
        <f>L6/L5</f>
        <v>0.77916666666666667</v>
      </c>
      <c r="I12" s="678"/>
      <c r="J12" s="688" t="s">
        <v>113</v>
      </c>
      <c r="K12" s="689"/>
      <c r="L12" s="700"/>
      <c r="M12" s="701"/>
      <c r="O12" s="80"/>
      <c r="P12" s="2"/>
      <c r="Q12" s="11"/>
      <c r="R12" s="11"/>
      <c r="S12" s="4"/>
    </row>
    <row r="13" spans="1:19" ht="38.1" customHeight="1">
      <c r="A13" s="14">
        <v>2</v>
      </c>
      <c r="B13" s="692" t="s">
        <v>114</v>
      </c>
      <c r="C13" s="693"/>
      <c r="D13" s="181" t="s">
        <v>115</v>
      </c>
      <c r="E13" s="54">
        <v>6838</v>
      </c>
      <c r="F13" s="675"/>
      <c r="G13" s="676"/>
      <c r="H13" s="677">
        <v>5780</v>
      </c>
      <c r="I13" s="678"/>
      <c r="J13" s="688" t="s">
        <v>113</v>
      </c>
      <c r="K13" s="689"/>
      <c r="L13" s="668"/>
      <c r="M13" s="725"/>
      <c r="O13" s="10"/>
      <c r="P13" s="63"/>
      <c r="Q13" s="11"/>
      <c r="R13" s="11"/>
      <c r="S13" s="4"/>
    </row>
    <row r="14" spans="1:19" ht="38.1" customHeight="1">
      <c r="A14" s="53">
        <v>3</v>
      </c>
      <c r="B14" s="686" t="s">
        <v>116</v>
      </c>
      <c r="C14" s="687"/>
      <c r="D14" s="181" t="s">
        <v>117</v>
      </c>
      <c r="E14" s="55">
        <v>316</v>
      </c>
      <c r="F14" s="675"/>
      <c r="G14" s="676"/>
      <c r="H14" s="677">
        <v>280</v>
      </c>
      <c r="I14" s="678"/>
      <c r="J14" s="688" t="s">
        <v>113</v>
      </c>
      <c r="K14" s="689"/>
      <c r="L14" s="740" t="s">
        <v>118</v>
      </c>
      <c r="M14" s="741"/>
      <c r="O14" s="10"/>
      <c r="P14" s="63"/>
      <c r="Q14" s="11"/>
      <c r="R14" s="11"/>
      <c r="S14" s="4"/>
    </row>
    <row r="15" spans="1:19" ht="37.5" customHeight="1">
      <c r="A15" s="53">
        <v>4</v>
      </c>
      <c r="B15" s="686" t="s">
        <v>119</v>
      </c>
      <c r="C15" s="687"/>
      <c r="D15" s="181" t="s">
        <v>115</v>
      </c>
      <c r="E15" s="55">
        <v>270</v>
      </c>
      <c r="F15" s="675"/>
      <c r="G15" s="676"/>
      <c r="H15" s="677">
        <v>0</v>
      </c>
      <c r="I15" s="678"/>
      <c r="J15" s="688" t="s">
        <v>120</v>
      </c>
      <c r="K15" s="689"/>
      <c r="L15" s="738" t="s">
        <v>121</v>
      </c>
      <c r="M15" s="739"/>
      <c r="N15" s="2"/>
      <c r="O15" s="10"/>
      <c r="P15" s="91" t="s">
        <v>122</v>
      </c>
      <c r="Q15" s="11" t="s">
        <v>123</v>
      </c>
      <c r="R15" s="11"/>
      <c r="S15" s="4"/>
    </row>
    <row r="16" spans="1:19" ht="38.1" customHeight="1">
      <c r="A16" s="53">
        <v>5</v>
      </c>
      <c r="B16" s="686" t="s">
        <v>124</v>
      </c>
      <c r="C16" s="687"/>
      <c r="D16" s="181" t="s">
        <v>115</v>
      </c>
      <c r="E16" s="55">
        <v>7726</v>
      </c>
      <c r="F16" s="675"/>
      <c r="G16" s="676"/>
      <c r="H16" s="677">
        <v>6726</v>
      </c>
      <c r="I16" s="678"/>
      <c r="J16" s="688" t="s">
        <v>120</v>
      </c>
      <c r="K16" s="689"/>
      <c r="L16" s="738" t="s">
        <v>125</v>
      </c>
      <c r="M16" s="739"/>
      <c r="N16" s="86"/>
      <c r="O16" s="10"/>
      <c r="P16" s="63">
        <f>(2815.67-2777.609)/14</f>
        <v>2.7186428571428678</v>
      </c>
      <c r="Q16" s="11"/>
      <c r="R16" s="11"/>
      <c r="S16" s="4"/>
    </row>
    <row r="17" spans="1:256" ht="38.1" customHeight="1">
      <c r="A17" s="14">
        <v>6</v>
      </c>
      <c r="B17" s="698" t="s">
        <v>126</v>
      </c>
      <c r="C17" s="699"/>
      <c r="D17" s="181" t="s">
        <v>115</v>
      </c>
      <c r="E17" s="56">
        <v>37.42</v>
      </c>
      <c r="F17" s="675"/>
      <c r="G17" s="676"/>
      <c r="H17" s="677">
        <v>2.1</v>
      </c>
      <c r="I17" s="678"/>
      <c r="J17" s="688" t="s">
        <v>113</v>
      </c>
      <c r="K17" s="689"/>
      <c r="L17" s="738"/>
      <c r="M17" s="739"/>
      <c r="N17" s="86"/>
      <c r="O17" s="10"/>
      <c r="P17" s="2">
        <f>ROUND((712.98-527.04)/14,2)</f>
        <v>13.28</v>
      </c>
      <c r="Q17" s="11"/>
      <c r="R17" s="11"/>
      <c r="S17" s="4"/>
    </row>
    <row r="18" spans="1:256" ht="45.75" customHeight="1">
      <c r="A18" s="14">
        <v>7</v>
      </c>
      <c r="B18" s="698" t="s">
        <v>127</v>
      </c>
      <c r="C18" s="699"/>
      <c r="D18" s="181" t="s">
        <v>115</v>
      </c>
      <c r="E18" s="56">
        <v>214.54</v>
      </c>
      <c r="F18" s="675"/>
      <c r="G18" s="676"/>
      <c r="H18" s="677">
        <v>0</v>
      </c>
      <c r="I18" s="678"/>
      <c r="J18" s="688" t="s">
        <v>113</v>
      </c>
      <c r="K18" s="689"/>
      <c r="L18" s="668" t="s">
        <v>128</v>
      </c>
      <c r="M18" s="725"/>
      <c r="P18" s="2"/>
      <c r="Q18" s="11"/>
      <c r="R18" s="11"/>
      <c r="S18" s="4"/>
    </row>
    <row r="19" spans="1:256" ht="46.5" customHeight="1" thickBot="1">
      <c r="A19" s="14">
        <v>8</v>
      </c>
      <c r="B19" s="686" t="s">
        <v>129</v>
      </c>
      <c r="C19" s="687"/>
      <c r="D19" s="181" t="s">
        <v>130</v>
      </c>
      <c r="E19" s="56">
        <v>1</v>
      </c>
      <c r="F19" s="675"/>
      <c r="G19" s="676"/>
      <c r="H19" s="677">
        <v>0</v>
      </c>
      <c r="I19" s="678"/>
      <c r="J19" s="679" t="s">
        <v>120</v>
      </c>
      <c r="K19" s="680"/>
      <c r="L19" s="732" t="s">
        <v>131</v>
      </c>
      <c r="M19" s="733"/>
      <c r="N19" s="81"/>
      <c r="P19" s="2"/>
      <c r="Q19" s="11"/>
      <c r="R19" s="11"/>
      <c r="S19" s="4"/>
    </row>
    <row r="20" spans="1:256" s="1" customFormat="1" ht="17.25" thickTop="1">
      <c r="A20" s="683" t="s">
        <v>132</v>
      </c>
      <c r="B20" s="684"/>
      <c r="C20" s="684"/>
      <c r="D20" s="684"/>
      <c r="E20" s="684"/>
      <c r="F20" s="684"/>
      <c r="G20" s="684"/>
      <c r="H20" s="684"/>
      <c r="I20" s="684"/>
      <c r="J20" s="684"/>
      <c r="K20" s="684"/>
      <c r="L20" s="684"/>
      <c r="M20" s="685"/>
      <c r="N20" s="93"/>
      <c r="O20" s="23"/>
      <c r="P20" s="23"/>
    </row>
    <row r="21" spans="1:256">
      <c r="A21" s="668" t="s">
        <v>133</v>
      </c>
      <c r="B21" s="663"/>
      <c r="C21" s="187" t="s">
        <v>134</v>
      </c>
      <c r="D21" s="187" t="s">
        <v>135</v>
      </c>
      <c r="E21" s="187" t="s">
        <v>133</v>
      </c>
      <c r="F21" s="187" t="s">
        <v>134</v>
      </c>
      <c r="G21" s="15" t="s">
        <v>135</v>
      </c>
      <c r="H21" s="663" t="s">
        <v>136</v>
      </c>
      <c r="I21" s="670"/>
      <c r="J21" s="671" t="s">
        <v>137</v>
      </c>
      <c r="K21" s="671"/>
      <c r="L21" s="671" t="s">
        <v>138</v>
      </c>
      <c r="M21" s="672"/>
      <c r="P21" s="2"/>
      <c r="Q21" s="3"/>
      <c r="R21" s="3"/>
      <c r="S21" s="4"/>
    </row>
    <row r="22" spans="1:256">
      <c r="A22" s="661" t="s">
        <v>139</v>
      </c>
      <c r="B22" s="569"/>
      <c r="C22" s="16">
        <v>7</v>
      </c>
      <c r="D22" s="16">
        <f>3917+C22</f>
        <v>3924</v>
      </c>
      <c r="E22" s="181" t="s">
        <v>140</v>
      </c>
      <c r="F22" s="16">
        <v>0</v>
      </c>
      <c r="G22" s="17">
        <f>8510+F22</f>
        <v>8510</v>
      </c>
      <c r="H22" s="569" t="s">
        <v>141</v>
      </c>
      <c r="I22" s="570"/>
      <c r="J22" s="18">
        <v>0</v>
      </c>
      <c r="K22" s="19">
        <f>32+J22</f>
        <v>32</v>
      </c>
      <c r="L22" s="20">
        <v>0</v>
      </c>
      <c r="M22" s="21">
        <f>5+L22</f>
        <v>5</v>
      </c>
      <c r="N22" s="84"/>
      <c r="P22" s="2"/>
      <c r="Q22" s="3"/>
      <c r="R22" s="3"/>
      <c r="S22" s="4"/>
    </row>
    <row r="23" spans="1:256">
      <c r="A23" s="661" t="s">
        <v>142</v>
      </c>
      <c r="B23" s="569"/>
      <c r="C23" s="16">
        <v>0</v>
      </c>
      <c r="D23" s="16">
        <f>65+C23</f>
        <v>65</v>
      </c>
      <c r="E23" s="181" t="s">
        <v>143</v>
      </c>
      <c r="F23" s="16">
        <v>0</v>
      </c>
      <c r="G23" s="17">
        <f>12+F23</f>
        <v>12</v>
      </c>
      <c r="H23" s="569" t="s">
        <v>144</v>
      </c>
      <c r="I23" s="570"/>
      <c r="J23" s="18">
        <v>0</v>
      </c>
      <c r="K23" s="19">
        <f>143+J23</f>
        <v>143</v>
      </c>
      <c r="L23" s="20">
        <v>0</v>
      </c>
      <c r="M23" s="21">
        <f>11+L23</f>
        <v>11</v>
      </c>
    </row>
    <row r="24" spans="1:256">
      <c r="A24" s="661" t="s">
        <v>145</v>
      </c>
      <c r="B24" s="569"/>
      <c r="C24" s="16">
        <v>4</v>
      </c>
      <c r="D24" s="16">
        <f>1523+C24</f>
        <v>1527</v>
      </c>
      <c r="E24" s="181" t="s">
        <v>146</v>
      </c>
      <c r="F24" s="16">
        <v>0</v>
      </c>
      <c r="G24" s="17">
        <f>55+F24</f>
        <v>55</v>
      </c>
      <c r="H24" s="569" t="s">
        <v>147</v>
      </c>
      <c r="I24" s="570"/>
      <c r="J24" s="18">
        <v>0</v>
      </c>
      <c r="K24" s="19">
        <f>16+J24</f>
        <v>16</v>
      </c>
      <c r="L24" s="20">
        <v>0</v>
      </c>
      <c r="M24" s="21">
        <f>3+L24</f>
        <v>3</v>
      </c>
    </row>
    <row r="25" spans="1:256">
      <c r="A25" s="653" t="s">
        <v>148</v>
      </c>
      <c r="B25" s="654"/>
      <c r="C25" s="16">
        <v>0</v>
      </c>
      <c r="D25" s="16">
        <f>4034+C25</f>
        <v>4034</v>
      </c>
      <c r="E25" s="188" t="s">
        <v>149</v>
      </c>
      <c r="F25" s="16">
        <v>0</v>
      </c>
      <c r="G25" s="17">
        <f>96+F25</f>
        <v>96</v>
      </c>
      <c r="H25" s="722" t="s">
        <v>150</v>
      </c>
      <c r="I25" s="724"/>
      <c r="J25" s="18">
        <v>0</v>
      </c>
      <c r="K25" s="19">
        <f>16+J25</f>
        <v>16</v>
      </c>
      <c r="L25" s="20">
        <v>0</v>
      </c>
      <c r="M25" s="21">
        <f>2+L25</f>
        <v>2</v>
      </c>
      <c r="N25" s="85"/>
      <c r="O25" s="23"/>
      <c r="P25" s="23"/>
      <c r="Q25" s="12"/>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row>
    <row r="26" spans="1:256">
      <c r="A26" s="721" t="s">
        <v>151</v>
      </c>
      <c r="B26" s="722"/>
      <c r="C26" s="24">
        <v>0</v>
      </c>
      <c r="D26" s="16">
        <f>518+C26</f>
        <v>518</v>
      </c>
      <c r="E26" s="25" t="s">
        <v>152</v>
      </c>
      <c r="F26" s="16">
        <v>0</v>
      </c>
      <c r="G26" s="17">
        <f>107+F26</f>
        <v>107</v>
      </c>
      <c r="H26" s="569" t="s">
        <v>153</v>
      </c>
      <c r="I26" s="570"/>
      <c r="J26" s="18">
        <v>0</v>
      </c>
      <c r="K26" s="19">
        <f t="shared" ref="K26:K34" si="0">0+J26</f>
        <v>0</v>
      </c>
      <c r="L26" s="20">
        <v>0</v>
      </c>
      <c r="M26" s="21">
        <f>111+L26</f>
        <v>111</v>
      </c>
      <c r="N26" s="85"/>
      <c r="O26" s="11">
        <v>50</v>
      </c>
      <c r="P26" s="11">
        <v>12</v>
      </c>
      <c r="Q26" s="12"/>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row>
    <row r="27" spans="1:256">
      <c r="A27" s="721" t="s">
        <v>154</v>
      </c>
      <c r="B27" s="722"/>
      <c r="C27" s="24">
        <v>0</v>
      </c>
      <c r="D27" s="16">
        <f>87+C27</f>
        <v>87</v>
      </c>
      <c r="E27" s="189" t="s">
        <v>155</v>
      </c>
      <c r="F27" s="16">
        <v>0</v>
      </c>
      <c r="G27" s="17">
        <f>14+F27</f>
        <v>14</v>
      </c>
      <c r="H27" s="722" t="s">
        <v>156</v>
      </c>
      <c r="I27" s="724"/>
      <c r="J27" s="18">
        <v>0</v>
      </c>
      <c r="K27" s="19">
        <f t="shared" si="0"/>
        <v>0</v>
      </c>
      <c r="L27" s="26">
        <v>0</v>
      </c>
      <c r="M27" s="21">
        <f>3824+L27</f>
        <v>3824</v>
      </c>
      <c r="N27" s="85"/>
      <c r="O27" s="13">
        <f>'[3]991224(五)315'!O34</f>
        <v>435</v>
      </c>
      <c r="P27" s="13">
        <f>'[3]991224(五)315'!P34+92</f>
        <v>3389</v>
      </c>
      <c r="Q27" s="51">
        <f>O27+P27</f>
        <v>3824</v>
      </c>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row>
    <row r="28" spans="1:256">
      <c r="A28" s="721" t="s">
        <v>49</v>
      </c>
      <c r="B28" s="722"/>
      <c r="C28" s="24">
        <v>0</v>
      </c>
      <c r="D28" s="16">
        <f>441+C28</f>
        <v>441</v>
      </c>
      <c r="E28" s="189" t="s">
        <v>157</v>
      </c>
      <c r="F28" s="16">
        <v>0</v>
      </c>
      <c r="G28" s="17">
        <f>41+F28</f>
        <v>41</v>
      </c>
      <c r="H28" s="722" t="s">
        <v>158</v>
      </c>
      <c r="I28" s="724"/>
      <c r="J28" s="18">
        <v>0</v>
      </c>
      <c r="K28" s="19">
        <f t="shared" si="0"/>
        <v>0</v>
      </c>
      <c r="L28" s="26">
        <v>0</v>
      </c>
      <c r="M28" s="21">
        <f>54+L28</f>
        <v>54</v>
      </c>
      <c r="N28" s="85"/>
      <c r="O28" s="13"/>
      <c r="P28" s="13"/>
      <c r="Q28" s="5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row>
    <row r="29" spans="1:256">
      <c r="A29" s="721" t="s">
        <v>159</v>
      </c>
      <c r="B29" s="722"/>
      <c r="C29" s="24">
        <v>0</v>
      </c>
      <c r="D29" s="16">
        <f>10+C29</f>
        <v>10</v>
      </c>
      <c r="E29" s="189" t="s">
        <v>160</v>
      </c>
      <c r="F29" s="16">
        <v>0</v>
      </c>
      <c r="G29" s="17">
        <f>3+F29</f>
        <v>3</v>
      </c>
      <c r="H29" s="723" t="s">
        <v>161</v>
      </c>
      <c r="I29" s="724"/>
      <c r="J29" s="18">
        <v>0</v>
      </c>
      <c r="K29" s="19">
        <f t="shared" si="0"/>
        <v>0</v>
      </c>
      <c r="L29" s="20">
        <v>0</v>
      </c>
      <c r="M29" s="21">
        <f>10+L29</f>
        <v>10</v>
      </c>
      <c r="O29" s="11"/>
      <c r="P29" s="11"/>
    </row>
    <row r="30" spans="1:256">
      <c r="A30" s="661" t="s">
        <v>162</v>
      </c>
      <c r="B30" s="569"/>
      <c r="C30" s="24">
        <v>0</v>
      </c>
      <c r="D30" s="16">
        <f>+C30+323</f>
        <v>323</v>
      </c>
      <c r="E30" s="189" t="s">
        <v>163</v>
      </c>
      <c r="F30" s="16">
        <v>0</v>
      </c>
      <c r="G30" s="17">
        <f>10+F30</f>
        <v>10</v>
      </c>
      <c r="H30" s="662" t="s">
        <v>164</v>
      </c>
      <c r="I30" s="663"/>
      <c r="J30" s="18">
        <v>0</v>
      </c>
      <c r="K30" s="19">
        <f t="shared" si="0"/>
        <v>0</v>
      </c>
      <c r="L30" s="26">
        <v>0</v>
      </c>
      <c r="M30" s="21">
        <f>2+L30</f>
        <v>2</v>
      </c>
      <c r="O30" s="48">
        <f>SUM(D22:D31)+SUM(G22:G32)</f>
        <v>21680</v>
      </c>
      <c r="P30" s="49">
        <f>O30/L6</f>
        <v>38.645276292335119</v>
      </c>
    </row>
    <row r="31" spans="1:256">
      <c r="A31" s="661" t="s">
        <v>165</v>
      </c>
      <c r="B31" s="569"/>
      <c r="C31" s="24">
        <v>0</v>
      </c>
      <c r="D31" s="16">
        <f>374+C31</f>
        <v>374</v>
      </c>
      <c r="E31" s="189" t="s">
        <v>48</v>
      </c>
      <c r="F31" s="16">
        <v>0</v>
      </c>
      <c r="G31" s="17">
        <f>328+F31</f>
        <v>328</v>
      </c>
      <c r="H31" s="662" t="s">
        <v>47</v>
      </c>
      <c r="I31" s="663"/>
      <c r="J31" s="18">
        <v>0</v>
      </c>
      <c r="K31" s="19">
        <f t="shared" si="0"/>
        <v>0</v>
      </c>
      <c r="L31" s="26">
        <v>0</v>
      </c>
      <c r="M31" s="21">
        <f>4+L31</f>
        <v>4</v>
      </c>
      <c r="O31" s="3">
        <f>SUM(D22:D36)+SUM(G22:G35)</f>
        <v>22354</v>
      </c>
      <c r="P31" s="49"/>
    </row>
    <row r="32" spans="1:256">
      <c r="A32" s="661" t="s">
        <v>166</v>
      </c>
      <c r="B32" s="569"/>
      <c r="C32" s="16">
        <v>2</v>
      </c>
      <c r="D32" s="16">
        <f>37+C32</f>
        <v>39</v>
      </c>
      <c r="E32" s="181" t="s">
        <v>167</v>
      </c>
      <c r="F32" s="16">
        <v>8</v>
      </c>
      <c r="G32" s="17">
        <f>1193+F32</f>
        <v>1201</v>
      </c>
      <c r="H32" s="662" t="s">
        <v>168</v>
      </c>
      <c r="I32" s="663"/>
      <c r="J32" s="18">
        <v>0</v>
      </c>
      <c r="K32" s="19">
        <f t="shared" si="0"/>
        <v>0</v>
      </c>
      <c r="L32" s="26">
        <v>0</v>
      </c>
      <c r="M32" s="21">
        <f>9+L32</f>
        <v>9</v>
      </c>
      <c r="P32" s="49"/>
    </row>
    <row r="33" spans="1:17">
      <c r="A33" s="653" t="s">
        <v>169</v>
      </c>
      <c r="B33" s="654"/>
      <c r="C33" s="22">
        <v>0</v>
      </c>
      <c r="D33" s="16">
        <f>+C33+10</f>
        <v>10</v>
      </c>
      <c r="E33" s="188" t="s">
        <v>170</v>
      </c>
      <c r="F33" s="16">
        <v>6</v>
      </c>
      <c r="G33" s="17">
        <f>463+F33</f>
        <v>469</v>
      </c>
      <c r="H33" s="641" t="s">
        <v>171</v>
      </c>
      <c r="I33" s="642"/>
      <c r="J33" s="87">
        <v>0</v>
      </c>
      <c r="K33" s="19">
        <f t="shared" si="0"/>
        <v>0</v>
      </c>
      <c r="L33" s="88">
        <v>0</v>
      </c>
      <c r="M33" s="21">
        <f>3+L33</f>
        <v>3</v>
      </c>
      <c r="P33" s="49"/>
    </row>
    <row r="34" spans="1:17">
      <c r="A34" s="661" t="s">
        <v>172</v>
      </c>
      <c r="B34" s="569"/>
      <c r="C34" s="16">
        <v>0</v>
      </c>
      <c r="D34" s="16">
        <f>20+C34</f>
        <v>20</v>
      </c>
      <c r="E34" s="181" t="s">
        <v>173</v>
      </c>
      <c r="F34" s="16">
        <v>0</v>
      </c>
      <c r="G34" s="17">
        <f>106+F34</f>
        <v>106</v>
      </c>
      <c r="H34" s="662" t="s">
        <v>174</v>
      </c>
      <c r="I34" s="663"/>
      <c r="J34" s="18">
        <v>0</v>
      </c>
      <c r="K34" s="19">
        <f t="shared" si="0"/>
        <v>0</v>
      </c>
      <c r="L34" s="26">
        <v>0</v>
      </c>
      <c r="M34" s="21">
        <f>10+L34</f>
        <v>10</v>
      </c>
      <c r="P34" s="49"/>
    </row>
    <row r="35" spans="1:17">
      <c r="A35" s="661" t="s">
        <v>175</v>
      </c>
      <c r="B35" s="569"/>
      <c r="C35" s="16">
        <v>0</v>
      </c>
      <c r="D35" s="16">
        <f>11+C35</f>
        <v>11</v>
      </c>
      <c r="E35" s="181" t="s">
        <v>176</v>
      </c>
      <c r="F35" s="16">
        <v>0</v>
      </c>
      <c r="G35" s="17">
        <f>15+F35</f>
        <v>15</v>
      </c>
      <c r="H35" s="662"/>
      <c r="I35" s="663"/>
      <c r="J35" s="18"/>
      <c r="K35" s="19"/>
      <c r="L35" s="26"/>
      <c r="M35" s="110"/>
      <c r="P35" s="49"/>
    </row>
    <row r="36" spans="1:17" s="104" customFormat="1">
      <c r="A36" s="646" t="s">
        <v>177</v>
      </c>
      <c r="B36" s="647"/>
      <c r="C36" s="94">
        <v>2</v>
      </c>
      <c r="D36" s="94">
        <f>2+C36</f>
        <v>4</v>
      </c>
      <c r="E36" s="95"/>
      <c r="F36" s="94"/>
      <c r="G36" s="96"/>
      <c r="H36" s="648"/>
      <c r="I36" s="649"/>
      <c r="J36" s="97"/>
      <c r="K36" s="98"/>
      <c r="L36" s="99"/>
      <c r="M36" s="111"/>
      <c r="N36" s="100"/>
      <c r="O36" s="101"/>
      <c r="P36" s="102"/>
      <c r="Q36" s="103"/>
    </row>
    <row r="37" spans="1:17" ht="26.45" customHeight="1">
      <c r="A37" s="650" t="s">
        <v>178</v>
      </c>
      <c r="B37" s="651"/>
      <c r="C37" s="651"/>
      <c r="D37" s="651"/>
      <c r="E37" s="651"/>
      <c r="F37" s="651"/>
      <c r="G37" s="651"/>
      <c r="H37" s="651"/>
      <c r="I37" s="651"/>
      <c r="J37" s="651"/>
      <c r="K37" s="651"/>
      <c r="L37" s="651"/>
      <c r="M37" s="652"/>
      <c r="O37" s="3">
        <f>O30-O31</f>
        <v>-674</v>
      </c>
      <c r="P37" s="3">
        <v>25</v>
      </c>
    </row>
    <row r="38" spans="1:17" ht="25.5">
      <c r="E38" s="616" t="s">
        <v>179</v>
      </c>
      <c r="F38" s="616"/>
      <c r="G38" s="616"/>
      <c r="H38" s="616"/>
      <c r="I38" s="616"/>
      <c r="L38" s="616" t="s">
        <v>180</v>
      </c>
      <c r="M38" s="616"/>
    </row>
    <row r="39" spans="1:17" ht="16.5" customHeight="1">
      <c r="A39" s="617" t="s">
        <v>181</v>
      </c>
      <c r="B39" s="617"/>
      <c r="C39" s="617"/>
      <c r="E39" s="616" t="s">
        <v>182</v>
      </c>
      <c r="F39" s="616"/>
      <c r="G39" s="616"/>
      <c r="H39" s="616"/>
      <c r="I39" s="616"/>
    </row>
    <row r="40" spans="1:17" ht="21.95" customHeight="1" thickBot="1">
      <c r="A40" s="5" t="s">
        <v>183</v>
      </c>
      <c r="B40" s="6"/>
      <c r="C40" s="6"/>
      <c r="D40" s="6"/>
      <c r="E40" s="5"/>
      <c r="F40" s="5"/>
      <c r="G40" s="5"/>
      <c r="H40" s="5" t="s">
        <v>184</v>
      </c>
      <c r="J40" s="592">
        <v>40848</v>
      </c>
      <c r="K40" s="592"/>
      <c r="L40" s="592"/>
      <c r="M40" s="7">
        <f>J40</f>
        <v>40848</v>
      </c>
      <c r="N40" s="8"/>
      <c r="O40" s="8"/>
    </row>
    <row r="41" spans="1:17" ht="35.25" customHeight="1" thickTop="1" thickBot="1">
      <c r="A41" s="593" t="s">
        <v>66</v>
      </c>
      <c r="B41" s="594"/>
      <c r="C41" s="595"/>
      <c r="D41" s="596" t="s">
        <v>65</v>
      </c>
      <c r="E41" s="597"/>
      <c r="F41" s="597"/>
      <c r="G41" s="597"/>
      <c r="H41" s="597"/>
      <c r="I41" s="598"/>
      <c r="J41" s="599" t="s">
        <v>64</v>
      </c>
      <c r="K41" s="599"/>
      <c r="L41" s="600" t="s">
        <v>185</v>
      </c>
      <c r="M41" s="601"/>
      <c r="N41" s="83"/>
    </row>
    <row r="42" spans="1:17" ht="17.25" thickTop="1">
      <c r="A42" s="568" t="s">
        <v>63</v>
      </c>
      <c r="B42" s="569"/>
      <c r="C42" s="570"/>
      <c r="D42" s="563" t="s">
        <v>62</v>
      </c>
      <c r="E42" s="602"/>
      <c r="F42" s="603" t="s">
        <v>61</v>
      </c>
      <c r="G42" s="604"/>
      <c r="H42" s="605">
        <v>40190</v>
      </c>
      <c r="I42" s="606"/>
      <c r="J42" s="595" t="s">
        <v>60</v>
      </c>
      <c r="K42" s="595"/>
      <c r="L42" s="581">
        <v>720</v>
      </c>
      <c r="M42" s="582"/>
    </row>
    <row r="43" spans="1:17" ht="17.25" thickBot="1">
      <c r="A43" s="583" t="s">
        <v>186</v>
      </c>
      <c r="B43" s="584"/>
      <c r="C43" s="585"/>
      <c r="D43" s="586" t="s">
        <v>59</v>
      </c>
      <c r="E43" s="587"/>
      <c r="F43" s="568" t="s">
        <v>58</v>
      </c>
      <c r="G43" s="570"/>
      <c r="H43" s="588">
        <v>41007</v>
      </c>
      <c r="I43" s="589"/>
      <c r="J43" s="570" t="s">
        <v>57</v>
      </c>
      <c r="K43" s="570"/>
      <c r="L43" s="590">
        <v>561</v>
      </c>
      <c r="M43" s="591"/>
    </row>
    <row r="44" spans="1:17" ht="18" thickTop="1" thickBot="1">
      <c r="A44" s="565" t="s">
        <v>56</v>
      </c>
      <c r="B44" s="566"/>
      <c r="C44" s="567"/>
      <c r="D44" s="572">
        <v>483900000</v>
      </c>
      <c r="E44" s="573"/>
      <c r="F44" s="571" t="s">
        <v>55</v>
      </c>
      <c r="G44" s="557"/>
      <c r="H44" s="574">
        <v>97</v>
      </c>
      <c r="I44" s="575"/>
      <c r="J44" s="557" t="s">
        <v>187</v>
      </c>
      <c r="K44" s="557"/>
      <c r="L44" s="576">
        <f>L42-L43</f>
        <v>159</v>
      </c>
      <c r="M44" s="577"/>
    </row>
    <row r="45" spans="1:17" ht="17.25" thickTop="1">
      <c r="A45" s="568"/>
      <c r="B45" s="569"/>
      <c r="C45" s="570"/>
      <c r="D45" s="578" t="s">
        <v>54</v>
      </c>
      <c r="E45" s="578"/>
      <c r="F45" s="579" t="s">
        <v>53</v>
      </c>
      <c r="G45" s="579"/>
      <c r="H45" s="579"/>
      <c r="I45" s="580"/>
      <c r="J45" s="566" t="s">
        <v>52</v>
      </c>
      <c r="K45" s="567"/>
      <c r="L45" s="458">
        <v>0.70069999999999999</v>
      </c>
      <c r="M45" s="459"/>
      <c r="O45" s="9"/>
    </row>
    <row r="46" spans="1:17" ht="17.25" thickBot="1">
      <c r="A46" s="571"/>
      <c r="B46" s="556"/>
      <c r="C46" s="557"/>
      <c r="D46" s="553" t="s">
        <v>51</v>
      </c>
      <c r="E46" s="553"/>
      <c r="F46" s="554" t="s">
        <v>188</v>
      </c>
      <c r="G46" s="554"/>
      <c r="H46" s="554"/>
      <c r="I46" s="555"/>
      <c r="J46" s="556" t="s">
        <v>50</v>
      </c>
      <c r="K46" s="557"/>
      <c r="L46" s="440">
        <v>0.68569999999999998</v>
      </c>
      <c r="M46" s="441"/>
    </row>
    <row r="47" spans="1:17" ht="16.899999999999999" customHeight="1" thickTop="1">
      <c r="A47" s="653" t="s">
        <v>189</v>
      </c>
      <c r="B47" s="654"/>
      <c r="C47" s="656" t="s">
        <v>37</v>
      </c>
      <c r="D47" s="639" t="s">
        <v>34</v>
      </c>
      <c r="E47" s="566"/>
      <c r="F47" s="639" t="s">
        <v>33</v>
      </c>
      <c r="G47" s="658"/>
      <c r="H47" s="659" t="s">
        <v>36</v>
      </c>
      <c r="I47" s="656" t="s">
        <v>35</v>
      </c>
      <c r="J47" s="639" t="s">
        <v>34</v>
      </c>
      <c r="K47" s="566"/>
      <c r="L47" s="639" t="s">
        <v>33</v>
      </c>
      <c r="M47" s="640"/>
      <c r="O47" s="3">
        <f>+(30-5)*2</f>
        <v>50</v>
      </c>
      <c r="P47" s="3" t="s">
        <v>190</v>
      </c>
      <c r="Q47" s="4">
        <f>O47/P37</f>
        <v>2</v>
      </c>
    </row>
    <row r="48" spans="1:17" ht="33.6" customHeight="1">
      <c r="A48" s="655"/>
      <c r="B48" s="566"/>
      <c r="C48" s="657"/>
      <c r="D48" s="181" t="s">
        <v>191</v>
      </c>
      <c r="E48" s="181" t="s">
        <v>192</v>
      </c>
      <c r="F48" s="181" t="s">
        <v>191</v>
      </c>
      <c r="G48" s="27" t="s">
        <v>192</v>
      </c>
      <c r="H48" s="660"/>
      <c r="I48" s="657"/>
      <c r="J48" s="181" t="s">
        <v>191</v>
      </c>
      <c r="K48" s="181" t="s">
        <v>192</v>
      </c>
      <c r="L48" s="181" t="s">
        <v>191</v>
      </c>
      <c r="M48" s="186" t="s">
        <v>192</v>
      </c>
      <c r="O48" s="3">
        <f>O37-O47</f>
        <v>-724</v>
      </c>
      <c r="P48" s="3" t="s">
        <v>193</v>
      </c>
      <c r="Q48" s="2">
        <f>ROUND(O48/P37,0)</f>
        <v>-29</v>
      </c>
    </row>
    <row r="49" spans="1:256" ht="42" customHeight="1">
      <c r="A49" s="180">
        <v>1</v>
      </c>
      <c r="B49" s="190" t="s">
        <v>194</v>
      </c>
      <c r="C49" s="65" t="s">
        <v>195</v>
      </c>
      <c r="D49" s="59">
        <v>0</v>
      </c>
      <c r="E49" s="58">
        <v>70.5</v>
      </c>
      <c r="F49" s="59">
        <v>0</v>
      </c>
      <c r="G49" s="28">
        <v>70.5</v>
      </c>
      <c r="H49" s="29" t="s">
        <v>196</v>
      </c>
      <c r="I49" s="58">
        <v>5876</v>
      </c>
      <c r="J49" s="58">
        <v>0</v>
      </c>
      <c r="K49" s="58">
        <f>J49+'[4]1000903(六)548'!K54</f>
        <v>6653.6</v>
      </c>
      <c r="L49" s="58">
        <v>0</v>
      </c>
      <c r="M49" s="72">
        <v>6653.6</v>
      </c>
      <c r="Q49" s="2"/>
    </row>
    <row r="50" spans="1:256" ht="42" customHeight="1">
      <c r="A50" s="182">
        <v>2</v>
      </c>
      <c r="B50" s="60" t="s">
        <v>197</v>
      </c>
      <c r="C50" s="77" t="s">
        <v>195</v>
      </c>
      <c r="D50" s="62">
        <v>0</v>
      </c>
      <c r="E50" s="58">
        <v>1286.5</v>
      </c>
      <c r="F50" s="62">
        <v>0</v>
      </c>
      <c r="G50" s="52">
        <v>1286.5</v>
      </c>
      <c r="H50" s="74" t="s">
        <v>198</v>
      </c>
      <c r="I50" s="64">
        <v>280</v>
      </c>
      <c r="J50" s="64">
        <v>0</v>
      </c>
      <c r="K50" s="58">
        <f>J50+'[4]1000903(六)548'!K55</f>
        <v>150</v>
      </c>
      <c r="L50" s="64">
        <v>0</v>
      </c>
      <c r="M50" s="76">
        <v>150</v>
      </c>
      <c r="Q50" s="2"/>
    </row>
    <row r="51" spans="1:256" ht="42" customHeight="1">
      <c r="A51" s="180">
        <v>3</v>
      </c>
      <c r="B51" s="190" t="s">
        <v>197</v>
      </c>
      <c r="C51" s="70">
        <v>1510</v>
      </c>
      <c r="D51" s="59">
        <v>0</v>
      </c>
      <c r="E51" s="58">
        <v>1617</v>
      </c>
      <c r="F51" s="59">
        <v>0</v>
      </c>
      <c r="G51" s="28">
        <v>1617</v>
      </c>
      <c r="H51" s="73" t="s">
        <v>20</v>
      </c>
      <c r="I51" s="58">
        <v>0</v>
      </c>
      <c r="J51" s="58">
        <v>0</v>
      </c>
      <c r="K51" s="58">
        <f>J51+'[4]1000903(六)548'!K56</f>
        <v>400.5</v>
      </c>
      <c r="L51" s="58">
        <v>0</v>
      </c>
      <c r="M51" s="72">
        <v>400.5</v>
      </c>
      <c r="P51" s="11"/>
      <c r="Q51" s="2"/>
    </row>
    <row r="52" spans="1:256" ht="42" customHeight="1">
      <c r="A52" s="182">
        <v>4</v>
      </c>
      <c r="B52" s="60" t="s">
        <v>199</v>
      </c>
      <c r="C52" s="77" t="s">
        <v>195</v>
      </c>
      <c r="D52" s="62">
        <v>0</v>
      </c>
      <c r="E52" s="58">
        <v>11</v>
      </c>
      <c r="F52" s="62">
        <v>0</v>
      </c>
      <c r="G52" s="52">
        <v>11</v>
      </c>
      <c r="H52" s="79" t="s">
        <v>21</v>
      </c>
      <c r="I52" s="183">
        <v>2605</v>
      </c>
      <c r="J52" s="64">
        <v>0</v>
      </c>
      <c r="K52" s="58">
        <f>J52+'[4]1000903(六)548'!K57</f>
        <v>2605</v>
      </c>
      <c r="L52" s="64">
        <v>0</v>
      </c>
      <c r="M52" s="61">
        <v>2605</v>
      </c>
      <c r="Q52" s="2"/>
    </row>
    <row r="53" spans="1:256" ht="42" customHeight="1">
      <c r="A53" s="182">
        <v>5</v>
      </c>
      <c r="B53" s="78" t="s">
        <v>200</v>
      </c>
      <c r="C53" s="75">
        <v>25580.94</v>
      </c>
      <c r="D53" s="62">
        <v>0</v>
      </c>
      <c r="E53" s="58">
        <v>26635.5</v>
      </c>
      <c r="F53" s="62">
        <v>0</v>
      </c>
      <c r="G53" s="52">
        <v>26635.5</v>
      </c>
      <c r="H53" s="79" t="s">
        <v>22</v>
      </c>
      <c r="I53" s="183">
        <v>7442</v>
      </c>
      <c r="J53" s="64">
        <v>0</v>
      </c>
      <c r="K53" s="58">
        <f>J53+'[4]1000903(六)548'!K58</f>
        <v>7442</v>
      </c>
      <c r="L53" s="64">
        <v>0</v>
      </c>
      <c r="M53" s="50">
        <v>7442</v>
      </c>
      <c r="Q53" s="2"/>
    </row>
    <row r="54" spans="1:256" ht="42" customHeight="1">
      <c r="A54" s="182">
        <v>6</v>
      </c>
      <c r="B54" s="78" t="s">
        <v>201</v>
      </c>
      <c r="C54" s="71">
        <v>50</v>
      </c>
      <c r="D54" s="62">
        <v>0</v>
      </c>
      <c r="E54" s="58">
        <v>72.5</v>
      </c>
      <c r="F54" s="62">
        <v>0</v>
      </c>
      <c r="G54" s="52">
        <v>72.5</v>
      </c>
      <c r="H54" s="79" t="s">
        <v>23</v>
      </c>
      <c r="I54" s="183">
        <v>1319</v>
      </c>
      <c r="J54" s="64">
        <v>0</v>
      </c>
      <c r="K54" s="58">
        <f>J54+'[4]1000903(六)548'!K59</f>
        <v>1319</v>
      </c>
      <c r="L54" s="64">
        <v>0</v>
      </c>
      <c r="M54" s="50">
        <v>1319</v>
      </c>
      <c r="Q54" s="2"/>
    </row>
    <row r="55" spans="1:256" ht="42" customHeight="1">
      <c r="A55" s="180">
        <v>7</v>
      </c>
      <c r="B55" s="179" t="s">
        <v>202</v>
      </c>
      <c r="C55" s="66">
        <v>33.6</v>
      </c>
      <c r="D55" s="59">
        <v>0</v>
      </c>
      <c r="E55" s="58">
        <v>24.16</v>
      </c>
      <c r="F55" s="59">
        <v>0</v>
      </c>
      <c r="G55" s="28">
        <v>24.16</v>
      </c>
      <c r="H55" s="31"/>
      <c r="I55" s="181"/>
      <c r="J55" s="181"/>
      <c r="K55" s="181"/>
      <c r="L55" s="181"/>
      <c r="M55" s="30"/>
      <c r="Q55" s="2"/>
    </row>
    <row r="56" spans="1:256" ht="42" customHeight="1">
      <c r="A56" s="182">
        <v>8</v>
      </c>
      <c r="B56" s="32" t="s">
        <v>203</v>
      </c>
      <c r="C56" s="67">
        <v>88.8</v>
      </c>
      <c r="D56" s="62">
        <v>0</v>
      </c>
      <c r="E56" s="58">
        <v>70.42</v>
      </c>
      <c r="F56" s="62">
        <v>0</v>
      </c>
      <c r="G56" s="52">
        <v>70.42</v>
      </c>
      <c r="H56" s="33"/>
      <c r="I56" s="183"/>
      <c r="J56" s="183"/>
      <c r="K56" s="183"/>
      <c r="L56" s="183"/>
      <c r="M56" s="34"/>
      <c r="Q56" s="2"/>
    </row>
    <row r="57" spans="1:256" ht="21.95" customHeight="1">
      <c r="A57" s="180">
        <v>9</v>
      </c>
      <c r="B57" s="179" t="s">
        <v>204</v>
      </c>
      <c r="C57" s="68">
        <v>1343</v>
      </c>
      <c r="D57" s="59">
        <v>0</v>
      </c>
      <c r="E57" s="58">
        <v>1474.91</v>
      </c>
      <c r="F57" s="59">
        <v>0</v>
      </c>
      <c r="G57" s="28">
        <v>1474.91</v>
      </c>
      <c r="H57" s="31"/>
      <c r="I57" s="181"/>
      <c r="J57" s="181"/>
      <c r="K57" s="181"/>
      <c r="L57" s="181"/>
      <c r="M57" s="30"/>
      <c r="N57" s="86">
        <f>SUM(E57:E58)</f>
        <v>5447.34</v>
      </c>
    </row>
    <row r="58" spans="1:256" ht="21.95" customHeight="1">
      <c r="A58" s="182">
        <v>10</v>
      </c>
      <c r="B58" s="32" t="s">
        <v>205</v>
      </c>
      <c r="C58" s="69">
        <v>4007</v>
      </c>
      <c r="D58" s="62">
        <v>0</v>
      </c>
      <c r="E58" s="58">
        <v>3972.43</v>
      </c>
      <c r="F58" s="62">
        <v>0</v>
      </c>
      <c r="G58" s="28">
        <v>3972.43</v>
      </c>
      <c r="H58" s="33"/>
      <c r="I58" s="183"/>
      <c r="J58" s="183"/>
      <c r="K58" s="183"/>
      <c r="L58" s="183"/>
      <c r="M58" s="34"/>
      <c r="Q58" s="2"/>
    </row>
    <row r="59" spans="1:256" ht="21.95" customHeight="1" thickBot="1">
      <c r="A59" s="35">
        <v>11</v>
      </c>
      <c r="B59" s="36"/>
      <c r="C59" s="37"/>
      <c r="D59" s="38"/>
      <c r="E59" s="90"/>
      <c r="F59" s="38"/>
      <c r="G59" s="39"/>
      <c r="H59" s="40"/>
      <c r="I59" s="41"/>
      <c r="J59" s="41"/>
      <c r="K59" s="41"/>
      <c r="L59" s="41"/>
      <c r="M59" s="42"/>
    </row>
    <row r="60" spans="1:256" ht="33.75" thickTop="1">
      <c r="A60" s="565" t="s">
        <v>206</v>
      </c>
      <c r="B60" s="566"/>
      <c r="C60" s="567"/>
      <c r="D60" s="567"/>
      <c r="E60" s="639"/>
      <c r="F60" s="641" t="s">
        <v>207</v>
      </c>
      <c r="G60" s="642"/>
      <c r="H60" s="43" t="s">
        <v>208</v>
      </c>
      <c r="I60" s="43" t="s">
        <v>209</v>
      </c>
      <c r="J60" s="567" t="s">
        <v>210</v>
      </c>
      <c r="K60" s="567"/>
      <c r="L60" s="567" t="s">
        <v>110</v>
      </c>
      <c r="M60" s="643"/>
    </row>
    <row r="61" spans="1:256" ht="21.75" customHeight="1">
      <c r="A61" s="618" t="s">
        <v>211</v>
      </c>
      <c r="B61" s="619"/>
      <c r="C61" s="620"/>
      <c r="D61" s="620" t="s">
        <v>212</v>
      </c>
      <c r="E61" s="621"/>
      <c r="F61" s="644"/>
      <c r="G61" s="645"/>
      <c r="H61" s="89"/>
      <c r="I61" s="57"/>
      <c r="J61" s="570"/>
      <c r="K61" s="570"/>
      <c r="L61" s="570"/>
      <c r="M61" s="623"/>
    </row>
    <row r="62" spans="1:256" ht="21.95" customHeight="1">
      <c r="A62" s="618" t="s">
        <v>213</v>
      </c>
      <c r="B62" s="619"/>
      <c r="C62" s="620"/>
      <c r="D62" s="620" t="s">
        <v>214</v>
      </c>
      <c r="E62" s="621"/>
      <c r="F62" s="622"/>
      <c r="G62" s="570"/>
      <c r="H62" s="92"/>
      <c r="I62" s="57"/>
      <c r="J62" s="570"/>
      <c r="K62" s="570"/>
      <c r="L62" s="570"/>
      <c r="M62" s="623"/>
    </row>
    <row r="63" spans="1:256" ht="21.95" customHeight="1">
      <c r="A63" s="634" t="s">
        <v>215</v>
      </c>
      <c r="B63" s="635"/>
      <c r="C63" s="579"/>
      <c r="D63" s="636" t="s">
        <v>216</v>
      </c>
      <c r="E63" s="637"/>
      <c r="F63" s="638"/>
      <c r="G63" s="567"/>
      <c r="H63" s="92"/>
      <c r="I63" s="57"/>
      <c r="J63" s="570"/>
      <c r="K63" s="570"/>
      <c r="L63" s="570"/>
      <c r="M63" s="623"/>
    </row>
    <row r="64" spans="1:256" s="45" customFormat="1" ht="21.95" customHeight="1">
      <c r="A64" s="618" t="s">
        <v>217</v>
      </c>
      <c r="B64" s="619"/>
      <c r="C64" s="620"/>
      <c r="D64" s="620" t="s">
        <v>218</v>
      </c>
      <c r="E64" s="621"/>
      <c r="F64" s="622"/>
      <c r="G64" s="570"/>
      <c r="H64" s="92"/>
      <c r="I64" s="44"/>
      <c r="J64" s="570"/>
      <c r="K64" s="570"/>
      <c r="L64" s="570"/>
      <c r="M64" s="623"/>
      <c r="N64" s="82"/>
      <c r="O64" s="3"/>
      <c r="P64" s="3"/>
      <c r="Q64" s="4"/>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c r="FN64" s="2"/>
      <c r="FO64" s="2"/>
      <c r="FP64" s="2"/>
      <c r="FQ64" s="2"/>
      <c r="FR64" s="2"/>
      <c r="FS64" s="2"/>
      <c r="FT64" s="2"/>
      <c r="FU64" s="2"/>
      <c r="FV64" s="2"/>
      <c r="FW64" s="2"/>
      <c r="FX64" s="2"/>
      <c r="FY64" s="2"/>
      <c r="FZ64" s="2"/>
      <c r="GA64" s="2"/>
      <c r="GB64" s="2"/>
      <c r="GC64" s="2"/>
      <c r="GD64" s="2"/>
      <c r="GE64" s="2"/>
      <c r="GF64" s="2"/>
      <c r="GG64" s="2"/>
      <c r="GH64" s="2"/>
      <c r="GI64" s="2"/>
      <c r="GJ64" s="2"/>
      <c r="GK64" s="2"/>
      <c r="GL64" s="2"/>
      <c r="GM64" s="2"/>
      <c r="GN64" s="2"/>
      <c r="GO64" s="2"/>
      <c r="GP64" s="2"/>
      <c r="GQ64" s="2"/>
      <c r="GR64" s="2"/>
      <c r="GS64" s="2"/>
      <c r="GT64" s="2"/>
      <c r="GU64" s="2"/>
      <c r="GV64" s="2"/>
      <c r="GW64" s="2"/>
      <c r="GX64" s="2"/>
      <c r="GY64" s="2"/>
      <c r="GZ64" s="2"/>
      <c r="HA64" s="2"/>
      <c r="HB64" s="2"/>
      <c r="HC64" s="2"/>
      <c r="HD64" s="2"/>
      <c r="HE64" s="2"/>
      <c r="HF64" s="2"/>
      <c r="HG64" s="2"/>
      <c r="HH64" s="2"/>
      <c r="HI64" s="2"/>
      <c r="HJ64" s="2"/>
      <c r="HK64" s="2"/>
      <c r="HL64" s="2"/>
      <c r="HM64" s="2"/>
      <c r="HN64" s="2"/>
      <c r="HO64" s="2"/>
      <c r="HP64" s="2"/>
      <c r="HQ64" s="2"/>
      <c r="HR64" s="2"/>
      <c r="HS64" s="2"/>
      <c r="HT64" s="2"/>
      <c r="HU64" s="2"/>
      <c r="HV64" s="2"/>
      <c r="HW64" s="2"/>
      <c r="HX64" s="2"/>
      <c r="HY64" s="2"/>
      <c r="HZ64" s="2"/>
      <c r="IA64" s="2"/>
      <c r="IB64" s="2"/>
      <c r="IC64" s="2"/>
      <c r="ID64" s="2"/>
      <c r="IE64" s="2"/>
      <c r="IF64" s="2"/>
      <c r="IG64" s="2"/>
      <c r="IH64" s="2"/>
      <c r="II64" s="2"/>
      <c r="IJ64" s="2"/>
      <c r="IK64" s="2"/>
      <c r="IL64" s="2"/>
      <c r="IM64" s="2"/>
      <c r="IN64" s="2"/>
      <c r="IO64" s="2"/>
      <c r="IP64" s="2"/>
      <c r="IQ64" s="2"/>
      <c r="IR64" s="2"/>
      <c r="IS64" s="2"/>
      <c r="IT64" s="2"/>
      <c r="IU64" s="2"/>
      <c r="IV64" s="2"/>
    </row>
    <row r="65" spans="1:17" ht="21.95" customHeight="1" thickBot="1">
      <c r="A65" s="624" t="s">
        <v>219</v>
      </c>
      <c r="B65" s="625"/>
      <c r="C65" s="626"/>
      <c r="D65" s="627" t="s">
        <v>220</v>
      </c>
      <c r="E65" s="628"/>
      <c r="F65" s="629"/>
      <c r="G65" s="630"/>
      <c r="H65" s="46"/>
      <c r="I65" s="47"/>
      <c r="J65" s="631"/>
      <c r="K65" s="630"/>
      <c r="L65" s="632"/>
      <c r="M65" s="633"/>
    </row>
    <row r="66" spans="1:17" ht="52.9" customHeight="1" thickTop="1">
      <c r="A66" s="607" t="s">
        <v>221</v>
      </c>
      <c r="B66" s="608"/>
      <c r="C66" s="608"/>
      <c r="D66" s="608"/>
      <c r="E66" s="608"/>
      <c r="F66" s="608"/>
      <c r="G66" s="608"/>
      <c r="H66" s="608"/>
      <c r="I66" s="608"/>
      <c r="J66" s="608"/>
      <c r="K66" s="608"/>
      <c r="L66" s="608"/>
      <c r="M66" s="609"/>
      <c r="Q66" s="2"/>
    </row>
    <row r="67" spans="1:17" ht="25.5">
      <c r="E67" s="616" t="s">
        <v>76</v>
      </c>
      <c r="F67" s="616"/>
      <c r="G67" s="616"/>
      <c r="H67" s="616"/>
      <c r="I67" s="616"/>
      <c r="L67" s="616" t="s">
        <v>77</v>
      </c>
      <c r="M67" s="616"/>
    </row>
    <row r="68" spans="1:17" ht="16.5" customHeight="1">
      <c r="A68" s="617" t="s">
        <v>78</v>
      </c>
      <c r="B68" s="617"/>
      <c r="C68" s="617"/>
      <c r="E68" s="616" t="s">
        <v>79</v>
      </c>
      <c r="F68" s="616"/>
      <c r="G68" s="616"/>
      <c r="H68" s="616"/>
      <c r="I68" s="616"/>
    </row>
    <row r="69" spans="1:17" ht="21.95" customHeight="1" thickBot="1">
      <c r="A69" s="5" t="s">
        <v>80</v>
      </c>
      <c r="B69" s="6"/>
      <c r="C69" s="6"/>
      <c r="D69" s="6"/>
      <c r="E69" s="5"/>
      <c r="F69" s="5"/>
      <c r="G69" s="5"/>
      <c r="H69" s="5" t="s">
        <v>81</v>
      </c>
      <c r="J69" s="592">
        <v>40848</v>
      </c>
      <c r="K69" s="592"/>
      <c r="L69" s="592"/>
      <c r="M69" s="7">
        <f>J69</f>
        <v>40848</v>
      </c>
      <c r="N69" s="8"/>
      <c r="O69" s="8"/>
    </row>
    <row r="70" spans="1:17" ht="35.25" customHeight="1" thickTop="1" thickBot="1">
      <c r="A70" s="593" t="s">
        <v>82</v>
      </c>
      <c r="B70" s="594"/>
      <c r="C70" s="595"/>
      <c r="D70" s="596" t="s">
        <v>83</v>
      </c>
      <c r="E70" s="597"/>
      <c r="F70" s="597"/>
      <c r="G70" s="597"/>
      <c r="H70" s="597"/>
      <c r="I70" s="598"/>
      <c r="J70" s="599" t="s">
        <v>84</v>
      </c>
      <c r="K70" s="599"/>
      <c r="L70" s="600" t="s">
        <v>85</v>
      </c>
      <c r="M70" s="601"/>
      <c r="N70" s="83"/>
    </row>
    <row r="71" spans="1:17" ht="17.25" thickTop="1">
      <c r="A71" s="568" t="s">
        <v>86</v>
      </c>
      <c r="B71" s="569"/>
      <c r="C71" s="570"/>
      <c r="D71" s="563" t="s">
        <v>87</v>
      </c>
      <c r="E71" s="602"/>
      <c r="F71" s="603" t="s">
        <v>88</v>
      </c>
      <c r="G71" s="604"/>
      <c r="H71" s="605">
        <v>40190</v>
      </c>
      <c r="I71" s="606"/>
      <c r="J71" s="595" t="s">
        <v>89</v>
      </c>
      <c r="K71" s="595"/>
      <c r="L71" s="581">
        <v>720</v>
      </c>
      <c r="M71" s="582"/>
    </row>
    <row r="72" spans="1:17" ht="17.25" thickBot="1">
      <c r="A72" s="583" t="s">
        <v>90</v>
      </c>
      <c r="B72" s="584"/>
      <c r="C72" s="585"/>
      <c r="D72" s="586" t="s">
        <v>91</v>
      </c>
      <c r="E72" s="587"/>
      <c r="F72" s="568" t="s">
        <v>92</v>
      </c>
      <c r="G72" s="570"/>
      <c r="H72" s="588">
        <v>41007</v>
      </c>
      <c r="I72" s="589"/>
      <c r="J72" s="570" t="s">
        <v>93</v>
      </c>
      <c r="K72" s="570"/>
      <c r="L72" s="590">
        <v>561</v>
      </c>
      <c r="M72" s="591"/>
    </row>
    <row r="73" spans="1:17" ht="18" thickTop="1" thickBot="1">
      <c r="A73" s="565" t="s">
        <v>94</v>
      </c>
      <c r="B73" s="566"/>
      <c r="C73" s="567"/>
      <c r="D73" s="572">
        <v>483900000</v>
      </c>
      <c r="E73" s="573"/>
      <c r="F73" s="571" t="s">
        <v>95</v>
      </c>
      <c r="G73" s="557"/>
      <c r="H73" s="574">
        <v>97</v>
      </c>
      <c r="I73" s="575"/>
      <c r="J73" s="557" t="s">
        <v>96</v>
      </c>
      <c r="K73" s="557"/>
      <c r="L73" s="576">
        <f>L71-L72</f>
        <v>159</v>
      </c>
      <c r="M73" s="577"/>
    </row>
    <row r="74" spans="1:17" ht="17.25" thickTop="1">
      <c r="A74" s="568"/>
      <c r="B74" s="569"/>
      <c r="C74" s="570"/>
      <c r="D74" s="578" t="s">
        <v>97</v>
      </c>
      <c r="E74" s="578"/>
      <c r="F74" s="579" t="s">
        <v>98</v>
      </c>
      <c r="G74" s="579"/>
      <c r="H74" s="579"/>
      <c r="I74" s="580"/>
      <c r="J74" s="566" t="s">
        <v>99</v>
      </c>
      <c r="K74" s="567"/>
      <c r="L74" s="458">
        <v>0.70069999999999999</v>
      </c>
      <c r="M74" s="459"/>
      <c r="O74" s="9"/>
    </row>
    <row r="75" spans="1:17" ht="17.25" thickBot="1">
      <c r="A75" s="571"/>
      <c r="B75" s="556"/>
      <c r="C75" s="557"/>
      <c r="D75" s="553" t="s">
        <v>100</v>
      </c>
      <c r="E75" s="553"/>
      <c r="F75" s="554" t="s">
        <v>101</v>
      </c>
      <c r="G75" s="554"/>
      <c r="H75" s="554"/>
      <c r="I75" s="555"/>
      <c r="J75" s="556" t="s">
        <v>102</v>
      </c>
      <c r="K75" s="557"/>
      <c r="L75" s="440">
        <v>0.68569999999999998</v>
      </c>
      <c r="M75" s="441"/>
    </row>
    <row r="76" spans="1:17" ht="35.25" customHeight="1" thickTop="1">
      <c r="A76" s="610" t="s">
        <v>222</v>
      </c>
      <c r="B76" s="611"/>
      <c r="C76" s="611"/>
      <c r="D76" s="611"/>
      <c r="E76" s="611"/>
      <c r="F76" s="611"/>
      <c r="G76" s="611"/>
      <c r="H76" s="611"/>
      <c r="I76" s="611"/>
      <c r="J76" s="611"/>
      <c r="K76" s="611"/>
      <c r="L76" s="611"/>
      <c r="M76" s="612"/>
    </row>
    <row r="77" spans="1:17" ht="38.25" customHeight="1">
      <c r="A77" s="613" t="s">
        <v>223</v>
      </c>
      <c r="B77" s="614"/>
      <c r="C77" s="614"/>
      <c r="D77" s="614"/>
      <c r="E77" s="614"/>
      <c r="F77" s="614"/>
      <c r="G77" s="614"/>
      <c r="H77" s="614"/>
      <c r="I77" s="614"/>
      <c r="J77" s="614"/>
      <c r="K77" s="614"/>
      <c r="L77" s="614"/>
      <c r="M77" s="615"/>
    </row>
    <row r="78" spans="1:17" ht="63.75" customHeight="1">
      <c r="A78" s="716" t="s">
        <v>224</v>
      </c>
      <c r="B78" s="717"/>
      <c r="C78" s="717"/>
      <c r="D78" s="717"/>
      <c r="E78" s="717"/>
      <c r="F78" s="717"/>
      <c r="G78" s="717"/>
      <c r="H78" s="717"/>
      <c r="I78" s="717"/>
      <c r="J78" s="717"/>
      <c r="K78" s="717"/>
      <c r="L78" s="717"/>
      <c r="M78" s="718"/>
    </row>
    <row r="79" spans="1:17">
      <c r="A79" s="561" t="s">
        <v>225</v>
      </c>
      <c r="B79" s="562"/>
      <c r="C79" s="563"/>
      <c r="D79" s="563"/>
      <c r="E79" s="563"/>
      <c r="F79" s="563"/>
      <c r="G79" s="563"/>
      <c r="H79" s="563"/>
      <c r="I79" s="563"/>
      <c r="J79" s="563"/>
      <c r="K79" s="563"/>
      <c r="L79" s="563"/>
      <c r="M79" s="564"/>
    </row>
    <row r="80" spans="1:17" ht="19.149999999999999" customHeight="1" thickBot="1">
      <c r="A80" s="543" t="s">
        <v>226</v>
      </c>
      <c r="B80" s="544"/>
      <c r="C80" s="545"/>
      <c r="D80" s="545"/>
      <c r="E80" s="545"/>
      <c r="F80" s="545"/>
      <c r="G80" s="545"/>
      <c r="H80" s="545"/>
      <c r="I80" s="545"/>
      <c r="J80" s="545"/>
      <c r="K80" s="545"/>
      <c r="L80" s="545"/>
      <c r="M80" s="546"/>
    </row>
    <row r="81" spans="1:256" ht="42.6" customHeight="1" thickTop="1" thickBot="1">
      <c r="A81" s="547" t="s">
        <v>227</v>
      </c>
      <c r="B81" s="548"/>
      <c r="C81" s="549"/>
      <c r="D81" s="549"/>
      <c r="E81" s="549"/>
      <c r="F81" s="549"/>
      <c r="G81" s="549"/>
      <c r="H81" s="550" t="s">
        <v>228</v>
      </c>
      <c r="I81" s="550"/>
      <c r="J81" s="550"/>
      <c r="K81" s="550"/>
      <c r="L81" s="550"/>
      <c r="M81" s="551"/>
      <c r="Q81" s="2"/>
    </row>
    <row r="82" spans="1:256" ht="30.75" customHeight="1" thickTop="1">
      <c r="A82" s="552" t="s">
        <v>229</v>
      </c>
      <c r="B82" s="552"/>
      <c r="C82" s="541"/>
      <c r="D82" s="541"/>
      <c r="E82" s="541"/>
      <c r="F82" s="541"/>
      <c r="G82" s="541"/>
      <c r="H82" s="541"/>
      <c r="I82" s="541"/>
      <c r="J82" s="541"/>
      <c r="K82" s="541"/>
      <c r="L82" s="541"/>
      <c r="M82" s="541"/>
      <c r="Q82" s="2"/>
    </row>
    <row r="83" spans="1:256">
      <c r="A83" s="542" t="s">
        <v>230</v>
      </c>
      <c r="B83" s="542"/>
      <c r="C83" s="540"/>
      <c r="D83" s="540"/>
      <c r="E83" s="540"/>
      <c r="F83" s="540"/>
      <c r="G83" s="540"/>
      <c r="H83" s="540"/>
      <c r="I83" s="540"/>
      <c r="J83" s="540"/>
      <c r="K83" s="540"/>
      <c r="L83" s="540"/>
      <c r="M83" s="540"/>
      <c r="Q83" s="2"/>
    </row>
    <row r="84" spans="1:256">
      <c r="A84" s="540" t="s">
        <v>231</v>
      </c>
      <c r="B84" s="540"/>
      <c r="C84" s="540"/>
      <c r="D84" s="540"/>
      <c r="E84" s="540"/>
      <c r="F84" s="540"/>
      <c r="G84" s="540"/>
      <c r="H84" s="540"/>
      <c r="I84" s="540"/>
      <c r="J84" s="540"/>
      <c r="K84" s="540"/>
      <c r="L84" s="540"/>
      <c r="M84" s="540"/>
      <c r="Q84" s="2"/>
    </row>
    <row r="85" spans="1:256">
      <c r="A85" s="540" t="s">
        <v>232</v>
      </c>
      <c r="B85" s="540"/>
      <c r="C85" s="541"/>
      <c r="D85" s="541"/>
      <c r="E85" s="541"/>
      <c r="F85" s="541"/>
      <c r="G85" s="541"/>
      <c r="H85" s="541"/>
      <c r="I85" s="541"/>
      <c r="J85" s="541"/>
      <c r="K85" s="541"/>
      <c r="L85" s="541"/>
      <c r="M85" s="541"/>
      <c r="Q85" s="2"/>
    </row>
    <row r="86" spans="1:256" ht="15" customHeight="1">
      <c r="A86" s="542" t="s">
        <v>233</v>
      </c>
      <c r="B86" s="542"/>
      <c r="C86" s="540"/>
      <c r="D86" s="540"/>
      <c r="E86" s="540"/>
      <c r="F86" s="540"/>
      <c r="G86" s="540"/>
      <c r="H86" s="540"/>
      <c r="I86" s="540"/>
      <c r="J86" s="540"/>
      <c r="K86" s="540"/>
      <c r="L86" s="540"/>
      <c r="M86" s="540"/>
      <c r="Q86" s="2"/>
    </row>
    <row r="87" spans="1:256" ht="15" customHeight="1">
      <c r="A87" s="540" t="s">
        <v>234</v>
      </c>
      <c r="B87" s="540"/>
      <c r="C87" s="540"/>
      <c r="D87" s="540"/>
      <c r="E87" s="540"/>
      <c r="F87" s="540"/>
      <c r="G87" s="540"/>
      <c r="H87" s="540"/>
      <c r="I87" s="540"/>
      <c r="J87" s="540"/>
      <c r="K87" s="540"/>
      <c r="L87" s="540"/>
      <c r="M87" s="540"/>
      <c r="Q87" s="2"/>
    </row>
    <row r="88" spans="1:256" ht="15" customHeight="1">
      <c r="A88" s="540" t="s">
        <v>235</v>
      </c>
      <c r="B88" s="540"/>
      <c r="C88" s="540"/>
      <c r="D88" s="540"/>
      <c r="E88" s="540"/>
      <c r="F88" s="540"/>
      <c r="G88" s="540"/>
      <c r="H88" s="540"/>
      <c r="I88" s="540"/>
      <c r="J88" s="540"/>
      <c r="K88" s="540"/>
      <c r="L88" s="540"/>
      <c r="M88" s="540"/>
      <c r="Q88" s="2"/>
    </row>
    <row r="89" spans="1:256" s="82" customFormat="1">
      <c r="A89" s="540" t="s">
        <v>236</v>
      </c>
      <c r="B89" s="540"/>
      <c r="C89" s="540"/>
      <c r="D89" s="540"/>
      <c r="E89" s="540"/>
      <c r="F89" s="540"/>
      <c r="G89" s="540"/>
      <c r="H89" s="540"/>
      <c r="I89" s="540"/>
      <c r="J89" s="540"/>
      <c r="K89" s="540"/>
      <c r="L89" s="540"/>
      <c r="M89" s="540"/>
      <c r="O89" s="3"/>
      <c r="P89" s="3"/>
      <c r="Q89" s="4"/>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c r="EE89" s="2"/>
      <c r="EF89" s="2"/>
      <c r="EG89" s="2"/>
      <c r="EH89" s="2"/>
      <c r="EI89" s="2"/>
      <c r="EJ89" s="2"/>
      <c r="EK89" s="2"/>
      <c r="EL89" s="2"/>
      <c r="EM89" s="2"/>
      <c r="EN89" s="2"/>
      <c r="EO89" s="2"/>
      <c r="EP89" s="2"/>
      <c r="EQ89" s="2"/>
      <c r="ER89" s="2"/>
      <c r="ES89" s="2"/>
      <c r="ET89" s="2"/>
      <c r="EU89" s="2"/>
      <c r="EV89" s="2"/>
      <c r="EW89" s="2"/>
      <c r="EX89" s="2"/>
      <c r="EY89" s="2"/>
      <c r="EZ89" s="2"/>
      <c r="FA89" s="2"/>
      <c r="FB89" s="2"/>
      <c r="FC89" s="2"/>
      <c r="FD89" s="2"/>
      <c r="FE89" s="2"/>
      <c r="FF89" s="2"/>
      <c r="FG89" s="2"/>
      <c r="FH89" s="2"/>
      <c r="FI89" s="2"/>
      <c r="FJ89" s="2"/>
      <c r="FK89" s="2"/>
      <c r="FL89" s="2"/>
      <c r="FM89" s="2"/>
      <c r="FN89" s="2"/>
      <c r="FO89" s="2"/>
      <c r="FP89" s="2"/>
      <c r="FQ89" s="2"/>
      <c r="FR89" s="2"/>
      <c r="FS89" s="2"/>
      <c r="FT89" s="2"/>
      <c r="FU89" s="2"/>
      <c r="FV89" s="2"/>
      <c r="FW89" s="2"/>
      <c r="FX89" s="2"/>
      <c r="FY89" s="2"/>
      <c r="FZ89" s="2"/>
      <c r="GA89" s="2"/>
      <c r="GB89" s="2"/>
      <c r="GC89" s="2"/>
      <c r="GD89" s="2"/>
      <c r="GE89" s="2"/>
      <c r="GF89" s="2"/>
      <c r="GG89" s="2"/>
      <c r="GH89" s="2"/>
      <c r="GI89" s="2"/>
      <c r="GJ89" s="2"/>
      <c r="GK89" s="2"/>
      <c r="GL89" s="2"/>
      <c r="GM89" s="2"/>
      <c r="GN89" s="2"/>
      <c r="GO89" s="2"/>
      <c r="GP89" s="2"/>
      <c r="GQ89" s="2"/>
      <c r="GR89" s="2"/>
      <c r="GS89" s="2"/>
      <c r="GT89" s="2"/>
      <c r="GU89" s="2"/>
      <c r="GV89" s="2"/>
      <c r="GW89" s="2"/>
      <c r="GX89" s="2"/>
      <c r="GY89" s="2"/>
      <c r="GZ89" s="2"/>
      <c r="HA89" s="2"/>
      <c r="HB89" s="2"/>
      <c r="HC89" s="2"/>
      <c r="HD89" s="2"/>
      <c r="HE89" s="2"/>
      <c r="HF89" s="2"/>
      <c r="HG89" s="2"/>
      <c r="HH89" s="2"/>
      <c r="HI89" s="2"/>
      <c r="HJ89" s="2"/>
      <c r="HK89" s="2"/>
      <c r="HL89" s="2"/>
      <c r="HM89" s="2"/>
      <c r="HN89" s="2"/>
      <c r="HO89" s="2"/>
      <c r="HP89" s="2"/>
      <c r="HQ89" s="2"/>
      <c r="HR89" s="2"/>
      <c r="HS89" s="2"/>
      <c r="HT89" s="2"/>
      <c r="HU89" s="2"/>
      <c r="HV89" s="2"/>
      <c r="HW89" s="2"/>
      <c r="HX89" s="2"/>
      <c r="HY89" s="2"/>
      <c r="HZ89" s="2"/>
      <c r="IA89" s="2"/>
      <c r="IB89" s="2"/>
      <c r="IC89" s="2"/>
      <c r="ID89" s="2"/>
      <c r="IE89" s="2"/>
      <c r="IF89" s="2"/>
      <c r="IG89" s="2"/>
      <c r="IH89" s="2"/>
      <c r="II89" s="2"/>
      <c r="IJ89" s="2"/>
      <c r="IK89" s="2"/>
      <c r="IL89" s="2"/>
      <c r="IM89" s="2"/>
      <c r="IN89" s="2"/>
      <c r="IO89" s="2"/>
      <c r="IP89" s="2"/>
      <c r="IQ89" s="2"/>
      <c r="IR89" s="2"/>
      <c r="IS89" s="2"/>
      <c r="IT89" s="2"/>
      <c r="IU89" s="2"/>
      <c r="IV89" s="2"/>
    </row>
    <row r="90" spans="1:256" ht="25.5">
      <c r="E90" s="616" t="s">
        <v>76</v>
      </c>
      <c r="F90" s="616"/>
      <c r="G90" s="616"/>
      <c r="H90" s="616"/>
      <c r="I90" s="616"/>
      <c r="L90" s="616" t="s">
        <v>77</v>
      </c>
      <c r="M90" s="616"/>
    </row>
    <row r="91" spans="1:256" ht="25.5">
      <c r="A91" s="617" t="s">
        <v>78</v>
      </c>
      <c r="B91" s="617"/>
      <c r="C91" s="617"/>
      <c r="E91" s="616" t="s">
        <v>79</v>
      </c>
      <c r="F91" s="616"/>
      <c r="G91" s="616"/>
      <c r="H91" s="616"/>
      <c r="I91" s="616"/>
    </row>
    <row r="92" spans="1:256" ht="17.25" thickBot="1">
      <c r="A92" s="5" t="s">
        <v>80</v>
      </c>
      <c r="B92" s="6"/>
      <c r="C92" s="6"/>
      <c r="D92" s="6"/>
      <c r="E92" s="5"/>
      <c r="F92" s="5"/>
      <c r="G92" s="5"/>
      <c r="H92" s="5" t="s">
        <v>81</v>
      </c>
      <c r="J92" s="592">
        <v>40849</v>
      </c>
      <c r="K92" s="592"/>
      <c r="L92" s="592"/>
      <c r="M92" s="7">
        <f>J92</f>
        <v>40849</v>
      </c>
    </row>
    <row r="93" spans="1:256" ht="36" customHeight="1" thickTop="1" thickBot="1">
      <c r="A93" s="593" t="s">
        <v>82</v>
      </c>
      <c r="B93" s="594"/>
      <c r="C93" s="595"/>
      <c r="D93" s="596" t="s">
        <v>83</v>
      </c>
      <c r="E93" s="597"/>
      <c r="F93" s="597"/>
      <c r="G93" s="597"/>
      <c r="H93" s="597"/>
      <c r="I93" s="598"/>
      <c r="J93" s="599" t="s">
        <v>84</v>
      </c>
      <c r="K93" s="599"/>
      <c r="L93" s="600" t="s">
        <v>85</v>
      </c>
      <c r="M93" s="601"/>
    </row>
    <row r="94" spans="1:256" ht="17.25" thickTop="1">
      <c r="A94" s="568" t="s">
        <v>86</v>
      </c>
      <c r="B94" s="569"/>
      <c r="C94" s="570"/>
      <c r="D94" s="563" t="s">
        <v>87</v>
      </c>
      <c r="E94" s="602"/>
      <c r="F94" s="603" t="s">
        <v>88</v>
      </c>
      <c r="G94" s="604"/>
      <c r="H94" s="605">
        <v>40190</v>
      </c>
      <c r="I94" s="606"/>
      <c r="J94" s="595" t="s">
        <v>89</v>
      </c>
      <c r="K94" s="595"/>
      <c r="L94" s="581">
        <v>720</v>
      </c>
      <c r="M94" s="582"/>
    </row>
    <row r="95" spans="1:256" ht="17.25" thickBot="1">
      <c r="A95" s="583" t="s">
        <v>90</v>
      </c>
      <c r="B95" s="584"/>
      <c r="C95" s="585"/>
      <c r="D95" s="586" t="s">
        <v>91</v>
      </c>
      <c r="E95" s="587"/>
      <c r="F95" s="568" t="s">
        <v>92</v>
      </c>
      <c r="G95" s="570"/>
      <c r="H95" s="588">
        <v>41007</v>
      </c>
      <c r="I95" s="589"/>
      <c r="J95" s="570" t="s">
        <v>93</v>
      </c>
      <c r="K95" s="570"/>
      <c r="L95" s="590">
        <f>L6+1</f>
        <v>562</v>
      </c>
      <c r="M95" s="591"/>
    </row>
    <row r="96" spans="1:256" ht="18" thickTop="1" thickBot="1">
      <c r="A96" s="565" t="s">
        <v>94</v>
      </c>
      <c r="B96" s="566"/>
      <c r="C96" s="567"/>
      <c r="D96" s="572">
        <v>483900000</v>
      </c>
      <c r="E96" s="573"/>
      <c r="F96" s="571" t="s">
        <v>95</v>
      </c>
      <c r="G96" s="557"/>
      <c r="H96" s="574">
        <v>97</v>
      </c>
      <c r="I96" s="575"/>
      <c r="J96" s="557" t="s">
        <v>96</v>
      </c>
      <c r="K96" s="557"/>
      <c r="L96" s="576">
        <f>L94-L95</f>
        <v>158</v>
      </c>
      <c r="M96" s="577"/>
    </row>
    <row r="97" spans="1:17" ht="17.25" thickTop="1">
      <c r="A97" s="568"/>
      <c r="B97" s="569"/>
      <c r="C97" s="570"/>
      <c r="D97" s="578" t="s">
        <v>97</v>
      </c>
      <c r="E97" s="578"/>
      <c r="F97" s="579" t="s">
        <v>98</v>
      </c>
      <c r="G97" s="579"/>
      <c r="H97" s="579"/>
      <c r="I97" s="580"/>
      <c r="J97" s="566" t="s">
        <v>99</v>
      </c>
      <c r="K97" s="567"/>
      <c r="L97" s="458">
        <v>0.70230000000000004</v>
      </c>
      <c r="M97" s="459"/>
    </row>
    <row r="98" spans="1:17" ht="17.25" thickBot="1">
      <c r="A98" s="571"/>
      <c r="B98" s="556"/>
      <c r="C98" s="557"/>
      <c r="D98" s="553" t="s">
        <v>100</v>
      </c>
      <c r="E98" s="553"/>
      <c r="F98" s="554" t="s">
        <v>101</v>
      </c>
      <c r="G98" s="554"/>
      <c r="H98" s="554"/>
      <c r="I98" s="555"/>
      <c r="J98" s="556" t="s">
        <v>102</v>
      </c>
      <c r="K98" s="557"/>
      <c r="L98" s="440">
        <v>0.68689999999999996</v>
      </c>
      <c r="M98" s="441"/>
    </row>
    <row r="99" spans="1:17" ht="18" thickTop="1" thickBot="1">
      <c r="A99" s="704" t="s">
        <v>103</v>
      </c>
      <c r="B99" s="705"/>
      <c r="C99" s="706"/>
      <c r="D99" s="706"/>
      <c r="E99" s="706"/>
      <c r="F99" s="706"/>
      <c r="G99" s="706"/>
      <c r="H99" s="706"/>
      <c r="I99" s="706"/>
      <c r="J99" s="707"/>
      <c r="K99" s="707"/>
      <c r="L99" s="706"/>
      <c r="M99" s="708"/>
    </row>
    <row r="100" spans="1:17" ht="24" customHeight="1" thickTop="1">
      <c r="A100" s="568" t="s">
        <v>104</v>
      </c>
      <c r="B100" s="569"/>
      <c r="C100" s="570"/>
      <c r="D100" s="181" t="s">
        <v>105</v>
      </c>
      <c r="E100" s="181" t="s">
        <v>106</v>
      </c>
      <c r="F100" s="570" t="s">
        <v>107</v>
      </c>
      <c r="G100" s="570"/>
      <c r="H100" s="570" t="s">
        <v>108</v>
      </c>
      <c r="I100" s="709"/>
      <c r="J100" s="710" t="s">
        <v>109</v>
      </c>
      <c r="K100" s="711"/>
      <c r="L100" s="569" t="s">
        <v>110</v>
      </c>
      <c r="M100" s="623"/>
    </row>
    <row r="101" spans="1:17" ht="38.25" customHeight="1">
      <c r="A101" s="14">
        <v>1</v>
      </c>
      <c r="B101" s="698" t="s">
        <v>111</v>
      </c>
      <c r="C101" s="699"/>
      <c r="D101" s="181" t="s">
        <v>112</v>
      </c>
      <c r="E101" s="54">
        <v>1</v>
      </c>
      <c r="F101" s="675"/>
      <c r="G101" s="676"/>
      <c r="H101" s="677">
        <f>L95/L94</f>
        <v>0.78055555555555556</v>
      </c>
      <c r="I101" s="678"/>
      <c r="J101" s="688" t="s">
        <v>113</v>
      </c>
      <c r="K101" s="689"/>
      <c r="L101" s="700"/>
      <c r="M101" s="701"/>
    </row>
    <row r="102" spans="1:17" s="109" customFormat="1" ht="38.25" customHeight="1">
      <c r="A102" s="105">
        <v>2</v>
      </c>
      <c r="B102" s="744" t="s">
        <v>237</v>
      </c>
      <c r="C102" s="745"/>
      <c r="D102" s="113" t="s">
        <v>238</v>
      </c>
      <c r="E102" s="54">
        <v>5963</v>
      </c>
      <c r="F102" s="746"/>
      <c r="G102" s="747"/>
      <c r="H102" s="748">
        <v>5963</v>
      </c>
      <c r="I102" s="749"/>
      <c r="J102" s="688" t="s">
        <v>113</v>
      </c>
      <c r="K102" s="689"/>
      <c r="L102" s="750"/>
      <c r="M102" s="751"/>
      <c r="N102" s="106"/>
      <c r="O102" s="107"/>
      <c r="P102" s="107"/>
      <c r="Q102" s="108"/>
    </row>
    <row r="103" spans="1:17" ht="38.25" customHeight="1">
      <c r="A103" s="14">
        <v>3</v>
      </c>
      <c r="B103" s="692" t="s">
        <v>114</v>
      </c>
      <c r="C103" s="693"/>
      <c r="D103" s="181" t="s">
        <v>115</v>
      </c>
      <c r="E103" s="54">
        <v>6838</v>
      </c>
      <c r="F103" s="675"/>
      <c r="G103" s="676"/>
      <c r="H103" s="677">
        <v>5780</v>
      </c>
      <c r="I103" s="678"/>
      <c r="J103" s="688" t="s">
        <v>113</v>
      </c>
      <c r="K103" s="689"/>
      <c r="L103" s="668"/>
      <c r="M103" s="725"/>
    </row>
    <row r="104" spans="1:17" ht="38.25" customHeight="1">
      <c r="A104" s="53">
        <v>4</v>
      </c>
      <c r="B104" s="686" t="s">
        <v>116</v>
      </c>
      <c r="C104" s="687"/>
      <c r="D104" s="181" t="s">
        <v>117</v>
      </c>
      <c r="E104" s="55">
        <v>316</v>
      </c>
      <c r="F104" s="675"/>
      <c r="G104" s="676"/>
      <c r="H104" s="677">
        <v>280</v>
      </c>
      <c r="I104" s="678"/>
      <c r="J104" s="688" t="s">
        <v>113</v>
      </c>
      <c r="K104" s="689"/>
      <c r="L104" s="740" t="s">
        <v>118</v>
      </c>
      <c r="M104" s="741"/>
    </row>
    <row r="105" spans="1:17" ht="38.25" customHeight="1">
      <c r="A105" s="53">
        <v>5</v>
      </c>
      <c r="B105" s="686" t="s">
        <v>239</v>
      </c>
      <c r="C105" s="687"/>
      <c r="D105" s="181" t="s">
        <v>115</v>
      </c>
      <c r="E105" s="55">
        <v>7945</v>
      </c>
      <c r="F105" s="675"/>
      <c r="G105" s="676"/>
      <c r="H105" s="677">
        <v>500</v>
      </c>
      <c r="I105" s="678"/>
      <c r="J105" s="688" t="s">
        <v>113</v>
      </c>
      <c r="K105" s="689"/>
      <c r="L105" s="738" t="s">
        <v>240</v>
      </c>
      <c r="M105" s="739"/>
    </row>
    <row r="106" spans="1:17" ht="38.25" customHeight="1">
      <c r="A106" s="53">
        <v>6</v>
      </c>
      <c r="B106" s="686" t="s">
        <v>119</v>
      </c>
      <c r="C106" s="687"/>
      <c r="D106" s="181" t="s">
        <v>115</v>
      </c>
      <c r="E106" s="55">
        <v>270</v>
      </c>
      <c r="F106" s="675"/>
      <c r="G106" s="676"/>
      <c r="H106" s="677">
        <v>0</v>
      </c>
      <c r="I106" s="678"/>
      <c r="J106" s="688" t="s">
        <v>120</v>
      </c>
      <c r="K106" s="689"/>
      <c r="L106" s="738" t="s">
        <v>121</v>
      </c>
      <c r="M106" s="739"/>
    </row>
    <row r="107" spans="1:17" ht="38.25" customHeight="1">
      <c r="A107" s="53">
        <v>7</v>
      </c>
      <c r="B107" s="686" t="s">
        <v>124</v>
      </c>
      <c r="C107" s="687"/>
      <c r="D107" s="181" t="s">
        <v>115</v>
      </c>
      <c r="E107" s="55">
        <v>7726</v>
      </c>
      <c r="F107" s="675"/>
      <c r="G107" s="676"/>
      <c r="H107" s="677">
        <v>6726</v>
      </c>
      <c r="I107" s="678"/>
      <c r="J107" s="688" t="s">
        <v>120</v>
      </c>
      <c r="K107" s="689"/>
      <c r="L107" s="738" t="s">
        <v>241</v>
      </c>
      <c r="M107" s="739"/>
    </row>
    <row r="108" spans="1:17" ht="38.25" customHeight="1">
      <c r="A108" s="53">
        <v>8</v>
      </c>
      <c r="B108" s="686" t="s">
        <v>242</v>
      </c>
      <c r="C108" s="687"/>
      <c r="D108" s="181" t="s">
        <v>115</v>
      </c>
      <c r="E108" s="55">
        <v>2865</v>
      </c>
      <c r="F108" s="675"/>
      <c r="G108" s="676"/>
      <c r="H108" s="677">
        <v>500</v>
      </c>
      <c r="I108" s="678"/>
      <c r="J108" s="688"/>
      <c r="K108" s="689"/>
      <c r="L108" s="738"/>
      <c r="M108" s="739"/>
    </row>
    <row r="109" spans="1:17" ht="38.25" customHeight="1">
      <c r="A109" s="14">
        <v>9</v>
      </c>
      <c r="B109" s="698" t="s">
        <v>126</v>
      </c>
      <c r="C109" s="699"/>
      <c r="D109" s="181" t="s">
        <v>115</v>
      </c>
      <c r="E109" s="56">
        <v>37.42</v>
      </c>
      <c r="F109" s="675"/>
      <c r="G109" s="676"/>
      <c r="H109" s="677">
        <v>2.1</v>
      </c>
      <c r="I109" s="678"/>
      <c r="J109" s="688" t="s">
        <v>113</v>
      </c>
      <c r="K109" s="689"/>
      <c r="L109" s="738"/>
      <c r="M109" s="739"/>
    </row>
    <row r="110" spans="1:17" ht="38.25" customHeight="1">
      <c r="A110" s="14">
        <v>10</v>
      </c>
      <c r="B110" s="698" t="s">
        <v>127</v>
      </c>
      <c r="C110" s="699"/>
      <c r="D110" s="181" t="s">
        <v>115</v>
      </c>
      <c r="E110" s="56">
        <v>214.54</v>
      </c>
      <c r="F110" s="675"/>
      <c r="G110" s="676"/>
      <c r="H110" s="677">
        <v>0</v>
      </c>
      <c r="I110" s="678"/>
      <c r="J110" s="688" t="s">
        <v>113</v>
      </c>
      <c r="K110" s="689"/>
      <c r="L110" s="668" t="s">
        <v>128</v>
      </c>
      <c r="M110" s="725"/>
    </row>
    <row r="111" spans="1:17" ht="38.25" customHeight="1" thickBot="1">
      <c r="A111" s="14">
        <v>11</v>
      </c>
      <c r="B111" s="686" t="s">
        <v>129</v>
      </c>
      <c r="C111" s="687"/>
      <c r="D111" s="181" t="s">
        <v>130</v>
      </c>
      <c r="E111" s="56">
        <v>1</v>
      </c>
      <c r="F111" s="675"/>
      <c r="G111" s="676"/>
      <c r="H111" s="677">
        <v>0</v>
      </c>
      <c r="I111" s="678"/>
      <c r="J111" s="679" t="s">
        <v>120</v>
      </c>
      <c r="K111" s="680"/>
      <c r="L111" s="732" t="s">
        <v>131</v>
      </c>
      <c r="M111" s="733"/>
    </row>
    <row r="112" spans="1:17" ht="17.25" thickTop="1">
      <c r="A112" s="683" t="s">
        <v>132</v>
      </c>
      <c r="B112" s="684"/>
      <c r="C112" s="684"/>
      <c r="D112" s="684"/>
      <c r="E112" s="684"/>
      <c r="F112" s="684"/>
      <c r="G112" s="684"/>
      <c r="H112" s="684"/>
      <c r="I112" s="684"/>
      <c r="J112" s="684"/>
      <c r="K112" s="684"/>
      <c r="L112" s="684"/>
      <c r="M112" s="685"/>
    </row>
    <row r="113" spans="1:13">
      <c r="A113" s="668" t="s">
        <v>133</v>
      </c>
      <c r="B113" s="663"/>
      <c r="C113" s="187" t="s">
        <v>134</v>
      </c>
      <c r="D113" s="187" t="s">
        <v>135</v>
      </c>
      <c r="E113" s="187" t="s">
        <v>133</v>
      </c>
      <c r="F113" s="187" t="s">
        <v>134</v>
      </c>
      <c r="G113" s="15" t="s">
        <v>135</v>
      </c>
      <c r="H113" s="663" t="s">
        <v>136</v>
      </c>
      <c r="I113" s="670"/>
      <c r="J113" s="671" t="s">
        <v>137</v>
      </c>
      <c r="K113" s="671"/>
      <c r="L113" s="671" t="s">
        <v>138</v>
      </c>
      <c r="M113" s="672"/>
    </row>
    <row r="114" spans="1:13">
      <c r="A114" s="661" t="s">
        <v>139</v>
      </c>
      <c r="B114" s="569"/>
      <c r="C114" s="16">
        <v>7</v>
      </c>
      <c r="D114" s="16">
        <f t="shared" ref="D114:D123" si="1">D22+C114</f>
        <v>3931</v>
      </c>
      <c r="E114" s="181" t="s">
        <v>140</v>
      </c>
      <c r="F114" s="16">
        <v>0</v>
      </c>
      <c r="G114" s="155">
        <f t="shared" ref="G114:G123" si="2">G22+F114</f>
        <v>8510</v>
      </c>
      <c r="H114" s="622" t="s">
        <v>243</v>
      </c>
      <c r="I114" s="570"/>
      <c r="J114" s="18">
        <v>0</v>
      </c>
      <c r="K114" s="19">
        <f t="shared" ref="K114:K123" si="3">K22+J114</f>
        <v>32</v>
      </c>
      <c r="L114" s="20">
        <v>0</v>
      </c>
      <c r="M114" s="21">
        <f t="shared" ref="M114:M123" si="4">M22+L114</f>
        <v>5</v>
      </c>
    </row>
    <row r="115" spans="1:13">
      <c r="A115" s="661" t="s">
        <v>142</v>
      </c>
      <c r="B115" s="569"/>
      <c r="C115" s="16">
        <v>0</v>
      </c>
      <c r="D115" s="16">
        <f t="shared" si="1"/>
        <v>65</v>
      </c>
      <c r="E115" s="181" t="s">
        <v>143</v>
      </c>
      <c r="F115" s="16">
        <v>0</v>
      </c>
      <c r="G115" s="155">
        <f t="shared" si="2"/>
        <v>12</v>
      </c>
      <c r="H115" s="622" t="s">
        <v>144</v>
      </c>
      <c r="I115" s="570"/>
      <c r="J115" s="18">
        <v>0</v>
      </c>
      <c r="K115" s="19">
        <f t="shared" si="3"/>
        <v>143</v>
      </c>
      <c r="L115" s="20">
        <v>0</v>
      </c>
      <c r="M115" s="21">
        <f t="shared" si="4"/>
        <v>11</v>
      </c>
    </row>
    <row r="116" spans="1:13">
      <c r="A116" s="661" t="s">
        <v>145</v>
      </c>
      <c r="B116" s="569"/>
      <c r="C116" s="16">
        <v>5</v>
      </c>
      <c r="D116" s="16">
        <f t="shared" si="1"/>
        <v>1532</v>
      </c>
      <c r="E116" s="181" t="s">
        <v>146</v>
      </c>
      <c r="F116" s="16">
        <v>0</v>
      </c>
      <c r="G116" s="155">
        <f t="shared" si="2"/>
        <v>55</v>
      </c>
      <c r="H116" s="622" t="s">
        <v>147</v>
      </c>
      <c r="I116" s="570"/>
      <c r="J116" s="18">
        <v>0</v>
      </c>
      <c r="K116" s="19">
        <f t="shared" si="3"/>
        <v>16</v>
      </c>
      <c r="L116" s="20">
        <v>0</v>
      </c>
      <c r="M116" s="21">
        <f t="shared" si="4"/>
        <v>3</v>
      </c>
    </row>
    <row r="117" spans="1:13">
      <c r="A117" s="653" t="s">
        <v>244</v>
      </c>
      <c r="B117" s="654"/>
      <c r="C117" s="16">
        <v>0</v>
      </c>
      <c r="D117" s="16">
        <f t="shared" si="1"/>
        <v>4034</v>
      </c>
      <c r="E117" s="188" t="s">
        <v>149</v>
      </c>
      <c r="F117" s="16">
        <v>0</v>
      </c>
      <c r="G117" s="155">
        <f t="shared" si="2"/>
        <v>96</v>
      </c>
      <c r="H117" s="723" t="s">
        <v>150</v>
      </c>
      <c r="I117" s="724"/>
      <c r="J117" s="18">
        <v>0</v>
      </c>
      <c r="K117" s="19">
        <f t="shared" si="3"/>
        <v>16</v>
      </c>
      <c r="L117" s="20">
        <v>0</v>
      </c>
      <c r="M117" s="21">
        <f t="shared" si="4"/>
        <v>2</v>
      </c>
    </row>
    <row r="118" spans="1:13">
      <c r="A118" s="721" t="s">
        <v>151</v>
      </c>
      <c r="B118" s="722"/>
      <c r="C118" s="24">
        <v>0</v>
      </c>
      <c r="D118" s="16">
        <f t="shared" si="1"/>
        <v>518</v>
      </c>
      <c r="E118" s="25" t="s">
        <v>152</v>
      </c>
      <c r="F118" s="16">
        <v>0</v>
      </c>
      <c r="G118" s="155">
        <f t="shared" si="2"/>
        <v>107</v>
      </c>
      <c r="H118" s="622" t="s">
        <v>153</v>
      </c>
      <c r="I118" s="570"/>
      <c r="J118" s="18">
        <v>0</v>
      </c>
      <c r="K118" s="19">
        <f t="shared" si="3"/>
        <v>0</v>
      </c>
      <c r="L118" s="20">
        <v>0</v>
      </c>
      <c r="M118" s="21">
        <f t="shared" si="4"/>
        <v>111</v>
      </c>
    </row>
    <row r="119" spans="1:13">
      <c r="A119" s="721" t="s">
        <v>154</v>
      </c>
      <c r="B119" s="722"/>
      <c r="C119" s="24">
        <v>0</v>
      </c>
      <c r="D119" s="16">
        <f t="shared" si="1"/>
        <v>87</v>
      </c>
      <c r="E119" s="189" t="s">
        <v>245</v>
      </c>
      <c r="F119" s="16">
        <v>0</v>
      </c>
      <c r="G119" s="155">
        <f t="shared" si="2"/>
        <v>14</v>
      </c>
      <c r="H119" s="723" t="s">
        <v>246</v>
      </c>
      <c r="I119" s="724"/>
      <c r="J119" s="18">
        <v>0</v>
      </c>
      <c r="K119" s="19">
        <f t="shared" si="3"/>
        <v>0</v>
      </c>
      <c r="L119" s="26">
        <v>0</v>
      </c>
      <c r="M119" s="21">
        <f t="shared" si="4"/>
        <v>3824</v>
      </c>
    </row>
    <row r="120" spans="1:13">
      <c r="A120" s="721" t="s">
        <v>158</v>
      </c>
      <c r="B120" s="722"/>
      <c r="C120" s="24">
        <v>0</v>
      </c>
      <c r="D120" s="16">
        <f t="shared" si="1"/>
        <v>441</v>
      </c>
      <c r="E120" s="189" t="s">
        <v>157</v>
      </c>
      <c r="F120" s="16">
        <v>0</v>
      </c>
      <c r="G120" s="155">
        <f t="shared" si="2"/>
        <v>41</v>
      </c>
      <c r="H120" s="622" t="s">
        <v>158</v>
      </c>
      <c r="I120" s="570"/>
      <c r="J120" s="18">
        <v>0</v>
      </c>
      <c r="K120" s="19">
        <f t="shared" si="3"/>
        <v>0</v>
      </c>
      <c r="L120" s="26">
        <v>0</v>
      </c>
      <c r="M120" s="21">
        <f t="shared" si="4"/>
        <v>54</v>
      </c>
    </row>
    <row r="121" spans="1:13">
      <c r="A121" s="721" t="s">
        <v>159</v>
      </c>
      <c r="B121" s="722"/>
      <c r="C121" s="24">
        <v>0</v>
      </c>
      <c r="D121" s="16">
        <f t="shared" si="1"/>
        <v>10</v>
      </c>
      <c r="E121" s="189" t="s">
        <v>160</v>
      </c>
      <c r="F121" s="16">
        <v>0</v>
      </c>
      <c r="G121" s="16">
        <f t="shared" si="2"/>
        <v>3</v>
      </c>
      <c r="H121" s="723" t="s">
        <v>161</v>
      </c>
      <c r="I121" s="724"/>
      <c r="J121" s="18">
        <v>0</v>
      </c>
      <c r="K121" s="19">
        <f t="shared" si="3"/>
        <v>0</v>
      </c>
      <c r="L121" s="20">
        <v>0</v>
      </c>
      <c r="M121" s="21">
        <f t="shared" si="4"/>
        <v>10</v>
      </c>
    </row>
    <row r="122" spans="1:13">
      <c r="A122" s="661" t="s">
        <v>162</v>
      </c>
      <c r="B122" s="569"/>
      <c r="C122" s="24">
        <v>0</v>
      </c>
      <c r="D122" s="16">
        <f t="shared" si="1"/>
        <v>323</v>
      </c>
      <c r="E122" s="189" t="s">
        <v>163</v>
      </c>
      <c r="F122" s="16">
        <v>0</v>
      </c>
      <c r="G122" s="16">
        <f t="shared" si="2"/>
        <v>10</v>
      </c>
      <c r="H122" s="662" t="s">
        <v>164</v>
      </c>
      <c r="I122" s="663"/>
      <c r="J122" s="18">
        <v>0</v>
      </c>
      <c r="K122" s="19">
        <f t="shared" si="3"/>
        <v>0</v>
      </c>
      <c r="L122" s="26">
        <v>0</v>
      </c>
      <c r="M122" s="21">
        <f t="shared" si="4"/>
        <v>2</v>
      </c>
    </row>
    <row r="123" spans="1:13" ht="17.25" thickBot="1">
      <c r="A123" s="712" t="s">
        <v>165</v>
      </c>
      <c r="B123" s="556"/>
      <c r="C123" s="114">
        <v>0</v>
      </c>
      <c r="D123" s="114">
        <f t="shared" si="1"/>
        <v>374</v>
      </c>
      <c r="E123" s="184" t="s">
        <v>247</v>
      </c>
      <c r="F123" s="114">
        <v>0</v>
      </c>
      <c r="G123" s="114">
        <f t="shared" si="2"/>
        <v>328</v>
      </c>
      <c r="H123" s="729" t="s">
        <v>248</v>
      </c>
      <c r="I123" s="730"/>
      <c r="J123" s="115">
        <v>0</v>
      </c>
      <c r="K123" s="116">
        <f t="shared" si="3"/>
        <v>0</v>
      </c>
      <c r="L123" s="117">
        <v>0</v>
      </c>
      <c r="M123" s="118">
        <f t="shared" si="4"/>
        <v>4</v>
      </c>
    </row>
    <row r="124" spans="1:13" ht="26.25" thickTop="1">
      <c r="E124" s="616" t="s">
        <v>76</v>
      </c>
      <c r="F124" s="616"/>
      <c r="G124" s="616"/>
      <c r="H124" s="616"/>
      <c r="I124" s="616"/>
      <c r="L124" s="616" t="s">
        <v>77</v>
      </c>
      <c r="M124" s="616"/>
    </row>
    <row r="125" spans="1:13" ht="25.5">
      <c r="A125" s="617" t="s">
        <v>78</v>
      </c>
      <c r="B125" s="617"/>
      <c r="C125" s="617"/>
      <c r="E125" s="616" t="s">
        <v>79</v>
      </c>
      <c r="F125" s="616"/>
      <c r="G125" s="616"/>
      <c r="H125" s="616"/>
      <c r="I125" s="616"/>
    </row>
    <row r="126" spans="1:13" ht="17.25" thickBot="1">
      <c r="A126" s="5" t="s">
        <v>80</v>
      </c>
      <c r="B126" s="6"/>
      <c r="C126" s="6"/>
      <c r="D126" s="6"/>
      <c r="E126" s="5"/>
      <c r="F126" s="5"/>
      <c r="G126" s="5"/>
      <c r="H126" s="5" t="s">
        <v>81</v>
      </c>
      <c r="J126" s="592">
        <v>40849</v>
      </c>
      <c r="K126" s="592"/>
      <c r="L126" s="592"/>
      <c r="M126" s="7">
        <f>J126</f>
        <v>40849</v>
      </c>
    </row>
    <row r="127" spans="1:13" ht="36" customHeight="1" thickTop="1" thickBot="1">
      <c r="A127" s="593" t="s">
        <v>82</v>
      </c>
      <c r="B127" s="594"/>
      <c r="C127" s="595"/>
      <c r="D127" s="596" t="s">
        <v>83</v>
      </c>
      <c r="E127" s="597"/>
      <c r="F127" s="597"/>
      <c r="G127" s="597"/>
      <c r="H127" s="597"/>
      <c r="I127" s="598"/>
      <c r="J127" s="599" t="s">
        <v>84</v>
      </c>
      <c r="K127" s="599"/>
      <c r="L127" s="600" t="s">
        <v>85</v>
      </c>
      <c r="M127" s="601"/>
    </row>
    <row r="128" spans="1:13" ht="17.25" thickTop="1">
      <c r="A128" s="568" t="s">
        <v>86</v>
      </c>
      <c r="B128" s="569"/>
      <c r="C128" s="570"/>
      <c r="D128" s="563" t="s">
        <v>87</v>
      </c>
      <c r="E128" s="602"/>
      <c r="F128" s="603" t="s">
        <v>88</v>
      </c>
      <c r="G128" s="604"/>
      <c r="H128" s="605">
        <v>40190</v>
      </c>
      <c r="I128" s="606"/>
      <c r="J128" s="595" t="s">
        <v>89</v>
      </c>
      <c r="K128" s="595"/>
      <c r="L128" s="581">
        <v>720</v>
      </c>
      <c r="M128" s="582"/>
    </row>
    <row r="129" spans="1:13" ht="17.25" thickBot="1">
      <c r="A129" s="583" t="s">
        <v>90</v>
      </c>
      <c r="B129" s="584"/>
      <c r="C129" s="585"/>
      <c r="D129" s="586" t="s">
        <v>91</v>
      </c>
      <c r="E129" s="587"/>
      <c r="F129" s="568" t="s">
        <v>92</v>
      </c>
      <c r="G129" s="570"/>
      <c r="H129" s="588">
        <v>41007</v>
      </c>
      <c r="I129" s="589"/>
      <c r="J129" s="570" t="s">
        <v>93</v>
      </c>
      <c r="K129" s="570"/>
      <c r="L129" s="590">
        <f>L40+1</f>
        <v>1</v>
      </c>
      <c r="M129" s="591"/>
    </row>
    <row r="130" spans="1:13" ht="18" thickTop="1" thickBot="1">
      <c r="A130" s="565" t="s">
        <v>94</v>
      </c>
      <c r="B130" s="566"/>
      <c r="C130" s="567"/>
      <c r="D130" s="572">
        <v>483900000</v>
      </c>
      <c r="E130" s="573"/>
      <c r="F130" s="571" t="s">
        <v>95</v>
      </c>
      <c r="G130" s="557"/>
      <c r="H130" s="574">
        <v>97</v>
      </c>
      <c r="I130" s="575"/>
      <c r="J130" s="557" t="s">
        <v>96</v>
      </c>
      <c r="K130" s="557"/>
      <c r="L130" s="576">
        <f>L128-L129</f>
        <v>719</v>
      </c>
      <c r="M130" s="577"/>
    </row>
    <row r="131" spans="1:13" ht="17.25" thickTop="1">
      <c r="A131" s="568"/>
      <c r="B131" s="569"/>
      <c r="C131" s="570"/>
      <c r="D131" s="578" t="s">
        <v>97</v>
      </c>
      <c r="E131" s="578"/>
      <c r="F131" s="579" t="s">
        <v>98</v>
      </c>
      <c r="G131" s="579"/>
      <c r="H131" s="579"/>
      <c r="I131" s="580"/>
      <c r="J131" s="566" t="s">
        <v>99</v>
      </c>
      <c r="K131" s="567"/>
      <c r="L131" s="458">
        <v>0.70230000000000004</v>
      </c>
      <c r="M131" s="459"/>
    </row>
    <row r="132" spans="1:13" ht="17.25" thickBot="1">
      <c r="A132" s="571"/>
      <c r="B132" s="556"/>
      <c r="C132" s="557"/>
      <c r="D132" s="553" t="s">
        <v>100</v>
      </c>
      <c r="E132" s="553"/>
      <c r="F132" s="554" t="s">
        <v>101</v>
      </c>
      <c r="G132" s="554"/>
      <c r="H132" s="554"/>
      <c r="I132" s="555"/>
      <c r="J132" s="556" t="s">
        <v>102</v>
      </c>
      <c r="K132" s="557"/>
      <c r="L132" s="440">
        <v>0.68689999999999996</v>
      </c>
      <c r="M132" s="441"/>
    </row>
    <row r="133" spans="1:13" ht="17.25" thickTop="1">
      <c r="A133" s="661" t="s">
        <v>249</v>
      </c>
      <c r="B133" s="569"/>
      <c r="C133" s="16">
        <v>0</v>
      </c>
      <c r="D133" s="16">
        <f>D32+C133</f>
        <v>39</v>
      </c>
      <c r="E133" s="181" t="s">
        <v>167</v>
      </c>
      <c r="F133" s="16">
        <v>8</v>
      </c>
      <c r="G133" s="16">
        <f>G32+F133</f>
        <v>1209</v>
      </c>
      <c r="H133" s="662" t="s">
        <v>168</v>
      </c>
      <c r="I133" s="663"/>
      <c r="J133" s="18">
        <v>0</v>
      </c>
      <c r="K133" s="19">
        <f>K32+J133</f>
        <v>0</v>
      </c>
      <c r="L133" s="26">
        <v>0</v>
      </c>
      <c r="M133" s="21">
        <f>M32+L133</f>
        <v>9</v>
      </c>
    </row>
    <row r="134" spans="1:13">
      <c r="A134" s="653" t="s">
        <v>169</v>
      </c>
      <c r="B134" s="654"/>
      <c r="C134" s="22">
        <v>0</v>
      </c>
      <c r="D134" s="16">
        <f>D33+C134</f>
        <v>10</v>
      </c>
      <c r="E134" s="188" t="s">
        <v>170</v>
      </c>
      <c r="F134" s="16">
        <v>6</v>
      </c>
      <c r="G134" s="16">
        <f>G33+F134</f>
        <v>475</v>
      </c>
      <c r="H134" s="641" t="s">
        <v>171</v>
      </c>
      <c r="I134" s="642"/>
      <c r="J134" s="87">
        <v>0</v>
      </c>
      <c r="K134" s="19">
        <f>K33+J134</f>
        <v>0</v>
      </c>
      <c r="L134" s="88">
        <v>0</v>
      </c>
      <c r="M134" s="21">
        <f>M33+L134</f>
        <v>3</v>
      </c>
    </row>
    <row r="135" spans="1:13">
      <c r="A135" s="661" t="s">
        <v>172</v>
      </c>
      <c r="B135" s="569"/>
      <c r="C135" s="16">
        <v>0</v>
      </c>
      <c r="D135" s="16">
        <f>D34+C135</f>
        <v>20</v>
      </c>
      <c r="E135" s="181" t="s">
        <v>173</v>
      </c>
      <c r="F135" s="16">
        <v>4</v>
      </c>
      <c r="G135" s="16">
        <f>G34+F135</f>
        <v>110</v>
      </c>
      <c r="H135" s="662" t="s">
        <v>174</v>
      </c>
      <c r="I135" s="663"/>
      <c r="J135" s="18">
        <v>0</v>
      </c>
      <c r="K135" s="19">
        <f>K34+J135</f>
        <v>0</v>
      </c>
      <c r="L135" s="26">
        <v>0</v>
      </c>
      <c r="M135" s="21">
        <f>M34+L135</f>
        <v>10</v>
      </c>
    </row>
    <row r="136" spans="1:13">
      <c r="A136" s="661" t="s">
        <v>175</v>
      </c>
      <c r="B136" s="569"/>
      <c r="C136" s="16">
        <v>0</v>
      </c>
      <c r="D136" s="16">
        <f>D35+C136</f>
        <v>11</v>
      </c>
      <c r="E136" s="181" t="s">
        <v>250</v>
      </c>
      <c r="F136" s="16">
        <v>0</v>
      </c>
      <c r="G136" s="16">
        <f>G35+F136</f>
        <v>15</v>
      </c>
      <c r="H136" s="662"/>
      <c r="I136" s="663"/>
      <c r="J136" s="18"/>
      <c r="K136" s="19"/>
      <c r="L136" s="26"/>
      <c r="M136" s="26"/>
    </row>
    <row r="137" spans="1:13">
      <c r="A137" s="646" t="s">
        <v>251</v>
      </c>
      <c r="B137" s="647"/>
      <c r="C137" s="94">
        <v>2</v>
      </c>
      <c r="D137" s="16">
        <f>D36+C137</f>
        <v>6</v>
      </c>
      <c r="E137" s="95"/>
      <c r="F137" s="94"/>
      <c r="G137" s="96"/>
      <c r="H137" s="648"/>
      <c r="I137" s="649"/>
      <c r="J137" s="97"/>
      <c r="K137" s="98"/>
      <c r="L137" s="99"/>
      <c r="M137" s="99"/>
    </row>
    <row r="138" spans="1:13">
      <c r="A138" s="650" t="s">
        <v>252</v>
      </c>
      <c r="B138" s="651"/>
      <c r="C138" s="651"/>
      <c r="D138" s="651"/>
      <c r="E138" s="651"/>
      <c r="F138" s="651"/>
      <c r="G138" s="651"/>
      <c r="H138" s="651"/>
      <c r="I138" s="651"/>
      <c r="J138" s="651"/>
      <c r="K138" s="651"/>
      <c r="L138" s="651"/>
      <c r="M138" s="652"/>
    </row>
    <row r="139" spans="1:13">
      <c r="A139" s="653" t="s">
        <v>253</v>
      </c>
      <c r="B139" s="654"/>
      <c r="C139" s="656" t="s">
        <v>254</v>
      </c>
      <c r="D139" s="639" t="s">
        <v>255</v>
      </c>
      <c r="E139" s="566"/>
      <c r="F139" s="639" t="s">
        <v>256</v>
      </c>
      <c r="G139" s="658"/>
      <c r="H139" s="659" t="s">
        <v>257</v>
      </c>
      <c r="I139" s="656" t="s">
        <v>258</v>
      </c>
      <c r="J139" s="639" t="s">
        <v>255</v>
      </c>
      <c r="K139" s="566"/>
      <c r="L139" s="639" t="s">
        <v>256</v>
      </c>
      <c r="M139" s="640"/>
    </row>
    <row r="140" spans="1:13" ht="33" customHeight="1">
      <c r="A140" s="655"/>
      <c r="B140" s="566"/>
      <c r="C140" s="657"/>
      <c r="D140" s="181" t="s">
        <v>191</v>
      </c>
      <c r="E140" s="181" t="s">
        <v>192</v>
      </c>
      <c r="F140" s="181" t="s">
        <v>191</v>
      </c>
      <c r="G140" s="27" t="s">
        <v>192</v>
      </c>
      <c r="H140" s="660"/>
      <c r="I140" s="657"/>
      <c r="J140" s="181" t="s">
        <v>191</v>
      </c>
      <c r="K140" s="181" t="s">
        <v>192</v>
      </c>
      <c r="L140" s="181" t="s">
        <v>191</v>
      </c>
      <c r="M140" s="186" t="s">
        <v>192</v>
      </c>
    </row>
    <row r="141" spans="1:13" ht="22.5">
      <c r="A141" s="180">
        <v>1</v>
      </c>
      <c r="B141" s="190" t="s">
        <v>194</v>
      </c>
      <c r="C141" s="65" t="s">
        <v>195</v>
      </c>
      <c r="D141" s="59">
        <v>0</v>
      </c>
      <c r="E141" s="58">
        <v>70.5</v>
      </c>
      <c r="F141" s="59">
        <v>0</v>
      </c>
      <c r="G141" s="28">
        <v>70.5</v>
      </c>
      <c r="H141" s="29" t="s">
        <v>196</v>
      </c>
      <c r="I141" s="58">
        <v>5876</v>
      </c>
      <c r="J141" s="58">
        <v>0</v>
      </c>
      <c r="K141" s="58">
        <v>6653.6</v>
      </c>
      <c r="L141" s="58">
        <v>0</v>
      </c>
      <c r="M141" s="72">
        <v>6653.6</v>
      </c>
    </row>
    <row r="142" spans="1:13" ht="22.5">
      <c r="A142" s="182">
        <v>2</v>
      </c>
      <c r="B142" s="60" t="s">
        <v>197</v>
      </c>
      <c r="C142" s="77" t="s">
        <v>195</v>
      </c>
      <c r="D142" s="62">
        <v>0</v>
      </c>
      <c r="E142" s="58">
        <v>1286.5</v>
      </c>
      <c r="F142" s="62">
        <v>0</v>
      </c>
      <c r="G142" s="52">
        <v>1286.5</v>
      </c>
      <c r="H142" s="74" t="s">
        <v>198</v>
      </c>
      <c r="I142" s="64">
        <v>280</v>
      </c>
      <c r="J142" s="64">
        <v>0</v>
      </c>
      <c r="K142" s="58">
        <v>150</v>
      </c>
      <c r="L142" s="64">
        <v>0</v>
      </c>
      <c r="M142" s="76">
        <v>150</v>
      </c>
    </row>
    <row r="143" spans="1:13" ht="22.5">
      <c r="A143" s="180">
        <v>3</v>
      </c>
      <c r="B143" s="190" t="s">
        <v>197</v>
      </c>
      <c r="C143" s="70">
        <v>1510</v>
      </c>
      <c r="D143" s="59">
        <v>0</v>
      </c>
      <c r="E143" s="58">
        <v>1617</v>
      </c>
      <c r="F143" s="59">
        <v>0</v>
      </c>
      <c r="G143" s="28">
        <v>1617</v>
      </c>
      <c r="H143" s="73" t="s">
        <v>20</v>
      </c>
      <c r="I143" s="58">
        <v>0</v>
      </c>
      <c r="J143" s="58">
        <v>0</v>
      </c>
      <c r="K143" s="58">
        <v>400.5</v>
      </c>
      <c r="L143" s="58">
        <v>0</v>
      </c>
      <c r="M143" s="72">
        <v>400.5</v>
      </c>
    </row>
    <row r="144" spans="1:13" ht="36">
      <c r="A144" s="182">
        <v>4</v>
      </c>
      <c r="B144" s="60" t="s">
        <v>199</v>
      </c>
      <c r="C144" s="77" t="s">
        <v>195</v>
      </c>
      <c r="D144" s="62">
        <v>0</v>
      </c>
      <c r="E144" s="58">
        <v>11</v>
      </c>
      <c r="F144" s="62">
        <v>0</v>
      </c>
      <c r="G144" s="52">
        <v>11</v>
      </c>
      <c r="H144" s="79" t="s">
        <v>21</v>
      </c>
      <c r="I144" s="183">
        <v>2605</v>
      </c>
      <c r="J144" s="64">
        <v>0</v>
      </c>
      <c r="K144" s="58">
        <v>2605</v>
      </c>
      <c r="L144" s="64">
        <v>0</v>
      </c>
      <c r="M144" s="61">
        <v>2605</v>
      </c>
    </row>
    <row r="145" spans="1:13" ht="36">
      <c r="A145" s="182">
        <v>5</v>
      </c>
      <c r="B145" s="78" t="s">
        <v>200</v>
      </c>
      <c r="C145" s="75">
        <v>25580.94</v>
      </c>
      <c r="D145" s="62">
        <v>0</v>
      </c>
      <c r="E145" s="58">
        <v>26635.5</v>
      </c>
      <c r="F145" s="62">
        <v>0</v>
      </c>
      <c r="G145" s="52">
        <v>26635.5</v>
      </c>
      <c r="H145" s="79" t="s">
        <v>22</v>
      </c>
      <c r="I145" s="183">
        <v>7442</v>
      </c>
      <c r="J145" s="64">
        <v>0</v>
      </c>
      <c r="K145" s="58">
        <v>7442</v>
      </c>
      <c r="L145" s="64">
        <v>0</v>
      </c>
      <c r="M145" s="50">
        <v>7442</v>
      </c>
    </row>
    <row r="146" spans="1:13" ht="36">
      <c r="A146" s="182">
        <v>6</v>
      </c>
      <c r="B146" s="78" t="s">
        <v>201</v>
      </c>
      <c r="C146" s="71">
        <v>50</v>
      </c>
      <c r="D146" s="62">
        <v>0</v>
      </c>
      <c r="E146" s="58">
        <v>72.5</v>
      </c>
      <c r="F146" s="62">
        <v>0</v>
      </c>
      <c r="G146" s="52">
        <v>72.5</v>
      </c>
      <c r="H146" s="79" t="s">
        <v>23</v>
      </c>
      <c r="I146" s="183">
        <v>1319</v>
      </c>
      <c r="J146" s="64">
        <v>0</v>
      </c>
      <c r="K146" s="58">
        <v>1319</v>
      </c>
      <c r="L146" s="64">
        <v>0</v>
      </c>
      <c r="M146" s="50">
        <v>1319</v>
      </c>
    </row>
    <row r="147" spans="1:13" ht="22.5">
      <c r="A147" s="180">
        <v>7</v>
      </c>
      <c r="B147" s="179" t="s">
        <v>202</v>
      </c>
      <c r="C147" s="66">
        <v>33.6</v>
      </c>
      <c r="D147" s="59">
        <v>0</v>
      </c>
      <c r="E147" s="58">
        <v>24.16</v>
      </c>
      <c r="F147" s="59">
        <v>0</v>
      </c>
      <c r="G147" s="28">
        <v>24.16</v>
      </c>
      <c r="H147" s="31"/>
      <c r="I147" s="181"/>
      <c r="J147" s="181"/>
      <c r="K147" s="181"/>
      <c r="L147" s="181"/>
      <c r="M147" s="30"/>
    </row>
    <row r="148" spans="1:13" ht="22.5">
      <c r="A148" s="182">
        <v>8</v>
      </c>
      <c r="B148" s="32" t="s">
        <v>203</v>
      </c>
      <c r="C148" s="67">
        <v>88.8</v>
      </c>
      <c r="D148" s="62">
        <v>0</v>
      </c>
      <c r="E148" s="58">
        <v>70.42</v>
      </c>
      <c r="F148" s="62">
        <v>0</v>
      </c>
      <c r="G148" s="52">
        <v>70.42</v>
      </c>
      <c r="H148" s="33"/>
      <c r="I148" s="183"/>
      <c r="J148" s="183"/>
      <c r="K148" s="183"/>
      <c r="L148" s="183"/>
      <c r="M148" s="34"/>
    </row>
    <row r="149" spans="1:13">
      <c r="A149" s="180">
        <v>9</v>
      </c>
      <c r="B149" s="179" t="s">
        <v>204</v>
      </c>
      <c r="C149" s="68">
        <v>1343</v>
      </c>
      <c r="D149" s="59">
        <v>0</v>
      </c>
      <c r="E149" s="58">
        <v>1474.91</v>
      </c>
      <c r="F149" s="59">
        <v>0</v>
      </c>
      <c r="G149" s="28">
        <v>1474.91</v>
      </c>
      <c r="H149" s="31"/>
      <c r="I149" s="181"/>
      <c r="J149" s="181"/>
      <c r="K149" s="181"/>
      <c r="L149" s="181"/>
      <c r="M149" s="30"/>
    </row>
    <row r="150" spans="1:13">
      <c r="A150" s="182">
        <v>10</v>
      </c>
      <c r="B150" s="32" t="s">
        <v>205</v>
      </c>
      <c r="C150" s="69">
        <v>4007</v>
      </c>
      <c r="D150" s="62">
        <v>0</v>
      </c>
      <c r="E150" s="58">
        <v>3972.43</v>
      </c>
      <c r="F150" s="62">
        <v>0</v>
      </c>
      <c r="G150" s="28">
        <v>3972.43</v>
      </c>
      <c r="H150" s="33"/>
      <c r="I150" s="183"/>
      <c r="J150" s="183"/>
      <c r="K150" s="183"/>
      <c r="L150" s="183"/>
      <c r="M150" s="34"/>
    </row>
    <row r="151" spans="1:13" ht="17.25" thickBot="1">
      <c r="A151" s="35">
        <v>11</v>
      </c>
      <c r="B151" s="36"/>
      <c r="C151" s="37"/>
      <c r="D151" s="38"/>
      <c r="E151" s="90"/>
      <c r="F151" s="38"/>
      <c r="G151" s="39"/>
      <c r="H151" s="40"/>
      <c r="I151" s="41"/>
      <c r="J151" s="41"/>
      <c r="K151" s="41"/>
      <c r="L151" s="41"/>
      <c r="M151" s="42"/>
    </row>
    <row r="152" spans="1:13" ht="33.75" thickTop="1">
      <c r="A152" s="565" t="s">
        <v>206</v>
      </c>
      <c r="B152" s="566"/>
      <c r="C152" s="567"/>
      <c r="D152" s="567"/>
      <c r="E152" s="639"/>
      <c r="F152" s="641" t="s">
        <v>207</v>
      </c>
      <c r="G152" s="642"/>
      <c r="H152" s="43" t="s">
        <v>208</v>
      </c>
      <c r="I152" s="43" t="s">
        <v>209</v>
      </c>
      <c r="J152" s="567" t="s">
        <v>210</v>
      </c>
      <c r="K152" s="567"/>
      <c r="L152" s="567" t="s">
        <v>110</v>
      </c>
      <c r="M152" s="643"/>
    </row>
    <row r="153" spans="1:13">
      <c r="A153" s="618" t="s">
        <v>211</v>
      </c>
      <c r="B153" s="619"/>
      <c r="C153" s="620"/>
      <c r="D153" s="620" t="s">
        <v>212</v>
      </c>
      <c r="E153" s="621"/>
      <c r="F153" s="644"/>
      <c r="G153" s="645"/>
      <c r="H153" s="89"/>
      <c r="I153" s="57"/>
      <c r="J153" s="570"/>
      <c r="K153" s="570"/>
      <c r="L153" s="570"/>
      <c r="M153" s="623"/>
    </row>
    <row r="154" spans="1:13">
      <c r="A154" s="618" t="s">
        <v>213</v>
      </c>
      <c r="B154" s="619"/>
      <c r="C154" s="620"/>
      <c r="D154" s="620" t="s">
        <v>214</v>
      </c>
      <c r="E154" s="621"/>
      <c r="F154" s="622"/>
      <c r="G154" s="570"/>
      <c r="H154" s="92"/>
      <c r="I154" s="57"/>
      <c r="J154" s="570"/>
      <c r="K154" s="570"/>
      <c r="L154" s="570"/>
      <c r="M154" s="623"/>
    </row>
    <row r="155" spans="1:13">
      <c r="A155" s="634" t="s">
        <v>215</v>
      </c>
      <c r="B155" s="635"/>
      <c r="C155" s="579"/>
      <c r="D155" s="636" t="s">
        <v>216</v>
      </c>
      <c r="E155" s="637"/>
      <c r="F155" s="638"/>
      <c r="G155" s="567"/>
      <c r="H155" s="92"/>
      <c r="I155" s="57"/>
      <c r="J155" s="570"/>
      <c r="K155" s="570"/>
      <c r="L155" s="570"/>
      <c r="M155" s="623"/>
    </row>
    <row r="156" spans="1:13">
      <c r="A156" s="618" t="s">
        <v>217</v>
      </c>
      <c r="B156" s="619"/>
      <c r="C156" s="620"/>
      <c r="D156" s="620" t="s">
        <v>218</v>
      </c>
      <c r="E156" s="621"/>
      <c r="F156" s="622"/>
      <c r="G156" s="570"/>
      <c r="H156" s="92"/>
      <c r="I156" s="44"/>
      <c r="J156" s="570"/>
      <c r="K156" s="570"/>
      <c r="L156" s="570"/>
      <c r="M156" s="623"/>
    </row>
    <row r="157" spans="1:13" ht="17.25" thickBot="1">
      <c r="A157" s="624" t="s">
        <v>219</v>
      </c>
      <c r="B157" s="625"/>
      <c r="C157" s="626"/>
      <c r="D157" s="627" t="s">
        <v>220</v>
      </c>
      <c r="E157" s="628"/>
      <c r="F157" s="629"/>
      <c r="G157" s="630"/>
      <c r="H157" s="46"/>
      <c r="I157" s="47"/>
      <c r="J157" s="631"/>
      <c r="K157" s="630"/>
      <c r="L157" s="632"/>
      <c r="M157" s="633"/>
    </row>
    <row r="158" spans="1:13" ht="17.25" thickTop="1">
      <c r="A158" s="607" t="s">
        <v>221</v>
      </c>
      <c r="B158" s="608"/>
      <c r="C158" s="608"/>
      <c r="D158" s="608"/>
      <c r="E158" s="608"/>
      <c r="F158" s="608"/>
      <c r="G158" s="608"/>
      <c r="H158" s="608"/>
      <c r="I158" s="608"/>
      <c r="J158" s="608"/>
      <c r="K158" s="608"/>
      <c r="L158" s="608"/>
      <c r="M158" s="609"/>
    </row>
    <row r="159" spans="1:13">
      <c r="A159" s="610" t="s">
        <v>259</v>
      </c>
      <c r="B159" s="611"/>
      <c r="C159" s="611"/>
      <c r="D159" s="611"/>
      <c r="E159" s="611"/>
      <c r="F159" s="611"/>
      <c r="G159" s="611"/>
      <c r="H159" s="611"/>
      <c r="I159" s="611"/>
      <c r="J159" s="611"/>
      <c r="K159" s="611"/>
      <c r="L159" s="611"/>
      <c r="M159" s="612"/>
    </row>
    <row r="160" spans="1:13" ht="33" customHeight="1">
      <c r="A160" s="613" t="s">
        <v>260</v>
      </c>
      <c r="B160" s="614"/>
      <c r="C160" s="614"/>
      <c r="D160" s="614"/>
      <c r="E160" s="614"/>
      <c r="F160" s="614"/>
      <c r="G160" s="614"/>
      <c r="H160" s="614"/>
      <c r="I160" s="614"/>
      <c r="J160" s="614"/>
      <c r="K160" s="614"/>
      <c r="L160" s="614"/>
      <c r="M160" s="615"/>
    </row>
    <row r="161" spans="1:13" ht="25.5">
      <c r="E161" s="616" t="s">
        <v>76</v>
      </c>
      <c r="F161" s="616"/>
      <c r="G161" s="616"/>
      <c r="H161" s="616"/>
      <c r="I161" s="616"/>
      <c r="L161" s="616" t="s">
        <v>77</v>
      </c>
      <c r="M161" s="616"/>
    </row>
    <row r="162" spans="1:13" ht="25.5">
      <c r="A162" s="617" t="s">
        <v>78</v>
      </c>
      <c r="B162" s="617"/>
      <c r="C162" s="617"/>
      <c r="E162" s="616" t="s">
        <v>79</v>
      </c>
      <c r="F162" s="616"/>
      <c r="G162" s="616"/>
      <c r="H162" s="616"/>
      <c r="I162" s="616"/>
    </row>
    <row r="163" spans="1:13" ht="17.25" thickBot="1">
      <c r="A163" s="5" t="s">
        <v>80</v>
      </c>
      <c r="B163" s="6"/>
      <c r="C163" s="6"/>
      <c r="D163" s="6"/>
      <c r="E163" s="5"/>
      <c r="F163" s="5"/>
      <c r="G163" s="5"/>
      <c r="H163" s="5" t="s">
        <v>81</v>
      </c>
      <c r="J163" s="592">
        <v>40849</v>
      </c>
      <c r="K163" s="592"/>
      <c r="L163" s="592"/>
      <c r="M163" s="7">
        <f>J163</f>
        <v>40849</v>
      </c>
    </row>
    <row r="164" spans="1:13" ht="36" customHeight="1" thickTop="1" thickBot="1">
      <c r="A164" s="593" t="s">
        <v>82</v>
      </c>
      <c r="B164" s="594"/>
      <c r="C164" s="595"/>
      <c r="D164" s="596" t="s">
        <v>83</v>
      </c>
      <c r="E164" s="597"/>
      <c r="F164" s="597"/>
      <c r="G164" s="597"/>
      <c r="H164" s="597"/>
      <c r="I164" s="598"/>
      <c r="J164" s="599" t="s">
        <v>84</v>
      </c>
      <c r="K164" s="599"/>
      <c r="L164" s="600" t="s">
        <v>85</v>
      </c>
      <c r="M164" s="601"/>
    </row>
    <row r="165" spans="1:13" ht="17.25" thickTop="1">
      <c r="A165" s="568" t="s">
        <v>86</v>
      </c>
      <c r="B165" s="569"/>
      <c r="C165" s="570"/>
      <c r="D165" s="563" t="s">
        <v>87</v>
      </c>
      <c r="E165" s="602"/>
      <c r="F165" s="603" t="s">
        <v>88</v>
      </c>
      <c r="G165" s="604"/>
      <c r="H165" s="605">
        <v>40190</v>
      </c>
      <c r="I165" s="606"/>
      <c r="J165" s="595" t="s">
        <v>89</v>
      </c>
      <c r="K165" s="595"/>
      <c r="L165" s="581">
        <v>720</v>
      </c>
      <c r="M165" s="582"/>
    </row>
    <row r="166" spans="1:13" ht="17.25" thickBot="1">
      <c r="A166" s="583" t="s">
        <v>90</v>
      </c>
      <c r="B166" s="584"/>
      <c r="C166" s="585"/>
      <c r="D166" s="586" t="s">
        <v>91</v>
      </c>
      <c r="E166" s="587"/>
      <c r="F166" s="568" t="s">
        <v>92</v>
      </c>
      <c r="G166" s="570"/>
      <c r="H166" s="588">
        <v>41007</v>
      </c>
      <c r="I166" s="589"/>
      <c r="J166" s="570" t="s">
        <v>93</v>
      </c>
      <c r="K166" s="570"/>
      <c r="L166" s="590">
        <f>L77+1</f>
        <v>1</v>
      </c>
      <c r="M166" s="591"/>
    </row>
    <row r="167" spans="1:13" ht="18" thickTop="1" thickBot="1">
      <c r="A167" s="565" t="s">
        <v>94</v>
      </c>
      <c r="B167" s="566"/>
      <c r="C167" s="567"/>
      <c r="D167" s="572">
        <v>483900000</v>
      </c>
      <c r="E167" s="573"/>
      <c r="F167" s="571" t="s">
        <v>95</v>
      </c>
      <c r="G167" s="557"/>
      <c r="H167" s="574">
        <v>97</v>
      </c>
      <c r="I167" s="575"/>
      <c r="J167" s="557" t="s">
        <v>96</v>
      </c>
      <c r="K167" s="557"/>
      <c r="L167" s="576">
        <f>L165-L166</f>
        <v>719</v>
      </c>
      <c r="M167" s="577"/>
    </row>
    <row r="168" spans="1:13" ht="17.25" thickTop="1">
      <c r="A168" s="568"/>
      <c r="B168" s="569"/>
      <c r="C168" s="570"/>
      <c r="D168" s="578" t="s">
        <v>97</v>
      </c>
      <c r="E168" s="578"/>
      <c r="F168" s="579" t="s">
        <v>98</v>
      </c>
      <c r="G168" s="579"/>
      <c r="H168" s="579"/>
      <c r="I168" s="580"/>
      <c r="J168" s="566" t="s">
        <v>99</v>
      </c>
      <c r="K168" s="567"/>
      <c r="L168" s="458">
        <v>0.70230000000000004</v>
      </c>
      <c r="M168" s="459"/>
    </row>
    <row r="169" spans="1:13" ht="17.25" thickBot="1">
      <c r="A169" s="571"/>
      <c r="B169" s="556"/>
      <c r="C169" s="557"/>
      <c r="D169" s="553" t="s">
        <v>100</v>
      </c>
      <c r="E169" s="553"/>
      <c r="F169" s="554" t="s">
        <v>101</v>
      </c>
      <c r="G169" s="554"/>
      <c r="H169" s="554"/>
      <c r="I169" s="555"/>
      <c r="J169" s="556" t="s">
        <v>102</v>
      </c>
      <c r="K169" s="557"/>
      <c r="L169" s="440">
        <v>0.68689999999999996</v>
      </c>
      <c r="M169" s="441"/>
    </row>
    <row r="170" spans="1:13" ht="63.75" customHeight="1" thickTop="1">
      <c r="A170" s="716" t="s">
        <v>261</v>
      </c>
      <c r="B170" s="717"/>
      <c r="C170" s="717"/>
      <c r="D170" s="717"/>
      <c r="E170" s="717"/>
      <c r="F170" s="717"/>
      <c r="G170" s="717"/>
      <c r="H170" s="717"/>
      <c r="I170" s="717"/>
      <c r="J170" s="717"/>
      <c r="K170" s="717"/>
      <c r="L170" s="717"/>
      <c r="M170" s="718"/>
    </row>
    <row r="171" spans="1:13">
      <c r="A171" s="561" t="s">
        <v>225</v>
      </c>
      <c r="B171" s="562"/>
      <c r="C171" s="563"/>
      <c r="D171" s="563"/>
      <c r="E171" s="563"/>
      <c r="F171" s="563"/>
      <c r="G171" s="563"/>
      <c r="H171" s="563"/>
      <c r="I171" s="563"/>
      <c r="J171" s="563"/>
      <c r="K171" s="563"/>
      <c r="L171" s="563"/>
      <c r="M171" s="564"/>
    </row>
    <row r="172" spans="1:13" ht="17.25" thickBot="1">
      <c r="A172" s="543" t="s">
        <v>226</v>
      </c>
      <c r="B172" s="544"/>
      <c r="C172" s="545"/>
      <c r="D172" s="545"/>
      <c r="E172" s="545"/>
      <c r="F172" s="545"/>
      <c r="G172" s="545"/>
      <c r="H172" s="545"/>
      <c r="I172" s="545"/>
      <c r="J172" s="545"/>
      <c r="K172" s="545"/>
      <c r="L172" s="545"/>
      <c r="M172" s="546"/>
    </row>
    <row r="173" spans="1:13" ht="42" customHeight="1" thickTop="1" thickBot="1">
      <c r="A173" s="547" t="s">
        <v>227</v>
      </c>
      <c r="B173" s="548"/>
      <c r="C173" s="549"/>
      <c r="D173" s="549"/>
      <c r="E173" s="549"/>
      <c r="F173" s="549"/>
      <c r="G173" s="549"/>
      <c r="H173" s="550" t="s">
        <v>228</v>
      </c>
      <c r="I173" s="550"/>
      <c r="J173" s="550"/>
      <c r="K173" s="550"/>
      <c r="L173" s="550"/>
      <c r="M173" s="551"/>
    </row>
    <row r="174" spans="1:13" ht="17.25" thickTop="1">
      <c r="A174" s="552" t="s">
        <v>229</v>
      </c>
      <c r="B174" s="552"/>
      <c r="C174" s="541"/>
      <c r="D174" s="541"/>
      <c r="E174" s="541"/>
      <c r="F174" s="541"/>
      <c r="G174" s="541"/>
      <c r="H174" s="541"/>
      <c r="I174" s="541"/>
      <c r="J174" s="541"/>
      <c r="K174" s="541"/>
      <c r="L174" s="541"/>
      <c r="M174" s="541"/>
    </row>
    <row r="175" spans="1:13">
      <c r="A175" s="542" t="s">
        <v>230</v>
      </c>
      <c r="B175" s="542"/>
      <c r="C175" s="540"/>
      <c r="D175" s="540"/>
      <c r="E175" s="540"/>
      <c r="F175" s="540"/>
      <c r="G175" s="540"/>
      <c r="H175" s="540"/>
      <c r="I175" s="540"/>
      <c r="J175" s="540"/>
      <c r="K175" s="540"/>
      <c r="L175" s="540"/>
      <c r="M175" s="540"/>
    </row>
    <row r="176" spans="1:13">
      <c r="A176" s="540" t="s">
        <v>231</v>
      </c>
      <c r="B176" s="540"/>
      <c r="C176" s="540"/>
      <c r="D176" s="540"/>
      <c r="E176" s="540"/>
      <c r="F176" s="540"/>
      <c r="G176" s="540"/>
      <c r="H176" s="540"/>
      <c r="I176" s="540"/>
      <c r="J176" s="540"/>
      <c r="K176" s="540"/>
      <c r="L176" s="540"/>
      <c r="M176" s="540"/>
    </row>
    <row r="177" spans="1:13">
      <c r="A177" s="540" t="s">
        <v>232</v>
      </c>
      <c r="B177" s="540"/>
      <c r="C177" s="541"/>
      <c r="D177" s="541"/>
      <c r="E177" s="541"/>
      <c r="F177" s="541"/>
      <c r="G177" s="541"/>
      <c r="H177" s="541"/>
      <c r="I177" s="541"/>
      <c r="J177" s="541"/>
      <c r="K177" s="541"/>
      <c r="L177" s="541"/>
      <c r="M177" s="541"/>
    </row>
    <row r="178" spans="1:13">
      <c r="A178" s="542" t="s">
        <v>233</v>
      </c>
      <c r="B178" s="542"/>
      <c r="C178" s="540"/>
      <c r="D178" s="540"/>
      <c r="E178" s="540"/>
      <c r="F178" s="540"/>
      <c r="G178" s="540"/>
      <c r="H178" s="540"/>
      <c r="I178" s="540"/>
      <c r="J178" s="540"/>
      <c r="K178" s="540"/>
      <c r="L178" s="540"/>
      <c r="M178" s="540"/>
    </row>
    <row r="179" spans="1:13">
      <c r="A179" s="540" t="s">
        <v>234</v>
      </c>
      <c r="B179" s="540"/>
      <c r="C179" s="540"/>
      <c r="D179" s="540"/>
      <c r="E179" s="540"/>
      <c r="F179" s="540"/>
      <c r="G179" s="540"/>
      <c r="H179" s="540"/>
      <c r="I179" s="540"/>
      <c r="J179" s="540"/>
      <c r="K179" s="540"/>
      <c r="L179" s="540"/>
      <c r="M179" s="540"/>
    </row>
    <row r="180" spans="1:13">
      <c r="A180" s="540" t="s">
        <v>235</v>
      </c>
      <c r="B180" s="540"/>
      <c r="C180" s="540"/>
      <c r="D180" s="540"/>
      <c r="E180" s="540"/>
      <c r="F180" s="540"/>
      <c r="G180" s="540"/>
      <c r="H180" s="540"/>
      <c r="I180" s="540"/>
      <c r="J180" s="540"/>
      <c r="K180" s="540"/>
      <c r="L180" s="540"/>
      <c r="M180" s="540"/>
    </row>
    <row r="181" spans="1:13">
      <c r="A181" s="540" t="s">
        <v>236</v>
      </c>
      <c r="B181" s="540"/>
      <c r="C181" s="540"/>
      <c r="D181" s="540"/>
      <c r="E181" s="540"/>
      <c r="F181" s="540"/>
      <c r="G181" s="540"/>
      <c r="H181" s="540"/>
      <c r="I181" s="540"/>
      <c r="J181" s="540"/>
      <c r="K181" s="540"/>
      <c r="L181" s="540"/>
      <c r="M181" s="540"/>
    </row>
    <row r="182" spans="1:13" ht="25.5">
      <c r="E182" s="616" t="s">
        <v>76</v>
      </c>
      <c r="F182" s="616"/>
      <c r="G182" s="616"/>
      <c r="H182" s="616"/>
      <c r="I182" s="616"/>
      <c r="L182" s="616" t="s">
        <v>77</v>
      </c>
      <c r="M182" s="616"/>
    </row>
    <row r="183" spans="1:13" ht="25.5">
      <c r="A183" s="617" t="s">
        <v>78</v>
      </c>
      <c r="B183" s="617"/>
      <c r="C183" s="617"/>
      <c r="E183" s="616" t="s">
        <v>79</v>
      </c>
      <c r="F183" s="616"/>
      <c r="G183" s="616"/>
      <c r="H183" s="616"/>
      <c r="I183" s="616"/>
    </row>
    <row r="184" spans="1:13" ht="17.25" thickBot="1">
      <c r="A184" s="5" t="s">
        <v>262</v>
      </c>
      <c r="B184" s="6"/>
      <c r="C184" s="6"/>
      <c r="D184" s="6"/>
      <c r="E184" s="5"/>
      <c r="F184" s="5"/>
      <c r="G184" s="5"/>
      <c r="H184" s="5" t="s">
        <v>81</v>
      </c>
      <c r="J184" s="592">
        <v>40850</v>
      </c>
      <c r="K184" s="592"/>
      <c r="L184" s="592"/>
      <c r="M184" s="7">
        <f>J184</f>
        <v>40850</v>
      </c>
    </row>
    <row r="185" spans="1:13" ht="36" customHeight="1" thickTop="1" thickBot="1">
      <c r="A185" s="593" t="s">
        <v>82</v>
      </c>
      <c r="B185" s="594"/>
      <c r="C185" s="595"/>
      <c r="D185" s="596" t="s">
        <v>83</v>
      </c>
      <c r="E185" s="597"/>
      <c r="F185" s="597"/>
      <c r="G185" s="597"/>
      <c r="H185" s="597"/>
      <c r="I185" s="598"/>
      <c r="J185" s="599" t="s">
        <v>84</v>
      </c>
      <c r="K185" s="599"/>
      <c r="L185" s="600" t="s">
        <v>85</v>
      </c>
      <c r="M185" s="601"/>
    </row>
    <row r="186" spans="1:13" ht="17.25" thickTop="1">
      <c r="A186" s="568" t="s">
        <v>86</v>
      </c>
      <c r="B186" s="569"/>
      <c r="C186" s="570"/>
      <c r="D186" s="563" t="s">
        <v>87</v>
      </c>
      <c r="E186" s="602"/>
      <c r="F186" s="603" t="s">
        <v>88</v>
      </c>
      <c r="G186" s="604"/>
      <c r="H186" s="605">
        <v>40190</v>
      </c>
      <c r="I186" s="606"/>
      <c r="J186" s="595" t="s">
        <v>89</v>
      </c>
      <c r="K186" s="595"/>
      <c r="L186" s="581">
        <v>720</v>
      </c>
      <c r="M186" s="582"/>
    </row>
    <row r="187" spans="1:13" ht="17.25" thickBot="1">
      <c r="A187" s="583" t="s">
        <v>90</v>
      </c>
      <c r="B187" s="584"/>
      <c r="C187" s="585"/>
      <c r="D187" s="586" t="s">
        <v>91</v>
      </c>
      <c r="E187" s="587"/>
      <c r="F187" s="568" t="s">
        <v>92</v>
      </c>
      <c r="G187" s="570"/>
      <c r="H187" s="588">
        <v>41007</v>
      </c>
      <c r="I187" s="589"/>
      <c r="J187" s="570" t="s">
        <v>93</v>
      </c>
      <c r="K187" s="570"/>
      <c r="L187" s="590">
        <f>L95+1</f>
        <v>563</v>
      </c>
      <c r="M187" s="591"/>
    </row>
    <row r="188" spans="1:13" ht="18" thickTop="1" thickBot="1">
      <c r="A188" s="565" t="s">
        <v>94</v>
      </c>
      <c r="B188" s="566"/>
      <c r="C188" s="567"/>
      <c r="D188" s="572">
        <v>483900000</v>
      </c>
      <c r="E188" s="573"/>
      <c r="F188" s="571" t="s">
        <v>95</v>
      </c>
      <c r="G188" s="557"/>
      <c r="H188" s="574">
        <v>97</v>
      </c>
      <c r="I188" s="575"/>
      <c r="J188" s="557" t="s">
        <v>96</v>
      </c>
      <c r="K188" s="557"/>
      <c r="L188" s="576">
        <f>L186-L187</f>
        <v>157</v>
      </c>
      <c r="M188" s="577"/>
    </row>
    <row r="189" spans="1:13" ht="17.25" thickTop="1">
      <c r="A189" s="568"/>
      <c r="B189" s="569"/>
      <c r="C189" s="570"/>
      <c r="D189" s="578" t="s">
        <v>97</v>
      </c>
      <c r="E189" s="578"/>
      <c r="F189" s="579" t="s">
        <v>98</v>
      </c>
      <c r="G189" s="579"/>
      <c r="H189" s="579"/>
      <c r="I189" s="580"/>
      <c r="J189" s="566" t="s">
        <v>99</v>
      </c>
      <c r="K189" s="567"/>
      <c r="L189" s="458">
        <v>0.70389999999999997</v>
      </c>
      <c r="M189" s="459"/>
    </row>
    <row r="190" spans="1:13" ht="17.25" thickBot="1">
      <c r="A190" s="571"/>
      <c r="B190" s="556"/>
      <c r="C190" s="557"/>
      <c r="D190" s="553" t="s">
        <v>100</v>
      </c>
      <c r="E190" s="553"/>
      <c r="F190" s="554" t="s">
        <v>101</v>
      </c>
      <c r="G190" s="554"/>
      <c r="H190" s="554"/>
      <c r="I190" s="555"/>
      <c r="J190" s="556" t="s">
        <v>102</v>
      </c>
      <c r="K190" s="557"/>
      <c r="L190" s="440">
        <v>0.68689999999999996</v>
      </c>
      <c r="M190" s="441"/>
    </row>
    <row r="191" spans="1:13" ht="18" thickTop="1" thickBot="1">
      <c r="A191" s="704" t="s">
        <v>103</v>
      </c>
      <c r="B191" s="705"/>
      <c r="C191" s="706"/>
      <c r="D191" s="706"/>
      <c r="E191" s="706"/>
      <c r="F191" s="706"/>
      <c r="G191" s="706"/>
      <c r="H191" s="706"/>
      <c r="I191" s="706"/>
      <c r="J191" s="707"/>
      <c r="K191" s="707"/>
      <c r="L191" s="706"/>
      <c r="M191" s="708"/>
    </row>
    <row r="192" spans="1:13" ht="24" customHeight="1" thickTop="1">
      <c r="A192" s="568" t="s">
        <v>104</v>
      </c>
      <c r="B192" s="569"/>
      <c r="C192" s="570"/>
      <c r="D192" s="181" t="s">
        <v>105</v>
      </c>
      <c r="E192" s="181" t="s">
        <v>106</v>
      </c>
      <c r="F192" s="570" t="s">
        <v>107</v>
      </c>
      <c r="G192" s="570"/>
      <c r="H192" s="570" t="s">
        <v>108</v>
      </c>
      <c r="I192" s="709"/>
      <c r="J192" s="710" t="s">
        <v>109</v>
      </c>
      <c r="K192" s="711"/>
      <c r="L192" s="569" t="s">
        <v>110</v>
      </c>
      <c r="M192" s="623"/>
    </row>
    <row r="193" spans="1:17" ht="38.25" customHeight="1">
      <c r="A193" s="14">
        <v>1</v>
      </c>
      <c r="B193" s="698" t="s">
        <v>111</v>
      </c>
      <c r="C193" s="699"/>
      <c r="D193" s="181" t="s">
        <v>112</v>
      </c>
      <c r="E193" s="54">
        <v>1</v>
      </c>
      <c r="F193" s="675"/>
      <c r="G193" s="676"/>
      <c r="H193" s="677">
        <f>L187/L186</f>
        <v>0.78194444444444444</v>
      </c>
      <c r="I193" s="678"/>
      <c r="J193" s="688" t="s">
        <v>113</v>
      </c>
      <c r="K193" s="689"/>
      <c r="L193" s="700"/>
      <c r="M193" s="701"/>
    </row>
    <row r="194" spans="1:17" s="109" customFormat="1" ht="38.25" customHeight="1">
      <c r="A194" s="105">
        <v>2</v>
      </c>
      <c r="B194" s="744" t="s">
        <v>237</v>
      </c>
      <c r="C194" s="745"/>
      <c r="D194" s="113" t="s">
        <v>238</v>
      </c>
      <c r="E194" s="54">
        <v>5963</v>
      </c>
      <c r="F194" s="746"/>
      <c r="G194" s="747"/>
      <c r="H194" s="748">
        <f>E194</f>
        <v>5963</v>
      </c>
      <c r="I194" s="749"/>
      <c r="J194" s="688" t="s">
        <v>113</v>
      </c>
      <c r="K194" s="689"/>
      <c r="L194" s="750"/>
      <c r="M194" s="751"/>
      <c r="N194" s="106"/>
      <c r="O194" s="107"/>
      <c r="P194" s="107"/>
      <c r="Q194" s="108"/>
    </row>
    <row r="195" spans="1:17" ht="38.25" customHeight="1">
      <c r="A195" s="14">
        <v>3</v>
      </c>
      <c r="B195" s="692" t="s">
        <v>114</v>
      </c>
      <c r="C195" s="693"/>
      <c r="D195" s="181" t="s">
        <v>115</v>
      </c>
      <c r="E195" s="54">
        <v>6838</v>
      </c>
      <c r="F195" s="675"/>
      <c r="G195" s="676"/>
      <c r="H195" s="677">
        <v>5780</v>
      </c>
      <c r="I195" s="678"/>
      <c r="J195" s="688" t="s">
        <v>113</v>
      </c>
      <c r="K195" s="689"/>
      <c r="L195" s="668"/>
      <c r="M195" s="725"/>
    </row>
    <row r="196" spans="1:17" ht="38.25" customHeight="1">
      <c r="A196" s="53">
        <v>4</v>
      </c>
      <c r="B196" s="686" t="s">
        <v>116</v>
      </c>
      <c r="C196" s="687"/>
      <c r="D196" s="181" t="s">
        <v>117</v>
      </c>
      <c r="E196" s="55">
        <v>316</v>
      </c>
      <c r="F196" s="675"/>
      <c r="G196" s="676"/>
      <c r="H196" s="677">
        <v>280</v>
      </c>
      <c r="I196" s="678"/>
      <c r="J196" s="688" t="s">
        <v>113</v>
      </c>
      <c r="K196" s="689"/>
      <c r="L196" s="740" t="s">
        <v>118</v>
      </c>
      <c r="M196" s="741"/>
    </row>
    <row r="197" spans="1:17" ht="38.25" customHeight="1">
      <c r="A197" s="53">
        <v>5</v>
      </c>
      <c r="B197" s="686" t="s">
        <v>239</v>
      </c>
      <c r="C197" s="687"/>
      <c r="D197" s="181" t="s">
        <v>115</v>
      </c>
      <c r="E197" s="55">
        <v>7945</v>
      </c>
      <c r="F197" s="675"/>
      <c r="G197" s="676"/>
      <c r="H197" s="677">
        <v>500</v>
      </c>
      <c r="I197" s="678"/>
      <c r="J197" s="688" t="s">
        <v>113</v>
      </c>
      <c r="K197" s="689"/>
      <c r="L197" s="738" t="s">
        <v>240</v>
      </c>
      <c r="M197" s="739"/>
    </row>
    <row r="198" spans="1:17" ht="38.25" customHeight="1">
      <c r="A198" s="53">
        <v>6</v>
      </c>
      <c r="B198" s="686" t="s">
        <v>119</v>
      </c>
      <c r="C198" s="687"/>
      <c r="D198" s="181" t="s">
        <v>115</v>
      </c>
      <c r="E198" s="55">
        <v>270</v>
      </c>
      <c r="F198" s="675"/>
      <c r="G198" s="676"/>
      <c r="H198" s="677">
        <v>0</v>
      </c>
      <c r="I198" s="678"/>
      <c r="J198" s="688" t="s">
        <v>120</v>
      </c>
      <c r="K198" s="689"/>
      <c r="L198" s="738" t="s">
        <v>121</v>
      </c>
      <c r="M198" s="739"/>
    </row>
    <row r="199" spans="1:17" ht="38.25" customHeight="1">
      <c r="A199" s="53">
        <v>7</v>
      </c>
      <c r="B199" s="686" t="s">
        <v>124</v>
      </c>
      <c r="C199" s="687"/>
      <c r="D199" s="181" t="s">
        <v>115</v>
      </c>
      <c r="E199" s="55">
        <v>7726</v>
      </c>
      <c r="F199" s="675"/>
      <c r="G199" s="676"/>
      <c r="H199" s="677">
        <v>6726</v>
      </c>
      <c r="I199" s="678"/>
      <c r="J199" s="688" t="s">
        <v>120</v>
      </c>
      <c r="K199" s="689"/>
      <c r="L199" s="738" t="s">
        <v>241</v>
      </c>
      <c r="M199" s="739"/>
    </row>
    <row r="200" spans="1:17" ht="38.25" customHeight="1">
      <c r="A200" s="53">
        <v>8</v>
      </c>
      <c r="B200" s="686" t="s">
        <v>242</v>
      </c>
      <c r="C200" s="687"/>
      <c r="D200" s="181" t="s">
        <v>115</v>
      </c>
      <c r="E200" s="55">
        <v>2865</v>
      </c>
      <c r="F200" s="675"/>
      <c r="G200" s="676"/>
      <c r="H200" s="677">
        <v>500</v>
      </c>
      <c r="I200" s="678"/>
      <c r="J200" s="688"/>
      <c r="K200" s="689"/>
      <c r="L200" s="738"/>
      <c r="M200" s="739"/>
    </row>
    <row r="201" spans="1:17" ht="38.25" customHeight="1">
      <c r="A201" s="14">
        <v>9</v>
      </c>
      <c r="B201" s="698" t="s">
        <v>126</v>
      </c>
      <c r="C201" s="699"/>
      <c r="D201" s="181" t="s">
        <v>115</v>
      </c>
      <c r="E201" s="56">
        <v>37.42</v>
      </c>
      <c r="F201" s="675"/>
      <c r="G201" s="676"/>
      <c r="H201" s="677">
        <v>2.1</v>
      </c>
      <c r="I201" s="678"/>
      <c r="J201" s="688" t="s">
        <v>113</v>
      </c>
      <c r="K201" s="689"/>
      <c r="L201" s="738"/>
      <c r="M201" s="739"/>
    </row>
    <row r="202" spans="1:17" ht="38.25" customHeight="1">
      <c r="A202" s="14">
        <v>10</v>
      </c>
      <c r="B202" s="698" t="s">
        <v>127</v>
      </c>
      <c r="C202" s="699"/>
      <c r="D202" s="181" t="s">
        <v>115</v>
      </c>
      <c r="E202" s="56">
        <v>214.54</v>
      </c>
      <c r="F202" s="675"/>
      <c r="G202" s="676"/>
      <c r="H202" s="677">
        <v>0</v>
      </c>
      <c r="I202" s="678"/>
      <c r="J202" s="688" t="s">
        <v>113</v>
      </c>
      <c r="K202" s="689"/>
      <c r="L202" s="668" t="s">
        <v>128</v>
      </c>
      <c r="M202" s="725"/>
    </row>
    <row r="203" spans="1:17" ht="38.25" customHeight="1" thickBot="1">
      <c r="A203" s="14">
        <v>11</v>
      </c>
      <c r="B203" s="686" t="s">
        <v>129</v>
      </c>
      <c r="C203" s="687"/>
      <c r="D203" s="181" t="s">
        <v>130</v>
      </c>
      <c r="E203" s="56">
        <v>1</v>
      </c>
      <c r="F203" s="675"/>
      <c r="G203" s="676"/>
      <c r="H203" s="677">
        <v>0</v>
      </c>
      <c r="I203" s="678"/>
      <c r="J203" s="679" t="s">
        <v>120</v>
      </c>
      <c r="K203" s="680"/>
      <c r="L203" s="732" t="s">
        <v>131</v>
      </c>
      <c r="M203" s="733"/>
    </row>
    <row r="204" spans="1:17" ht="17.25" thickTop="1">
      <c r="A204" s="683" t="s">
        <v>132</v>
      </c>
      <c r="B204" s="684"/>
      <c r="C204" s="684"/>
      <c r="D204" s="684"/>
      <c r="E204" s="684"/>
      <c r="F204" s="684"/>
      <c r="G204" s="684"/>
      <c r="H204" s="684"/>
      <c r="I204" s="684"/>
      <c r="J204" s="684"/>
      <c r="K204" s="684"/>
      <c r="L204" s="684"/>
      <c r="M204" s="685"/>
    </row>
    <row r="205" spans="1:17">
      <c r="A205" s="668" t="s">
        <v>133</v>
      </c>
      <c r="B205" s="663"/>
      <c r="C205" s="187" t="s">
        <v>134</v>
      </c>
      <c r="D205" s="187" t="s">
        <v>135</v>
      </c>
      <c r="E205" s="187" t="s">
        <v>133</v>
      </c>
      <c r="F205" s="187" t="s">
        <v>134</v>
      </c>
      <c r="G205" s="15" t="s">
        <v>135</v>
      </c>
      <c r="H205" s="663" t="s">
        <v>136</v>
      </c>
      <c r="I205" s="670"/>
      <c r="J205" s="671" t="s">
        <v>137</v>
      </c>
      <c r="K205" s="671"/>
      <c r="L205" s="671" t="s">
        <v>138</v>
      </c>
      <c r="M205" s="672"/>
    </row>
    <row r="206" spans="1:17">
      <c r="A206" s="661" t="s">
        <v>139</v>
      </c>
      <c r="B206" s="569"/>
      <c r="C206" s="16">
        <v>7</v>
      </c>
      <c r="D206" s="16">
        <f t="shared" ref="D206:D215" si="5">C206+D114</f>
        <v>3938</v>
      </c>
      <c r="E206" s="181" t="s">
        <v>140</v>
      </c>
      <c r="F206" s="16">
        <v>0</v>
      </c>
      <c r="G206" s="155">
        <f t="shared" ref="G206:G215" si="6">F206+G114</f>
        <v>8510</v>
      </c>
      <c r="H206" s="622" t="s">
        <v>243</v>
      </c>
      <c r="I206" s="570"/>
      <c r="J206" s="18">
        <v>0</v>
      </c>
      <c r="K206" s="19">
        <f t="shared" ref="K206:K215" si="7">J206+K114</f>
        <v>32</v>
      </c>
      <c r="L206" s="20">
        <v>0</v>
      </c>
      <c r="M206" s="21">
        <f t="shared" ref="M206:M215" si="8">L206+M114</f>
        <v>5</v>
      </c>
    </row>
    <row r="207" spans="1:17">
      <c r="A207" s="661" t="s">
        <v>142</v>
      </c>
      <c r="B207" s="569"/>
      <c r="C207" s="16">
        <v>0</v>
      </c>
      <c r="D207" s="16">
        <f t="shared" si="5"/>
        <v>65</v>
      </c>
      <c r="E207" s="181" t="s">
        <v>143</v>
      </c>
      <c r="F207" s="16">
        <v>0</v>
      </c>
      <c r="G207" s="155">
        <f t="shared" si="6"/>
        <v>12</v>
      </c>
      <c r="H207" s="622" t="s">
        <v>144</v>
      </c>
      <c r="I207" s="570"/>
      <c r="J207" s="18">
        <v>0</v>
      </c>
      <c r="K207" s="19">
        <f t="shared" si="7"/>
        <v>143</v>
      </c>
      <c r="L207" s="20">
        <v>0</v>
      </c>
      <c r="M207" s="21">
        <f t="shared" si="8"/>
        <v>11</v>
      </c>
    </row>
    <row r="208" spans="1:17">
      <c r="A208" s="661" t="s">
        <v>145</v>
      </c>
      <c r="B208" s="569"/>
      <c r="C208" s="16">
        <v>3</v>
      </c>
      <c r="D208" s="16">
        <f t="shared" si="5"/>
        <v>1535</v>
      </c>
      <c r="E208" s="181" t="s">
        <v>146</v>
      </c>
      <c r="F208" s="16">
        <v>0</v>
      </c>
      <c r="G208" s="155">
        <f t="shared" si="6"/>
        <v>55</v>
      </c>
      <c r="H208" s="622" t="s">
        <v>147</v>
      </c>
      <c r="I208" s="570"/>
      <c r="J208" s="18">
        <v>0</v>
      </c>
      <c r="K208" s="19">
        <f t="shared" si="7"/>
        <v>16</v>
      </c>
      <c r="L208" s="20">
        <v>0</v>
      </c>
      <c r="M208" s="21">
        <f t="shared" si="8"/>
        <v>3</v>
      </c>
    </row>
    <row r="209" spans="1:13">
      <c r="A209" s="653" t="s">
        <v>244</v>
      </c>
      <c r="B209" s="654"/>
      <c r="C209" s="16">
        <v>0</v>
      </c>
      <c r="D209" s="16">
        <f t="shared" si="5"/>
        <v>4034</v>
      </c>
      <c r="E209" s="188" t="s">
        <v>149</v>
      </c>
      <c r="F209" s="16">
        <v>0</v>
      </c>
      <c r="G209" s="155">
        <f t="shared" si="6"/>
        <v>96</v>
      </c>
      <c r="H209" s="723" t="s">
        <v>150</v>
      </c>
      <c r="I209" s="724"/>
      <c r="J209" s="18">
        <v>0</v>
      </c>
      <c r="K209" s="19">
        <f t="shared" si="7"/>
        <v>16</v>
      </c>
      <c r="L209" s="20">
        <v>0</v>
      </c>
      <c r="M209" s="21">
        <f t="shared" si="8"/>
        <v>2</v>
      </c>
    </row>
    <row r="210" spans="1:13">
      <c r="A210" s="721" t="s">
        <v>151</v>
      </c>
      <c r="B210" s="722"/>
      <c r="C210" s="24">
        <v>0</v>
      </c>
      <c r="D210" s="16">
        <f t="shared" si="5"/>
        <v>518</v>
      </c>
      <c r="E210" s="25" t="s">
        <v>152</v>
      </c>
      <c r="F210" s="16">
        <v>0</v>
      </c>
      <c r="G210" s="155">
        <f t="shared" si="6"/>
        <v>107</v>
      </c>
      <c r="H210" s="622" t="s">
        <v>153</v>
      </c>
      <c r="I210" s="570"/>
      <c r="J210" s="18">
        <v>0</v>
      </c>
      <c r="K210" s="19">
        <f t="shared" si="7"/>
        <v>0</v>
      </c>
      <c r="L210" s="20">
        <v>0</v>
      </c>
      <c r="M210" s="21">
        <f t="shared" si="8"/>
        <v>111</v>
      </c>
    </row>
    <row r="211" spans="1:13">
      <c r="A211" s="721" t="s">
        <v>154</v>
      </c>
      <c r="B211" s="722"/>
      <c r="C211" s="24">
        <v>0</v>
      </c>
      <c r="D211" s="16">
        <f t="shared" si="5"/>
        <v>87</v>
      </c>
      <c r="E211" s="189" t="s">
        <v>245</v>
      </c>
      <c r="F211" s="16">
        <v>0</v>
      </c>
      <c r="G211" s="155">
        <f t="shared" si="6"/>
        <v>14</v>
      </c>
      <c r="H211" s="723" t="s">
        <v>246</v>
      </c>
      <c r="I211" s="724"/>
      <c r="J211" s="18">
        <v>0</v>
      </c>
      <c r="K211" s="19">
        <f t="shared" si="7"/>
        <v>0</v>
      </c>
      <c r="L211" s="26">
        <v>0</v>
      </c>
      <c r="M211" s="21">
        <f t="shared" si="8"/>
        <v>3824</v>
      </c>
    </row>
    <row r="212" spans="1:13">
      <c r="A212" s="721" t="s">
        <v>158</v>
      </c>
      <c r="B212" s="722"/>
      <c r="C212" s="24">
        <v>0</v>
      </c>
      <c r="D212" s="16">
        <f t="shared" si="5"/>
        <v>441</v>
      </c>
      <c r="E212" s="189" t="s">
        <v>157</v>
      </c>
      <c r="F212" s="16">
        <v>0</v>
      </c>
      <c r="G212" s="155">
        <f t="shared" si="6"/>
        <v>41</v>
      </c>
      <c r="H212" s="622" t="s">
        <v>158</v>
      </c>
      <c r="I212" s="570"/>
      <c r="J212" s="18">
        <v>0</v>
      </c>
      <c r="K212" s="19">
        <f t="shared" si="7"/>
        <v>0</v>
      </c>
      <c r="L212" s="26">
        <v>0</v>
      </c>
      <c r="M212" s="21">
        <f t="shared" si="8"/>
        <v>54</v>
      </c>
    </row>
    <row r="213" spans="1:13">
      <c r="A213" s="721" t="s">
        <v>159</v>
      </c>
      <c r="B213" s="722"/>
      <c r="C213" s="24">
        <v>0</v>
      </c>
      <c r="D213" s="16">
        <f t="shared" si="5"/>
        <v>10</v>
      </c>
      <c r="E213" s="189" t="s">
        <v>160</v>
      </c>
      <c r="F213" s="16">
        <v>0</v>
      </c>
      <c r="G213" s="16">
        <f t="shared" si="6"/>
        <v>3</v>
      </c>
      <c r="H213" s="723" t="s">
        <v>161</v>
      </c>
      <c r="I213" s="724"/>
      <c r="J213" s="18">
        <v>0</v>
      </c>
      <c r="K213" s="19">
        <f t="shared" si="7"/>
        <v>0</v>
      </c>
      <c r="L213" s="20">
        <v>0</v>
      </c>
      <c r="M213" s="21">
        <f t="shared" si="8"/>
        <v>10</v>
      </c>
    </row>
    <row r="214" spans="1:13">
      <c r="A214" s="661" t="s">
        <v>162</v>
      </c>
      <c r="B214" s="569"/>
      <c r="C214" s="24">
        <v>0</v>
      </c>
      <c r="D214" s="16">
        <f t="shared" si="5"/>
        <v>323</v>
      </c>
      <c r="E214" s="189" t="s">
        <v>163</v>
      </c>
      <c r="F214" s="16">
        <v>0</v>
      </c>
      <c r="G214" s="16">
        <f t="shared" si="6"/>
        <v>10</v>
      </c>
      <c r="H214" s="662" t="s">
        <v>164</v>
      </c>
      <c r="I214" s="663"/>
      <c r="J214" s="18">
        <v>0</v>
      </c>
      <c r="K214" s="19">
        <f t="shared" si="7"/>
        <v>0</v>
      </c>
      <c r="L214" s="26">
        <v>0</v>
      </c>
      <c r="M214" s="21">
        <f t="shared" si="8"/>
        <v>2</v>
      </c>
    </row>
    <row r="215" spans="1:13" ht="17.25" thickBot="1">
      <c r="A215" s="712" t="s">
        <v>165</v>
      </c>
      <c r="B215" s="556"/>
      <c r="C215" s="114">
        <v>0</v>
      </c>
      <c r="D215" s="114">
        <f t="shared" si="5"/>
        <v>374</v>
      </c>
      <c r="E215" s="184" t="s">
        <v>247</v>
      </c>
      <c r="F215" s="114">
        <v>0</v>
      </c>
      <c r="G215" s="114">
        <f t="shared" si="6"/>
        <v>328</v>
      </c>
      <c r="H215" s="729" t="s">
        <v>248</v>
      </c>
      <c r="I215" s="730"/>
      <c r="J215" s="115">
        <v>0</v>
      </c>
      <c r="K215" s="116">
        <f t="shared" si="7"/>
        <v>0</v>
      </c>
      <c r="L215" s="117">
        <v>0</v>
      </c>
      <c r="M215" s="118">
        <f t="shared" si="8"/>
        <v>4</v>
      </c>
    </row>
    <row r="216" spans="1:13" ht="26.25" thickTop="1">
      <c r="E216" s="616" t="s">
        <v>76</v>
      </c>
      <c r="F216" s="616"/>
      <c r="G216" s="616"/>
      <c r="H216" s="616"/>
      <c r="I216" s="616"/>
      <c r="L216" s="616" t="s">
        <v>77</v>
      </c>
      <c r="M216" s="616"/>
    </row>
    <row r="217" spans="1:13" ht="25.5">
      <c r="A217" s="617" t="s">
        <v>78</v>
      </c>
      <c r="B217" s="617"/>
      <c r="C217" s="617"/>
      <c r="E217" s="616" t="s">
        <v>79</v>
      </c>
      <c r="F217" s="616"/>
      <c r="G217" s="616"/>
      <c r="H217" s="616"/>
      <c r="I217" s="616"/>
    </row>
    <row r="218" spans="1:13" ht="17.25" thickBot="1">
      <c r="A218" s="5" t="s">
        <v>262</v>
      </c>
      <c r="B218" s="6"/>
      <c r="C218" s="6"/>
      <c r="D218" s="6"/>
      <c r="E218" s="5"/>
      <c r="F218" s="5"/>
      <c r="G218" s="5"/>
      <c r="H218" s="5" t="s">
        <v>81</v>
      </c>
      <c r="J218" s="592">
        <v>40850</v>
      </c>
      <c r="K218" s="592"/>
      <c r="L218" s="592"/>
      <c r="M218" s="7">
        <f>J218</f>
        <v>40850</v>
      </c>
    </row>
    <row r="219" spans="1:13" ht="36" customHeight="1" thickTop="1" thickBot="1">
      <c r="A219" s="593" t="s">
        <v>82</v>
      </c>
      <c r="B219" s="594"/>
      <c r="C219" s="595"/>
      <c r="D219" s="596" t="s">
        <v>83</v>
      </c>
      <c r="E219" s="597"/>
      <c r="F219" s="597"/>
      <c r="G219" s="597"/>
      <c r="H219" s="597"/>
      <c r="I219" s="598"/>
      <c r="J219" s="599" t="s">
        <v>84</v>
      </c>
      <c r="K219" s="599"/>
      <c r="L219" s="600" t="s">
        <v>85</v>
      </c>
      <c r="M219" s="601"/>
    </row>
    <row r="220" spans="1:13" ht="17.25" thickTop="1">
      <c r="A220" s="568" t="s">
        <v>86</v>
      </c>
      <c r="B220" s="569"/>
      <c r="C220" s="570"/>
      <c r="D220" s="563" t="s">
        <v>87</v>
      </c>
      <c r="E220" s="602"/>
      <c r="F220" s="603" t="s">
        <v>88</v>
      </c>
      <c r="G220" s="604"/>
      <c r="H220" s="605">
        <v>40190</v>
      </c>
      <c r="I220" s="606"/>
      <c r="J220" s="595" t="s">
        <v>89</v>
      </c>
      <c r="K220" s="595"/>
      <c r="L220" s="581">
        <v>720</v>
      </c>
      <c r="M220" s="582"/>
    </row>
    <row r="221" spans="1:13" ht="17.25" thickBot="1">
      <c r="A221" s="583" t="s">
        <v>90</v>
      </c>
      <c r="B221" s="584"/>
      <c r="C221" s="585"/>
      <c r="D221" s="586" t="s">
        <v>91</v>
      </c>
      <c r="E221" s="587"/>
      <c r="F221" s="568" t="s">
        <v>92</v>
      </c>
      <c r="G221" s="570"/>
      <c r="H221" s="588">
        <v>41007</v>
      </c>
      <c r="I221" s="589"/>
      <c r="J221" s="570" t="s">
        <v>93</v>
      </c>
      <c r="K221" s="570"/>
      <c r="L221" s="590">
        <f>L129+1</f>
        <v>2</v>
      </c>
      <c r="M221" s="591"/>
    </row>
    <row r="222" spans="1:13" ht="18" thickTop="1" thickBot="1">
      <c r="A222" s="565" t="s">
        <v>94</v>
      </c>
      <c r="B222" s="566"/>
      <c r="C222" s="567"/>
      <c r="D222" s="572">
        <v>483900000</v>
      </c>
      <c r="E222" s="573"/>
      <c r="F222" s="571" t="s">
        <v>95</v>
      </c>
      <c r="G222" s="557"/>
      <c r="H222" s="574">
        <v>97</v>
      </c>
      <c r="I222" s="575"/>
      <c r="J222" s="557" t="s">
        <v>96</v>
      </c>
      <c r="K222" s="557"/>
      <c r="L222" s="576">
        <f>L220-L221</f>
        <v>718</v>
      </c>
      <c r="M222" s="577"/>
    </row>
    <row r="223" spans="1:13" ht="17.25" thickTop="1">
      <c r="A223" s="568"/>
      <c r="B223" s="569"/>
      <c r="C223" s="570"/>
      <c r="D223" s="578" t="s">
        <v>97</v>
      </c>
      <c r="E223" s="578"/>
      <c r="F223" s="579" t="s">
        <v>98</v>
      </c>
      <c r="G223" s="579"/>
      <c r="H223" s="579"/>
      <c r="I223" s="580"/>
      <c r="J223" s="566" t="s">
        <v>99</v>
      </c>
      <c r="K223" s="567"/>
      <c r="L223" s="458">
        <v>0.70389999999999997</v>
      </c>
      <c r="M223" s="459"/>
    </row>
    <row r="224" spans="1:13" ht="17.25" thickBot="1">
      <c r="A224" s="571"/>
      <c r="B224" s="556"/>
      <c r="C224" s="557"/>
      <c r="D224" s="553" t="s">
        <v>100</v>
      </c>
      <c r="E224" s="553"/>
      <c r="F224" s="554" t="s">
        <v>101</v>
      </c>
      <c r="G224" s="554"/>
      <c r="H224" s="554"/>
      <c r="I224" s="555"/>
      <c r="J224" s="556" t="s">
        <v>102</v>
      </c>
      <c r="K224" s="557"/>
      <c r="L224" s="440">
        <v>0.68689999999999996</v>
      </c>
      <c r="M224" s="441"/>
    </row>
    <row r="225" spans="1:13" ht="17.25" thickTop="1">
      <c r="A225" s="661" t="s">
        <v>249</v>
      </c>
      <c r="B225" s="569"/>
      <c r="C225" s="16">
        <v>0</v>
      </c>
      <c r="D225" s="16">
        <f>C225+D133</f>
        <v>39</v>
      </c>
      <c r="E225" s="181" t="s">
        <v>167</v>
      </c>
      <c r="F225" s="16">
        <v>8</v>
      </c>
      <c r="G225" s="16">
        <f>F225+G133</f>
        <v>1217</v>
      </c>
      <c r="H225" s="662" t="s">
        <v>168</v>
      </c>
      <c r="I225" s="663"/>
      <c r="J225" s="18">
        <v>0</v>
      </c>
      <c r="K225" s="19">
        <f>J225+K133</f>
        <v>0</v>
      </c>
      <c r="L225" s="26">
        <v>0</v>
      </c>
      <c r="M225" s="21">
        <f>L225+M133</f>
        <v>9</v>
      </c>
    </row>
    <row r="226" spans="1:13">
      <c r="A226" s="653" t="s">
        <v>169</v>
      </c>
      <c r="B226" s="654"/>
      <c r="C226" s="22">
        <v>0</v>
      </c>
      <c r="D226" s="16">
        <f>C226+D134</f>
        <v>10</v>
      </c>
      <c r="E226" s="188" t="s">
        <v>170</v>
      </c>
      <c r="F226" s="16">
        <v>6</v>
      </c>
      <c r="G226" s="16">
        <f>F226+G134</f>
        <v>481</v>
      </c>
      <c r="H226" s="641" t="s">
        <v>171</v>
      </c>
      <c r="I226" s="642"/>
      <c r="J226" s="87">
        <v>0</v>
      </c>
      <c r="K226" s="19">
        <f>J226+K134</f>
        <v>0</v>
      </c>
      <c r="L226" s="88">
        <v>0</v>
      </c>
      <c r="M226" s="21">
        <f>L226+M134</f>
        <v>3</v>
      </c>
    </row>
    <row r="227" spans="1:13">
      <c r="A227" s="661" t="s">
        <v>172</v>
      </c>
      <c r="B227" s="569"/>
      <c r="C227" s="16">
        <v>0</v>
      </c>
      <c r="D227" s="16">
        <f>C227+D135</f>
        <v>20</v>
      </c>
      <c r="E227" s="181" t="s">
        <v>173</v>
      </c>
      <c r="F227" s="16">
        <v>6</v>
      </c>
      <c r="G227" s="16">
        <f>F227+G135</f>
        <v>116</v>
      </c>
      <c r="H227" s="662" t="s">
        <v>174</v>
      </c>
      <c r="I227" s="663"/>
      <c r="J227" s="18">
        <v>0</v>
      </c>
      <c r="K227" s="19">
        <f>J227+K135</f>
        <v>0</v>
      </c>
      <c r="L227" s="26">
        <v>0</v>
      </c>
      <c r="M227" s="21">
        <f>L227+M135</f>
        <v>10</v>
      </c>
    </row>
    <row r="228" spans="1:13">
      <c r="A228" s="661" t="s">
        <v>175</v>
      </c>
      <c r="B228" s="569"/>
      <c r="C228" s="16">
        <v>0</v>
      </c>
      <c r="D228" s="16">
        <f>C228+D136</f>
        <v>11</v>
      </c>
      <c r="E228" s="181" t="s">
        <v>250</v>
      </c>
      <c r="F228" s="16">
        <v>0</v>
      </c>
      <c r="G228" s="16">
        <f>F228+G136</f>
        <v>15</v>
      </c>
      <c r="H228" s="662"/>
      <c r="I228" s="663"/>
      <c r="J228" s="18"/>
      <c r="K228" s="19"/>
      <c r="L228" s="26"/>
      <c r="M228" s="26"/>
    </row>
    <row r="229" spans="1:13">
      <c r="A229" s="646" t="s">
        <v>251</v>
      </c>
      <c r="B229" s="647"/>
      <c r="C229" s="94">
        <v>2</v>
      </c>
      <c r="D229" s="16">
        <f>C229+D137</f>
        <v>8</v>
      </c>
      <c r="E229" s="95"/>
      <c r="F229" s="94"/>
      <c r="G229" s="96"/>
      <c r="H229" s="648"/>
      <c r="I229" s="649"/>
      <c r="J229" s="97"/>
      <c r="K229" s="98"/>
      <c r="L229" s="99"/>
      <c r="M229" s="99"/>
    </row>
    <row r="230" spans="1:13">
      <c r="A230" s="650" t="s">
        <v>252</v>
      </c>
      <c r="B230" s="651"/>
      <c r="C230" s="651"/>
      <c r="D230" s="651"/>
      <c r="E230" s="651"/>
      <c r="F230" s="651"/>
      <c r="G230" s="651"/>
      <c r="H230" s="651"/>
      <c r="I230" s="651"/>
      <c r="J230" s="651"/>
      <c r="K230" s="651"/>
      <c r="L230" s="651"/>
      <c r="M230" s="652"/>
    </row>
    <row r="231" spans="1:13">
      <c r="A231" s="653" t="s">
        <v>253</v>
      </c>
      <c r="B231" s="654"/>
      <c r="C231" s="656" t="s">
        <v>254</v>
      </c>
      <c r="D231" s="639" t="s">
        <v>255</v>
      </c>
      <c r="E231" s="566"/>
      <c r="F231" s="639" t="s">
        <v>256</v>
      </c>
      <c r="G231" s="658"/>
      <c r="H231" s="659" t="s">
        <v>257</v>
      </c>
      <c r="I231" s="656" t="s">
        <v>258</v>
      </c>
      <c r="J231" s="639" t="s">
        <v>255</v>
      </c>
      <c r="K231" s="566"/>
      <c r="L231" s="639" t="s">
        <v>256</v>
      </c>
      <c r="M231" s="640"/>
    </row>
    <row r="232" spans="1:13" ht="33" customHeight="1">
      <c r="A232" s="655"/>
      <c r="B232" s="566"/>
      <c r="C232" s="657"/>
      <c r="D232" s="181" t="s">
        <v>191</v>
      </c>
      <c r="E232" s="181" t="s">
        <v>192</v>
      </c>
      <c r="F232" s="181" t="s">
        <v>191</v>
      </c>
      <c r="G232" s="27" t="s">
        <v>192</v>
      </c>
      <c r="H232" s="660"/>
      <c r="I232" s="657"/>
      <c r="J232" s="181" t="s">
        <v>191</v>
      </c>
      <c r="K232" s="181" t="s">
        <v>192</v>
      </c>
      <c r="L232" s="181" t="s">
        <v>191</v>
      </c>
      <c r="M232" s="186" t="s">
        <v>192</v>
      </c>
    </row>
    <row r="233" spans="1:13" ht="22.5">
      <c r="A233" s="180">
        <v>1</v>
      </c>
      <c r="B233" s="190" t="s">
        <v>194</v>
      </c>
      <c r="C233" s="65" t="s">
        <v>195</v>
      </c>
      <c r="D233" s="59">
        <v>0</v>
      </c>
      <c r="E233" s="58">
        <v>70.5</v>
      </c>
      <c r="F233" s="59">
        <v>0</v>
      </c>
      <c r="G233" s="28">
        <v>70.5</v>
      </c>
      <c r="H233" s="29" t="s">
        <v>196</v>
      </c>
      <c r="I233" s="58">
        <v>5876</v>
      </c>
      <c r="J233" s="58">
        <v>0</v>
      </c>
      <c r="K233" s="58">
        <v>6653.6</v>
      </c>
      <c r="L233" s="58">
        <v>0</v>
      </c>
      <c r="M233" s="72">
        <v>6653.6</v>
      </c>
    </row>
    <row r="234" spans="1:13" ht="22.5">
      <c r="A234" s="182">
        <v>2</v>
      </c>
      <c r="B234" s="60" t="s">
        <v>197</v>
      </c>
      <c r="C234" s="77" t="s">
        <v>195</v>
      </c>
      <c r="D234" s="62">
        <v>0</v>
      </c>
      <c r="E234" s="58">
        <v>1286.5</v>
      </c>
      <c r="F234" s="62">
        <v>0</v>
      </c>
      <c r="G234" s="52">
        <v>1286.5</v>
      </c>
      <c r="H234" s="74" t="s">
        <v>198</v>
      </c>
      <c r="I234" s="64">
        <v>280</v>
      </c>
      <c r="J234" s="64">
        <v>0</v>
      </c>
      <c r="K234" s="58">
        <v>150</v>
      </c>
      <c r="L234" s="64">
        <v>0</v>
      </c>
      <c r="M234" s="76">
        <v>150</v>
      </c>
    </row>
    <row r="235" spans="1:13" ht="22.5">
      <c r="A235" s="180">
        <v>3</v>
      </c>
      <c r="B235" s="190" t="s">
        <v>197</v>
      </c>
      <c r="C235" s="70">
        <v>1510</v>
      </c>
      <c r="D235" s="59">
        <v>0</v>
      </c>
      <c r="E235" s="58">
        <v>1617</v>
      </c>
      <c r="F235" s="59">
        <v>0</v>
      </c>
      <c r="G235" s="28">
        <v>1617</v>
      </c>
      <c r="H235" s="73" t="s">
        <v>20</v>
      </c>
      <c r="I235" s="58">
        <v>0</v>
      </c>
      <c r="J235" s="58">
        <v>0</v>
      </c>
      <c r="K235" s="58">
        <v>400.5</v>
      </c>
      <c r="L235" s="58">
        <v>0</v>
      </c>
      <c r="M235" s="72">
        <v>400.5</v>
      </c>
    </row>
    <row r="236" spans="1:13" ht="36">
      <c r="A236" s="182">
        <v>4</v>
      </c>
      <c r="B236" s="60" t="s">
        <v>199</v>
      </c>
      <c r="C236" s="77" t="s">
        <v>195</v>
      </c>
      <c r="D236" s="62">
        <v>0</v>
      </c>
      <c r="E236" s="58">
        <v>11</v>
      </c>
      <c r="F236" s="62">
        <v>0</v>
      </c>
      <c r="G236" s="52">
        <v>11</v>
      </c>
      <c r="H236" s="79" t="s">
        <v>21</v>
      </c>
      <c r="I236" s="183">
        <v>2605</v>
      </c>
      <c r="J236" s="64">
        <v>0</v>
      </c>
      <c r="K236" s="58">
        <v>2605</v>
      </c>
      <c r="L236" s="64">
        <v>0</v>
      </c>
      <c r="M236" s="61">
        <v>2605</v>
      </c>
    </row>
    <row r="237" spans="1:13" ht="36">
      <c r="A237" s="182">
        <v>5</v>
      </c>
      <c r="B237" s="78" t="s">
        <v>200</v>
      </c>
      <c r="C237" s="75">
        <v>25580.94</v>
      </c>
      <c r="D237" s="62">
        <v>0</v>
      </c>
      <c r="E237" s="58">
        <v>26635.5</v>
      </c>
      <c r="F237" s="62">
        <v>0</v>
      </c>
      <c r="G237" s="52">
        <v>26635.5</v>
      </c>
      <c r="H237" s="79" t="s">
        <v>22</v>
      </c>
      <c r="I237" s="183">
        <v>7442</v>
      </c>
      <c r="J237" s="64">
        <v>0</v>
      </c>
      <c r="K237" s="58">
        <v>7442</v>
      </c>
      <c r="L237" s="64">
        <v>0</v>
      </c>
      <c r="M237" s="50">
        <v>7442</v>
      </c>
    </row>
    <row r="238" spans="1:13" ht="36">
      <c r="A238" s="182">
        <v>6</v>
      </c>
      <c r="B238" s="78" t="s">
        <v>201</v>
      </c>
      <c r="C238" s="71">
        <v>50</v>
      </c>
      <c r="D238" s="62">
        <v>0</v>
      </c>
      <c r="E238" s="58">
        <v>72.5</v>
      </c>
      <c r="F238" s="62">
        <v>0</v>
      </c>
      <c r="G238" s="52">
        <v>72.5</v>
      </c>
      <c r="H238" s="79" t="s">
        <v>23</v>
      </c>
      <c r="I238" s="183">
        <v>1319</v>
      </c>
      <c r="J238" s="64">
        <v>0</v>
      </c>
      <c r="K238" s="58">
        <v>1319</v>
      </c>
      <c r="L238" s="64">
        <v>0</v>
      </c>
      <c r="M238" s="50">
        <v>1319</v>
      </c>
    </row>
    <row r="239" spans="1:13" ht="22.5">
      <c r="A239" s="180">
        <v>7</v>
      </c>
      <c r="B239" s="179" t="s">
        <v>202</v>
      </c>
      <c r="C239" s="66">
        <v>33.6</v>
      </c>
      <c r="D239" s="59">
        <v>0</v>
      </c>
      <c r="E239" s="58">
        <v>24.16</v>
      </c>
      <c r="F239" s="59">
        <v>0</v>
      </c>
      <c r="G239" s="28">
        <v>24.16</v>
      </c>
      <c r="H239" s="31"/>
      <c r="I239" s="181"/>
      <c r="J239" s="181"/>
      <c r="K239" s="181"/>
      <c r="L239" s="181"/>
      <c r="M239" s="30"/>
    </row>
    <row r="240" spans="1:13" ht="22.5">
      <c r="A240" s="182">
        <v>8</v>
      </c>
      <c r="B240" s="32" t="s">
        <v>203</v>
      </c>
      <c r="C240" s="67">
        <v>88.8</v>
      </c>
      <c r="D240" s="62">
        <v>0</v>
      </c>
      <c r="E240" s="58">
        <v>70.42</v>
      </c>
      <c r="F240" s="62">
        <v>0</v>
      </c>
      <c r="G240" s="52">
        <v>70.42</v>
      </c>
      <c r="H240" s="33"/>
      <c r="I240" s="183"/>
      <c r="J240" s="183"/>
      <c r="K240" s="183"/>
      <c r="L240" s="183"/>
      <c r="M240" s="34"/>
    </row>
    <row r="241" spans="1:13">
      <c r="A241" s="180">
        <v>9</v>
      </c>
      <c r="B241" s="179" t="s">
        <v>204</v>
      </c>
      <c r="C241" s="68">
        <v>1343</v>
      </c>
      <c r="D241" s="59">
        <v>0</v>
      </c>
      <c r="E241" s="58">
        <v>1474.91</v>
      </c>
      <c r="F241" s="59">
        <v>0</v>
      </c>
      <c r="G241" s="28">
        <v>1474.91</v>
      </c>
      <c r="H241" s="31"/>
      <c r="I241" s="181"/>
      <c r="J241" s="181"/>
      <c r="K241" s="181"/>
      <c r="L241" s="181"/>
      <c r="M241" s="30"/>
    </row>
    <row r="242" spans="1:13">
      <c r="A242" s="182">
        <v>10</v>
      </c>
      <c r="B242" s="32" t="s">
        <v>205</v>
      </c>
      <c r="C242" s="69">
        <v>4007</v>
      </c>
      <c r="D242" s="62">
        <v>0</v>
      </c>
      <c r="E242" s="58">
        <v>3972.43</v>
      </c>
      <c r="F242" s="62">
        <v>0</v>
      </c>
      <c r="G242" s="28">
        <v>3972.43</v>
      </c>
      <c r="H242" s="33"/>
      <c r="I242" s="183"/>
      <c r="J242" s="183"/>
      <c r="K242" s="183"/>
      <c r="L242" s="183"/>
      <c r="M242" s="34"/>
    </row>
    <row r="243" spans="1:13" ht="17.25" thickBot="1">
      <c r="A243" s="35">
        <v>11</v>
      </c>
      <c r="B243" s="36"/>
      <c r="C243" s="37"/>
      <c r="D243" s="38"/>
      <c r="E243" s="90"/>
      <c r="F243" s="38"/>
      <c r="G243" s="39"/>
      <c r="H243" s="40"/>
      <c r="I243" s="41"/>
      <c r="J243" s="41"/>
      <c r="K243" s="41"/>
      <c r="L243" s="41"/>
      <c r="M243" s="42"/>
    </row>
    <row r="244" spans="1:13" ht="33.75" thickTop="1">
      <c r="A244" s="565" t="s">
        <v>206</v>
      </c>
      <c r="B244" s="566"/>
      <c r="C244" s="567"/>
      <c r="D244" s="567"/>
      <c r="E244" s="639"/>
      <c r="F244" s="641" t="s">
        <v>207</v>
      </c>
      <c r="G244" s="642"/>
      <c r="H244" s="43" t="s">
        <v>208</v>
      </c>
      <c r="I244" s="43" t="s">
        <v>209</v>
      </c>
      <c r="J244" s="567" t="s">
        <v>210</v>
      </c>
      <c r="K244" s="567"/>
      <c r="L244" s="567" t="s">
        <v>110</v>
      </c>
      <c r="M244" s="643"/>
    </row>
    <row r="245" spans="1:13">
      <c r="A245" s="618" t="s">
        <v>211</v>
      </c>
      <c r="B245" s="619"/>
      <c r="C245" s="620"/>
      <c r="D245" s="620" t="s">
        <v>212</v>
      </c>
      <c r="E245" s="621"/>
      <c r="F245" s="644"/>
      <c r="G245" s="645"/>
      <c r="H245" s="89"/>
      <c r="I245" s="57"/>
      <c r="J245" s="570"/>
      <c r="K245" s="570"/>
      <c r="L245" s="570"/>
      <c r="M245" s="623"/>
    </row>
    <row r="246" spans="1:13">
      <c r="A246" s="618" t="s">
        <v>213</v>
      </c>
      <c r="B246" s="619"/>
      <c r="C246" s="620"/>
      <c r="D246" s="620" t="s">
        <v>214</v>
      </c>
      <c r="E246" s="621"/>
      <c r="F246" s="622"/>
      <c r="G246" s="570"/>
      <c r="H246" s="92"/>
      <c r="I246" s="57"/>
      <c r="J246" s="570"/>
      <c r="K246" s="570"/>
      <c r="L246" s="570"/>
      <c r="M246" s="623"/>
    </row>
    <row r="247" spans="1:13">
      <c r="A247" s="634" t="s">
        <v>215</v>
      </c>
      <c r="B247" s="635"/>
      <c r="C247" s="579"/>
      <c r="D247" s="636" t="s">
        <v>216</v>
      </c>
      <c r="E247" s="637"/>
      <c r="F247" s="638"/>
      <c r="G247" s="567"/>
      <c r="H247" s="92"/>
      <c r="I247" s="57"/>
      <c r="J247" s="570"/>
      <c r="K247" s="570"/>
      <c r="L247" s="570"/>
      <c r="M247" s="623"/>
    </row>
    <row r="248" spans="1:13">
      <c r="A248" s="618" t="s">
        <v>217</v>
      </c>
      <c r="B248" s="619"/>
      <c r="C248" s="620"/>
      <c r="D248" s="620" t="s">
        <v>218</v>
      </c>
      <c r="E248" s="621"/>
      <c r="F248" s="622"/>
      <c r="G248" s="570"/>
      <c r="H248" s="92"/>
      <c r="I248" s="44"/>
      <c r="J248" s="570"/>
      <c r="K248" s="570"/>
      <c r="L248" s="570"/>
      <c r="M248" s="623"/>
    </row>
    <row r="249" spans="1:13" ht="17.25" thickBot="1">
      <c r="A249" s="624" t="s">
        <v>219</v>
      </c>
      <c r="B249" s="625"/>
      <c r="C249" s="626"/>
      <c r="D249" s="627" t="s">
        <v>220</v>
      </c>
      <c r="E249" s="628"/>
      <c r="F249" s="629"/>
      <c r="G249" s="630"/>
      <c r="H249" s="46"/>
      <c r="I249" s="47"/>
      <c r="J249" s="631"/>
      <c r="K249" s="630"/>
      <c r="L249" s="632"/>
      <c r="M249" s="633"/>
    </row>
    <row r="250" spans="1:13" ht="17.25" thickTop="1">
      <c r="A250" s="607" t="s">
        <v>221</v>
      </c>
      <c r="B250" s="608"/>
      <c r="C250" s="608"/>
      <c r="D250" s="608"/>
      <c r="E250" s="608"/>
      <c r="F250" s="608"/>
      <c r="G250" s="608"/>
      <c r="H250" s="608"/>
      <c r="I250" s="608"/>
      <c r="J250" s="608"/>
      <c r="K250" s="608"/>
      <c r="L250" s="608"/>
      <c r="M250" s="609"/>
    </row>
    <row r="251" spans="1:13">
      <c r="A251" s="610" t="s">
        <v>259</v>
      </c>
      <c r="B251" s="611"/>
      <c r="C251" s="611"/>
      <c r="D251" s="611"/>
      <c r="E251" s="611"/>
      <c r="F251" s="611"/>
      <c r="G251" s="611"/>
      <c r="H251" s="611"/>
      <c r="I251" s="611"/>
      <c r="J251" s="611"/>
      <c r="K251" s="611"/>
      <c r="L251" s="611"/>
      <c r="M251" s="612"/>
    </row>
    <row r="252" spans="1:13" ht="30" customHeight="1">
      <c r="A252" s="613" t="s">
        <v>223</v>
      </c>
      <c r="B252" s="614"/>
      <c r="C252" s="614"/>
      <c r="D252" s="614"/>
      <c r="E252" s="614"/>
      <c r="F252" s="614"/>
      <c r="G252" s="614"/>
      <c r="H252" s="614"/>
      <c r="I252" s="614"/>
      <c r="J252" s="614"/>
      <c r="K252" s="614"/>
      <c r="L252" s="614"/>
      <c r="M252" s="615"/>
    </row>
    <row r="253" spans="1:13" ht="25.5">
      <c r="E253" s="616" t="s">
        <v>76</v>
      </c>
      <c r="F253" s="616"/>
      <c r="G253" s="616"/>
      <c r="H253" s="616"/>
      <c r="I253" s="616"/>
      <c r="L253" s="616" t="s">
        <v>77</v>
      </c>
      <c r="M253" s="616"/>
    </row>
    <row r="254" spans="1:13" ht="25.5">
      <c r="A254" s="617" t="s">
        <v>78</v>
      </c>
      <c r="B254" s="617"/>
      <c r="C254" s="617"/>
      <c r="E254" s="616" t="s">
        <v>79</v>
      </c>
      <c r="F254" s="616"/>
      <c r="G254" s="616"/>
      <c r="H254" s="616"/>
      <c r="I254" s="616"/>
    </row>
    <row r="255" spans="1:13" ht="17.25" thickBot="1">
      <c r="A255" s="5" t="s">
        <v>262</v>
      </c>
      <c r="B255" s="6"/>
      <c r="C255" s="6"/>
      <c r="D255" s="6"/>
      <c r="E255" s="5"/>
      <c r="F255" s="5"/>
      <c r="G255" s="5"/>
      <c r="H255" s="5" t="s">
        <v>81</v>
      </c>
      <c r="J255" s="592">
        <v>40850</v>
      </c>
      <c r="K255" s="592"/>
      <c r="L255" s="592"/>
      <c r="M255" s="7">
        <f>J255</f>
        <v>40850</v>
      </c>
    </row>
    <row r="256" spans="1:13" ht="36" customHeight="1" thickTop="1" thickBot="1">
      <c r="A256" s="593" t="s">
        <v>82</v>
      </c>
      <c r="B256" s="594"/>
      <c r="C256" s="595"/>
      <c r="D256" s="596" t="s">
        <v>83</v>
      </c>
      <c r="E256" s="597"/>
      <c r="F256" s="597"/>
      <c r="G256" s="597"/>
      <c r="H256" s="597"/>
      <c r="I256" s="598"/>
      <c r="J256" s="599" t="s">
        <v>84</v>
      </c>
      <c r="K256" s="599"/>
      <c r="L256" s="600" t="s">
        <v>85</v>
      </c>
      <c r="M256" s="601"/>
    </row>
    <row r="257" spans="1:13" ht="17.25" thickTop="1">
      <c r="A257" s="568" t="s">
        <v>86</v>
      </c>
      <c r="B257" s="569"/>
      <c r="C257" s="570"/>
      <c r="D257" s="563" t="s">
        <v>87</v>
      </c>
      <c r="E257" s="602"/>
      <c r="F257" s="603" t="s">
        <v>88</v>
      </c>
      <c r="G257" s="604"/>
      <c r="H257" s="605">
        <v>40190</v>
      </c>
      <c r="I257" s="606"/>
      <c r="J257" s="595" t="s">
        <v>89</v>
      </c>
      <c r="K257" s="595"/>
      <c r="L257" s="581">
        <v>720</v>
      </c>
      <c r="M257" s="582"/>
    </row>
    <row r="258" spans="1:13" ht="17.25" thickBot="1">
      <c r="A258" s="583" t="s">
        <v>90</v>
      </c>
      <c r="B258" s="584"/>
      <c r="C258" s="585"/>
      <c r="D258" s="586" t="s">
        <v>91</v>
      </c>
      <c r="E258" s="587"/>
      <c r="F258" s="568" t="s">
        <v>92</v>
      </c>
      <c r="G258" s="570"/>
      <c r="H258" s="588">
        <v>41007</v>
      </c>
      <c r="I258" s="589"/>
      <c r="J258" s="570" t="s">
        <v>93</v>
      </c>
      <c r="K258" s="570"/>
      <c r="L258" s="590">
        <f>L167+1</f>
        <v>720</v>
      </c>
      <c r="M258" s="591"/>
    </row>
    <row r="259" spans="1:13" ht="18" thickTop="1" thickBot="1">
      <c r="A259" s="565" t="s">
        <v>94</v>
      </c>
      <c r="B259" s="566"/>
      <c r="C259" s="567"/>
      <c r="D259" s="572">
        <v>483900000</v>
      </c>
      <c r="E259" s="573"/>
      <c r="F259" s="571" t="s">
        <v>95</v>
      </c>
      <c r="G259" s="557"/>
      <c r="H259" s="574">
        <v>97</v>
      </c>
      <c r="I259" s="575"/>
      <c r="J259" s="557" t="s">
        <v>96</v>
      </c>
      <c r="K259" s="557"/>
      <c r="L259" s="576">
        <f>L257-L258</f>
        <v>0</v>
      </c>
      <c r="M259" s="577"/>
    </row>
    <row r="260" spans="1:13" ht="17.25" thickTop="1">
      <c r="A260" s="568"/>
      <c r="B260" s="569"/>
      <c r="C260" s="570"/>
      <c r="D260" s="578" t="s">
        <v>97</v>
      </c>
      <c r="E260" s="578"/>
      <c r="F260" s="579" t="s">
        <v>98</v>
      </c>
      <c r="G260" s="579"/>
      <c r="H260" s="579"/>
      <c r="I260" s="580"/>
      <c r="J260" s="566" t="s">
        <v>99</v>
      </c>
      <c r="K260" s="567"/>
      <c r="L260" s="458">
        <v>0.70389999999999997</v>
      </c>
      <c r="M260" s="459"/>
    </row>
    <row r="261" spans="1:13" ht="17.25" thickBot="1">
      <c r="A261" s="571"/>
      <c r="B261" s="556"/>
      <c r="C261" s="557"/>
      <c r="D261" s="553" t="s">
        <v>100</v>
      </c>
      <c r="E261" s="553"/>
      <c r="F261" s="554" t="s">
        <v>101</v>
      </c>
      <c r="G261" s="554"/>
      <c r="H261" s="554"/>
      <c r="I261" s="555"/>
      <c r="J261" s="556" t="s">
        <v>102</v>
      </c>
      <c r="K261" s="557"/>
      <c r="L261" s="440">
        <v>0.68689999999999996</v>
      </c>
      <c r="M261" s="441"/>
    </row>
    <row r="262" spans="1:13" ht="80.25" customHeight="1" thickTop="1">
      <c r="A262" s="716" t="s">
        <v>263</v>
      </c>
      <c r="B262" s="717"/>
      <c r="C262" s="717"/>
      <c r="D262" s="717"/>
      <c r="E262" s="717"/>
      <c r="F262" s="717"/>
      <c r="G262" s="717"/>
      <c r="H262" s="717"/>
      <c r="I262" s="717"/>
      <c r="J262" s="717"/>
      <c r="K262" s="717"/>
      <c r="L262" s="717"/>
      <c r="M262" s="718"/>
    </row>
    <row r="263" spans="1:13">
      <c r="A263" s="561" t="s">
        <v>225</v>
      </c>
      <c r="B263" s="562"/>
      <c r="C263" s="563"/>
      <c r="D263" s="563"/>
      <c r="E263" s="563"/>
      <c r="F263" s="563"/>
      <c r="G263" s="563"/>
      <c r="H263" s="563"/>
      <c r="I263" s="563"/>
      <c r="J263" s="563"/>
      <c r="K263" s="563"/>
      <c r="L263" s="563"/>
      <c r="M263" s="564"/>
    </row>
    <row r="264" spans="1:13" ht="17.25" thickBot="1">
      <c r="A264" s="543" t="s">
        <v>226</v>
      </c>
      <c r="B264" s="544"/>
      <c r="C264" s="545"/>
      <c r="D264" s="545"/>
      <c r="E264" s="545"/>
      <c r="F264" s="545"/>
      <c r="G264" s="545"/>
      <c r="H264" s="545"/>
      <c r="I264" s="545"/>
      <c r="J264" s="545"/>
      <c r="K264" s="545"/>
      <c r="L264" s="545"/>
      <c r="M264" s="546"/>
    </row>
    <row r="265" spans="1:13" ht="42" customHeight="1" thickTop="1" thickBot="1">
      <c r="A265" s="547" t="s">
        <v>227</v>
      </c>
      <c r="B265" s="548"/>
      <c r="C265" s="549"/>
      <c r="D265" s="549"/>
      <c r="E265" s="549"/>
      <c r="F265" s="549"/>
      <c r="G265" s="549"/>
      <c r="H265" s="550" t="s">
        <v>228</v>
      </c>
      <c r="I265" s="550"/>
      <c r="J265" s="550"/>
      <c r="K265" s="550"/>
      <c r="L265" s="550"/>
      <c r="M265" s="551"/>
    </row>
    <row r="266" spans="1:13" ht="17.25" thickTop="1">
      <c r="A266" s="552" t="s">
        <v>229</v>
      </c>
      <c r="B266" s="552"/>
      <c r="C266" s="541"/>
      <c r="D266" s="541"/>
      <c r="E266" s="541"/>
      <c r="F266" s="541"/>
      <c r="G266" s="541"/>
      <c r="H266" s="541"/>
      <c r="I266" s="541"/>
      <c r="J266" s="541"/>
      <c r="K266" s="541"/>
      <c r="L266" s="541"/>
      <c r="M266" s="541"/>
    </row>
    <row r="267" spans="1:13">
      <c r="A267" s="542" t="s">
        <v>230</v>
      </c>
      <c r="B267" s="542"/>
      <c r="C267" s="540"/>
      <c r="D267" s="540"/>
      <c r="E267" s="540"/>
      <c r="F267" s="540"/>
      <c r="G267" s="540"/>
      <c r="H267" s="540"/>
      <c r="I267" s="540"/>
      <c r="J267" s="540"/>
      <c r="K267" s="540"/>
      <c r="L267" s="540"/>
      <c r="M267" s="540"/>
    </row>
    <row r="268" spans="1:13">
      <c r="A268" s="540" t="s">
        <v>231</v>
      </c>
      <c r="B268" s="540"/>
      <c r="C268" s="540"/>
      <c r="D268" s="540"/>
      <c r="E268" s="540"/>
      <c r="F268" s="540"/>
      <c r="G268" s="540"/>
      <c r="H268" s="540"/>
      <c r="I268" s="540"/>
      <c r="J268" s="540"/>
      <c r="K268" s="540"/>
      <c r="L268" s="540"/>
      <c r="M268" s="540"/>
    </row>
    <row r="269" spans="1:13">
      <c r="A269" s="540" t="s">
        <v>232</v>
      </c>
      <c r="B269" s="540"/>
      <c r="C269" s="541"/>
      <c r="D269" s="541"/>
      <c r="E269" s="541"/>
      <c r="F269" s="541"/>
      <c r="G269" s="541"/>
      <c r="H269" s="541"/>
      <c r="I269" s="541"/>
      <c r="J269" s="541"/>
      <c r="K269" s="541"/>
      <c r="L269" s="541"/>
      <c r="M269" s="541"/>
    </row>
    <row r="270" spans="1:13">
      <c r="A270" s="542" t="s">
        <v>233</v>
      </c>
      <c r="B270" s="542"/>
      <c r="C270" s="540"/>
      <c r="D270" s="540"/>
      <c r="E270" s="540"/>
      <c r="F270" s="540"/>
      <c r="G270" s="540"/>
      <c r="H270" s="540"/>
      <c r="I270" s="540"/>
      <c r="J270" s="540"/>
      <c r="K270" s="540"/>
      <c r="L270" s="540"/>
      <c r="M270" s="540"/>
    </row>
    <row r="271" spans="1:13">
      <c r="A271" s="540" t="s">
        <v>234</v>
      </c>
      <c r="B271" s="540"/>
      <c r="C271" s="540"/>
      <c r="D271" s="540"/>
      <c r="E271" s="540"/>
      <c r="F271" s="540"/>
      <c r="G271" s="540"/>
      <c r="H271" s="540"/>
      <c r="I271" s="540"/>
      <c r="J271" s="540"/>
      <c r="K271" s="540"/>
      <c r="L271" s="540"/>
      <c r="M271" s="540"/>
    </row>
    <row r="272" spans="1:13">
      <c r="A272" s="540" t="s">
        <v>235</v>
      </c>
      <c r="B272" s="540"/>
      <c r="C272" s="540"/>
      <c r="D272" s="540"/>
      <c r="E272" s="540"/>
      <c r="F272" s="540"/>
      <c r="G272" s="540"/>
      <c r="H272" s="540"/>
      <c r="I272" s="540"/>
      <c r="J272" s="540"/>
      <c r="K272" s="540"/>
      <c r="L272" s="540"/>
      <c r="M272" s="540"/>
    </row>
    <row r="273" spans="1:17">
      <c r="A273" s="540" t="s">
        <v>236</v>
      </c>
      <c r="B273" s="540"/>
      <c r="C273" s="540"/>
      <c r="D273" s="540"/>
      <c r="E273" s="540"/>
      <c r="F273" s="540"/>
      <c r="G273" s="540"/>
      <c r="H273" s="540"/>
      <c r="I273" s="540"/>
      <c r="J273" s="540"/>
      <c r="K273" s="540"/>
      <c r="L273" s="540"/>
      <c r="M273" s="540"/>
    </row>
    <row r="274" spans="1:17" ht="25.5">
      <c r="E274" s="616" t="s">
        <v>76</v>
      </c>
      <c r="F274" s="616"/>
      <c r="G274" s="616"/>
      <c r="H274" s="616"/>
      <c r="I274" s="616"/>
      <c r="L274" s="616" t="s">
        <v>77</v>
      </c>
      <c r="M274" s="616"/>
    </row>
    <row r="275" spans="1:17" ht="25.5">
      <c r="A275" s="617" t="s">
        <v>78</v>
      </c>
      <c r="B275" s="617"/>
      <c r="C275" s="617"/>
      <c r="E275" s="616" t="s">
        <v>79</v>
      </c>
      <c r="F275" s="616"/>
      <c r="G275" s="616"/>
      <c r="H275" s="616"/>
      <c r="I275" s="616"/>
    </row>
    <row r="276" spans="1:17" ht="17.25" thickBot="1">
      <c r="A276" s="5" t="s">
        <v>262</v>
      </c>
      <c r="B276" s="6"/>
      <c r="C276" s="6"/>
      <c r="D276" s="6"/>
      <c r="E276" s="5"/>
      <c r="F276" s="5"/>
      <c r="G276" s="5"/>
      <c r="H276" s="5" t="s">
        <v>81</v>
      </c>
      <c r="J276" s="592">
        <v>40851</v>
      </c>
      <c r="K276" s="592"/>
      <c r="L276" s="592"/>
      <c r="M276" s="7">
        <f>J276</f>
        <v>40851</v>
      </c>
    </row>
    <row r="277" spans="1:17" ht="36" customHeight="1" thickTop="1" thickBot="1">
      <c r="A277" s="593" t="s">
        <v>82</v>
      </c>
      <c r="B277" s="594"/>
      <c r="C277" s="595"/>
      <c r="D277" s="596" t="s">
        <v>83</v>
      </c>
      <c r="E277" s="597"/>
      <c r="F277" s="597"/>
      <c r="G277" s="597"/>
      <c r="H277" s="597"/>
      <c r="I277" s="598"/>
      <c r="J277" s="599" t="s">
        <v>84</v>
      </c>
      <c r="K277" s="599"/>
      <c r="L277" s="600" t="s">
        <v>85</v>
      </c>
      <c r="M277" s="601"/>
    </row>
    <row r="278" spans="1:17" ht="17.25" thickTop="1">
      <c r="A278" s="568" t="s">
        <v>86</v>
      </c>
      <c r="B278" s="569"/>
      <c r="C278" s="570"/>
      <c r="D278" s="563" t="s">
        <v>87</v>
      </c>
      <c r="E278" s="602"/>
      <c r="F278" s="603" t="s">
        <v>88</v>
      </c>
      <c r="G278" s="604"/>
      <c r="H278" s="605">
        <v>40190</v>
      </c>
      <c r="I278" s="606"/>
      <c r="J278" s="595" t="s">
        <v>89</v>
      </c>
      <c r="K278" s="595"/>
      <c r="L278" s="581">
        <v>720</v>
      </c>
      <c r="M278" s="582"/>
    </row>
    <row r="279" spans="1:17" ht="17.25" thickBot="1">
      <c r="A279" s="583" t="s">
        <v>90</v>
      </c>
      <c r="B279" s="584"/>
      <c r="C279" s="585"/>
      <c r="D279" s="586" t="s">
        <v>91</v>
      </c>
      <c r="E279" s="587"/>
      <c r="F279" s="568" t="s">
        <v>92</v>
      </c>
      <c r="G279" s="570"/>
      <c r="H279" s="588">
        <v>41007</v>
      </c>
      <c r="I279" s="589"/>
      <c r="J279" s="570" t="s">
        <v>93</v>
      </c>
      <c r="K279" s="570"/>
      <c r="L279" s="590">
        <f>L187+1</f>
        <v>564</v>
      </c>
      <c r="M279" s="591"/>
    </row>
    <row r="280" spans="1:17" ht="18" thickTop="1" thickBot="1">
      <c r="A280" s="565" t="s">
        <v>94</v>
      </c>
      <c r="B280" s="566"/>
      <c r="C280" s="567"/>
      <c r="D280" s="572">
        <v>483900000</v>
      </c>
      <c r="E280" s="573"/>
      <c r="F280" s="571" t="s">
        <v>95</v>
      </c>
      <c r="G280" s="557"/>
      <c r="H280" s="574">
        <v>97</v>
      </c>
      <c r="I280" s="575"/>
      <c r="J280" s="557" t="s">
        <v>96</v>
      </c>
      <c r="K280" s="557"/>
      <c r="L280" s="576">
        <f>L278-L279</f>
        <v>156</v>
      </c>
      <c r="M280" s="577"/>
    </row>
    <row r="281" spans="1:17" ht="17.25" thickTop="1">
      <c r="A281" s="568"/>
      <c r="B281" s="569"/>
      <c r="C281" s="570"/>
      <c r="D281" s="578" t="s">
        <v>97</v>
      </c>
      <c r="E281" s="578"/>
      <c r="F281" s="579" t="s">
        <v>98</v>
      </c>
      <c r="G281" s="579"/>
      <c r="H281" s="579"/>
      <c r="I281" s="580"/>
      <c r="J281" s="566" t="s">
        <v>99</v>
      </c>
      <c r="K281" s="567"/>
      <c r="L281" s="458">
        <v>0.70550000000000002</v>
      </c>
      <c r="M281" s="459"/>
    </row>
    <row r="282" spans="1:17" ht="17.25" thickBot="1">
      <c r="A282" s="571"/>
      <c r="B282" s="556"/>
      <c r="C282" s="557"/>
      <c r="D282" s="553" t="s">
        <v>100</v>
      </c>
      <c r="E282" s="553"/>
      <c r="F282" s="554" t="s">
        <v>101</v>
      </c>
      <c r="G282" s="554"/>
      <c r="H282" s="554"/>
      <c r="I282" s="555"/>
      <c r="J282" s="556" t="s">
        <v>102</v>
      </c>
      <c r="K282" s="557"/>
      <c r="L282" s="440">
        <v>0.68700000000000006</v>
      </c>
      <c r="M282" s="441"/>
    </row>
    <row r="283" spans="1:17" ht="18" thickTop="1" thickBot="1">
      <c r="A283" s="704" t="s">
        <v>103</v>
      </c>
      <c r="B283" s="705"/>
      <c r="C283" s="706"/>
      <c r="D283" s="706"/>
      <c r="E283" s="706"/>
      <c r="F283" s="706"/>
      <c r="G283" s="706"/>
      <c r="H283" s="706"/>
      <c r="I283" s="706"/>
      <c r="J283" s="707"/>
      <c r="K283" s="707"/>
      <c r="L283" s="706"/>
      <c r="M283" s="708"/>
    </row>
    <row r="284" spans="1:17" ht="24" customHeight="1" thickTop="1">
      <c r="A284" s="568" t="s">
        <v>104</v>
      </c>
      <c r="B284" s="569"/>
      <c r="C284" s="570"/>
      <c r="D284" s="181" t="s">
        <v>105</v>
      </c>
      <c r="E284" s="181" t="s">
        <v>106</v>
      </c>
      <c r="F284" s="570" t="s">
        <v>107</v>
      </c>
      <c r="G284" s="570"/>
      <c r="H284" s="570" t="s">
        <v>108</v>
      </c>
      <c r="I284" s="709"/>
      <c r="J284" s="710" t="s">
        <v>109</v>
      </c>
      <c r="K284" s="711"/>
      <c r="L284" s="569" t="s">
        <v>110</v>
      </c>
      <c r="M284" s="623"/>
    </row>
    <row r="285" spans="1:17" ht="38.25" customHeight="1">
      <c r="A285" s="14">
        <v>1</v>
      </c>
      <c r="B285" s="698" t="s">
        <v>111</v>
      </c>
      <c r="C285" s="699"/>
      <c r="D285" s="181" t="s">
        <v>112</v>
      </c>
      <c r="E285" s="54">
        <v>1</v>
      </c>
      <c r="F285" s="675"/>
      <c r="G285" s="676"/>
      <c r="H285" s="677">
        <f>L279/L278</f>
        <v>0.78333333333333333</v>
      </c>
      <c r="I285" s="678"/>
      <c r="J285" s="688" t="s">
        <v>113</v>
      </c>
      <c r="K285" s="689"/>
      <c r="L285" s="700"/>
      <c r="M285" s="701"/>
    </row>
    <row r="286" spans="1:17" s="109" customFormat="1" ht="38.25" customHeight="1">
      <c r="A286" s="105">
        <v>2</v>
      </c>
      <c r="B286" s="744" t="s">
        <v>237</v>
      </c>
      <c r="C286" s="745"/>
      <c r="D286" s="113" t="s">
        <v>238</v>
      </c>
      <c r="E286" s="54">
        <v>5963</v>
      </c>
      <c r="F286" s="746"/>
      <c r="G286" s="747"/>
      <c r="H286" s="748">
        <f>E286</f>
        <v>5963</v>
      </c>
      <c r="I286" s="749"/>
      <c r="J286" s="758" t="s">
        <v>113</v>
      </c>
      <c r="K286" s="759"/>
      <c r="L286" s="750"/>
      <c r="M286" s="751"/>
      <c r="N286" s="106"/>
      <c r="O286" s="107"/>
      <c r="P286" s="107"/>
      <c r="Q286" s="108"/>
    </row>
    <row r="287" spans="1:17" ht="38.25" customHeight="1">
      <c r="A287" s="14">
        <v>3</v>
      </c>
      <c r="B287" s="692" t="s">
        <v>114</v>
      </c>
      <c r="C287" s="693"/>
      <c r="D287" s="181" t="s">
        <v>115</v>
      </c>
      <c r="E287" s="54">
        <v>6838</v>
      </c>
      <c r="F287" s="675"/>
      <c r="G287" s="676"/>
      <c r="H287" s="677">
        <v>5780</v>
      </c>
      <c r="I287" s="678"/>
      <c r="J287" s="688" t="s">
        <v>113</v>
      </c>
      <c r="K287" s="689"/>
      <c r="L287" s="668"/>
      <c r="M287" s="725"/>
    </row>
    <row r="288" spans="1:17" ht="38.25" customHeight="1">
      <c r="A288" s="53">
        <v>4</v>
      </c>
      <c r="B288" s="686" t="s">
        <v>116</v>
      </c>
      <c r="C288" s="687"/>
      <c r="D288" s="181" t="s">
        <v>117</v>
      </c>
      <c r="E288" s="55">
        <v>316</v>
      </c>
      <c r="F288" s="675"/>
      <c r="G288" s="676"/>
      <c r="H288" s="677">
        <v>280</v>
      </c>
      <c r="I288" s="678"/>
      <c r="J288" s="688" t="s">
        <v>113</v>
      </c>
      <c r="K288" s="689"/>
      <c r="L288" s="740" t="s">
        <v>118</v>
      </c>
      <c r="M288" s="741"/>
    </row>
    <row r="289" spans="1:13" ht="38.25" customHeight="1">
      <c r="A289" s="53">
        <v>5</v>
      </c>
      <c r="B289" s="686" t="s">
        <v>239</v>
      </c>
      <c r="C289" s="687"/>
      <c r="D289" s="181" t="s">
        <v>115</v>
      </c>
      <c r="E289" s="55">
        <v>7945</v>
      </c>
      <c r="F289" s="675"/>
      <c r="G289" s="676"/>
      <c r="H289" s="677">
        <v>500</v>
      </c>
      <c r="I289" s="678"/>
      <c r="J289" s="688" t="s">
        <v>113</v>
      </c>
      <c r="K289" s="689"/>
      <c r="L289" s="738" t="s">
        <v>240</v>
      </c>
      <c r="M289" s="739"/>
    </row>
    <row r="290" spans="1:13" ht="38.25" customHeight="1">
      <c r="A290" s="53">
        <v>6</v>
      </c>
      <c r="B290" s="686" t="s">
        <v>119</v>
      </c>
      <c r="C290" s="687"/>
      <c r="D290" s="181" t="s">
        <v>115</v>
      </c>
      <c r="E290" s="55">
        <v>270</v>
      </c>
      <c r="F290" s="675"/>
      <c r="G290" s="676"/>
      <c r="H290" s="677">
        <v>0</v>
      </c>
      <c r="I290" s="678"/>
      <c r="J290" s="688" t="s">
        <v>120</v>
      </c>
      <c r="K290" s="689"/>
      <c r="L290" s="738" t="s">
        <v>121</v>
      </c>
      <c r="M290" s="739"/>
    </row>
    <row r="291" spans="1:13" ht="38.25" customHeight="1">
      <c r="A291" s="53">
        <v>7</v>
      </c>
      <c r="B291" s="686" t="s">
        <v>124</v>
      </c>
      <c r="C291" s="687"/>
      <c r="D291" s="181" t="s">
        <v>115</v>
      </c>
      <c r="E291" s="55">
        <v>7726</v>
      </c>
      <c r="F291" s="675"/>
      <c r="G291" s="676"/>
      <c r="H291" s="677">
        <v>6726</v>
      </c>
      <c r="I291" s="678"/>
      <c r="J291" s="688" t="s">
        <v>120</v>
      </c>
      <c r="K291" s="689"/>
      <c r="L291" s="738" t="s">
        <v>241</v>
      </c>
      <c r="M291" s="739"/>
    </row>
    <row r="292" spans="1:13" ht="38.25" customHeight="1">
      <c r="A292" s="53">
        <v>8</v>
      </c>
      <c r="B292" s="686" t="s">
        <v>242</v>
      </c>
      <c r="C292" s="687"/>
      <c r="D292" s="181" t="s">
        <v>115</v>
      </c>
      <c r="E292" s="55">
        <v>2865</v>
      </c>
      <c r="F292" s="675"/>
      <c r="G292" s="676"/>
      <c r="H292" s="677">
        <v>500</v>
      </c>
      <c r="I292" s="678"/>
      <c r="J292" s="688"/>
      <c r="K292" s="689"/>
      <c r="L292" s="738"/>
      <c r="M292" s="739"/>
    </row>
    <row r="293" spans="1:13" ht="38.25" customHeight="1">
      <c r="A293" s="14">
        <v>9</v>
      </c>
      <c r="B293" s="698" t="s">
        <v>126</v>
      </c>
      <c r="C293" s="699"/>
      <c r="D293" s="181" t="s">
        <v>115</v>
      </c>
      <c r="E293" s="56">
        <v>37.42</v>
      </c>
      <c r="F293" s="675"/>
      <c r="G293" s="676"/>
      <c r="H293" s="677">
        <v>2.1</v>
      </c>
      <c r="I293" s="678"/>
      <c r="J293" s="688" t="s">
        <v>113</v>
      </c>
      <c r="K293" s="689"/>
      <c r="L293" s="738"/>
      <c r="M293" s="739"/>
    </row>
    <row r="294" spans="1:13" ht="38.25" customHeight="1">
      <c r="A294" s="14">
        <v>10</v>
      </c>
      <c r="B294" s="698" t="s">
        <v>127</v>
      </c>
      <c r="C294" s="699"/>
      <c r="D294" s="181" t="s">
        <v>115</v>
      </c>
      <c r="E294" s="56">
        <v>214.54</v>
      </c>
      <c r="F294" s="675"/>
      <c r="G294" s="676"/>
      <c r="H294" s="677">
        <v>0</v>
      </c>
      <c r="I294" s="678"/>
      <c r="J294" s="688" t="s">
        <v>113</v>
      </c>
      <c r="K294" s="689"/>
      <c r="L294" s="668" t="s">
        <v>128</v>
      </c>
      <c r="M294" s="725"/>
    </row>
    <row r="295" spans="1:13" ht="38.25" customHeight="1" thickBot="1">
      <c r="A295" s="14">
        <v>11</v>
      </c>
      <c r="B295" s="686" t="s">
        <v>129</v>
      </c>
      <c r="C295" s="687"/>
      <c r="D295" s="181" t="s">
        <v>130</v>
      </c>
      <c r="E295" s="56">
        <v>1</v>
      </c>
      <c r="F295" s="675"/>
      <c r="G295" s="676"/>
      <c r="H295" s="677">
        <v>0</v>
      </c>
      <c r="I295" s="678"/>
      <c r="J295" s="679" t="s">
        <v>120</v>
      </c>
      <c r="K295" s="680"/>
      <c r="L295" s="732" t="s">
        <v>131</v>
      </c>
      <c r="M295" s="733"/>
    </row>
    <row r="296" spans="1:13" ht="17.25" thickTop="1">
      <c r="A296" s="683" t="s">
        <v>132</v>
      </c>
      <c r="B296" s="684"/>
      <c r="C296" s="684"/>
      <c r="D296" s="684"/>
      <c r="E296" s="684"/>
      <c r="F296" s="684"/>
      <c r="G296" s="684"/>
      <c r="H296" s="684"/>
      <c r="I296" s="684"/>
      <c r="J296" s="684"/>
      <c r="K296" s="684"/>
      <c r="L296" s="684"/>
      <c r="M296" s="685"/>
    </row>
    <row r="297" spans="1:13">
      <c r="A297" s="668" t="s">
        <v>133</v>
      </c>
      <c r="B297" s="663"/>
      <c r="C297" s="187" t="s">
        <v>134</v>
      </c>
      <c r="D297" s="187" t="s">
        <v>135</v>
      </c>
      <c r="E297" s="187" t="s">
        <v>133</v>
      </c>
      <c r="F297" s="187" t="s">
        <v>134</v>
      </c>
      <c r="G297" s="15" t="s">
        <v>135</v>
      </c>
      <c r="H297" s="663" t="s">
        <v>136</v>
      </c>
      <c r="I297" s="670"/>
      <c r="J297" s="671" t="s">
        <v>137</v>
      </c>
      <c r="K297" s="671"/>
      <c r="L297" s="671" t="s">
        <v>138</v>
      </c>
      <c r="M297" s="672"/>
    </row>
    <row r="298" spans="1:13">
      <c r="A298" s="661" t="s">
        <v>139</v>
      </c>
      <c r="B298" s="569"/>
      <c r="C298" s="16">
        <v>7</v>
      </c>
      <c r="D298" s="16">
        <f>C298+D206</f>
        <v>3945</v>
      </c>
      <c r="E298" s="181" t="s">
        <v>140</v>
      </c>
      <c r="F298" s="16">
        <v>0</v>
      </c>
      <c r="G298" s="155">
        <f t="shared" ref="G298:G307" si="9">F298+G206</f>
        <v>8510</v>
      </c>
      <c r="H298" s="622" t="s">
        <v>243</v>
      </c>
      <c r="I298" s="570"/>
      <c r="J298" s="18">
        <v>0</v>
      </c>
      <c r="K298" s="19">
        <f t="shared" ref="K298:K307" si="10">J298+K206</f>
        <v>32</v>
      </c>
      <c r="L298" s="20">
        <v>0</v>
      </c>
      <c r="M298" s="21">
        <f t="shared" ref="M298:M307" si="11">L298+M206</f>
        <v>5</v>
      </c>
    </row>
    <row r="299" spans="1:13">
      <c r="A299" s="661" t="s">
        <v>142</v>
      </c>
      <c r="B299" s="569"/>
      <c r="C299" s="16">
        <v>0</v>
      </c>
      <c r="D299" s="16">
        <f t="shared" ref="D299:D307" si="12">C299+D207</f>
        <v>65</v>
      </c>
      <c r="E299" s="181" t="s">
        <v>143</v>
      </c>
      <c r="F299" s="16">
        <v>0</v>
      </c>
      <c r="G299" s="155">
        <f t="shared" si="9"/>
        <v>12</v>
      </c>
      <c r="H299" s="622" t="s">
        <v>144</v>
      </c>
      <c r="I299" s="570"/>
      <c r="J299" s="18">
        <v>0</v>
      </c>
      <c r="K299" s="19">
        <f t="shared" si="10"/>
        <v>143</v>
      </c>
      <c r="L299" s="20">
        <v>0</v>
      </c>
      <c r="M299" s="21">
        <f t="shared" si="11"/>
        <v>11</v>
      </c>
    </row>
    <row r="300" spans="1:13">
      <c r="A300" s="661" t="s">
        <v>145</v>
      </c>
      <c r="B300" s="569"/>
      <c r="C300" s="16">
        <v>5</v>
      </c>
      <c r="D300" s="16">
        <f t="shared" si="12"/>
        <v>1540</v>
      </c>
      <c r="E300" s="181" t="s">
        <v>146</v>
      </c>
      <c r="F300" s="16">
        <v>0</v>
      </c>
      <c r="G300" s="155">
        <f t="shared" si="9"/>
        <v>55</v>
      </c>
      <c r="H300" s="622" t="s">
        <v>147</v>
      </c>
      <c r="I300" s="570"/>
      <c r="J300" s="18">
        <v>0</v>
      </c>
      <c r="K300" s="19">
        <f t="shared" si="10"/>
        <v>16</v>
      </c>
      <c r="L300" s="20">
        <v>0</v>
      </c>
      <c r="M300" s="21">
        <f t="shared" si="11"/>
        <v>3</v>
      </c>
    </row>
    <row r="301" spans="1:13">
      <c r="A301" s="653" t="s">
        <v>244</v>
      </c>
      <c r="B301" s="654"/>
      <c r="C301" s="16">
        <v>4</v>
      </c>
      <c r="D301" s="16">
        <f t="shared" si="12"/>
        <v>4038</v>
      </c>
      <c r="E301" s="188" t="s">
        <v>149</v>
      </c>
      <c r="F301" s="16">
        <v>0</v>
      </c>
      <c r="G301" s="155">
        <f t="shared" si="9"/>
        <v>96</v>
      </c>
      <c r="H301" s="723" t="s">
        <v>150</v>
      </c>
      <c r="I301" s="724"/>
      <c r="J301" s="18">
        <v>0</v>
      </c>
      <c r="K301" s="19">
        <f t="shared" si="10"/>
        <v>16</v>
      </c>
      <c r="L301" s="20">
        <v>0</v>
      </c>
      <c r="M301" s="21">
        <f t="shared" si="11"/>
        <v>2</v>
      </c>
    </row>
    <row r="302" spans="1:13">
      <c r="A302" s="721" t="s">
        <v>151</v>
      </c>
      <c r="B302" s="722"/>
      <c r="C302" s="24">
        <v>0</v>
      </c>
      <c r="D302" s="16">
        <f t="shared" si="12"/>
        <v>518</v>
      </c>
      <c r="E302" s="25" t="s">
        <v>152</v>
      </c>
      <c r="F302" s="16">
        <v>0</v>
      </c>
      <c r="G302" s="155">
        <f t="shared" si="9"/>
        <v>107</v>
      </c>
      <c r="H302" s="622" t="s">
        <v>153</v>
      </c>
      <c r="I302" s="570"/>
      <c r="J302" s="18">
        <v>0</v>
      </c>
      <c r="K302" s="19">
        <f t="shared" si="10"/>
        <v>0</v>
      </c>
      <c r="L302" s="20">
        <v>0</v>
      </c>
      <c r="M302" s="21">
        <f t="shared" si="11"/>
        <v>111</v>
      </c>
    </row>
    <row r="303" spans="1:13">
      <c r="A303" s="721" t="s">
        <v>154</v>
      </c>
      <c r="B303" s="722"/>
      <c r="C303" s="24">
        <v>0</v>
      </c>
      <c r="D303" s="16">
        <f t="shared" si="12"/>
        <v>87</v>
      </c>
      <c r="E303" s="189" t="s">
        <v>245</v>
      </c>
      <c r="F303" s="16">
        <v>0</v>
      </c>
      <c r="G303" s="155">
        <f t="shared" si="9"/>
        <v>14</v>
      </c>
      <c r="H303" s="723" t="s">
        <v>246</v>
      </c>
      <c r="I303" s="724"/>
      <c r="J303" s="18">
        <v>0</v>
      </c>
      <c r="K303" s="19">
        <f t="shared" si="10"/>
        <v>0</v>
      </c>
      <c r="L303" s="26">
        <v>0</v>
      </c>
      <c r="M303" s="21">
        <f t="shared" si="11"/>
        <v>3824</v>
      </c>
    </row>
    <row r="304" spans="1:13">
      <c r="A304" s="721" t="s">
        <v>158</v>
      </c>
      <c r="B304" s="722"/>
      <c r="C304" s="24">
        <v>0</v>
      </c>
      <c r="D304" s="16">
        <f t="shared" si="12"/>
        <v>441</v>
      </c>
      <c r="E304" s="189" t="s">
        <v>157</v>
      </c>
      <c r="F304" s="16">
        <v>0</v>
      </c>
      <c r="G304" s="155">
        <f t="shared" si="9"/>
        <v>41</v>
      </c>
      <c r="H304" s="622" t="s">
        <v>158</v>
      </c>
      <c r="I304" s="570"/>
      <c r="J304" s="18">
        <v>0</v>
      </c>
      <c r="K304" s="19">
        <f t="shared" si="10"/>
        <v>0</v>
      </c>
      <c r="L304" s="26">
        <v>0</v>
      </c>
      <c r="M304" s="21">
        <f t="shared" si="11"/>
        <v>54</v>
      </c>
    </row>
    <row r="305" spans="1:13">
      <c r="A305" s="721" t="s">
        <v>159</v>
      </c>
      <c r="B305" s="722"/>
      <c r="C305" s="24">
        <v>0</v>
      </c>
      <c r="D305" s="16">
        <f t="shared" si="12"/>
        <v>10</v>
      </c>
      <c r="E305" s="189" t="s">
        <v>160</v>
      </c>
      <c r="F305" s="16">
        <v>0</v>
      </c>
      <c r="G305" s="16">
        <f t="shared" si="9"/>
        <v>3</v>
      </c>
      <c r="H305" s="723" t="s">
        <v>161</v>
      </c>
      <c r="I305" s="724"/>
      <c r="J305" s="18">
        <v>0</v>
      </c>
      <c r="K305" s="19">
        <f t="shared" si="10"/>
        <v>0</v>
      </c>
      <c r="L305" s="20">
        <v>0</v>
      </c>
      <c r="M305" s="21">
        <f t="shared" si="11"/>
        <v>10</v>
      </c>
    </row>
    <row r="306" spans="1:13">
      <c r="A306" s="661" t="s">
        <v>162</v>
      </c>
      <c r="B306" s="569"/>
      <c r="C306" s="24">
        <v>0</v>
      </c>
      <c r="D306" s="16">
        <f t="shared" si="12"/>
        <v>323</v>
      </c>
      <c r="E306" s="189" t="s">
        <v>163</v>
      </c>
      <c r="F306" s="16">
        <v>0</v>
      </c>
      <c r="G306" s="16">
        <f t="shared" si="9"/>
        <v>10</v>
      </c>
      <c r="H306" s="662" t="s">
        <v>164</v>
      </c>
      <c r="I306" s="663"/>
      <c r="J306" s="18">
        <v>0</v>
      </c>
      <c r="K306" s="19">
        <f t="shared" si="10"/>
        <v>0</v>
      </c>
      <c r="L306" s="26">
        <v>0</v>
      </c>
      <c r="M306" s="21">
        <f t="shared" si="11"/>
        <v>2</v>
      </c>
    </row>
    <row r="307" spans="1:13" ht="17.25" thickBot="1">
      <c r="A307" s="712" t="s">
        <v>165</v>
      </c>
      <c r="B307" s="556"/>
      <c r="C307" s="114">
        <v>0</v>
      </c>
      <c r="D307" s="114">
        <f t="shared" si="12"/>
        <v>374</v>
      </c>
      <c r="E307" s="184" t="s">
        <v>247</v>
      </c>
      <c r="F307" s="114">
        <v>0</v>
      </c>
      <c r="G307" s="114">
        <f t="shared" si="9"/>
        <v>328</v>
      </c>
      <c r="H307" s="729" t="s">
        <v>248</v>
      </c>
      <c r="I307" s="730"/>
      <c r="J307" s="115">
        <v>0</v>
      </c>
      <c r="K307" s="116">
        <f t="shared" si="10"/>
        <v>0</v>
      </c>
      <c r="L307" s="117">
        <v>0</v>
      </c>
      <c r="M307" s="118">
        <f t="shared" si="11"/>
        <v>4</v>
      </c>
    </row>
    <row r="308" spans="1:13" ht="26.25" thickTop="1">
      <c r="E308" s="616" t="s">
        <v>76</v>
      </c>
      <c r="F308" s="616"/>
      <c r="G308" s="616"/>
      <c r="H308" s="616"/>
      <c r="I308" s="616"/>
      <c r="L308" s="616" t="s">
        <v>77</v>
      </c>
      <c r="M308" s="616"/>
    </row>
    <row r="309" spans="1:13" ht="25.5">
      <c r="A309" s="617" t="s">
        <v>78</v>
      </c>
      <c r="B309" s="617"/>
      <c r="C309" s="617"/>
      <c r="E309" s="616" t="s">
        <v>79</v>
      </c>
      <c r="F309" s="616"/>
      <c r="G309" s="616"/>
      <c r="H309" s="616"/>
      <c r="I309" s="616"/>
    </row>
    <row r="310" spans="1:13" ht="17.25" thickBot="1">
      <c r="A310" s="5" t="s">
        <v>262</v>
      </c>
      <c r="B310" s="6"/>
      <c r="C310" s="6"/>
      <c r="D310" s="6"/>
      <c r="E310" s="5"/>
      <c r="F310" s="5"/>
      <c r="G310" s="5"/>
      <c r="H310" s="5" t="s">
        <v>81</v>
      </c>
      <c r="J310" s="592">
        <v>40851</v>
      </c>
      <c r="K310" s="592"/>
      <c r="L310" s="592"/>
      <c r="M310" s="7">
        <f>J310</f>
        <v>40851</v>
      </c>
    </row>
    <row r="311" spans="1:13" ht="36" customHeight="1" thickTop="1" thickBot="1">
      <c r="A311" s="593" t="s">
        <v>82</v>
      </c>
      <c r="B311" s="594"/>
      <c r="C311" s="595"/>
      <c r="D311" s="596" t="s">
        <v>83</v>
      </c>
      <c r="E311" s="597"/>
      <c r="F311" s="597"/>
      <c r="G311" s="597"/>
      <c r="H311" s="597"/>
      <c r="I311" s="598"/>
      <c r="J311" s="599" t="s">
        <v>84</v>
      </c>
      <c r="K311" s="599"/>
      <c r="L311" s="600" t="s">
        <v>85</v>
      </c>
      <c r="M311" s="601"/>
    </row>
    <row r="312" spans="1:13" ht="17.25" thickTop="1">
      <c r="A312" s="568" t="s">
        <v>86</v>
      </c>
      <c r="B312" s="569"/>
      <c r="C312" s="570"/>
      <c r="D312" s="563" t="s">
        <v>87</v>
      </c>
      <c r="E312" s="602"/>
      <c r="F312" s="603" t="s">
        <v>88</v>
      </c>
      <c r="G312" s="604"/>
      <c r="H312" s="605">
        <v>40190</v>
      </c>
      <c r="I312" s="606"/>
      <c r="J312" s="595" t="s">
        <v>89</v>
      </c>
      <c r="K312" s="595"/>
      <c r="L312" s="581">
        <v>720</v>
      </c>
      <c r="M312" s="582"/>
    </row>
    <row r="313" spans="1:13" ht="17.25" thickBot="1">
      <c r="A313" s="583" t="s">
        <v>90</v>
      </c>
      <c r="B313" s="584"/>
      <c r="C313" s="585"/>
      <c r="D313" s="586" t="s">
        <v>91</v>
      </c>
      <c r="E313" s="587"/>
      <c r="F313" s="568" t="s">
        <v>92</v>
      </c>
      <c r="G313" s="570"/>
      <c r="H313" s="588">
        <v>41007</v>
      </c>
      <c r="I313" s="589"/>
      <c r="J313" s="570" t="s">
        <v>93</v>
      </c>
      <c r="K313" s="570"/>
      <c r="L313" s="590">
        <f>L221+1</f>
        <v>3</v>
      </c>
      <c r="M313" s="591"/>
    </row>
    <row r="314" spans="1:13" ht="18" thickTop="1" thickBot="1">
      <c r="A314" s="565" t="s">
        <v>56</v>
      </c>
      <c r="B314" s="566"/>
      <c r="C314" s="567"/>
      <c r="D314" s="572">
        <v>483900000</v>
      </c>
      <c r="E314" s="573"/>
      <c r="F314" s="571" t="s">
        <v>55</v>
      </c>
      <c r="G314" s="557"/>
      <c r="H314" s="574">
        <v>97</v>
      </c>
      <c r="I314" s="575"/>
      <c r="J314" s="557" t="s">
        <v>187</v>
      </c>
      <c r="K314" s="557"/>
      <c r="L314" s="576">
        <f>L312-L313</f>
        <v>717</v>
      </c>
      <c r="M314" s="577"/>
    </row>
    <row r="315" spans="1:13" ht="17.25" thickTop="1">
      <c r="A315" s="568"/>
      <c r="B315" s="569"/>
      <c r="C315" s="570"/>
      <c r="D315" s="578" t="s">
        <v>54</v>
      </c>
      <c r="E315" s="578"/>
      <c r="F315" s="579" t="s">
        <v>53</v>
      </c>
      <c r="G315" s="579"/>
      <c r="H315" s="579"/>
      <c r="I315" s="580"/>
      <c r="J315" s="566" t="s">
        <v>52</v>
      </c>
      <c r="K315" s="567"/>
      <c r="L315" s="458">
        <v>0.70550000000000002</v>
      </c>
      <c r="M315" s="459"/>
    </row>
    <row r="316" spans="1:13" ht="17.25" thickBot="1">
      <c r="A316" s="571"/>
      <c r="B316" s="556"/>
      <c r="C316" s="557"/>
      <c r="D316" s="553" t="s">
        <v>51</v>
      </c>
      <c r="E316" s="553"/>
      <c r="F316" s="554" t="s">
        <v>188</v>
      </c>
      <c r="G316" s="554"/>
      <c r="H316" s="554"/>
      <c r="I316" s="555"/>
      <c r="J316" s="556" t="s">
        <v>50</v>
      </c>
      <c r="K316" s="557"/>
      <c r="L316" s="440">
        <v>0.68700000000000006</v>
      </c>
      <c r="M316" s="441"/>
    </row>
    <row r="317" spans="1:13" ht="17.25" thickTop="1">
      <c r="A317" s="661" t="s">
        <v>166</v>
      </c>
      <c r="B317" s="569"/>
      <c r="C317" s="16">
        <v>0</v>
      </c>
      <c r="D317" s="16">
        <f>C317+D225</f>
        <v>39</v>
      </c>
      <c r="E317" s="181" t="s">
        <v>46</v>
      </c>
      <c r="F317" s="16">
        <v>10</v>
      </c>
      <c r="G317" s="16">
        <f>F317+G225</f>
        <v>1227</v>
      </c>
      <c r="H317" s="662" t="s">
        <v>45</v>
      </c>
      <c r="I317" s="663"/>
      <c r="J317" s="18">
        <v>0</v>
      </c>
      <c r="K317" s="19">
        <f>J317+K225</f>
        <v>0</v>
      </c>
      <c r="L317" s="26">
        <v>0</v>
      </c>
      <c r="M317" s="21">
        <f>L317+M225</f>
        <v>9</v>
      </c>
    </row>
    <row r="318" spans="1:13">
      <c r="A318" s="653" t="s">
        <v>44</v>
      </c>
      <c r="B318" s="654"/>
      <c r="C318" s="22">
        <v>0</v>
      </c>
      <c r="D318" s="16">
        <f>C318+D226</f>
        <v>10</v>
      </c>
      <c r="E318" s="188" t="s">
        <v>43</v>
      </c>
      <c r="F318" s="16">
        <v>3</v>
      </c>
      <c r="G318" s="16">
        <f>F318+G226</f>
        <v>484</v>
      </c>
      <c r="H318" s="641" t="s">
        <v>42</v>
      </c>
      <c r="I318" s="642"/>
      <c r="J318" s="87">
        <v>0</v>
      </c>
      <c r="K318" s="19">
        <f>J318+K226</f>
        <v>0</v>
      </c>
      <c r="L318" s="88">
        <v>0</v>
      </c>
      <c r="M318" s="21">
        <f>L318+M226</f>
        <v>3</v>
      </c>
    </row>
    <row r="319" spans="1:13">
      <c r="A319" s="661" t="s">
        <v>264</v>
      </c>
      <c r="B319" s="569"/>
      <c r="C319" s="16">
        <v>0</v>
      </c>
      <c r="D319" s="16">
        <f>C319+D227</f>
        <v>20</v>
      </c>
      <c r="E319" s="181" t="s">
        <v>265</v>
      </c>
      <c r="F319" s="16">
        <v>0</v>
      </c>
      <c r="G319" s="16">
        <f>F319+G227</f>
        <v>116</v>
      </c>
      <c r="H319" s="662" t="s">
        <v>41</v>
      </c>
      <c r="I319" s="663"/>
      <c r="J319" s="18">
        <v>0</v>
      </c>
      <c r="K319" s="19">
        <f>J319+K227</f>
        <v>0</v>
      </c>
      <c r="L319" s="26">
        <v>0</v>
      </c>
      <c r="M319" s="21">
        <f>L319+M227</f>
        <v>10</v>
      </c>
    </row>
    <row r="320" spans="1:13">
      <c r="A320" s="661" t="s">
        <v>40</v>
      </c>
      <c r="B320" s="569"/>
      <c r="C320" s="16">
        <v>0</v>
      </c>
      <c r="D320" s="16">
        <f>C320+D228</f>
        <v>11</v>
      </c>
      <c r="E320" s="181" t="s">
        <v>39</v>
      </c>
      <c r="F320" s="16">
        <v>0</v>
      </c>
      <c r="G320" s="16">
        <f>F320+G228</f>
        <v>15</v>
      </c>
      <c r="H320" s="662"/>
      <c r="I320" s="663"/>
      <c r="J320" s="18"/>
      <c r="K320" s="19"/>
      <c r="L320" s="26"/>
      <c r="M320" s="110"/>
    </row>
    <row r="321" spans="1:13">
      <c r="A321" s="646" t="s">
        <v>72</v>
      </c>
      <c r="B321" s="647"/>
      <c r="C321" s="94">
        <v>0</v>
      </c>
      <c r="D321" s="16">
        <f>C321+D229</f>
        <v>8</v>
      </c>
      <c r="E321" s="95"/>
      <c r="F321" s="94"/>
      <c r="G321" s="96"/>
      <c r="H321" s="648"/>
      <c r="I321" s="649"/>
      <c r="J321" s="97"/>
      <c r="K321" s="98"/>
      <c r="L321" s="99"/>
      <c r="M321" s="111"/>
    </row>
    <row r="322" spans="1:13">
      <c r="A322" s="650" t="s">
        <v>38</v>
      </c>
      <c r="B322" s="651"/>
      <c r="C322" s="651"/>
      <c r="D322" s="651"/>
      <c r="E322" s="651"/>
      <c r="F322" s="651"/>
      <c r="G322" s="651"/>
      <c r="H322" s="651"/>
      <c r="I322" s="651"/>
      <c r="J322" s="651"/>
      <c r="K322" s="651"/>
      <c r="L322" s="651"/>
      <c r="M322" s="652"/>
    </row>
    <row r="323" spans="1:13">
      <c r="A323" s="653" t="s">
        <v>189</v>
      </c>
      <c r="B323" s="654"/>
      <c r="C323" s="656" t="s">
        <v>37</v>
      </c>
      <c r="D323" s="639" t="s">
        <v>34</v>
      </c>
      <c r="E323" s="566"/>
      <c r="F323" s="639" t="s">
        <v>33</v>
      </c>
      <c r="G323" s="658"/>
      <c r="H323" s="659" t="s">
        <v>36</v>
      </c>
      <c r="I323" s="656" t="s">
        <v>35</v>
      </c>
      <c r="J323" s="639" t="s">
        <v>34</v>
      </c>
      <c r="K323" s="566"/>
      <c r="L323" s="639" t="s">
        <v>33</v>
      </c>
      <c r="M323" s="640"/>
    </row>
    <row r="324" spans="1:13" ht="33" customHeight="1">
      <c r="A324" s="655"/>
      <c r="B324" s="566"/>
      <c r="C324" s="657"/>
      <c r="D324" s="181" t="s">
        <v>266</v>
      </c>
      <c r="E324" s="181" t="s">
        <v>267</v>
      </c>
      <c r="F324" s="181" t="s">
        <v>266</v>
      </c>
      <c r="G324" s="27" t="s">
        <v>267</v>
      </c>
      <c r="H324" s="660"/>
      <c r="I324" s="657"/>
      <c r="J324" s="181" t="s">
        <v>266</v>
      </c>
      <c r="K324" s="181" t="s">
        <v>267</v>
      </c>
      <c r="L324" s="181" t="s">
        <v>266</v>
      </c>
      <c r="M324" s="186" t="s">
        <v>267</v>
      </c>
    </row>
    <row r="325" spans="1:13" ht="22.5">
      <c r="A325" s="180">
        <v>1</v>
      </c>
      <c r="B325" s="190" t="s">
        <v>32</v>
      </c>
      <c r="C325" s="65" t="s">
        <v>30</v>
      </c>
      <c r="D325" s="59">
        <v>0</v>
      </c>
      <c r="E325" s="58">
        <v>70.5</v>
      </c>
      <c r="F325" s="59">
        <v>0</v>
      </c>
      <c r="G325" s="28">
        <v>70.5</v>
      </c>
      <c r="H325" s="29" t="s">
        <v>268</v>
      </c>
      <c r="I325" s="58">
        <v>5876</v>
      </c>
      <c r="J325" s="58">
        <v>0</v>
      </c>
      <c r="K325" s="58">
        <v>6653.6</v>
      </c>
      <c r="L325" s="58">
        <v>0</v>
      </c>
      <c r="M325" s="72">
        <v>6653.6</v>
      </c>
    </row>
    <row r="326" spans="1:13" ht="22.5">
      <c r="A326" s="182">
        <v>2</v>
      </c>
      <c r="B326" s="60" t="s">
        <v>31</v>
      </c>
      <c r="C326" s="77" t="s">
        <v>30</v>
      </c>
      <c r="D326" s="62">
        <v>0</v>
      </c>
      <c r="E326" s="58">
        <v>1286.5</v>
      </c>
      <c r="F326" s="62">
        <v>0</v>
      </c>
      <c r="G326" s="52">
        <v>1286.5</v>
      </c>
      <c r="H326" s="74" t="s">
        <v>269</v>
      </c>
      <c r="I326" s="64">
        <v>280</v>
      </c>
      <c r="J326" s="64">
        <v>0</v>
      </c>
      <c r="K326" s="58">
        <v>150</v>
      </c>
      <c r="L326" s="64">
        <v>0</v>
      </c>
      <c r="M326" s="76">
        <v>150</v>
      </c>
    </row>
    <row r="327" spans="1:13" ht="22.5">
      <c r="A327" s="180">
        <v>3</v>
      </c>
      <c r="B327" s="190" t="s">
        <v>31</v>
      </c>
      <c r="C327" s="70">
        <v>1510</v>
      </c>
      <c r="D327" s="59">
        <v>0</v>
      </c>
      <c r="E327" s="58">
        <v>1617</v>
      </c>
      <c r="F327" s="59">
        <v>0</v>
      </c>
      <c r="G327" s="28">
        <v>1617</v>
      </c>
      <c r="H327" s="73" t="s">
        <v>20</v>
      </c>
      <c r="I327" s="58">
        <v>0</v>
      </c>
      <c r="J327" s="58">
        <v>0</v>
      </c>
      <c r="K327" s="58">
        <v>400.5</v>
      </c>
      <c r="L327" s="58">
        <v>0</v>
      </c>
      <c r="M327" s="72">
        <v>400.5</v>
      </c>
    </row>
    <row r="328" spans="1:13" ht="36">
      <c r="A328" s="182">
        <v>4</v>
      </c>
      <c r="B328" s="60" t="s">
        <v>270</v>
      </c>
      <c r="C328" s="77" t="s">
        <v>30</v>
      </c>
      <c r="D328" s="62">
        <v>0</v>
      </c>
      <c r="E328" s="58">
        <v>11</v>
      </c>
      <c r="F328" s="62">
        <v>0</v>
      </c>
      <c r="G328" s="52">
        <v>11</v>
      </c>
      <c r="H328" s="79" t="s">
        <v>21</v>
      </c>
      <c r="I328" s="183">
        <v>2605</v>
      </c>
      <c r="J328" s="64">
        <v>0</v>
      </c>
      <c r="K328" s="58">
        <v>2605</v>
      </c>
      <c r="L328" s="64">
        <v>0</v>
      </c>
      <c r="M328" s="61">
        <v>2605</v>
      </c>
    </row>
    <row r="329" spans="1:13" ht="36">
      <c r="A329" s="182">
        <v>5</v>
      </c>
      <c r="B329" s="78" t="s">
        <v>271</v>
      </c>
      <c r="C329" s="75">
        <v>25580.94</v>
      </c>
      <c r="D329" s="62">
        <v>0</v>
      </c>
      <c r="E329" s="58">
        <v>26635.5</v>
      </c>
      <c r="F329" s="62">
        <v>0</v>
      </c>
      <c r="G329" s="52">
        <v>26635.5</v>
      </c>
      <c r="H329" s="79" t="s">
        <v>22</v>
      </c>
      <c r="I329" s="183">
        <v>7442</v>
      </c>
      <c r="J329" s="64">
        <v>0</v>
      </c>
      <c r="K329" s="58">
        <v>7442</v>
      </c>
      <c r="L329" s="64">
        <v>0</v>
      </c>
      <c r="M329" s="50">
        <v>7442</v>
      </c>
    </row>
    <row r="330" spans="1:13" ht="36">
      <c r="A330" s="182">
        <v>6</v>
      </c>
      <c r="B330" s="78" t="s">
        <v>272</v>
      </c>
      <c r="C330" s="71">
        <v>50</v>
      </c>
      <c r="D330" s="62">
        <v>0</v>
      </c>
      <c r="E330" s="58">
        <v>72.5</v>
      </c>
      <c r="F330" s="62">
        <v>0</v>
      </c>
      <c r="G330" s="52">
        <v>72.5</v>
      </c>
      <c r="H330" s="79" t="s">
        <v>23</v>
      </c>
      <c r="I330" s="183">
        <v>1319</v>
      </c>
      <c r="J330" s="64">
        <v>0</v>
      </c>
      <c r="K330" s="58">
        <v>1319</v>
      </c>
      <c r="L330" s="64">
        <v>0</v>
      </c>
      <c r="M330" s="50">
        <v>1319</v>
      </c>
    </row>
    <row r="331" spans="1:13" ht="22.5">
      <c r="A331" s="180">
        <v>7</v>
      </c>
      <c r="B331" s="179" t="s">
        <v>273</v>
      </c>
      <c r="C331" s="66">
        <v>33.6</v>
      </c>
      <c r="D331" s="59">
        <v>0</v>
      </c>
      <c r="E331" s="58">
        <v>24.16</v>
      </c>
      <c r="F331" s="59">
        <v>0</v>
      </c>
      <c r="G331" s="28">
        <v>24.16</v>
      </c>
      <c r="H331" s="31"/>
      <c r="I331" s="181"/>
      <c r="J331" s="181"/>
      <c r="K331" s="181"/>
      <c r="L331" s="181"/>
      <c r="M331" s="30"/>
    </row>
    <row r="332" spans="1:13" ht="22.5">
      <c r="A332" s="182">
        <v>8</v>
      </c>
      <c r="B332" s="32" t="s">
        <v>29</v>
      </c>
      <c r="C332" s="67">
        <v>88.8</v>
      </c>
      <c r="D332" s="62">
        <v>0</v>
      </c>
      <c r="E332" s="58">
        <v>70.42</v>
      </c>
      <c r="F332" s="62">
        <v>0</v>
      </c>
      <c r="G332" s="52">
        <v>70.42</v>
      </c>
      <c r="H332" s="33"/>
      <c r="I332" s="183"/>
      <c r="J332" s="183"/>
      <c r="K332" s="183"/>
      <c r="L332" s="183"/>
      <c r="M332" s="34"/>
    </row>
    <row r="333" spans="1:13">
      <c r="A333" s="180">
        <v>9</v>
      </c>
      <c r="B333" s="179" t="s">
        <v>274</v>
      </c>
      <c r="C333" s="68">
        <v>1343</v>
      </c>
      <c r="D333" s="59">
        <v>0</v>
      </c>
      <c r="E333" s="58">
        <v>1474.91</v>
      </c>
      <c r="F333" s="59">
        <v>0</v>
      </c>
      <c r="G333" s="28">
        <v>1474.91</v>
      </c>
      <c r="H333" s="31"/>
      <c r="I333" s="181"/>
      <c r="J333" s="181"/>
      <c r="K333" s="181"/>
      <c r="L333" s="181"/>
      <c r="M333" s="30"/>
    </row>
    <row r="334" spans="1:13">
      <c r="A334" s="182">
        <v>10</v>
      </c>
      <c r="B334" s="32" t="s">
        <v>275</v>
      </c>
      <c r="C334" s="69">
        <v>4007</v>
      </c>
      <c r="D334" s="62">
        <v>0</v>
      </c>
      <c r="E334" s="58">
        <v>3972.43</v>
      </c>
      <c r="F334" s="62">
        <v>0</v>
      </c>
      <c r="G334" s="28">
        <v>3972.43</v>
      </c>
      <c r="H334" s="33"/>
      <c r="I334" s="183"/>
      <c r="J334" s="183"/>
      <c r="K334" s="183"/>
      <c r="L334" s="183"/>
      <c r="M334" s="34"/>
    </row>
    <row r="335" spans="1:13" ht="17.25" thickBot="1">
      <c r="A335" s="35">
        <v>11</v>
      </c>
      <c r="B335" s="36"/>
      <c r="C335" s="37"/>
      <c r="D335" s="38"/>
      <c r="E335" s="90"/>
      <c r="F335" s="38"/>
      <c r="G335" s="39"/>
      <c r="H335" s="40"/>
      <c r="I335" s="41"/>
      <c r="J335" s="41"/>
      <c r="K335" s="41"/>
      <c r="L335" s="41"/>
      <c r="M335" s="42"/>
    </row>
    <row r="336" spans="1:13" ht="33.75" thickTop="1">
      <c r="A336" s="565" t="s">
        <v>276</v>
      </c>
      <c r="B336" s="566"/>
      <c r="C336" s="567"/>
      <c r="D336" s="567"/>
      <c r="E336" s="639"/>
      <c r="F336" s="641" t="s">
        <v>28</v>
      </c>
      <c r="G336" s="642"/>
      <c r="H336" s="43" t="s">
        <v>277</v>
      </c>
      <c r="I336" s="43" t="s">
        <v>278</v>
      </c>
      <c r="J336" s="567" t="s">
        <v>279</v>
      </c>
      <c r="K336" s="567"/>
      <c r="L336" s="567" t="s">
        <v>280</v>
      </c>
      <c r="M336" s="643"/>
    </row>
    <row r="337" spans="1:13">
      <c r="A337" s="618" t="s">
        <v>281</v>
      </c>
      <c r="B337" s="619"/>
      <c r="C337" s="620"/>
      <c r="D337" s="620" t="s">
        <v>282</v>
      </c>
      <c r="E337" s="621"/>
      <c r="F337" s="644"/>
      <c r="G337" s="645"/>
      <c r="H337" s="89"/>
      <c r="I337" s="57"/>
      <c r="J337" s="570"/>
      <c r="K337" s="570"/>
      <c r="L337" s="570"/>
      <c r="M337" s="623"/>
    </row>
    <row r="338" spans="1:13">
      <c r="A338" s="618" t="s">
        <v>283</v>
      </c>
      <c r="B338" s="619"/>
      <c r="C338" s="620"/>
      <c r="D338" s="620" t="s">
        <v>27</v>
      </c>
      <c r="E338" s="621"/>
      <c r="F338" s="622"/>
      <c r="G338" s="570"/>
      <c r="H338" s="92"/>
      <c r="I338" s="57"/>
      <c r="J338" s="570"/>
      <c r="K338" s="570"/>
      <c r="L338" s="570"/>
      <c r="M338" s="623"/>
    </row>
    <row r="339" spans="1:13">
      <c r="A339" s="634" t="s">
        <v>284</v>
      </c>
      <c r="B339" s="635"/>
      <c r="C339" s="579"/>
      <c r="D339" s="636" t="s">
        <v>26</v>
      </c>
      <c r="E339" s="637"/>
      <c r="F339" s="638"/>
      <c r="G339" s="567"/>
      <c r="H339" s="92"/>
      <c r="I339" s="57"/>
      <c r="J339" s="570"/>
      <c r="K339" s="570"/>
      <c r="L339" s="570"/>
      <c r="M339" s="623"/>
    </row>
    <row r="340" spans="1:13">
      <c r="A340" s="618" t="s">
        <v>285</v>
      </c>
      <c r="B340" s="619"/>
      <c r="C340" s="620"/>
      <c r="D340" s="620" t="s">
        <v>25</v>
      </c>
      <c r="E340" s="621"/>
      <c r="F340" s="622"/>
      <c r="G340" s="570"/>
      <c r="H340" s="92"/>
      <c r="I340" s="44"/>
      <c r="J340" s="570"/>
      <c r="K340" s="570"/>
      <c r="L340" s="570"/>
      <c r="M340" s="623"/>
    </row>
    <row r="341" spans="1:13" ht="17.25" thickBot="1">
      <c r="A341" s="624" t="s">
        <v>286</v>
      </c>
      <c r="B341" s="625"/>
      <c r="C341" s="626"/>
      <c r="D341" s="627" t="s">
        <v>24</v>
      </c>
      <c r="E341" s="628"/>
      <c r="F341" s="629"/>
      <c r="G341" s="630"/>
      <c r="H341" s="46"/>
      <c r="I341" s="47"/>
      <c r="J341" s="631"/>
      <c r="K341" s="630"/>
      <c r="L341" s="632"/>
      <c r="M341" s="633"/>
    </row>
    <row r="342" spans="1:13" ht="17.25" thickTop="1">
      <c r="A342" s="607" t="s">
        <v>287</v>
      </c>
      <c r="B342" s="608"/>
      <c r="C342" s="608"/>
      <c r="D342" s="608"/>
      <c r="E342" s="608"/>
      <c r="F342" s="608"/>
      <c r="G342" s="608"/>
      <c r="H342" s="608"/>
      <c r="I342" s="608"/>
      <c r="J342" s="608"/>
      <c r="K342" s="608"/>
      <c r="L342" s="608"/>
      <c r="M342" s="609"/>
    </row>
    <row r="343" spans="1:13" ht="34.5" customHeight="1">
      <c r="A343" s="610" t="s">
        <v>74</v>
      </c>
      <c r="B343" s="611"/>
      <c r="C343" s="611"/>
      <c r="D343" s="611"/>
      <c r="E343" s="611"/>
      <c r="F343" s="611"/>
      <c r="G343" s="611"/>
      <c r="H343" s="611"/>
      <c r="I343" s="611"/>
      <c r="J343" s="611"/>
      <c r="K343" s="611"/>
      <c r="L343" s="611"/>
      <c r="M343" s="612"/>
    </row>
    <row r="344" spans="1:13" ht="30" customHeight="1">
      <c r="A344" s="613" t="s">
        <v>288</v>
      </c>
      <c r="B344" s="614"/>
      <c r="C344" s="614"/>
      <c r="D344" s="614"/>
      <c r="E344" s="614"/>
      <c r="F344" s="614"/>
      <c r="G344" s="614"/>
      <c r="H344" s="614"/>
      <c r="I344" s="614"/>
      <c r="J344" s="614"/>
      <c r="K344" s="614"/>
      <c r="L344" s="614"/>
      <c r="M344" s="615"/>
    </row>
    <row r="345" spans="1:13" ht="25.5">
      <c r="E345" s="616" t="s">
        <v>71</v>
      </c>
      <c r="F345" s="616"/>
      <c r="G345" s="616"/>
      <c r="H345" s="616"/>
      <c r="I345" s="616"/>
      <c r="L345" s="616" t="s">
        <v>70</v>
      </c>
      <c r="M345" s="616"/>
    </row>
    <row r="346" spans="1:13" ht="25.5">
      <c r="A346" s="617" t="s">
        <v>69</v>
      </c>
      <c r="B346" s="617"/>
      <c r="C346" s="617"/>
      <c r="E346" s="616" t="s">
        <v>68</v>
      </c>
      <c r="F346" s="616"/>
      <c r="G346" s="616"/>
      <c r="H346" s="616"/>
      <c r="I346" s="616"/>
    </row>
    <row r="347" spans="1:13" ht="17.25" thickBot="1">
      <c r="A347" s="5" t="s">
        <v>73</v>
      </c>
      <c r="B347" s="6"/>
      <c r="C347" s="6"/>
      <c r="D347" s="6"/>
      <c r="E347" s="5"/>
      <c r="F347" s="5"/>
      <c r="G347" s="5"/>
      <c r="H347" s="5" t="s">
        <v>67</v>
      </c>
      <c r="J347" s="592">
        <v>40851</v>
      </c>
      <c r="K347" s="592"/>
      <c r="L347" s="592"/>
      <c r="M347" s="7">
        <f>J347</f>
        <v>40851</v>
      </c>
    </row>
    <row r="348" spans="1:13" ht="36" customHeight="1" thickTop="1" thickBot="1">
      <c r="A348" s="593" t="s">
        <v>66</v>
      </c>
      <c r="B348" s="594"/>
      <c r="C348" s="595"/>
      <c r="D348" s="596" t="s">
        <v>65</v>
      </c>
      <c r="E348" s="597"/>
      <c r="F348" s="597"/>
      <c r="G348" s="597"/>
      <c r="H348" s="597"/>
      <c r="I348" s="598"/>
      <c r="J348" s="599" t="s">
        <v>64</v>
      </c>
      <c r="K348" s="599"/>
      <c r="L348" s="600" t="s">
        <v>185</v>
      </c>
      <c r="M348" s="601"/>
    </row>
    <row r="349" spans="1:13" ht="17.25" thickTop="1">
      <c r="A349" s="568" t="s">
        <v>63</v>
      </c>
      <c r="B349" s="569"/>
      <c r="C349" s="570"/>
      <c r="D349" s="563" t="s">
        <v>62</v>
      </c>
      <c r="E349" s="602"/>
      <c r="F349" s="603" t="s">
        <v>61</v>
      </c>
      <c r="G349" s="604"/>
      <c r="H349" s="605">
        <v>40190</v>
      </c>
      <c r="I349" s="606"/>
      <c r="J349" s="595" t="s">
        <v>60</v>
      </c>
      <c r="K349" s="595"/>
      <c r="L349" s="581">
        <v>720</v>
      </c>
      <c r="M349" s="582"/>
    </row>
    <row r="350" spans="1:13" ht="17.25" thickBot="1">
      <c r="A350" s="583" t="s">
        <v>186</v>
      </c>
      <c r="B350" s="584"/>
      <c r="C350" s="585"/>
      <c r="D350" s="586" t="s">
        <v>59</v>
      </c>
      <c r="E350" s="587"/>
      <c r="F350" s="568" t="s">
        <v>58</v>
      </c>
      <c r="G350" s="570"/>
      <c r="H350" s="588">
        <v>41007</v>
      </c>
      <c r="I350" s="589"/>
      <c r="J350" s="570" t="s">
        <v>57</v>
      </c>
      <c r="K350" s="570"/>
      <c r="L350" s="590">
        <f>L259+1</f>
        <v>1</v>
      </c>
      <c r="M350" s="591"/>
    </row>
    <row r="351" spans="1:13" ht="18" thickTop="1" thickBot="1">
      <c r="A351" s="565" t="s">
        <v>289</v>
      </c>
      <c r="B351" s="566"/>
      <c r="C351" s="567"/>
      <c r="D351" s="572">
        <v>483900000</v>
      </c>
      <c r="E351" s="573"/>
      <c r="F351" s="571" t="s">
        <v>290</v>
      </c>
      <c r="G351" s="557"/>
      <c r="H351" s="574">
        <v>97</v>
      </c>
      <c r="I351" s="575"/>
      <c r="J351" s="557" t="s">
        <v>291</v>
      </c>
      <c r="K351" s="557"/>
      <c r="L351" s="576">
        <f>L349-L350</f>
        <v>719</v>
      </c>
      <c r="M351" s="577"/>
    </row>
    <row r="352" spans="1:13" ht="17.25" thickTop="1">
      <c r="A352" s="568"/>
      <c r="B352" s="569"/>
      <c r="C352" s="570"/>
      <c r="D352" s="578" t="s">
        <v>292</v>
      </c>
      <c r="E352" s="578"/>
      <c r="F352" s="579" t="s">
        <v>293</v>
      </c>
      <c r="G352" s="579"/>
      <c r="H352" s="579"/>
      <c r="I352" s="580"/>
      <c r="J352" s="566" t="s">
        <v>294</v>
      </c>
      <c r="K352" s="567"/>
      <c r="L352" s="458">
        <v>0.70550000000000002</v>
      </c>
      <c r="M352" s="459"/>
    </row>
    <row r="353" spans="1:13" ht="17.25" thickBot="1">
      <c r="A353" s="571"/>
      <c r="B353" s="556"/>
      <c r="C353" s="557"/>
      <c r="D353" s="553" t="s">
        <v>295</v>
      </c>
      <c r="E353" s="553"/>
      <c r="F353" s="554" t="s">
        <v>296</v>
      </c>
      <c r="G353" s="554"/>
      <c r="H353" s="554"/>
      <c r="I353" s="555"/>
      <c r="J353" s="556" t="s">
        <v>297</v>
      </c>
      <c r="K353" s="557"/>
      <c r="L353" s="440">
        <v>0.68700000000000006</v>
      </c>
      <c r="M353" s="441"/>
    </row>
    <row r="354" spans="1:13" ht="82.5" customHeight="1" thickTop="1">
      <c r="A354" s="716" t="s">
        <v>298</v>
      </c>
      <c r="B354" s="717"/>
      <c r="C354" s="717"/>
      <c r="D354" s="717"/>
      <c r="E354" s="717"/>
      <c r="F354" s="717"/>
      <c r="G354" s="717"/>
      <c r="H354" s="717"/>
      <c r="I354" s="717"/>
      <c r="J354" s="717"/>
      <c r="K354" s="717"/>
      <c r="L354" s="717"/>
      <c r="M354" s="718"/>
    </row>
    <row r="355" spans="1:13">
      <c r="A355" s="561" t="s">
        <v>299</v>
      </c>
      <c r="B355" s="562"/>
      <c r="C355" s="563"/>
      <c r="D355" s="563"/>
      <c r="E355" s="563"/>
      <c r="F355" s="563"/>
      <c r="G355" s="563"/>
      <c r="H355" s="563"/>
      <c r="I355" s="563"/>
      <c r="J355" s="563"/>
      <c r="K355" s="563"/>
      <c r="L355" s="563"/>
      <c r="M355" s="564"/>
    </row>
    <row r="356" spans="1:13" ht="17.25" thickBot="1">
      <c r="A356" s="543" t="s">
        <v>300</v>
      </c>
      <c r="B356" s="544"/>
      <c r="C356" s="545"/>
      <c r="D356" s="545"/>
      <c r="E356" s="545"/>
      <c r="F356" s="545"/>
      <c r="G356" s="545"/>
      <c r="H356" s="545"/>
      <c r="I356" s="545"/>
      <c r="J356" s="545"/>
      <c r="K356" s="545"/>
      <c r="L356" s="545"/>
      <c r="M356" s="546"/>
    </row>
    <row r="357" spans="1:13" ht="42" customHeight="1" thickTop="1" thickBot="1">
      <c r="A357" s="547" t="s">
        <v>301</v>
      </c>
      <c r="B357" s="548"/>
      <c r="C357" s="549"/>
      <c r="D357" s="549"/>
      <c r="E357" s="549"/>
      <c r="F357" s="549"/>
      <c r="G357" s="549"/>
      <c r="H357" s="550" t="s">
        <v>302</v>
      </c>
      <c r="I357" s="550"/>
      <c r="J357" s="550"/>
      <c r="K357" s="550"/>
      <c r="L357" s="550"/>
      <c r="M357" s="551"/>
    </row>
    <row r="358" spans="1:13" ht="17.25" thickTop="1">
      <c r="A358" s="552" t="s">
        <v>303</v>
      </c>
      <c r="B358" s="552"/>
      <c r="C358" s="541"/>
      <c r="D358" s="541"/>
      <c r="E358" s="541"/>
      <c r="F358" s="541"/>
      <c r="G358" s="541"/>
      <c r="H358" s="541"/>
      <c r="I358" s="541"/>
      <c r="J358" s="541"/>
      <c r="K358" s="541"/>
      <c r="L358" s="541"/>
      <c r="M358" s="541"/>
    </row>
    <row r="359" spans="1:13">
      <c r="A359" s="542" t="s">
        <v>304</v>
      </c>
      <c r="B359" s="542"/>
      <c r="C359" s="540"/>
      <c r="D359" s="540"/>
      <c r="E359" s="540"/>
      <c r="F359" s="540"/>
      <c r="G359" s="540"/>
      <c r="H359" s="540"/>
      <c r="I359" s="540"/>
      <c r="J359" s="540"/>
      <c r="K359" s="540"/>
      <c r="L359" s="540"/>
      <c r="M359" s="540"/>
    </row>
    <row r="360" spans="1:13">
      <c r="A360" s="540" t="s">
        <v>305</v>
      </c>
      <c r="B360" s="540"/>
      <c r="C360" s="540"/>
      <c r="D360" s="540"/>
      <c r="E360" s="540"/>
      <c r="F360" s="540"/>
      <c r="G360" s="540"/>
      <c r="H360" s="540"/>
      <c r="I360" s="540"/>
      <c r="J360" s="540"/>
      <c r="K360" s="540"/>
      <c r="L360" s="540"/>
      <c r="M360" s="540"/>
    </row>
    <row r="361" spans="1:13">
      <c r="A361" s="540" t="s">
        <v>306</v>
      </c>
      <c r="B361" s="540"/>
      <c r="C361" s="541"/>
      <c r="D361" s="541"/>
      <c r="E361" s="541"/>
      <c r="F361" s="541"/>
      <c r="G361" s="541"/>
      <c r="H361" s="541"/>
      <c r="I361" s="541"/>
      <c r="J361" s="541"/>
      <c r="K361" s="541"/>
      <c r="L361" s="541"/>
      <c r="M361" s="541"/>
    </row>
    <row r="362" spans="1:13">
      <c r="A362" s="542" t="s">
        <v>307</v>
      </c>
      <c r="B362" s="542"/>
      <c r="C362" s="540"/>
      <c r="D362" s="540"/>
      <c r="E362" s="540"/>
      <c r="F362" s="540"/>
      <c r="G362" s="540"/>
      <c r="H362" s="540"/>
      <c r="I362" s="540"/>
      <c r="J362" s="540"/>
      <c r="K362" s="540"/>
      <c r="L362" s="540"/>
      <c r="M362" s="540"/>
    </row>
    <row r="363" spans="1:13">
      <c r="A363" s="540" t="s">
        <v>308</v>
      </c>
      <c r="B363" s="540"/>
      <c r="C363" s="540"/>
      <c r="D363" s="540"/>
      <c r="E363" s="540"/>
      <c r="F363" s="540"/>
      <c r="G363" s="540"/>
      <c r="H363" s="540"/>
      <c r="I363" s="540"/>
      <c r="J363" s="540"/>
      <c r="K363" s="540"/>
      <c r="L363" s="540"/>
      <c r="M363" s="540"/>
    </row>
    <row r="364" spans="1:13">
      <c r="A364" s="540" t="s">
        <v>309</v>
      </c>
      <c r="B364" s="540"/>
      <c r="C364" s="540"/>
      <c r="D364" s="540"/>
      <c r="E364" s="540"/>
      <c r="F364" s="540"/>
      <c r="G364" s="540"/>
      <c r="H364" s="540"/>
      <c r="I364" s="540"/>
      <c r="J364" s="540"/>
      <c r="K364" s="540"/>
      <c r="L364" s="540"/>
      <c r="M364" s="540"/>
    </row>
    <row r="365" spans="1:13">
      <c r="A365" s="540" t="s">
        <v>310</v>
      </c>
      <c r="B365" s="540"/>
      <c r="C365" s="540"/>
      <c r="D365" s="540"/>
      <c r="E365" s="540"/>
      <c r="F365" s="540"/>
      <c r="G365" s="540"/>
      <c r="H365" s="540"/>
      <c r="I365" s="540"/>
      <c r="J365" s="540"/>
      <c r="K365" s="540"/>
      <c r="L365" s="540"/>
      <c r="M365" s="540"/>
    </row>
    <row r="366" spans="1:13" ht="25.5">
      <c r="E366" s="616" t="s">
        <v>179</v>
      </c>
      <c r="F366" s="616"/>
      <c r="G366" s="616"/>
      <c r="H366" s="616"/>
      <c r="I366" s="616"/>
      <c r="L366" s="616" t="s">
        <v>180</v>
      </c>
      <c r="M366" s="616"/>
    </row>
    <row r="367" spans="1:13" ht="25.5">
      <c r="A367" s="617" t="s">
        <v>181</v>
      </c>
      <c r="B367" s="617"/>
      <c r="C367" s="617"/>
      <c r="E367" s="616" t="s">
        <v>182</v>
      </c>
      <c r="F367" s="616"/>
      <c r="G367" s="616"/>
      <c r="H367" s="616"/>
      <c r="I367" s="616"/>
    </row>
    <row r="368" spans="1:13" ht="17.25" thickBot="1">
      <c r="A368" s="5" t="s">
        <v>311</v>
      </c>
      <c r="B368" s="6"/>
      <c r="C368" s="6"/>
      <c r="D368" s="6"/>
      <c r="E368" s="5"/>
      <c r="F368" s="5"/>
      <c r="G368" s="5"/>
      <c r="H368" s="5" t="s">
        <v>184</v>
      </c>
      <c r="J368" s="592">
        <v>40852</v>
      </c>
      <c r="K368" s="592"/>
      <c r="L368" s="592"/>
      <c r="M368" s="7">
        <f>J368</f>
        <v>40852</v>
      </c>
    </row>
    <row r="369" spans="1:17" ht="36" customHeight="1" thickTop="1" thickBot="1">
      <c r="A369" s="593" t="s">
        <v>312</v>
      </c>
      <c r="B369" s="594"/>
      <c r="C369" s="595"/>
      <c r="D369" s="596" t="s">
        <v>313</v>
      </c>
      <c r="E369" s="597"/>
      <c r="F369" s="597"/>
      <c r="G369" s="597"/>
      <c r="H369" s="597"/>
      <c r="I369" s="598"/>
      <c r="J369" s="599" t="s">
        <v>314</v>
      </c>
      <c r="K369" s="599"/>
      <c r="L369" s="600" t="s">
        <v>315</v>
      </c>
      <c r="M369" s="601"/>
    </row>
    <row r="370" spans="1:17" ht="17.25" thickTop="1">
      <c r="A370" s="568" t="s">
        <v>316</v>
      </c>
      <c r="B370" s="569"/>
      <c r="C370" s="570"/>
      <c r="D370" s="563" t="s">
        <v>317</v>
      </c>
      <c r="E370" s="602"/>
      <c r="F370" s="603" t="s">
        <v>318</v>
      </c>
      <c r="G370" s="604"/>
      <c r="H370" s="605">
        <v>40190</v>
      </c>
      <c r="I370" s="606"/>
      <c r="J370" s="595" t="s">
        <v>319</v>
      </c>
      <c r="K370" s="595"/>
      <c r="L370" s="581">
        <v>720</v>
      </c>
      <c r="M370" s="582"/>
    </row>
    <row r="371" spans="1:17" ht="17.25" thickBot="1">
      <c r="A371" s="583" t="s">
        <v>320</v>
      </c>
      <c r="B371" s="584"/>
      <c r="C371" s="585"/>
      <c r="D371" s="586" t="s">
        <v>321</v>
      </c>
      <c r="E371" s="587"/>
      <c r="F371" s="568" t="s">
        <v>322</v>
      </c>
      <c r="G371" s="570"/>
      <c r="H371" s="588">
        <v>41007</v>
      </c>
      <c r="I371" s="589"/>
      <c r="J371" s="570" t="s">
        <v>323</v>
      </c>
      <c r="K371" s="570"/>
      <c r="L371" s="590">
        <f>L279+1</f>
        <v>565</v>
      </c>
      <c r="M371" s="591"/>
    </row>
    <row r="372" spans="1:17" ht="18" thickTop="1" thickBot="1">
      <c r="A372" s="565" t="s">
        <v>94</v>
      </c>
      <c r="B372" s="566"/>
      <c r="C372" s="567"/>
      <c r="D372" s="572">
        <v>483900000</v>
      </c>
      <c r="E372" s="573"/>
      <c r="F372" s="571" t="s">
        <v>95</v>
      </c>
      <c r="G372" s="557"/>
      <c r="H372" s="574">
        <v>97</v>
      </c>
      <c r="I372" s="575"/>
      <c r="J372" s="557" t="s">
        <v>96</v>
      </c>
      <c r="K372" s="557"/>
      <c r="L372" s="576">
        <f>L370-L371</f>
        <v>155</v>
      </c>
      <c r="M372" s="577"/>
    </row>
    <row r="373" spans="1:17" ht="17.25" thickTop="1">
      <c r="A373" s="568"/>
      <c r="B373" s="569"/>
      <c r="C373" s="570"/>
      <c r="D373" s="578" t="s">
        <v>97</v>
      </c>
      <c r="E373" s="578"/>
      <c r="F373" s="579" t="s">
        <v>98</v>
      </c>
      <c r="G373" s="579"/>
      <c r="H373" s="579"/>
      <c r="I373" s="580"/>
      <c r="J373" s="566" t="s">
        <v>99</v>
      </c>
      <c r="K373" s="567"/>
      <c r="L373" s="458">
        <v>0.70709999999999995</v>
      </c>
      <c r="M373" s="459"/>
    </row>
    <row r="374" spans="1:17" ht="17.25" thickBot="1">
      <c r="A374" s="571"/>
      <c r="B374" s="556"/>
      <c r="C374" s="557"/>
      <c r="D374" s="553" t="s">
        <v>100</v>
      </c>
      <c r="E374" s="553"/>
      <c r="F374" s="554" t="s">
        <v>101</v>
      </c>
      <c r="G374" s="554"/>
      <c r="H374" s="554"/>
      <c r="I374" s="555"/>
      <c r="J374" s="556" t="s">
        <v>102</v>
      </c>
      <c r="K374" s="557"/>
      <c r="L374" s="440">
        <v>0.68799999999999994</v>
      </c>
      <c r="M374" s="441"/>
    </row>
    <row r="375" spans="1:17" ht="18" thickTop="1" thickBot="1">
      <c r="A375" s="704" t="s">
        <v>103</v>
      </c>
      <c r="B375" s="705"/>
      <c r="C375" s="706"/>
      <c r="D375" s="706"/>
      <c r="E375" s="706"/>
      <c r="F375" s="706"/>
      <c r="G375" s="706"/>
      <c r="H375" s="706"/>
      <c r="I375" s="706"/>
      <c r="J375" s="707"/>
      <c r="K375" s="707"/>
      <c r="L375" s="706"/>
      <c r="M375" s="708"/>
    </row>
    <row r="376" spans="1:17" ht="24" customHeight="1" thickTop="1">
      <c r="A376" s="568" t="s">
        <v>104</v>
      </c>
      <c r="B376" s="569"/>
      <c r="C376" s="570"/>
      <c r="D376" s="181" t="s">
        <v>105</v>
      </c>
      <c r="E376" s="181" t="s">
        <v>106</v>
      </c>
      <c r="F376" s="570" t="s">
        <v>107</v>
      </c>
      <c r="G376" s="570"/>
      <c r="H376" s="570" t="s">
        <v>108</v>
      </c>
      <c r="I376" s="709"/>
      <c r="J376" s="710" t="s">
        <v>109</v>
      </c>
      <c r="K376" s="711"/>
      <c r="L376" s="569" t="s">
        <v>110</v>
      </c>
      <c r="M376" s="623"/>
    </row>
    <row r="377" spans="1:17" ht="38.25" customHeight="1">
      <c r="A377" s="14">
        <v>1</v>
      </c>
      <c r="B377" s="698" t="s">
        <v>111</v>
      </c>
      <c r="C377" s="699"/>
      <c r="D377" s="181" t="s">
        <v>112</v>
      </c>
      <c r="E377" s="54">
        <v>1</v>
      </c>
      <c r="F377" s="675"/>
      <c r="G377" s="676"/>
      <c r="H377" s="677">
        <f>L371/L370</f>
        <v>0.78472222222222221</v>
      </c>
      <c r="I377" s="678"/>
      <c r="J377" s="688" t="s">
        <v>113</v>
      </c>
      <c r="K377" s="689"/>
      <c r="L377" s="700"/>
      <c r="M377" s="701"/>
    </row>
    <row r="378" spans="1:17" s="109" customFormat="1" ht="38.25" customHeight="1">
      <c r="A378" s="105">
        <v>2</v>
      </c>
      <c r="B378" s="744" t="s">
        <v>237</v>
      </c>
      <c r="C378" s="745"/>
      <c r="D378" s="113" t="s">
        <v>238</v>
      </c>
      <c r="E378" s="54">
        <v>5963</v>
      </c>
      <c r="F378" s="746"/>
      <c r="G378" s="747"/>
      <c r="H378" s="748">
        <f>E378</f>
        <v>5963</v>
      </c>
      <c r="I378" s="749"/>
      <c r="J378" s="688" t="s">
        <v>113</v>
      </c>
      <c r="K378" s="689"/>
      <c r="L378" s="750"/>
      <c r="M378" s="751"/>
      <c r="N378" s="106"/>
      <c r="O378" s="107"/>
      <c r="P378" s="107"/>
      <c r="Q378" s="108"/>
    </row>
    <row r="379" spans="1:17" ht="38.25" customHeight="1">
      <c r="A379" s="53">
        <v>3</v>
      </c>
      <c r="B379" s="686" t="s">
        <v>116</v>
      </c>
      <c r="C379" s="687"/>
      <c r="D379" s="181" t="s">
        <v>117</v>
      </c>
      <c r="E379" s="55">
        <v>316</v>
      </c>
      <c r="F379" s="675"/>
      <c r="G379" s="676"/>
      <c r="H379" s="677">
        <v>280</v>
      </c>
      <c r="I379" s="678"/>
      <c r="J379" s="688" t="s">
        <v>113</v>
      </c>
      <c r="K379" s="689"/>
      <c r="L379" s="740" t="s">
        <v>324</v>
      </c>
      <c r="M379" s="741"/>
    </row>
    <row r="380" spans="1:17" ht="38.25" customHeight="1">
      <c r="A380" s="53">
        <v>4</v>
      </c>
      <c r="B380" s="686" t="s">
        <v>239</v>
      </c>
      <c r="C380" s="687"/>
      <c r="D380" s="181" t="s">
        <v>115</v>
      </c>
      <c r="E380" s="55">
        <v>7945</v>
      </c>
      <c r="F380" s="675"/>
      <c r="G380" s="676"/>
      <c r="H380" s="677">
        <v>500</v>
      </c>
      <c r="I380" s="678"/>
      <c r="J380" s="688" t="s">
        <v>113</v>
      </c>
      <c r="K380" s="689"/>
      <c r="L380" s="740" t="s">
        <v>325</v>
      </c>
      <c r="M380" s="741"/>
    </row>
    <row r="381" spans="1:17" ht="38.25" customHeight="1">
      <c r="A381" s="53">
        <v>5</v>
      </c>
      <c r="B381" s="686" t="s">
        <v>326</v>
      </c>
      <c r="C381" s="687"/>
      <c r="D381" s="181" t="s">
        <v>115</v>
      </c>
      <c r="E381" s="55">
        <v>2845</v>
      </c>
      <c r="F381" s="675"/>
      <c r="G381" s="676"/>
      <c r="H381" s="677">
        <v>2560</v>
      </c>
      <c r="I381" s="678"/>
      <c r="J381" s="688" t="s">
        <v>120</v>
      </c>
      <c r="K381" s="689"/>
      <c r="L381" s="738" t="s">
        <v>327</v>
      </c>
      <c r="M381" s="739"/>
    </row>
    <row r="382" spans="1:17" ht="38.25" customHeight="1">
      <c r="A382" s="53">
        <v>6</v>
      </c>
      <c r="B382" s="686" t="s">
        <v>328</v>
      </c>
      <c r="C382" s="687"/>
      <c r="D382" s="181" t="s">
        <v>115</v>
      </c>
      <c r="E382" s="55">
        <v>8512</v>
      </c>
      <c r="F382" s="675"/>
      <c r="G382" s="676"/>
      <c r="H382" s="677">
        <v>7000</v>
      </c>
      <c r="I382" s="678"/>
      <c r="J382" s="688" t="s">
        <v>120</v>
      </c>
      <c r="K382" s="689"/>
      <c r="L382" s="738"/>
      <c r="M382" s="739"/>
    </row>
    <row r="383" spans="1:17" ht="38.25" customHeight="1">
      <c r="A383" s="14">
        <v>7</v>
      </c>
      <c r="B383" s="698" t="s">
        <v>127</v>
      </c>
      <c r="C383" s="699"/>
      <c r="D383" s="181" t="s">
        <v>115</v>
      </c>
      <c r="E383" s="56">
        <v>214.54</v>
      </c>
      <c r="F383" s="675"/>
      <c r="G383" s="676"/>
      <c r="H383" s="677">
        <v>0</v>
      </c>
      <c r="I383" s="678"/>
      <c r="J383" s="688" t="s">
        <v>113</v>
      </c>
      <c r="K383" s="689"/>
      <c r="L383" s="668" t="s">
        <v>329</v>
      </c>
      <c r="M383" s="725"/>
    </row>
    <row r="384" spans="1:17" ht="38.25" customHeight="1" thickBot="1">
      <c r="A384" s="14">
        <v>8</v>
      </c>
      <c r="B384" s="686" t="s">
        <v>129</v>
      </c>
      <c r="C384" s="687"/>
      <c r="D384" s="181" t="s">
        <v>130</v>
      </c>
      <c r="E384" s="56">
        <v>1</v>
      </c>
      <c r="F384" s="675"/>
      <c r="G384" s="676"/>
      <c r="H384" s="677">
        <v>0</v>
      </c>
      <c r="I384" s="678"/>
      <c r="J384" s="679" t="s">
        <v>120</v>
      </c>
      <c r="K384" s="680"/>
      <c r="L384" s="732" t="s">
        <v>131</v>
      </c>
      <c r="M384" s="733"/>
    </row>
    <row r="385" spans="1:13" ht="17.25" thickTop="1">
      <c r="A385" s="683" t="s">
        <v>132</v>
      </c>
      <c r="B385" s="684"/>
      <c r="C385" s="684"/>
      <c r="D385" s="684"/>
      <c r="E385" s="684"/>
      <c r="F385" s="684"/>
      <c r="G385" s="684"/>
      <c r="H385" s="684"/>
      <c r="I385" s="684"/>
      <c r="J385" s="684"/>
      <c r="K385" s="684"/>
      <c r="L385" s="684"/>
      <c r="M385" s="685"/>
    </row>
    <row r="386" spans="1:13">
      <c r="A386" s="668" t="s">
        <v>133</v>
      </c>
      <c r="B386" s="663"/>
      <c r="C386" s="187" t="s">
        <v>134</v>
      </c>
      <c r="D386" s="187" t="s">
        <v>135</v>
      </c>
      <c r="E386" s="187" t="s">
        <v>133</v>
      </c>
      <c r="F386" s="187" t="s">
        <v>134</v>
      </c>
      <c r="G386" s="15" t="s">
        <v>135</v>
      </c>
      <c r="H386" s="663" t="s">
        <v>136</v>
      </c>
      <c r="I386" s="670"/>
      <c r="J386" s="671" t="s">
        <v>137</v>
      </c>
      <c r="K386" s="671"/>
      <c r="L386" s="671" t="s">
        <v>138</v>
      </c>
      <c r="M386" s="672"/>
    </row>
    <row r="387" spans="1:13">
      <c r="A387" s="661" t="s">
        <v>139</v>
      </c>
      <c r="B387" s="569"/>
      <c r="C387" s="16">
        <v>4</v>
      </c>
      <c r="D387" s="16">
        <f>C387+D298</f>
        <v>3949</v>
      </c>
      <c r="E387" s="181" t="s">
        <v>140</v>
      </c>
      <c r="F387" s="16">
        <v>0</v>
      </c>
      <c r="G387" s="155">
        <f t="shared" ref="G387:G396" si="13">F387+G298</f>
        <v>8510</v>
      </c>
      <c r="H387" s="622" t="s">
        <v>243</v>
      </c>
      <c r="I387" s="570"/>
      <c r="J387" s="18">
        <v>0</v>
      </c>
      <c r="K387" s="19">
        <f t="shared" ref="K387:K396" si="14">J387+K298</f>
        <v>32</v>
      </c>
      <c r="L387" s="20">
        <v>0</v>
      </c>
      <c r="M387" s="21">
        <f t="shared" ref="M387:M396" si="15">L387+M298</f>
        <v>5</v>
      </c>
    </row>
    <row r="388" spans="1:13">
      <c r="A388" s="661" t="s">
        <v>142</v>
      </c>
      <c r="B388" s="569"/>
      <c r="C388" s="16">
        <v>0</v>
      </c>
      <c r="D388" s="16">
        <f t="shared" ref="D388:D396" si="16">C388+D299</f>
        <v>65</v>
      </c>
      <c r="E388" s="181" t="s">
        <v>143</v>
      </c>
      <c r="F388" s="16">
        <v>0</v>
      </c>
      <c r="G388" s="155">
        <f t="shared" si="13"/>
        <v>12</v>
      </c>
      <c r="H388" s="622" t="s">
        <v>144</v>
      </c>
      <c r="I388" s="570"/>
      <c r="J388" s="18">
        <v>0</v>
      </c>
      <c r="K388" s="19">
        <f t="shared" si="14"/>
        <v>143</v>
      </c>
      <c r="L388" s="20">
        <v>0</v>
      </c>
      <c r="M388" s="21">
        <f t="shared" si="15"/>
        <v>11</v>
      </c>
    </row>
    <row r="389" spans="1:13">
      <c r="A389" s="661" t="s">
        <v>145</v>
      </c>
      <c r="B389" s="569"/>
      <c r="C389" s="16">
        <v>2</v>
      </c>
      <c r="D389" s="16">
        <f t="shared" si="16"/>
        <v>1542</v>
      </c>
      <c r="E389" s="181" t="s">
        <v>146</v>
      </c>
      <c r="F389" s="16">
        <v>0</v>
      </c>
      <c r="G389" s="155">
        <f t="shared" si="13"/>
        <v>55</v>
      </c>
      <c r="H389" s="622" t="s">
        <v>147</v>
      </c>
      <c r="I389" s="570"/>
      <c r="J389" s="18">
        <v>0</v>
      </c>
      <c r="K389" s="19">
        <f t="shared" si="14"/>
        <v>16</v>
      </c>
      <c r="L389" s="20">
        <v>0</v>
      </c>
      <c r="M389" s="21">
        <f t="shared" si="15"/>
        <v>3</v>
      </c>
    </row>
    <row r="390" spans="1:13">
      <c r="A390" s="653" t="s">
        <v>244</v>
      </c>
      <c r="B390" s="654"/>
      <c r="C390" s="16">
        <v>0</v>
      </c>
      <c r="D390" s="16">
        <f t="shared" si="16"/>
        <v>4038</v>
      </c>
      <c r="E390" s="188" t="s">
        <v>149</v>
      </c>
      <c r="F390" s="16">
        <v>0</v>
      </c>
      <c r="G390" s="155">
        <f t="shared" si="13"/>
        <v>96</v>
      </c>
      <c r="H390" s="723" t="s">
        <v>150</v>
      </c>
      <c r="I390" s="724"/>
      <c r="J390" s="18">
        <v>0</v>
      </c>
      <c r="K390" s="19">
        <f t="shared" si="14"/>
        <v>16</v>
      </c>
      <c r="L390" s="20">
        <v>0</v>
      </c>
      <c r="M390" s="21">
        <f t="shared" si="15"/>
        <v>2</v>
      </c>
    </row>
    <row r="391" spans="1:13">
      <c r="A391" s="721" t="s">
        <v>151</v>
      </c>
      <c r="B391" s="722"/>
      <c r="C391" s="24">
        <v>0</v>
      </c>
      <c r="D391" s="16">
        <f t="shared" si="16"/>
        <v>518</v>
      </c>
      <c r="E391" s="25" t="s">
        <v>152</v>
      </c>
      <c r="F391" s="16">
        <v>0</v>
      </c>
      <c r="G391" s="155">
        <f t="shared" si="13"/>
        <v>107</v>
      </c>
      <c r="H391" s="622" t="s">
        <v>153</v>
      </c>
      <c r="I391" s="570"/>
      <c r="J391" s="18">
        <v>0</v>
      </c>
      <c r="K391" s="19">
        <f t="shared" si="14"/>
        <v>0</v>
      </c>
      <c r="L391" s="20">
        <v>0</v>
      </c>
      <c r="M391" s="21">
        <f t="shared" si="15"/>
        <v>111</v>
      </c>
    </row>
    <row r="392" spans="1:13">
      <c r="A392" s="721" t="s">
        <v>154</v>
      </c>
      <c r="B392" s="722"/>
      <c r="C392" s="24">
        <v>0</v>
      </c>
      <c r="D392" s="16">
        <f t="shared" si="16"/>
        <v>87</v>
      </c>
      <c r="E392" s="189" t="s">
        <v>245</v>
      </c>
      <c r="F392" s="16">
        <v>0</v>
      </c>
      <c r="G392" s="155">
        <f t="shared" si="13"/>
        <v>14</v>
      </c>
      <c r="H392" s="723" t="s">
        <v>246</v>
      </c>
      <c r="I392" s="724"/>
      <c r="J392" s="18">
        <v>0</v>
      </c>
      <c r="K392" s="19">
        <f t="shared" si="14"/>
        <v>0</v>
      </c>
      <c r="L392" s="26">
        <v>0</v>
      </c>
      <c r="M392" s="21">
        <f t="shared" si="15"/>
        <v>3824</v>
      </c>
    </row>
    <row r="393" spans="1:13">
      <c r="A393" s="721" t="s">
        <v>158</v>
      </c>
      <c r="B393" s="722"/>
      <c r="C393" s="24">
        <v>0</v>
      </c>
      <c r="D393" s="16">
        <f t="shared" si="16"/>
        <v>441</v>
      </c>
      <c r="E393" s="189" t="s">
        <v>157</v>
      </c>
      <c r="F393" s="16">
        <v>0</v>
      </c>
      <c r="G393" s="155">
        <f t="shared" si="13"/>
        <v>41</v>
      </c>
      <c r="H393" s="622" t="s">
        <v>158</v>
      </c>
      <c r="I393" s="570"/>
      <c r="J393" s="18">
        <v>0</v>
      </c>
      <c r="K393" s="19">
        <f t="shared" si="14"/>
        <v>0</v>
      </c>
      <c r="L393" s="26">
        <v>0</v>
      </c>
      <c r="M393" s="21">
        <f t="shared" si="15"/>
        <v>54</v>
      </c>
    </row>
    <row r="394" spans="1:13">
      <c r="A394" s="721" t="s">
        <v>159</v>
      </c>
      <c r="B394" s="722"/>
      <c r="C394" s="24">
        <v>0</v>
      </c>
      <c r="D394" s="16">
        <f t="shared" si="16"/>
        <v>10</v>
      </c>
      <c r="E394" s="189" t="s">
        <v>160</v>
      </c>
      <c r="F394" s="16">
        <v>0</v>
      </c>
      <c r="G394" s="16">
        <f t="shared" si="13"/>
        <v>3</v>
      </c>
      <c r="H394" s="723" t="s">
        <v>161</v>
      </c>
      <c r="I394" s="724"/>
      <c r="J394" s="18">
        <v>0</v>
      </c>
      <c r="K394" s="19">
        <f t="shared" si="14"/>
        <v>0</v>
      </c>
      <c r="L394" s="20">
        <v>0</v>
      </c>
      <c r="M394" s="21">
        <f t="shared" si="15"/>
        <v>10</v>
      </c>
    </row>
    <row r="395" spans="1:13">
      <c r="A395" s="661" t="s">
        <v>162</v>
      </c>
      <c r="B395" s="569"/>
      <c r="C395" s="24">
        <v>0</v>
      </c>
      <c r="D395" s="16">
        <f t="shared" si="16"/>
        <v>323</v>
      </c>
      <c r="E395" s="189" t="s">
        <v>163</v>
      </c>
      <c r="F395" s="16">
        <v>0</v>
      </c>
      <c r="G395" s="16">
        <f t="shared" si="13"/>
        <v>10</v>
      </c>
      <c r="H395" s="662" t="s">
        <v>164</v>
      </c>
      <c r="I395" s="663"/>
      <c r="J395" s="18">
        <v>0</v>
      </c>
      <c r="K395" s="19">
        <f t="shared" si="14"/>
        <v>0</v>
      </c>
      <c r="L395" s="26">
        <v>0</v>
      </c>
      <c r="M395" s="21">
        <f t="shared" si="15"/>
        <v>2</v>
      </c>
    </row>
    <row r="396" spans="1:13">
      <c r="A396" s="661" t="s">
        <v>165</v>
      </c>
      <c r="B396" s="569"/>
      <c r="C396" s="24">
        <v>0</v>
      </c>
      <c r="D396" s="16">
        <f t="shared" si="16"/>
        <v>374</v>
      </c>
      <c r="E396" s="189" t="s">
        <v>247</v>
      </c>
      <c r="F396" s="16">
        <v>0</v>
      </c>
      <c r="G396" s="16">
        <f t="shared" si="13"/>
        <v>328</v>
      </c>
      <c r="H396" s="662" t="s">
        <v>248</v>
      </c>
      <c r="I396" s="663"/>
      <c r="J396" s="18">
        <v>0</v>
      </c>
      <c r="K396" s="19">
        <f t="shared" si="14"/>
        <v>0</v>
      </c>
      <c r="L396" s="26">
        <v>0</v>
      </c>
      <c r="M396" s="21">
        <f t="shared" si="15"/>
        <v>4</v>
      </c>
    </row>
    <row r="397" spans="1:13">
      <c r="A397" s="661" t="s">
        <v>249</v>
      </c>
      <c r="B397" s="569"/>
      <c r="C397" s="16">
        <v>0</v>
      </c>
      <c r="D397" s="16">
        <f>C397+D317</f>
        <v>39</v>
      </c>
      <c r="E397" s="181" t="s">
        <v>167</v>
      </c>
      <c r="F397" s="16">
        <v>6</v>
      </c>
      <c r="G397" s="16">
        <f>F397+G317</f>
        <v>1233</v>
      </c>
      <c r="H397" s="662" t="s">
        <v>168</v>
      </c>
      <c r="I397" s="663"/>
      <c r="J397" s="18">
        <v>0</v>
      </c>
      <c r="K397" s="19">
        <f>J397+K317</f>
        <v>0</v>
      </c>
      <c r="L397" s="26">
        <v>0</v>
      </c>
      <c r="M397" s="21">
        <f>L397+M317</f>
        <v>9</v>
      </c>
    </row>
    <row r="398" spans="1:13">
      <c r="A398" s="653" t="s">
        <v>169</v>
      </c>
      <c r="B398" s="654"/>
      <c r="C398" s="22">
        <v>0</v>
      </c>
      <c r="D398" s="16">
        <f>C398+D318</f>
        <v>10</v>
      </c>
      <c r="E398" s="188" t="s">
        <v>170</v>
      </c>
      <c r="F398" s="16">
        <v>6</v>
      </c>
      <c r="G398" s="16">
        <f>F398+G318</f>
        <v>490</v>
      </c>
      <c r="H398" s="641" t="s">
        <v>171</v>
      </c>
      <c r="I398" s="642"/>
      <c r="J398" s="87">
        <v>0</v>
      </c>
      <c r="K398" s="19">
        <f>J398+K318</f>
        <v>0</v>
      </c>
      <c r="L398" s="88">
        <v>0</v>
      </c>
      <c r="M398" s="21">
        <f>L398+M318</f>
        <v>3</v>
      </c>
    </row>
    <row r="399" spans="1:13">
      <c r="A399" s="661" t="s">
        <v>172</v>
      </c>
      <c r="B399" s="569"/>
      <c r="C399" s="16">
        <v>0</v>
      </c>
      <c r="D399" s="16">
        <f>C399+D319</f>
        <v>20</v>
      </c>
      <c r="E399" s="181" t="s">
        <v>173</v>
      </c>
      <c r="F399" s="16">
        <v>2</v>
      </c>
      <c r="G399" s="16">
        <f>F399+G319</f>
        <v>118</v>
      </c>
      <c r="H399" s="662" t="s">
        <v>174</v>
      </c>
      <c r="I399" s="663"/>
      <c r="J399" s="18">
        <v>0</v>
      </c>
      <c r="K399" s="19">
        <f>J399+K319</f>
        <v>0</v>
      </c>
      <c r="L399" s="26">
        <v>0</v>
      </c>
      <c r="M399" s="21">
        <f>L399+M319</f>
        <v>10</v>
      </c>
    </row>
    <row r="400" spans="1:13">
      <c r="A400" s="661" t="s">
        <v>175</v>
      </c>
      <c r="B400" s="569"/>
      <c r="C400" s="16">
        <v>0</v>
      </c>
      <c r="D400" s="16">
        <f>C400+D320</f>
        <v>11</v>
      </c>
      <c r="E400" s="181" t="s">
        <v>250</v>
      </c>
      <c r="F400" s="16">
        <v>0</v>
      </c>
      <c r="G400" s="16">
        <f>F400+G320</f>
        <v>15</v>
      </c>
      <c r="H400" s="662"/>
      <c r="I400" s="663"/>
      <c r="J400" s="18"/>
      <c r="K400" s="19"/>
      <c r="L400" s="26"/>
      <c r="M400" s="110"/>
    </row>
    <row r="401" spans="1:13">
      <c r="A401" s="646" t="s">
        <v>251</v>
      </c>
      <c r="B401" s="647"/>
      <c r="C401" s="94">
        <v>0</v>
      </c>
      <c r="D401" s="16">
        <f>C401+D321</f>
        <v>8</v>
      </c>
      <c r="E401" s="95"/>
      <c r="F401" s="94"/>
      <c r="G401" s="96"/>
      <c r="H401" s="648"/>
      <c r="I401" s="649"/>
      <c r="J401" s="97"/>
      <c r="K401" s="98"/>
      <c r="L401" s="99"/>
      <c r="M401" s="111"/>
    </row>
    <row r="402" spans="1:13" ht="25.5">
      <c r="E402" s="616" t="s">
        <v>76</v>
      </c>
      <c r="F402" s="616"/>
      <c r="G402" s="616"/>
      <c r="H402" s="616"/>
      <c r="I402" s="616"/>
      <c r="L402" s="616" t="s">
        <v>77</v>
      </c>
      <c r="M402" s="616"/>
    </row>
    <row r="403" spans="1:13" ht="25.5">
      <c r="A403" s="617" t="s">
        <v>78</v>
      </c>
      <c r="B403" s="617"/>
      <c r="C403" s="617"/>
      <c r="E403" s="616" t="s">
        <v>79</v>
      </c>
      <c r="F403" s="616"/>
      <c r="G403" s="616"/>
      <c r="H403" s="616"/>
      <c r="I403" s="616"/>
    </row>
    <row r="404" spans="1:13" ht="17.25" thickBot="1">
      <c r="A404" s="5" t="s">
        <v>262</v>
      </c>
      <c r="B404" s="6"/>
      <c r="C404" s="6"/>
      <c r="D404" s="6"/>
      <c r="E404" s="5"/>
      <c r="F404" s="5"/>
      <c r="G404" s="5"/>
      <c r="H404" s="5" t="s">
        <v>81</v>
      </c>
      <c r="J404" s="592">
        <v>40852</v>
      </c>
      <c r="K404" s="592"/>
      <c r="L404" s="592"/>
      <c r="M404" s="7">
        <f>J404</f>
        <v>40852</v>
      </c>
    </row>
    <row r="405" spans="1:13" ht="36" customHeight="1" thickTop="1" thickBot="1">
      <c r="A405" s="593" t="s">
        <v>82</v>
      </c>
      <c r="B405" s="594"/>
      <c r="C405" s="595"/>
      <c r="D405" s="596" t="s">
        <v>83</v>
      </c>
      <c r="E405" s="597"/>
      <c r="F405" s="597"/>
      <c r="G405" s="597"/>
      <c r="H405" s="597"/>
      <c r="I405" s="598"/>
      <c r="J405" s="599" t="s">
        <v>84</v>
      </c>
      <c r="K405" s="599"/>
      <c r="L405" s="600" t="s">
        <v>85</v>
      </c>
      <c r="M405" s="601"/>
    </row>
    <row r="406" spans="1:13" ht="17.25" thickTop="1">
      <c r="A406" s="568" t="s">
        <v>86</v>
      </c>
      <c r="B406" s="569"/>
      <c r="C406" s="570"/>
      <c r="D406" s="563" t="s">
        <v>87</v>
      </c>
      <c r="E406" s="602"/>
      <c r="F406" s="603" t="s">
        <v>88</v>
      </c>
      <c r="G406" s="604"/>
      <c r="H406" s="605">
        <v>40190</v>
      </c>
      <c r="I406" s="606"/>
      <c r="J406" s="595" t="s">
        <v>89</v>
      </c>
      <c r="K406" s="595"/>
      <c r="L406" s="581">
        <v>720</v>
      </c>
      <c r="M406" s="582"/>
    </row>
    <row r="407" spans="1:13" ht="17.25" thickBot="1">
      <c r="A407" s="583" t="s">
        <v>90</v>
      </c>
      <c r="B407" s="584"/>
      <c r="C407" s="585"/>
      <c r="D407" s="586" t="s">
        <v>91</v>
      </c>
      <c r="E407" s="587"/>
      <c r="F407" s="568" t="s">
        <v>92</v>
      </c>
      <c r="G407" s="570"/>
      <c r="H407" s="588">
        <v>41007</v>
      </c>
      <c r="I407" s="589"/>
      <c r="J407" s="570" t="s">
        <v>93</v>
      </c>
      <c r="K407" s="570"/>
      <c r="L407" s="590">
        <f>L315+1</f>
        <v>1.7055</v>
      </c>
      <c r="M407" s="591"/>
    </row>
    <row r="408" spans="1:13" ht="18" thickTop="1" thickBot="1">
      <c r="A408" s="565" t="s">
        <v>94</v>
      </c>
      <c r="B408" s="566"/>
      <c r="C408" s="567"/>
      <c r="D408" s="572">
        <v>483900000</v>
      </c>
      <c r="E408" s="573"/>
      <c r="F408" s="571" t="s">
        <v>95</v>
      </c>
      <c r="G408" s="557"/>
      <c r="H408" s="574">
        <v>97</v>
      </c>
      <c r="I408" s="575"/>
      <c r="J408" s="557" t="s">
        <v>96</v>
      </c>
      <c r="K408" s="557"/>
      <c r="L408" s="576">
        <f>L406-L407</f>
        <v>718.29449999999997</v>
      </c>
      <c r="M408" s="577"/>
    </row>
    <row r="409" spans="1:13" ht="17.25" thickTop="1">
      <c r="A409" s="568"/>
      <c r="B409" s="569"/>
      <c r="C409" s="570"/>
      <c r="D409" s="578" t="s">
        <v>97</v>
      </c>
      <c r="E409" s="578"/>
      <c r="F409" s="579" t="s">
        <v>98</v>
      </c>
      <c r="G409" s="579"/>
      <c r="H409" s="579"/>
      <c r="I409" s="580"/>
      <c r="J409" s="566" t="s">
        <v>99</v>
      </c>
      <c r="K409" s="567"/>
      <c r="L409" s="458">
        <v>0.70709999999999995</v>
      </c>
      <c r="M409" s="459"/>
    </row>
    <row r="410" spans="1:13" ht="17.25" thickBot="1">
      <c r="A410" s="571"/>
      <c r="B410" s="556"/>
      <c r="C410" s="557"/>
      <c r="D410" s="553" t="s">
        <v>100</v>
      </c>
      <c r="E410" s="553"/>
      <c r="F410" s="554" t="s">
        <v>101</v>
      </c>
      <c r="G410" s="554"/>
      <c r="H410" s="554"/>
      <c r="I410" s="555"/>
      <c r="J410" s="556" t="s">
        <v>102</v>
      </c>
      <c r="K410" s="557"/>
      <c r="L410" s="440">
        <v>0.68799999999999994</v>
      </c>
      <c r="M410" s="441"/>
    </row>
    <row r="411" spans="1:13" ht="17.25" thickTop="1">
      <c r="A411" s="650" t="s">
        <v>252</v>
      </c>
      <c r="B411" s="651"/>
      <c r="C411" s="651"/>
      <c r="D411" s="651"/>
      <c r="E411" s="651"/>
      <c r="F411" s="651"/>
      <c r="G411" s="651"/>
      <c r="H411" s="651"/>
      <c r="I411" s="651"/>
      <c r="J411" s="651"/>
      <c r="K411" s="651"/>
      <c r="L411" s="651"/>
      <c r="M411" s="652"/>
    </row>
    <row r="412" spans="1:13">
      <c r="A412" s="653" t="s">
        <v>253</v>
      </c>
      <c r="B412" s="654"/>
      <c r="C412" s="656" t="s">
        <v>254</v>
      </c>
      <c r="D412" s="639" t="s">
        <v>255</v>
      </c>
      <c r="E412" s="566"/>
      <c r="F412" s="639" t="s">
        <v>256</v>
      </c>
      <c r="G412" s="658"/>
      <c r="H412" s="659" t="s">
        <v>257</v>
      </c>
      <c r="I412" s="656" t="s">
        <v>258</v>
      </c>
      <c r="J412" s="639" t="s">
        <v>255</v>
      </c>
      <c r="K412" s="566"/>
      <c r="L412" s="639" t="s">
        <v>256</v>
      </c>
      <c r="M412" s="640"/>
    </row>
    <row r="413" spans="1:13" ht="33" customHeight="1">
      <c r="A413" s="655"/>
      <c r="B413" s="566"/>
      <c r="C413" s="657"/>
      <c r="D413" s="181" t="s">
        <v>191</v>
      </c>
      <c r="E413" s="181" t="s">
        <v>192</v>
      </c>
      <c r="F413" s="181" t="s">
        <v>191</v>
      </c>
      <c r="G413" s="27" t="s">
        <v>192</v>
      </c>
      <c r="H413" s="660"/>
      <c r="I413" s="657"/>
      <c r="J413" s="181" t="s">
        <v>191</v>
      </c>
      <c r="K413" s="181" t="s">
        <v>192</v>
      </c>
      <c r="L413" s="181" t="s">
        <v>191</v>
      </c>
      <c r="M413" s="186" t="s">
        <v>192</v>
      </c>
    </row>
    <row r="414" spans="1:13" ht="22.5">
      <c r="A414" s="180">
        <v>1</v>
      </c>
      <c r="B414" s="190" t="s">
        <v>194</v>
      </c>
      <c r="C414" s="65" t="s">
        <v>195</v>
      </c>
      <c r="D414" s="59">
        <v>0</v>
      </c>
      <c r="E414" s="58">
        <v>70.5</v>
      </c>
      <c r="F414" s="59">
        <v>0</v>
      </c>
      <c r="G414" s="28">
        <v>70.5</v>
      </c>
      <c r="H414" s="29" t="s">
        <v>196</v>
      </c>
      <c r="I414" s="58">
        <v>5876</v>
      </c>
      <c r="J414" s="58">
        <v>0</v>
      </c>
      <c r="K414" s="58" t="e">
        <f>J414+'[4]1000903(六)548'!K347</f>
        <v>#REF!</v>
      </c>
      <c r="L414" s="58">
        <v>0</v>
      </c>
      <c r="M414" s="72">
        <v>6653.6</v>
      </c>
    </row>
    <row r="415" spans="1:13" ht="22.5">
      <c r="A415" s="182">
        <v>2</v>
      </c>
      <c r="B415" s="60" t="s">
        <v>197</v>
      </c>
      <c r="C415" s="77" t="s">
        <v>195</v>
      </c>
      <c r="D415" s="62">
        <v>0</v>
      </c>
      <c r="E415" s="58">
        <v>1286.5</v>
      </c>
      <c r="F415" s="62">
        <v>0</v>
      </c>
      <c r="G415" s="52">
        <v>1286.5</v>
      </c>
      <c r="H415" s="74" t="s">
        <v>198</v>
      </c>
      <c r="I415" s="64">
        <v>280</v>
      </c>
      <c r="J415" s="64">
        <v>0</v>
      </c>
      <c r="K415" s="58" t="e">
        <f>J415+'[4]1000903(六)548'!K348</f>
        <v>#REF!</v>
      </c>
      <c r="L415" s="64">
        <v>0</v>
      </c>
      <c r="M415" s="76">
        <v>150</v>
      </c>
    </row>
    <row r="416" spans="1:13" ht="22.5">
      <c r="A416" s="180">
        <v>3</v>
      </c>
      <c r="B416" s="190" t="s">
        <v>197</v>
      </c>
      <c r="C416" s="70">
        <v>1510</v>
      </c>
      <c r="D416" s="59">
        <v>0</v>
      </c>
      <c r="E416" s="58">
        <v>1617</v>
      </c>
      <c r="F416" s="59">
        <v>0</v>
      </c>
      <c r="G416" s="28">
        <v>1617</v>
      </c>
      <c r="H416" s="73" t="s">
        <v>20</v>
      </c>
      <c r="I416" s="58">
        <v>0</v>
      </c>
      <c r="J416" s="58">
        <v>0</v>
      </c>
      <c r="K416" s="58" t="e">
        <f>J416+'[4]1000903(六)548'!K349</f>
        <v>#REF!</v>
      </c>
      <c r="L416" s="58">
        <v>0</v>
      </c>
      <c r="M416" s="72">
        <v>400.5</v>
      </c>
    </row>
    <row r="417" spans="1:13" ht="36">
      <c r="A417" s="182">
        <v>4</v>
      </c>
      <c r="B417" s="60" t="s">
        <v>199</v>
      </c>
      <c r="C417" s="77" t="s">
        <v>195</v>
      </c>
      <c r="D417" s="62">
        <v>0</v>
      </c>
      <c r="E417" s="58">
        <v>11</v>
      </c>
      <c r="F417" s="62">
        <v>0</v>
      </c>
      <c r="G417" s="52">
        <v>11</v>
      </c>
      <c r="H417" s="79" t="s">
        <v>21</v>
      </c>
      <c r="I417" s="183">
        <v>2605</v>
      </c>
      <c r="J417" s="64">
        <v>0</v>
      </c>
      <c r="K417" s="58" t="e">
        <f>J417+'[4]1000903(六)548'!K350</f>
        <v>#REF!</v>
      </c>
      <c r="L417" s="64">
        <v>0</v>
      </c>
      <c r="M417" s="61">
        <v>2605</v>
      </c>
    </row>
    <row r="418" spans="1:13" ht="36">
      <c r="A418" s="182">
        <v>5</v>
      </c>
      <c r="B418" s="78" t="s">
        <v>200</v>
      </c>
      <c r="C418" s="75">
        <v>25580.94</v>
      </c>
      <c r="D418" s="62">
        <v>0</v>
      </c>
      <c r="E418" s="58">
        <v>26635.5</v>
      </c>
      <c r="F418" s="62">
        <v>0</v>
      </c>
      <c r="G418" s="52">
        <v>26635.5</v>
      </c>
      <c r="H418" s="79" t="s">
        <v>22</v>
      </c>
      <c r="I418" s="183">
        <v>7442</v>
      </c>
      <c r="J418" s="64">
        <v>0</v>
      </c>
      <c r="K418" s="58" t="e">
        <f>J418+'[4]1000903(六)548'!K351</f>
        <v>#REF!</v>
      </c>
      <c r="L418" s="64">
        <v>0</v>
      </c>
      <c r="M418" s="50">
        <v>7442</v>
      </c>
    </row>
    <row r="419" spans="1:13" ht="36">
      <c r="A419" s="182">
        <v>6</v>
      </c>
      <c r="B419" s="78" t="s">
        <v>201</v>
      </c>
      <c r="C419" s="71">
        <v>50</v>
      </c>
      <c r="D419" s="62">
        <v>0</v>
      </c>
      <c r="E419" s="58">
        <v>72.5</v>
      </c>
      <c r="F419" s="62">
        <v>0</v>
      </c>
      <c r="G419" s="52">
        <v>72.5</v>
      </c>
      <c r="H419" s="79" t="s">
        <v>23</v>
      </c>
      <c r="I419" s="183">
        <v>1319</v>
      </c>
      <c r="J419" s="64">
        <v>0</v>
      </c>
      <c r="K419" s="58" t="e">
        <f>J419+'[4]1000903(六)548'!K352</f>
        <v>#REF!</v>
      </c>
      <c r="L419" s="64">
        <v>0</v>
      </c>
      <c r="M419" s="50">
        <v>1319</v>
      </c>
    </row>
    <row r="420" spans="1:13" ht="22.5">
      <c r="A420" s="180">
        <v>7</v>
      </c>
      <c r="B420" s="179" t="s">
        <v>202</v>
      </c>
      <c r="C420" s="66">
        <v>33.6</v>
      </c>
      <c r="D420" s="59">
        <v>0</v>
      </c>
      <c r="E420" s="58">
        <v>24.16</v>
      </c>
      <c r="F420" s="59">
        <v>0</v>
      </c>
      <c r="G420" s="28">
        <v>24.16</v>
      </c>
      <c r="H420" s="31"/>
      <c r="I420" s="181"/>
      <c r="J420" s="181"/>
      <c r="K420" s="181"/>
      <c r="L420" s="181"/>
      <c r="M420" s="30"/>
    </row>
    <row r="421" spans="1:13" ht="22.5">
      <c r="A421" s="182">
        <v>8</v>
      </c>
      <c r="B421" s="32" t="s">
        <v>203</v>
      </c>
      <c r="C421" s="67">
        <v>88.8</v>
      </c>
      <c r="D421" s="62">
        <v>0</v>
      </c>
      <c r="E421" s="58">
        <v>70.42</v>
      </c>
      <c r="F421" s="62">
        <v>0</v>
      </c>
      <c r="G421" s="52">
        <v>70.42</v>
      </c>
      <c r="H421" s="33"/>
      <c r="I421" s="183"/>
      <c r="J421" s="183"/>
      <c r="K421" s="183"/>
      <c r="L421" s="183"/>
      <c r="M421" s="34"/>
    </row>
    <row r="422" spans="1:13">
      <c r="A422" s="180">
        <v>9</v>
      </c>
      <c r="B422" s="179" t="s">
        <v>204</v>
      </c>
      <c r="C422" s="68">
        <v>1343</v>
      </c>
      <c r="D422" s="59">
        <v>0</v>
      </c>
      <c r="E422" s="58">
        <v>1474.91</v>
      </c>
      <c r="F422" s="59">
        <v>0</v>
      </c>
      <c r="G422" s="28">
        <v>1474.91</v>
      </c>
      <c r="H422" s="31"/>
      <c r="I422" s="181"/>
      <c r="J422" s="181"/>
      <c r="K422" s="181"/>
      <c r="L422" s="181"/>
      <c r="M422" s="30"/>
    </row>
    <row r="423" spans="1:13">
      <c r="A423" s="182">
        <v>10</v>
      </c>
      <c r="B423" s="32" t="s">
        <v>205</v>
      </c>
      <c r="C423" s="69">
        <v>4007</v>
      </c>
      <c r="D423" s="62">
        <v>0</v>
      </c>
      <c r="E423" s="58">
        <v>3972.43</v>
      </c>
      <c r="F423" s="62">
        <v>0</v>
      </c>
      <c r="G423" s="28">
        <v>3972.43</v>
      </c>
      <c r="H423" s="33"/>
      <c r="I423" s="183"/>
      <c r="J423" s="183"/>
      <c r="K423" s="183"/>
      <c r="L423" s="183"/>
      <c r="M423" s="34"/>
    </row>
    <row r="424" spans="1:13" ht="17.25" thickBot="1">
      <c r="A424" s="35">
        <v>11</v>
      </c>
      <c r="B424" s="36"/>
      <c r="C424" s="37"/>
      <c r="D424" s="38"/>
      <c r="E424" s="90"/>
      <c r="F424" s="38"/>
      <c r="G424" s="39"/>
      <c r="H424" s="40"/>
      <c r="I424" s="41"/>
      <c r="J424" s="41"/>
      <c r="K424" s="41"/>
      <c r="L424" s="41"/>
      <c r="M424" s="42"/>
    </row>
    <row r="425" spans="1:13" ht="33.75" thickTop="1">
      <c r="A425" s="565" t="s">
        <v>206</v>
      </c>
      <c r="B425" s="566"/>
      <c r="C425" s="567"/>
      <c r="D425" s="567"/>
      <c r="E425" s="639"/>
      <c r="F425" s="641" t="s">
        <v>207</v>
      </c>
      <c r="G425" s="642"/>
      <c r="H425" s="43" t="s">
        <v>208</v>
      </c>
      <c r="I425" s="43" t="s">
        <v>209</v>
      </c>
      <c r="J425" s="567" t="s">
        <v>210</v>
      </c>
      <c r="K425" s="567"/>
      <c r="L425" s="567" t="s">
        <v>110</v>
      </c>
      <c r="M425" s="643"/>
    </row>
    <row r="426" spans="1:13">
      <c r="A426" s="618" t="s">
        <v>211</v>
      </c>
      <c r="B426" s="619"/>
      <c r="C426" s="620"/>
      <c r="D426" s="620" t="s">
        <v>212</v>
      </c>
      <c r="E426" s="621"/>
      <c r="F426" s="644"/>
      <c r="G426" s="645"/>
      <c r="H426" s="89"/>
      <c r="I426" s="57"/>
      <c r="J426" s="570"/>
      <c r="K426" s="570"/>
      <c r="L426" s="570"/>
      <c r="M426" s="623"/>
    </row>
    <row r="427" spans="1:13">
      <c r="A427" s="618" t="s">
        <v>213</v>
      </c>
      <c r="B427" s="619"/>
      <c r="C427" s="620"/>
      <c r="D427" s="620" t="s">
        <v>214</v>
      </c>
      <c r="E427" s="621"/>
      <c r="F427" s="622"/>
      <c r="G427" s="570"/>
      <c r="H427" s="92"/>
      <c r="I427" s="57"/>
      <c r="J427" s="570"/>
      <c r="K427" s="570"/>
      <c r="L427" s="570"/>
      <c r="M427" s="623"/>
    </row>
    <row r="428" spans="1:13">
      <c r="A428" s="634" t="s">
        <v>215</v>
      </c>
      <c r="B428" s="635"/>
      <c r="C428" s="579"/>
      <c r="D428" s="636" t="s">
        <v>216</v>
      </c>
      <c r="E428" s="637"/>
      <c r="F428" s="638"/>
      <c r="G428" s="567"/>
      <c r="H428" s="92"/>
      <c r="I428" s="57"/>
      <c r="J428" s="570"/>
      <c r="K428" s="570"/>
      <c r="L428" s="570"/>
      <c r="M428" s="623"/>
    </row>
    <row r="429" spans="1:13">
      <c r="A429" s="618" t="s">
        <v>217</v>
      </c>
      <c r="B429" s="619"/>
      <c r="C429" s="620"/>
      <c r="D429" s="620" t="s">
        <v>218</v>
      </c>
      <c r="E429" s="621"/>
      <c r="F429" s="622"/>
      <c r="G429" s="570"/>
      <c r="H429" s="92"/>
      <c r="I429" s="44"/>
      <c r="J429" s="570"/>
      <c r="K429" s="570"/>
      <c r="L429" s="570"/>
      <c r="M429" s="623"/>
    </row>
    <row r="430" spans="1:13" ht="17.25" thickBot="1">
      <c r="A430" s="624" t="s">
        <v>219</v>
      </c>
      <c r="B430" s="625"/>
      <c r="C430" s="626"/>
      <c r="D430" s="627" t="s">
        <v>220</v>
      </c>
      <c r="E430" s="628"/>
      <c r="F430" s="629"/>
      <c r="G430" s="630"/>
      <c r="H430" s="46"/>
      <c r="I430" s="47"/>
      <c r="J430" s="631"/>
      <c r="K430" s="630"/>
      <c r="L430" s="632"/>
      <c r="M430" s="633"/>
    </row>
    <row r="431" spans="1:13" ht="17.25" thickTop="1">
      <c r="A431" s="607" t="s">
        <v>221</v>
      </c>
      <c r="B431" s="608"/>
      <c r="C431" s="608"/>
      <c r="D431" s="608"/>
      <c r="E431" s="608"/>
      <c r="F431" s="608"/>
      <c r="G431" s="608"/>
      <c r="H431" s="608"/>
      <c r="I431" s="608"/>
      <c r="J431" s="608"/>
      <c r="K431" s="608"/>
      <c r="L431" s="608"/>
      <c r="M431" s="609"/>
    </row>
    <row r="432" spans="1:13" ht="27" customHeight="1">
      <c r="A432" s="610" t="s">
        <v>259</v>
      </c>
      <c r="B432" s="611"/>
      <c r="C432" s="611"/>
      <c r="D432" s="611"/>
      <c r="E432" s="611"/>
      <c r="F432" s="611"/>
      <c r="G432" s="611"/>
      <c r="H432" s="611"/>
      <c r="I432" s="611"/>
      <c r="J432" s="611"/>
      <c r="K432" s="611"/>
      <c r="L432" s="611"/>
      <c r="M432" s="612"/>
    </row>
    <row r="433" spans="1:13" ht="30" customHeight="1">
      <c r="A433" s="613" t="s">
        <v>223</v>
      </c>
      <c r="B433" s="614"/>
      <c r="C433" s="614"/>
      <c r="D433" s="614"/>
      <c r="E433" s="614"/>
      <c r="F433" s="614"/>
      <c r="G433" s="614"/>
      <c r="H433" s="614"/>
      <c r="I433" s="614"/>
      <c r="J433" s="614"/>
      <c r="K433" s="614"/>
      <c r="L433" s="614"/>
      <c r="M433" s="615"/>
    </row>
    <row r="434" spans="1:13" ht="47.25" customHeight="1">
      <c r="A434" s="716" t="s">
        <v>330</v>
      </c>
      <c r="B434" s="717"/>
      <c r="C434" s="717"/>
      <c r="D434" s="717"/>
      <c r="E434" s="717"/>
      <c r="F434" s="717"/>
      <c r="G434" s="717"/>
      <c r="H434" s="717"/>
      <c r="I434" s="717"/>
      <c r="J434" s="717"/>
      <c r="K434" s="717"/>
      <c r="L434" s="717"/>
      <c r="M434" s="718"/>
    </row>
    <row r="435" spans="1:13">
      <c r="A435" s="561" t="s">
        <v>225</v>
      </c>
      <c r="B435" s="562"/>
      <c r="C435" s="563"/>
      <c r="D435" s="563"/>
      <c r="E435" s="563"/>
      <c r="F435" s="563"/>
      <c r="G435" s="563"/>
      <c r="H435" s="563"/>
      <c r="I435" s="563"/>
      <c r="J435" s="563"/>
      <c r="K435" s="563"/>
      <c r="L435" s="563"/>
      <c r="M435" s="564"/>
    </row>
    <row r="436" spans="1:13" ht="17.25" thickBot="1">
      <c r="A436" s="543" t="s">
        <v>226</v>
      </c>
      <c r="B436" s="544"/>
      <c r="C436" s="545"/>
      <c r="D436" s="545"/>
      <c r="E436" s="545"/>
      <c r="F436" s="545"/>
      <c r="G436" s="545"/>
      <c r="H436" s="545"/>
      <c r="I436" s="545"/>
      <c r="J436" s="545"/>
      <c r="K436" s="545"/>
      <c r="L436" s="545"/>
      <c r="M436" s="546"/>
    </row>
    <row r="437" spans="1:13" ht="42" customHeight="1" thickTop="1" thickBot="1">
      <c r="A437" s="547" t="s">
        <v>227</v>
      </c>
      <c r="B437" s="548"/>
      <c r="C437" s="549"/>
      <c r="D437" s="549"/>
      <c r="E437" s="549"/>
      <c r="F437" s="549"/>
      <c r="G437" s="549"/>
      <c r="H437" s="550" t="s">
        <v>228</v>
      </c>
      <c r="I437" s="550"/>
      <c r="J437" s="550"/>
      <c r="K437" s="550"/>
      <c r="L437" s="550"/>
      <c r="M437" s="551"/>
    </row>
    <row r="438" spans="1:13" ht="26.25" thickTop="1">
      <c r="E438" s="616" t="s">
        <v>76</v>
      </c>
      <c r="F438" s="616"/>
      <c r="G438" s="616"/>
      <c r="H438" s="616"/>
      <c r="I438" s="616"/>
      <c r="L438" s="616" t="s">
        <v>77</v>
      </c>
      <c r="M438" s="616"/>
    </row>
    <row r="439" spans="1:13" ht="25.5">
      <c r="A439" s="617" t="s">
        <v>78</v>
      </c>
      <c r="B439" s="617"/>
      <c r="C439" s="617"/>
      <c r="E439" s="616" t="s">
        <v>79</v>
      </c>
      <c r="F439" s="616"/>
      <c r="G439" s="616"/>
      <c r="H439" s="616"/>
      <c r="I439" s="616"/>
    </row>
    <row r="440" spans="1:13" ht="17.25" thickBot="1">
      <c r="A440" s="5" t="s">
        <v>262</v>
      </c>
      <c r="B440" s="6"/>
      <c r="C440" s="6"/>
      <c r="D440" s="6"/>
      <c r="E440" s="5"/>
      <c r="F440" s="5"/>
      <c r="G440" s="5"/>
      <c r="H440" s="5" t="s">
        <v>81</v>
      </c>
      <c r="J440" s="592">
        <v>40852</v>
      </c>
      <c r="K440" s="592"/>
      <c r="L440" s="592"/>
      <c r="M440" s="7">
        <f>J440</f>
        <v>40852</v>
      </c>
    </row>
    <row r="441" spans="1:13" ht="36" customHeight="1" thickTop="1" thickBot="1">
      <c r="A441" s="593" t="s">
        <v>82</v>
      </c>
      <c r="B441" s="594"/>
      <c r="C441" s="595"/>
      <c r="D441" s="596" t="s">
        <v>83</v>
      </c>
      <c r="E441" s="597"/>
      <c r="F441" s="597"/>
      <c r="G441" s="597"/>
      <c r="H441" s="597"/>
      <c r="I441" s="598"/>
      <c r="J441" s="599" t="s">
        <v>84</v>
      </c>
      <c r="K441" s="599"/>
      <c r="L441" s="600" t="s">
        <v>85</v>
      </c>
      <c r="M441" s="601"/>
    </row>
    <row r="442" spans="1:13" ht="17.25" thickTop="1">
      <c r="A442" s="568" t="s">
        <v>86</v>
      </c>
      <c r="B442" s="569"/>
      <c r="C442" s="570"/>
      <c r="D442" s="563" t="s">
        <v>87</v>
      </c>
      <c r="E442" s="602"/>
      <c r="F442" s="603" t="s">
        <v>88</v>
      </c>
      <c r="G442" s="604"/>
      <c r="H442" s="605">
        <v>40190</v>
      </c>
      <c r="I442" s="606"/>
      <c r="J442" s="595" t="s">
        <v>89</v>
      </c>
      <c r="K442" s="595"/>
      <c r="L442" s="581">
        <v>720</v>
      </c>
      <c r="M442" s="582"/>
    </row>
    <row r="443" spans="1:13" ht="17.25" thickBot="1">
      <c r="A443" s="583" t="s">
        <v>90</v>
      </c>
      <c r="B443" s="584"/>
      <c r="C443" s="585"/>
      <c r="D443" s="586" t="s">
        <v>91</v>
      </c>
      <c r="E443" s="587"/>
      <c r="F443" s="568" t="s">
        <v>92</v>
      </c>
      <c r="G443" s="570"/>
      <c r="H443" s="588">
        <v>41007</v>
      </c>
      <c r="I443" s="589"/>
      <c r="J443" s="570" t="s">
        <v>93</v>
      </c>
      <c r="K443" s="570"/>
      <c r="L443" s="590">
        <f>L351+1</f>
        <v>720</v>
      </c>
      <c r="M443" s="591"/>
    </row>
    <row r="444" spans="1:13" ht="18" thickTop="1" thickBot="1">
      <c r="A444" s="565" t="s">
        <v>94</v>
      </c>
      <c r="B444" s="566"/>
      <c r="C444" s="567"/>
      <c r="D444" s="572">
        <v>483900000</v>
      </c>
      <c r="E444" s="573"/>
      <c r="F444" s="571" t="s">
        <v>95</v>
      </c>
      <c r="G444" s="557"/>
      <c r="H444" s="574">
        <v>97</v>
      </c>
      <c r="I444" s="575"/>
      <c r="J444" s="557" t="s">
        <v>96</v>
      </c>
      <c r="K444" s="557"/>
      <c r="L444" s="576">
        <f>L442-L443</f>
        <v>0</v>
      </c>
      <c r="M444" s="577"/>
    </row>
    <row r="445" spans="1:13" ht="17.25" thickTop="1">
      <c r="A445" s="568"/>
      <c r="B445" s="569"/>
      <c r="C445" s="570"/>
      <c r="D445" s="578" t="s">
        <v>97</v>
      </c>
      <c r="E445" s="578"/>
      <c r="F445" s="579" t="s">
        <v>98</v>
      </c>
      <c r="G445" s="579"/>
      <c r="H445" s="579"/>
      <c r="I445" s="580"/>
      <c r="J445" s="566" t="s">
        <v>99</v>
      </c>
      <c r="K445" s="567"/>
      <c r="L445" s="458">
        <v>0.70709999999999995</v>
      </c>
      <c r="M445" s="459"/>
    </row>
    <row r="446" spans="1:13" ht="17.25" thickBot="1">
      <c r="A446" s="571"/>
      <c r="B446" s="556"/>
      <c r="C446" s="557"/>
      <c r="D446" s="553" t="s">
        <v>100</v>
      </c>
      <c r="E446" s="553"/>
      <c r="F446" s="554" t="s">
        <v>101</v>
      </c>
      <c r="G446" s="554"/>
      <c r="H446" s="554"/>
      <c r="I446" s="555"/>
      <c r="J446" s="556" t="s">
        <v>102</v>
      </c>
      <c r="K446" s="557"/>
      <c r="L446" s="440">
        <v>0.68799999999999994</v>
      </c>
      <c r="M446" s="441"/>
    </row>
    <row r="447" spans="1:13" ht="17.25" thickTop="1">
      <c r="A447" s="552" t="s">
        <v>229</v>
      </c>
      <c r="B447" s="552"/>
      <c r="C447" s="541"/>
      <c r="D447" s="541"/>
      <c r="E447" s="541"/>
      <c r="F447" s="541"/>
      <c r="G447" s="541"/>
      <c r="H447" s="541"/>
      <c r="I447" s="541"/>
      <c r="J447" s="541"/>
      <c r="K447" s="541"/>
      <c r="L447" s="541"/>
      <c r="M447" s="541"/>
    </row>
    <row r="448" spans="1:13">
      <c r="A448" s="542" t="s">
        <v>230</v>
      </c>
      <c r="B448" s="542"/>
      <c r="C448" s="540"/>
      <c r="D448" s="540"/>
      <c r="E448" s="540"/>
      <c r="F448" s="540"/>
      <c r="G448" s="540"/>
      <c r="H448" s="540"/>
      <c r="I448" s="540"/>
      <c r="J448" s="540"/>
      <c r="K448" s="540"/>
      <c r="L448" s="540"/>
      <c r="M448" s="540"/>
    </row>
    <row r="449" spans="1:13">
      <c r="A449" s="540" t="s">
        <v>231</v>
      </c>
      <c r="B449" s="540"/>
      <c r="C449" s="540"/>
      <c r="D449" s="540"/>
      <c r="E449" s="540"/>
      <c r="F449" s="540"/>
      <c r="G449" s="540"/>
      <c r="H449" s="540"/>
      <c r="I449" s="540"/>
      <c r="J449" s="540"/>
      <c r="K449" s="540"/>
      <c r="L449" s="540"/>
      <c r="M449" s="540"/>
    </row>
    <row r="450" spans="1:13">
      <c r="A450" s="540" t="s">
        <v>232</v>
      </c>
      <c r="B450" s="540"/>
      <c r="C450" s="541"/>
      <c r="D450" s="541"/>
      <c r="E450" s="541"/>
      <c r="F450" s="541"/>
      <c r="G450" s="541"/>
      <c r="H450" s="541"/>
      <c r="I450" s="541"/>
      <c r="J450" s="541"/>
      <c r="K450" s="541"/>
      <c r="L450" s="541"/>
      <c r="M450" s="541"/>
    </row>
    <row r="451" spans="1:13">
      <c r="A451" s="542" t="s">
        <v>233</v>
      </c>
      <c r="B451" s="542"/>
      <c r="C451" s="540"/>
      <c r="D451" s="540"/>
      <c r="E451" s="540"/>
      <c r="F451" s="540"/>
      <c r="G451" s="540"/>
      <c r="H451" s="540"/>
      <c r="I451" s="540"/>
      <c r="J451" s="540"/>
      <c r="K451" s="540"/>
      <c r="L451" s="540"/>
      <c r="M451" s="540"/>
    </row>
    <row r="452" spans="1:13">
      <c r="A452" s="540" t="s">
        <v>234</v>
      </c>
      <c r="B452" s="540"/>
      <c r="C452" s="540"/>
      <c r="D452" s="540"/>
      <c r="E452" s="540"/>
      <c r="F452" s="540"/>
      <c r="G452" s="540"/>
      <c r="H452" s="540"/>
      <c r="I452" s="540"/>
      <c r="J452" s="540"/>
      <c r="K452" s="540"/>
      <c r="L452" s="540"/>
      <c r="M452" s="540"/>
    </row>
    <row r="453" spans="1:13">
      <c r="A453" s="540" t="s">
        <v>235</v>
      </c>
      <c r="B453" s="540"/>
      <c r="C453" s="540"/>
      <c r="D453" s="540"/>
      <c r="E453" s="540"/>
      <c r="F453" s="540"/>
      <c r="G453" s="540"/>
      <c r="H453" s="540"/>
      <c r="I453" s="540"/>
      <c r="J453" s="540"/>
      <c r="K453" s="540"/>
      <c r="L453" s="540"/>
      <c r="M453" s="540"/>
    </row>
    <row r="454" spans="1:13">
      <c r="A454" s="540" t="s">
        <v>236</v>
      </c>
      <c r="B454" s="540"/>
      <c r="C454" s="540"/>
      <c r="D454" s="540"/>
      <c r="E454" s="540"/>
      <c r="F454" s="540"/>
      <c r="G454" s="540"/>
      <c r="H454" s="540"/>
      <c r="I454" s="540"/>
      <c r="J454" s="540"/>
      <c r="K454" s="540"/>
      <c r="L454" s="540"/>
      <c r="M454" s="540"/>
    </row>
    <row r="455" spans="1:13" ht="25.5">
      <c r="E455" s="616" t="s">
        <v>76</v>
      </c>
      <c r="F455" s="616"/>
      <c r="G455" s="616"/>
      <c r="H455" s="616"/>
      <c r="I455" s="616"/>
      <c r="L455" s="616" t="s">
        <v>77</v>
      </c>
      <c r="M455" s="616"/>
    </row>
    <row r="456" spans="1:13" ht="25.5">
      <c r="A456" s="617" t="s">
        <v>78</v>
      </c>
      <c r="B456" s="617"/>
      <c r="C456" s="617"/>
      <c r="E456" s="616" t="s">
        <v>79</v>
      </c>
      <c r="F456" s="616"/>
      <c r="G456" s="616"/>
      <c r="H456" s="616"/>
      <c r="I456" s="616"/>
    </row>
    <row r="457" spans="1:13" ht="17.25" thickBot="1">
      <c r="A457" s="5" t="s">
        <v>262</v>
      </c>
      <c r="B457" s="6"/>
      <c r="C457" s="6"/>
      <c r="D457" s="6"/>
      <c r="E457" s="5"/>
      <c r="F457" s="5"/>
      <c r="G457" s="5"/>
      <c r="H457" s="5" t="s">
        <v>81</v>
      </c>
      <c r="J457" s="592">
        <v>40853</v>
      </c>
      <c r="K457" s="592"/>
      <c r="L457" s="592"/>
      <c r="M457" s="7">
        <f>J457</f>
        <v>40853</v>
      </c>
    </row>
    <row r="458" spans="1:13" ht="36" customHeight="1" thickTop="1" thickBot="1">
      <c r="A458" s="593" t="s">
        <v>82</v>
      </c>
      <c r="B458" s="594"/>
      <c r="C458" s="595"/>
      <c r="D458" s="596" t="s">
        <v>83</v>
      </c>
      <c r="E458" s="597"/>
      <c r="F458" s="597"/>
      <c r="G458" s="597"/>
      <c r="H458" s="597"/>
      <c r="I458" s="598"/>
      <c r="J458" s="599" t="s">
        <v>84</v>
      </c>
      <c r="K458" s="599"/>
      <c r="L458" s="600" t="s">
        <v>85</v>
      </c>
      <c r="M458" s="601"/>
    </row>
    <row r="459" spans="1:13" ht="17.25" thickTop="1">
      <c r="A459" s="568" t="s">
        <v>86</v>
      </c>
      <c r="B459" s="569"/>
      <c r="C459" s="570"/>
      <c r="D459" s="563" t="s">
        <v>87</v>
      </c>
      <c r="E459" s="602"/>
      <c r="F459" s="603" t="s">
        <v>88</v>
      </c>
      <c r="G459" s="604"/>
      <c r="H459" s="605">
        <v>40190</v>
      </c>
      <c r="I459" s="606"/>
      <c r="J459" s="595" t="s">
        <v>89</v>
      </c>
      <c r="K459" s="595"/>
      <c r="L459" s="581">
        <v>720</v>
      </c>
      <c r="M459" s="582"/>
    </row>
    <row r="460" spans="1:13" ht="17.25" thickBot="1">
      <c r="A460" s="583" t="s">
        <v>90</v>
      </c>
      <c r="B460" s="584"/>
      <c r="C460" s="585"/>
      <c r="D460" s="586" t="s">
        <v>91</v>
      </c>
      <c r="E460" s="587"/>
      <c r="F460" s="568" t="s">
        <v>92</v>
      </c>
      <c r="G460" s="570"/>
      <c r="H460" s="588">
        <v>41007</v>
      </c>
      <c r="I460" s="589"/>
      <c r="J460" s="570" t="s">
        <v>93</v>
      </c>
      <c r="K460" s="570"/>
      <c r="L460" s="590">
        <f>L371+1</f>
        <v>566</v>
      </c>
      <c r="M460" s="591"/>
    </row>
    <row r="461" spans="1:13" ht="18" thickTop="1" thickBot="1">
      <c r="A461" s="565" t="s">
        <v>94</v>
      </c>
      <c r="B461" s="566"/>
      <c r="C461" s="567"/>
      <c r="D461" s="572">
        <v>483900000</v>
      </c>
      <c r="E461" s="573"/>
      <c r="F461" s="571" t="s">
        <v>95</v>
      </c>
      <c r="G461" s="557"/>
      <c r="H461" s="574">
        <v>97</v>
      </c>
      <c r="I461" s="575"/>
      <c r="J461" s="557" t="s">
        <v>96</v>
      </c>
      <c r="K461" s="557"/>
      <c r="L461" s="576">
        <f>L459-L460</f>
        <v>154</v>
      </c>
      <c r="M461" s="577"/>
    </row>
    <row r="462" spans="1:13" ht="17.25" thickTop="1">
      <c r="A462" s="568"/>
      <c r="B462" s="569"/>
      <c r="C462" s="570"/>
      <c r="D462" s="578" t="s">
        <v>97</v>
      </c>
      <c r="E462" s="578"/>
      <c r="F462" s="579" t="s">
        <v>98</v>
      </c>
      <c r="G462" s="579"/>
      <c r="H462" s="579"/>
      <c r="I462" s="580"/>
      <c r="J462" s="566" t="s">
        <v>99</v>
      </c>
      <c r="K462" s="567"/>
      <c r="L462" s="458">
        <f>L373+0.16%</f>
        <v>0.7087</v>
      </c>
      <c r="M462" s="459"/>
    </row>
    <row r="463" spans="1:13" ht="17.25" thickBot="1">
      <c r="A463" s="571"/>
      <c r="B463" s="556"/>
      <c r="C463" s="557"/>
      <c r="D463" s="553" t="s">
        <v>100</v>
      </c>
      <c r="E463" s="553"/>
      <c r="F463" s="554" t="s">
        <v>101</v>
      </c>
      <c r="G463" s="554"/>
      <c r="H463" s="554"/>
      <c r="I463" s="555"/>
      <c r="J463" s="556" t="s">
        <v>102</v>
      </c>
      <c r="K463" s="557"/>
      <c r="L463" s="440">
        <f>L374+0.01%</f>
        <v>0.68809999999999993</v>
      </c>
      <c r="M463" s="441"/>
    </row>
    <row r="464" spans="1:13" ht="18" thickTop="1" thickBot="1">
      <c r="A464" s="704" t="s">
        <v>103</v>
      </c>
      <c r="B464" s="705"/>
      <c r="C464" s="706"/>
      <c r="D464" s="706"/>
      <c r="E464" s="706"/>
      <c r="F464" s="706"/>
      <c r="G464" s="706"/>
      <c r="H464" s="706"/>
      <c r="I464" s="706"/>
      <c r="J464" s="707"/>
      <c r="K464" s="707"/>
      <c r="L464" s="706"/>
      <c r="M464" s="708"/>
    </row>
    <row r="465" spans="1:17" ht="24" customHeight="1" thickTop="1">
      <c r="A465" s="568" t="s">
        <v>104</v>
      </c>
      <c r="B465" s="569"/>
      <c r="C465" s="570"/>
      <c r="D465" s="181" t="s">
        <v>105</v>
      </c>
      <c r="E465" s="181" t="s">
        <v>106</v>
      </c>
      <c r="F465" s="570" t="s">
        <v>107</v>
      </c>
      <c r="G465" s="570"/>
      <c r="H465" s="570" t="s">
        <v>108</v>
      </c>
      <c r="I465" s="709"/>
      <c r="J465" s="710" t="s">
        <v>109</v>
      </c>
      <c r="K465" s="711"/>
      <c r="L465" s="569" t="s">
        <v>110</v>
      </c>
      <c r="M465" s="623"/>
    </row>
    <row r="466" spans="1:17" ht="38.25" customHeight="1">
      <c r="A466" s="14">
        <v>1</v>
      </c>
      <c r="B466" s="698" t="s">
        <v>111</v>
      </c>
      <c r="C466" s="699"/>
      <c r="D466" s="181" t="s">
        <v>112</v>
      </c>
      <c r="E466" s="54">
        <v>1</v>
      </c>
      <c r="F466" s="675"/>
      <c r="G466" s="676"/>
      <c r="H466" s="677">
        <f>L460/L459</f>
        <v>0.78611111111111109</v>
      </c>
      <c r="I466" s="678"/>
      <c r="J466" s="688" t="s">
        <v>113</v>
      </c>
      <c r="K466" s="689"/>
      <c r="L466" s="700"/>
      <c r="M466" s="701"/>
    </row>
    <row r="467" spans="1:17" s="109" customFormat="1" ht="38.25" customHeight="1">
      <c r="A467" s="105">
        <v>2</v>
      </c>
      <c r="B467" s="744" t="s">
        <v>237</v>
      </c>
      <c r="C467" s="745"/>
      <c r="D467" s="113" t="s">
        <v>238</v>
      </c>
      <c r="E467" s="54">
        <v>5963</v>
      </c>
      <c r="F467" s="746"/>
      <c r="G467" s="747"/>
      <c r="H467" s="748">
        <f>E467</f>
        <v>5963</v>
      </c>
      <c r="I467" s="749"/>
      <c r="J467" s="688" t="s">
        <v>113</v>
      </c>
      <c r="K467" s="689"/>
      <c r="L467" s="750"/>
      <c r="M467" s="751"/>
      <c r="N467" s="106"/>
      <c r="O467" s="107"/>
      <c r="P467" s="107"/>
      <c r="Q467" s="108"/>
    </row>
    <row r="468" spans="1:17" ht="38.25" customHeight="1">
      <c r="A468" s="53">
        <v>3</v>
      </c>
      <c r="B468" s="686" t="s">
        <v>116</v>
      </c>
      <c r="C468" s="687"/>
      <c r="D468" s="181" t="s">
        <v>117</v>
      </c>
      <c r="E468" s="55">
        <v>316</v>
      </c>
      <c r="F468" s="675"/>
      <c r="G468" s="676"/>
      <c r="H468" s="677">
        <v>280</v>
      </c>
      <c r="I468" s="678"/>
      <c r="J468" s="688" t="s">
        <v>113</v>
      </c>
      <c r="K468" s="689"/>
      <c r="L468" s="740" t="s">
        <v>324</v>
      </c>
      <c r="M468" s="741"/>
    </row>
    <row r="469" spans="1:17" ht="38.25" customHeight="1">
      <c r="A469" s="53">
        <v>4</v>
      </c>
      <c r="B469" s="686" t="s">
        <v>239</v>
      </c>
      <c r="C469" s="687"/>
      <c r="D469" s="181" t="s">
        <v>115</v>
      </c>
      <c r="E469" s="55">
        <v>7945</v>
      </c>
      <c r="F469" s="675"/>
      <c r="G469" s="676"/>
      <c r="H469" s="677">
        <v>500</v>
      </c>
      <c r="I469" s="678"/>
      <c r="J469" s="688" t="s">
        <v>113</v>
      </c>
      <c r="K469" s="689"/>
      <c r="L469" s="740" t="s">
        <v>325</v>
      </c>
      <c r="M469" s="741"/>
    </row>
    <row r="470" spans="1:17" ht="38.25" customHeight="1">
      <c r="A470" s="53">
        <v>5</v>
      </c>
      <c r="B470" s="686" t="s">
        <v>326</v>
      </c>
      <c r="C470" s="687"/>
      <c r="D470" s="181" t="s">
        <v>115</v>
      </c>
      <c r="E470" s="55">
        <v>2845</v>
      </c>
      <c r="F470" s="675"/>
      <c r="G470" s="676"/>
      <c r="H470" s="677">
        <v>2560</v>
      </c>
      <c r="I470" s="678"/>
      <c r="J470" s="688" t="s">
        <v>120</v>
      </c>
      <c r="K470" s="689"/>
      <c r="L470" s="738" t="s">
        <v>327</v>
      </c>
      <c r="M470" s="739"/>
    </row>
    <row r="471" spans="1:17" ht="38.25" customHeight="1">
      <c r="A471" s="53">
        <v>6</v>
      </c>
      <c r="B471" s="686" t="s">
        <v>328</v>
      </c>
      <c r="C471" s="687"/>
      <c r="D471" s="181" t="s">
        <v>115</v>
      </c>
      <c r="E471" s="55">
        <v>8512</v>
      </c>
      <c r="F471" s="675"/>
      <c r="G471" s="676"/>
      <c r="H471" s="677">
        <v>7000</v>
      </c>
      <c r="I471" s="678"/>
      <c r="J471" s="688" t="s">
        <v>120</v>
      </c>
      <c r="K471" s="689"/>
      <c r="L471" s="738"/>
      <c r="M471" s="739"/>
    </row>
    <row r="472" spans="1:17" ht="38.25" customHeight="1">
      <c r="A472" s="14">
        <v>7</v>
      </c>
      <c r="B472" s="698" t="s">
        <v>127</v>
      </c>
      <c r="C472" s="699"/>
      <c r="D472" s="181" t="s">
        <v>115</v>
      </c>
      <c r="E472" s="56">
        <v>214.54</v>
      </c>
      <c r="F472" s="675"/>
      <c r="G472" s="676"/>
      <c r="H472" s="677">
        <v>0</v>
      </c>
      <c r="I472" s="678"/>
      <c r="J472" s="688" t="s">
        <v>113</v>
      </c>
      <c r="K472" s="689"/>
      <c r="L472" s="668" t="s">
        <v>329</v>
      </c>
      <c r="M472" s="725"/>
    </row>
    <row r="473" spans="1:17" ht="38.25" customHeight="1" thickBot="1">
      <c r="A473" s="14">
        <v>8</v>
      </c>
      <c r="B473" s="686" t="s">
        <v>129</v>
      </c>
      <c r="C473" s="687"/>
      <c r="D473" s="181" t="s">
        <v>130</v>
      </c>
      <c r="E473" s="56">
        <v>1</v>
      </c>
      <c r="F473" s="675"/>
      <c r="G473" s="676"/>
      <c r="H473" s="677">
        <v>0</v>
      </c>
      <c r="I473" s="678"/>
      <c r="J473" s="679" t="s">
        <v>120</v>
      </c>
      <c r="K473" s="680"/>
      <c r="L473" s="732" t="s">
        <v>131</v>
      </c>
      <c r="M473" s="733"/>
    </row>
    <row r="474" spans="1:17" ht="17.25" thickTop="1">
      <c r="A474" s="683" t="s">
        <v>132</v>
      </c>
      <c r="B474" s="684"/>
      <c r="C474" s="684"/>
      <c r="D474" s="684"/>
      <c r="E474" s="684"/>
      <c r="F474" s="684"/>
      <c r="G474" s="684"/>
      <c r="H474" s="684"/>
      <c r="I474" s="684"/>
      <c r="J474" s="684"/>
      <c r="K474" s="684"/>
      <c r="L474" s="684"/>
      <c r="M474" s="685"/>
    </row>
    <row r="475" spans="1:17">
      <c r="A475" s="668" t="s">
        <v>133</v>
      </c>
      <c r="B475" s="663"/>
      <c r="C475" s="187" t="s">
        <v>134</v>
      </c>
      <c r="D475" s="187" t="s">
        <v>135</v>
      </c>
      <c r="E475" s="187" t="s">
        <v>133</v>
      </c>
      <c r="F475" s="187" t="s">
        <v>134</v>
      </c>
      <c r="G475" s="15" t="s">
        <v>135</v>
      </c>
      <c r="H475" s="663" t="s">
        <v>136</v>
      </c>
      <c r="I475" s="670"/>
      <c r="J475" s="671" t="s">
        <v>137</v>
      </c>
      <c r="K475" s="671"/>
      <c r="L475" s="671" t="s">
        <v>138</v>
      </c>
      <c r="M475" s="672"/>
    </row>
    <row r="476" spans="1:17">
      <c r="A476" s="661" t="s">
        <v>139</v>
      </c>
      <c r="B476" s="569"/>
      <c r="C476" s="16">
        <v>3</v>
      </c>
      <c r="D476" s="16">
        <f t="shared" ref="D476:D490" si="17">C476+D387</f>
        <v>3952</v>
      </c>
      <c r="E476" s="181" t="s">
        <v>140</v>
      </c>
      <c r="F476" s="16">
        <v>4</v>
      </c>
      <c r="G476" s="155">
        <f t="shared" ref="G476:G489" si="18">F476+G387</f>
        <v>8514</v>
      </c>
      <c r="H476" s="622" t="s">
        <v>243</v>
      </c>
      <c r="I476" s="570"/>
      <c r="J476" s="18">
        <v>0</v>
      </c>
      <c r="K476" s="19">
        <f t="shared" ref="K476:K488" si="19">J476+K387</f>
        <v>32</v>
      </c>
      <c r="L476" s="20">
        <v>0</v>
      </c>
      <c r="M476" s="21">
        <f t="shared" ref="M476:M488" si="20">L476+M387</f>
        <v>5</v>
      </c>
    </row>
    <row r="477" spans="1:17">
      <c r="A477" s="661" t="s">
        <v>142</v>
      </c>
      <c r="B477" s="569"/>
      <c r="C477" s="16">
        <v>0</v>
      </c>
      <c r="D477" s="16">
        <f t="shared" si="17"/>
        <v>65</v>
      </c>
      <c r="E477" s="181" t="s">
        <v>143</v>
      </c>
      <c r="F477" s="16">
        <v>0</v>
      </c>
      <c r="G477" s="155">
        <f t="shared" si="18"/>
        <v>12</v>
      </c>
      <c r="H477" s="622" t="s">
        <v>144</v>
      </c>
      <c r="I477" s="570"/>
      <c r="J477" s="18">
        <v>0</v>
      </c>
      <c r="K477" s="19">
        <f t="shared" si="19"/>
        <v>143</v>
      </c>
      <c r="L477" s="20">
        <v>0</v>
      </c>
      <c r="M477" s="21">
        <f t="shared" si="20"/>
        <v>11</v>
      </c>
    </row>
    <row r="478" spans="1:17">
      <c r="A478" s="661" t="s">
        <v>145</v>
      </c>
      <c r="B478" s="569"/>
      <c r="C478" s="16">
        <v>1</v>
      </c>
      <c r="D478" s="16">
        <f t="shared" si="17"/>
        <v>1543</v>
      </c>
      <c r="E478" s="181" t="s">
        <v>146</v>
      </c>
      <c r="F478" s="16">
        <v>0</v>
      </c>
      <c r="G478" s="155">
        <f t="shared" si="18"/>
        <v>55</v>
      </c>
      <c r="H478" s="622" t="s">
        <v>147</v>
      </c>
      <c r="I478" s="570"/>
      <c r="J478" s="18">
        <v>0</v>
      </c>
      <c r="K478" s="19">
        <f t="shared" si="19"/>
        <v>16</v>
      </c>
      <c r="L478" s="20">
        <v>0</v>
      </c>
      <c r="M478" s="21">
        <f t="shared" si="20"/>
        <v>3</v>
      </c>
    </row>
    <row r="479" spans="1:17">
      <c r="A479" s="653" t="s">
        <v>244</v>
      </c>
      <c r="B479" s="654"/>
      <c r="C479" s="16">
        <v>3</v>
      </c>
      <c r="D479" s="16">
        <f t="shared" si="17"/>
        <v>4041</v>
      </c>
      <c r="E479" s="188" t="s">
        <v>149</v>
      </c>
      <c r="F479" s="16">
        <v>0</v>
      </c>
      <c r="G479" s="155">
        <f t="shared" si="18"/>
        <v>96</v>
      </c>
      <c r="H479" s="723" t="s">
        <v>150</v>
      </c>
      <c r="I479" s="724"/>
      <c r="J479" s="18">
        <v>0</v>
      </c>
      <c r="K479" s="19">
        <f t="shared" si="19"/>
        <v>16</v>
      </c>
      <c r="L479" s="20">
        <v>0</v>
      </c>
      <c r="M479" s="21">
        <f t="shared" si="20"/>
        <v>2</v>
      </c>
    </row>
    <row r="480" spans="1:17">
      <c r="A480" s="721" t="s">
        <v>151</v>
      </c>
      <c r="B480" s="722"/>
      <c r="C480" s="24">
        <v>0</v>
      </c>
      <c r="D480" s="16">
        <f t="shared" si="17"/>
        <v>518</v>
      </c>
      <c r="E480" s="25" t="s">
        <v>152</v>
      </c>
      <c r="F480" s="16">
        <v>0</v>
      </c>
      <c r="G480" s="155">
        <f t="shared" si="18"/>
        <v>107</v>
      </c>
      <c r="H480" s="622" t="s">
        <v>153</v>
      </c>
      <c r="I480" s="570"/>
      <c r="J480" s="18">
        <v>0</v>
      </c>
      <c r="K480" s="19">
        <f t="shared" si="19"/>
        <v>0</v>
      </c>
      <c r="L480" s="20">
        <v>0</v>
      </c>
      <c r="M480" s="21">
        <f t="shared" si="20"/>
        <v>111</v>
      </c>
    </row>
    <row r="481" spans="1:13">
      <c r="A481" s="721" t="s">
        <v>154</v>
      </c>
      <c r="B481" s="722"/>
      <c r="C481" s="24">
        <v>0</v>
      </c>
      <c r="D481" s="16">
        <f t="shared" si="17"/>
        <v>87</v>
      </c>
      <c r="E481" s="189" t="s">
        <v>245</v>
      </c>
      <c r="F481" s="16">
        <v>0</v>
      </c>
      <c r="G481" s="155">
        <f t="shared" si="18"/>
        <v>14</v>
      </c>
      <c r="H481" s="723" t="s">
        <v>246</v>
      </c>
      <c r="I481" s="724"/>
      <c r="J481" s="18">
        <v>0</v>
      </c>
      <c r="K481" s="19">
        <f t="shared" si="19"/>
        <v>0</v>
      </c>
      <c r="L481" s="26">
        <v>0</v>
      </c>
      <c r="M481" s="21">
        <f t="shared" si="20"/>
        <v>3824</v>
      </c>
    </row>
    <row r="482" spans="1:13">
      <c r="A482" s="721" t="s">
        <v>158</v>
      </c>
      <c r="B482" s="722"/>
      <c r="C482" s="24">
        <v>0</v>
      </c>
      <c r="D482" s="16">
        <f t="shared" si="17"/>
        <v>441</v>
      </c>
      <c r="E482" s="189" t="s">
        <v>157</v>
      </c>
      <c r="F482" s="16">
        <v>0</v>
      </c>
      <c r="G482" s="155">
        <f t="shared" si="18"/>
        <v>41</v>
      </c>
      <c r="H482" s="622" t="s">
        <v>158</v>
      </c>
      <c r="I482" s="570"/>
      <c r="J482" s="18">
        <v>0</v>
      </c>
      <c r="K482" s="19">
        <f t="shared" si="19"/>
        <v>0</v>
      </c>
      <c r="L482" s="26">
        <v>0</v>
      </c>
      <c r="M482" s="21">
        <f t="shared" si="20"/>
        <v>54</v>
      </c>
    </row>
    <row r="483" spans="1:13">
      <c r="A483" s="721" t="s">
        <v>159</v>
      </c>
      <c r="B483" s="722"/>
      <c r="C483" s="24">
        <v>0</v>
      </c>
      <c r="D483" s="16">
        <f t="shared" si="17"/>
        <v>10</v>
      </c>
      <c r="E483" s="189" t="s">
        <v>160</v>
      </c>
      <c r="F483" s="16">
        <v>0</v>
      </c>
      <c r="G483" s="16">
        <f t="shared" si="18"/>
        <v>3</v>
      </c>
      <c r="H483" s="723" t="s">
        <v>161</v>
      </c>
      <c r="I483" s="724"/>
      <c r="J483" s="18">
        <v>0</v>
      </c>
      <c r="K483" s="19">
        <f t="shared" si="19"/>
        <v>0</v>
      </c>
      <c r="L483" s="20">
        <v>0</v>
      </c>
      <c r="M483" s="21">
        <f t="shared" si="20"/>
        <v>10</v>
      </c>
    </row>
    <row r="484" spans="1:13">
      <c r="A484" s="661" t="s">
        <v>162</v>
      </c>
      <c r="B484" s="569"/>
      <c r="C484" s="24">
        <v>0</v>
      </c>
      <c r="D484" s="16">
        <f t="shared" si="17"/>
        <v>323</v>
      </c>
      <c r="E484" s="189" t="s">
        <v>163</v>
      </c>
      <c r="F484" s="16">
        <v>0</v>
      </c>
      <c r="G484" s="16">
        <f t="shared" si="18"/>
        <v>10</v>
      </c>
      <c r="H484" s="662" t="s">
        <v>164</v>
      </c>
      <c r="I484" s="663"/>
      <c r="J484" s="18">
        <v>0</v>
      </c>
      <c r="K484" s="19">
        <f t="shared" si="19"/>
        <v>0</v>
      </c>
      <c r="L484" s="26">
        <v>0</v>
      </c>
      <c r="M484" s="21">
        <f t="shared" si="20"/>
        <v>2</v>
      </c>
    </row>
    <row r="485" spans="1:13">
      <c r="A485" s="661" t="s">
        <v>165</v>
      </c>
      <c r="B485" s="569"/>
      <c r="C485" s="24">
        <v>0</v>
      </c>
      <c r="D485" s="16">
        <f t="shared" si="17"/>
        <v>374</v>
      </c>
      <c r="E485" s="189" t="s">
        <v>247</v>
      </c>
      <c r="F485" s="16">
        <v>0</v>
      </c>
      <c r="G485" s="16">
        <f t="shared" si="18"/>
        <v>328</v>
      </c>
      <c r="H485" s="662" t="s">
        <v>248</v>
      </c>
      <c r="I485" s="663"/>
      <c r="J485" s="18">
        <v>0</v>
      </c>
      <c r="K485" s="19">
        <f t="shared" si="19"/>
        <v>0</v>
      </c>
      <c r="L485" s="26">
        <v>0</v>
      </c>
      <c r="M485" s="21">
        <f t="shared" si="20"/>
        <v>4</v>
      </c>
    </row>
    <row r="486" spans="1:13">
      <c r="A486" s="661" t="s">
        <v>249</v>
      </c>
      <c r="B486" s="569"/>
      <c r="C486" s="16">
        <v>0</v>
      </c>
      <c r="D486" s="16">
        <f t="shared" si="17"/>
        <v>39</v>
      </c>
      <c r="E486" s="181" t="s">
        <v>167</v>
      </c>
      <c r="F486" s="16">
        <v>10</v>
      </c>
      <c r="G486" s="16">
        <f t="shared" si="18"/>
        <v>1243</v>
      </c>
      <c r="H486" s="662" t="s">
        <v>168</v>
      </c>
      <c r="I486" s="663"/>
      <c r="J486" s="18">
        <v>0</v>
      </c>
      <c r="K486" s="19">
        <f t="shared" si="19"/>
        <v>0</v>
      </c>
      <c r="L486" s="26">
        <v>0</v>
      </c>
      <c r="M486" s="21">
        <f t="shared" si="20"/>
        <v>9</v>
      </c>
    </row>
    <row r="487" spans="1:13">
      <c r="A487" s="653" t="s">
        <v>169</v>
      </c>
      <c r="B487" s="654"/>
      <c r="C487" s="22">
        <v>0</v>
      </c>
      <c r="D487" s="16">
        <f t="shared" si="17"/>
        <v>10</v>
      </c>
      <c r="E487" s="188" t="s">
        <v>170</v>
      </c>
      <c r="F487" s="16">
        <v>3</v>
      </c>
      <c r="G487" s="16">
        <f t="shared" si="18"/>
        <v>493</v>
      </c>
      <c r="H487" s="641" t="s">
        <v>171</v>
      </c>
      <c r="I487" s="642"/>
      <c r="J487" s="87">
        <v>0</v>
      </c>
      <c r="K487" s="19">
        <f t="shared" si="19"/>
        <v>0</v>
      </c>
      <c r="L487" s="88">
        <v>0</v>
      </c>
      <c r="M487" s="21">
        <f t="shared" si="20"/>
        <v>3</v>
      </c>
    </row>
    <row r="488" spans="1:13">
      <c r="A488" s="661" t="s">
        <v>172</v>
      </c>
      <c r="B488" s="569"/>
      <c r="C488" s="16">
        <v>0</v>
      </c>
      <c r="D488" s="16">
        <f t="shared" si="17"/>
        <v>20</v>
      </c>
      <c r="E488" s="181" t="s">
        <v>173</v>
      </c>
      <c r="F488" s="16">
        <v>0</v>
      </c>
      <c r="G488" s="16">
        <f t="shared" si="18"/>
        <v>118</v>
      </c>
      <c r="H488" s="662" t="s">
        <v>174</v>
      </c>
      <c r="I488" s="663"/>
      <c r="J488" s="18">
        <v>0</v>
      </c>
      <c r="K488" s="19">
        <f t="shared" si="19"/>
        <v>0</v>
      </c>
      <c r="L488" s="26">
        <v>0</v>
      </c>
      <c r="M488" s="21">
        <f t="shared" si="20"/>
        <v>10</v>
      </c>
    </row>
    <row r="489" spans="1:13">
      <c r="A489" s="661" t="s">
        <v>175</v>
      </c>
      <c r="B489" s="569"/>
      <c r="C489" s="16">
        <v>0</v>
      </c>
      <c r="D489" s="16">
        <f t="shared" si="17"/>
        <v>11</v>
      </c>
      <c r="E489" s="181" t="s">
        <v>250</v>
      </c>
      <c r="F489" s="16">
        <v>0</v>
      </c>
      <c r="G489" s="16">
        <f t="shared" si="18"/>
        <v>15</v>
      </c>
      <c r="H489" s="662"/>
      <c r="I489" s="663"/>
      <c r="J489" s="18"/>
      <c r="K489" s="19"/>
      <c r="L489" s="26"/>
      <c r="M489" s="110"/>
    </row>
    <row r="490" spans="1:13" ht="17.25" thickBot="1">
      <c r="A490" s="754" t="s">
        <v>251</v>
      </c>
      <c r="B490" s="755"/>
      <c r="C490" s="119">
        <v>0</v>
      </c>
      <c r="D490" s="114">
        <f t="shared" si="17"/>
        <v>8</v>
      </c>
      <c r="E490" s="120"/>
      <c r="F490" s="119"/>
      <c r="G490" s="121"/>
      <c r="H490" s="756"/>
      <c r="I490" s="757"/>
      <c r="J490" s="122"/>
      <c r="K490" s="123"/>
      <c r="L490" s="124"/>
      <c r="M490" s="125"/>
    </row>
    <row r="491" spans="1:13" ht="26.25" thickTop="1">
      <c r="E491" s="616" t="s">
        <v>76</v>
      </c>
      <c r="F491" s="616"/>
      <c r="G491" s="616"/>
      <c r="H491" s="616"/>
      <c r="I491" s="616"/>
      <c r="L491" s="616" t="s">
        <v>77</v>
      </c>
      <c r="M491" s="616"/>
    </row>
    <row r="492" spans="1:13" ht="25.5">
      <c r="A492" s="617" t="s">
        <v>78</v>
      </c>
      <c r="B492" s="617"/>
      <c r="C492" s="617"/>
      <c r="E492" s="616" t="s">
        <v>79</v>
      </c>
      <c r="F492" s="616"/>
      <c r="G492" s="616"/>
      <c r="H492" s="616"/>
      <c r="I492" s="616"/>
    </row>
    <row r="493" spans="1:13" ht="17.25" thickBot="1">
      <c r="A493" s="5" t="s">
        <v>262</v>
      </c>
      <c r="B493" s="6"/>
      <c r="C493" s="6"/>
      <c r="D493" s="6"/>
      <c r="E493" s="5"/>
      <c r="F493" s="5"/>
      <c r="G493" s="5"/>
      <c r="H493" s="5" t="s">
        <v>81</v>
      </c>
      <c r="J493" s="592">
        <v>40853</v>
      </c>
      <c r="K493" s="592"/>
      <c r="L493" s="592"/>
      <c r="M493" s="7">
        <f>J493</f>
        <v>40853</v>
      </c>
    </row>
    <row r="494" spans="1:13" ht="36" customHeight="1" thickTop="1" thickBot="1">
      <c r="A494" s="593" t="s">
        <v>82</v>
      </c>
      <c r="B494" s="594"/>
      <c r="C494" s="595"/>
      <c r="D494" s="596" t="s">
        <v>83</v>
      </c>
      <c r="E494" s="597"/>
      <c r="F494" s="597"/>
      <c r="G494" s="597"/>
      <c r="H494" s="597"/>
      <c r="I494" s="598"/>
      <c r="J494" s="599" t="s">
        <v>84</v>
      </c>
      <c r="K494" s="599"/>
      <c r="L494" s="600" t="s">
        <v>85</v>
      </c>
      <c r="M494" s="601"/>
    </row>
    <row r="495" spans="1:13" ht="17.25" thickTop="1">
      <c r="A495" s="568" t="s">
        <v>86</v>
      </c>
      <c r="B495" s="569"/>
      <c r="C495" s="570"/>
      <c r="D495" s="563" t="s">
        <v>87</v>
      </c>
      <c r="E495" s="602"/>
      <c r="F495" s="603" t="s">
        <v>88</v>
      </c>
      <c r="G495" s="604"/>
      <c r="H495" s="605">
        <v>40190</v>
      </c>
      <c r="I495" s="606"/>
      <c r="J495" s="595" t="s">
        <v>89</v>
      </c>
      <c r="K495" s="595"/>
      <c r="L495" s="581">
        <v>720</v>
      </c>
      <c r="M495" s="582"/>
    </row>
    <row r="496" spans="1:13" ht="17.25" thickBot="1">
      <c r="A496" s="583" t="s">
        <v>90</v>
      </c>
      <c r="B496" s="584"/>
      <c r="C496" s="585"/>
      <c r="D496" s="586" t="s">
        <v>91</v>
      </c>
      <c r="E496" s="587"/>
      <c r="F496" s="568" t="s">
        <v>92</v>
      </c>
      <c r="G496" s="570"/>
      <c r="H496" s="588">
        <v>41007</v>
      </c>
      <c r="I496" s="589"/>
      <c r="J496" s="570" t="s">
        <v>93</v>
      </c>
      <c r="K496" s="570"/>
      <c r="L496" s="590">
        <v>566</v>
      </c>
      <c r="M496" s="591"/>
    </row>
    <row r="497" spans="1:13" ht="18" thickTop="1" thickBot="1">
      <c r="A497" s="565" t="s">
        <v>94</v>
      </c>
      <c r="B497" s="566"/>
      <c r="C497" s="567"/>
      <c r="D497" s="572">
        <v>483900000</v>
      </c>
      <c r="E497" s="573"/>
      <c r="F497" s="571" t="s">
        <v>95</v>
      </c>
      <c r="G497" s="557"/>
      <c r="H497" s="574">
        <v>97</v>
      </c>
      <c r="I497" s="575"/>
      <c r="J497" s="557" t="s">
        <v>96</v>
      </c>
      <c r="K497" s="557"/>
      <c r="L497" s="576">
        <v>154</v>
      </c>
      <c r="M497" s="577"/>
    </row>
    <row r="498" spans="1:13" ht="17.25" thickTop="1">
      <c r="A498" s="568"/>
      <c r="B498" s="569"/>
      <c r="C498" s="570"/>
      <c r="D498" s="578" t="s">
        <v>97</v>
      </c>
      <c r="E498" s="578"/>
      <c r="F498" s="579" t="s">
        <v>98</v>
      </c>
      <c r="G498" s="579"/>
      <c r="H498" s="579"/>
      <c r="I498" s="580"/>
      <c r="J498" s="566" t="s">
        <v>99</v>
      </c>
      <c r="K498" s="567"/>
      <c r="L498" s="458">
        <v>0.7087</v>
      </c>
      <c r="M498" s="459"/>
    </row>
    <row r="499" spans="1:13" ht="17.25" thickBot="1">
      <c r="A499" s="571"/>
      <c r="B499" s="556"/>
      <c r="C499" s="557"/>
      <c r="D499" s="553" t="s">
        <v>100</v>
      </c>
      <c r="E499" s="553"/>
      <c r="F499" s="554" t="s">
        <v>101</v>
      </c>
      <c r="G499" s="554"/>
      <c r="H499" s="554"/>
      <c r="I499" s="555"/>
      <c r="J499" s="556" t="s">
        <v>102</v>
      </c>
      <c r="K499" s="557"/>
      <c r="L499" s="440">
        <v>0.68809999999999993</v>
      </c>
      <c r="M499" s="441"/>
    </row>
    <row r="500" spans="1:13" ht="17.25" thickTop="1">
      <c r="A500" s="650" t="s">
        <v>252</v>
      </c>
      <c r="B500" s="651"/>
      <c r="C500" s="651"/>
      <c r="D500" s="651"/>
      <c r="E500" s="651"/>
      <c r="F500" s="651"/>
      <c r="G500" s="651"/>
      <c r="H500" s="651"/>
      <c r="I500" s="651"/>
      <c r="J500" s="651"/>
      <c r="K500" s="651"/>
      <c r="L500" s="651"/>
      <c r="M500" s="652"/>
    </row>
    <row r="501" spans="1:13">
      <c r="A501" s="653" t="s">
        <v>253</v>
      </c>
      <c r="B501" s="654"/>
      <c r="C501" s="656" t="s">
        <v>254</v>
      </c>
      <c r="D501" s="639" t="s">
        <v>255</v>
      </c>
      <c r="E501" s="566"/>
      <c r="F501" s="639" t="s">
        <v>256</v>
      </c>
      <c r="G501" s="658"/>
      <c r="H501" s="659" t="s">
        <v>257</v>
      </c>
      <c r="I501" s="656" t="s">
        <v>258</v>
      </c>
      <c r="J501" s="639" t="s">
        <v>255</v>
      </c>
      <c r="K501" s="566"/>
      <c r="L501" s="639" t="s">
        <v>256</v>
      </c>
      <c r="M501" s="640"/>
    </row>
    <row r="502" spans="1:13" ht="33" customHeight="1">
      <c r="A502" s="655"/>
      <c r="B502" s="566"/>
      <c r="C502" s="657"/>
      <c r="D502" s="181" t="s">
        <v>191</v>
      </c>
      <c r="E502" s="181" t="s">
        <v>192</v>
      </c>
      <c r="F502" s="181" t="s">
        <v>191</v>
      </c>
      <c r="G502" s="27" t="s">
        <v>192</v>
      </c>
      <c r="H502" s="660"/>
      <c r="I502" s="657"/>
      <c r="J502" s="181" t="s">
        <v>191</v>
      </c>
      <c r="K502" s="181" t="s">
        <v>192</v>
      </c>
      <c r="L502" s="181" t="s">
        <v>191</v>
      </c>
      <c r="M502" s="186" t="s">
        <v>192</v>
      </c>
    </row>
    <row r="503" spans="1:13" ht="22.5">
      <c r="A503" s="180">
        <v>1</v>
      </c>
      <c r="B503" s="190" t="s">
        <v>194</v>
      </c>
      <c r="C503" s="65" t="s">
        <v>195</v>
      </c>
      <c r="D503" s="59">
        <v>0</v>
      </c>
      <c r="E503" s="58">
        <v>70.5</v>
      </c>
      <c r="F503" s="59">
        <v>0</v>
      </c>
      <c r="G503" s="28">
        <v>70.5</v>
      </c>
      <c r="H503" s="29" t="s">
        <v>196</v>
      </c>
      <c r="I503" s="58">
        <v>5876</v>
      </c>
      <c r="J503" s="58">
        <v>0</v>
      </c>
      <c r="K503" s="58" t="e">
        <f>J503+'[4]1000903(六)548'!K421</f>
        <v>#REF!</v>
      </c>
      <c r="L503" s="58">
        <v>0</v>
      </c>
      <c r="M503" s="72">
        <v>6653.6</v>
      </c>
    </row>
    <row r="504" spans="1:13" ht="22.5">
      <c r="A504" s="182">
        <v>2</v>
      </c>
      <c r="B504" s="60" t="s">
        <v>197</v>
      </c>
      <c r="C504" s="77" t="s">
        <v>195</v>
      </c>
      <c r="D504" s="62">
        <v>0</v>
      </c>
      <c r="E504" s="58">
        <v>1286.5</v>
      </c>
      <c r="F504" s="62">
        <v>0</v>
      </c>
      <c r="G504" s="52">
        <v>1286.5</v>
      </c>
      <c r="H504" s="74" t="s">
        <v>198</v>
      </c>
      <c r="I504" s="64">
        <v>280</v>
      </c>
      <c r="J504" s="64">
        <v>0</v>
      </c>
      <c r="K504" s="58" t="e">
        <f>J504+'[4]1000903(六)548'!K422</f>
        <v>#REF!</v>
      </c>
      <c r="L504" s="64">
        <v>0</v>
      </c>
      <c r="M504" s="76">
        <v>150</v>
      </c>
    </row>
    <row r="505" spans="1:13" ht="22.5">
      <c r="A505" s="180">
        <v>3</v>
      </c>
      <c r="B505" s="190" t="s">
        <v>197</v>
      </c>
      <c r="C505" s="70">
        <v>1510</v>
      </c>
      <c r="D505" s="59">
        <v>0</v>
      </c>
      <c r="E505" s="58">
        <v>1617</v>
      </c>
      <c r="F505" s="59">
        <v>0</v>
      </c>
      <c r="G505" s="28">
        <v>1617</v>
      </c>
      <c r="H505" s="73" t="s">
        <v>20</v>
      </c>
      <c r="I505" s="58">
        <v>0</v>
      </c>
      <c r="J505" s="58">
        <v>0</v>
      </c>
      <c r="K505" s="58" t="e">
        <f>J505+'[4]1000903(六)548'!K423</f>
        <v>#REF!</v>
      </c>
      <c r="L505" s="58">
        <v>0</v>
      </c>
      <c r="M505" s="72">
        <v>400.5</v>
      </c>
    </row>
    <row r="506" spans="1:13" ht="36">
      <c r="A506" s="182">
        <v>4</v>
      </c>
      <c r="B506" s="60" t="s">
        <v>199</v>
      </c>
      <c r="C506" s="77" t="s">
        <v>195</v>
      </c>
      <c r="D506" s="62">
        <v>0</v>
      </c>
      <c r="E506" s="58">
        <v>11</v>
      </c>
      <c r="F506" s="62">
        <v>0</v>
      </c>
      <c r="G506" s="52">
        <v>11</v>
      </c>
      <c r="H506" s="79" t="s">
        <v>21</v>
      </c>
      <c r="I506" s="183">
        <v>2605</v>
      </c>
      <c r="J506" s="64">
        <v>0</v>
      </c>
      <c r="K506" s="58" t="e">
        <f>J506+'[4]1000903(六)548'!K424</f>
        <v>#REF!</v>
      </c>
      <c r="L506" s="64">
        <v>0</v>
      </c>
      <c r="M506" s="61">
        <v>2605</v>
      </c>
    </row>
    <row r="507" spans="1:13" ht="36">
      <c r="A507" s="182">
        <v>5</v>
      </c>
      <c r="B507" s="78" t="s">
        <v>200</v>
      </c>
      <c r="C507" s="75">
        <v>25580.94</v>
      </c>
      <c r="D507" s="62">
        <v>0</v>
      </c>
      <c r="E507" s="58">
        <v>26635.5</v>
      </c>
      <c r="F507" s="62">
        <v>0</v>
      </c>
      <c r="G507" s="52">
        <v>26635.5</v>
      </c>
      <c r="H507" s="79" t="s">
        <v>22</v>
      </c>
      <c r="I507" s="183">
        <v>7442</v>
      </c>
      <c r="J507" s="64">
        <v>0</v>
      </c>
      <c r="K507" s="58" t="e">
        <f>J507+'[4]1000903(六)548'!K425</f>
        <v>#REF!</v>
      </c>
      <c r="L507" s="64">
        <v>0</v>
      </c>
      <c r="M507" s="50">
        <v>7442</v>
      </c>
    </row>
    <row r="508" spans="1:13" ht="36">
      <c r="A508" s="182">
        <v>6</v>
      </c>
      <c r="B508" s="78" t="s">
        <v>201</v>
      </c>
      <c r="C508" s="71">
        <v>50</v>
      </c>
      <c r="D508" s="62">
        <v>0</v>
      </c>
      <c r="E508" s="58">
        <v>72.5</v>
      </c>
      <c r="F508" s="62">
        <v>0</v>
      </c>
      <c r="G508" s="52">
        <v>72.5</v>
      </c>
      <c r="H508" s="79" t="s">
        <v>23</v>
      </c>
      <c r="I508" s="183">
        <v>1319</v>
      </c>
      <c r="J508" s="64">
        <v>0</v>
      </c>
      <c r="K508" s="58" t="e">
        <f>J508+'[4]1000903(六)548'!K426</f>
        <v>#REF!</v>
      </c>
      <c r="L508" s="64">
        <v>0</v>
      </c>
      <c r="M508" s="50">
        <v>1319</v>
      </c>
    </row>
    <row r="509" spans="1:13" ht="22.5">
      <c r="A509" s="180">
        <v>7</v>
      </c>
      <c r="B509" s="179" t="s">
        <v>202</v>
      </c>
      <c r="C509" s="66">
        <v>33.6</v>
      </c>
      <c r="D509" s="59">
        <v>0</v>
      </c>
      <c r="E509" s="58">
        <v>24.16</v>
      </c>
      <c r="F509" s="59">
        <v>0</v>
      </c>
      <c r="G509" s="28">
        <v>24.16</v>
      </c>
      <c r="H509" s="31"/>
      <c r="I509" s="181"/>
      <c r="J509" s="181"/>
      <c r="K509" s="181"/>
      <c r="L509" s="181"/>
      <c r="M509" s="30"/>
    </row>
    <row r="510" spans="1:13" ht="22.5">
      <c r="A510" s="182">
        <v>8</v>
      </c>
      <c r="B510" s="32" t="s">
        <v>203</v>
      </c>
      <c r="C510" s="67">
        <v>88.8</v>
      </c>
      <c r="D510" s="62">
        <v>0</v>
      </c>
      <c r="E510" s="58">
        <v>70.42</v>
      </c>
      <c r="F510" s="62">
        <v>0</v>
      </c>
      <c r="G510" s="52">
        <v>70.42</v>
      </c>
      <c r="H510" s="33"/>
      <c r="I510" s="183"/>
      <c r="J510" s="183"/>
      <c r="K510" s="183"/>
      <c r="L510" s="183"/>
      <c r="M510" s="34"/>
    </row>
    <row r="511" spans="1:13">
      <c r="A511" s="180">
        <v>9</v>
      </c>
      <c r="B511" s="179" t="s">
        <v>204</v>
      </c>
      <c r="C511" s="68">
        <v>1343</v>
      </c>
      <c r="D511" s="59">
        <v>0</v>
      </c>
      <c r="E511" s="58">
        <v>1474.91</v>
      </c>
      <c r="F511" s="59">
        <v>0</v>
      </c>
      <c r="G511" s="28">
        <v>1474.91</v>
      </c>
      <c r="H511" s="31"/>
      <c r="I511" s="181"/>
      <c r="J511" s="181"/>
      <c r="K511" s="181"/>
      <c r="L511" s="181"/>
      <c r="M511" s="30"/>
    </row>
    <row r="512" spans="1:13">
      <c r="A512" s="182">
        <v>10</v>
      </c>
      <c r="B512" s="32" t="s">
        <v>205</v>
      </c>
      <c r="C512" s="69">
        <v>4007</v>
      </c>
      <c r="D512" s="62">
        <v>0</v>
      </c>
      <c r="E512" s="58">
        <v>3972.43</v>
      </c>
      <c r="F512" s="62">
        <v>0</v>
      </c>
      <c r="G512" s="28">
        <v>3972.43</v>
      </c>
      <c r="H512" s="33"/>
      <c r="I512" s="183"/>
      <c r="J512" s="183"/>
      <c r="K512" s="183"/>
      <c r="L512" s="183"/>
      <c r="M512" s="34"/>
    </row>
    <row r="513" spans="1:13" ht="17.25" thickBot="1">
      <c r="A513" s="35">
        <v>11</v>
      </c>
      <c r="B513" s="36"/>
      <c r="C513" s="37"/>
      <c r="D513" s="38"/>
      <c r="E513" s="90"/>
      <c r="F513" s="38"/>
      <c r="G513" s="39"/>
      <c r="H513" s="40"/>
      <c r="I513" s="41"/>
      <c r="J513" s="41"/>
      <c r="K513" s="41"/>
      <c r="L513" s="41"/>
      <c r="M513" s="42"/>
    </row>
    <row r="514" spans="1:13" ht="33.75" thickTop="1">
      <c r="A514" s="565" t="s">
        <v>206</v>
      </c>
      <c r="B514" s="566"/>
      <c r="C514" s="567"/>
      <c r="D514" s="567"/>
      <c r="E514" s="639"/>
      <c r="F514" s="641" t="s">
        <v>207</v>
      </c>
      <c r="G514" s="642"/>
      <c r="H514" s="43" t="s">
        <v>208</v>
      </c>
      <c r="I514" s="43" t="s">
        <v>209</v>
      </c>
      <c r="J514" s="567" t="s">
        <v>210</v>
      </c>
      <c r="K514" s="567"/>
      <c r="L514" s="567" t="s">
        <v>110</v>
      </c>
      <c r="M514" s="643"/>
    </row>
    <row r="515" spans="1:13">
      <c r="A515" s="618" t="s">
        <v>211</v>
      </c>
      <c r="B515" s="619"/>
      <c r="C515" s="620"/>
      <c r="D515" s="620" t="s">
        <v>212</v>
      </c>
      <c r="E515" s="621"/>
      <c r="F515" s="644"/>
      <c r="G515" s="645"/>
      <c r="H515" s="89"/>
      <c r="I515" s="57"/>
      <c r="J515" s="570"/>
      <c r="K515" s="570"/>
      <c r="L515" s="570"/>
      <c r="M515" s="623"/>
    </row>
    <row r="516" spans="1:13">
      <c r="A516" s="618" t="s">
        <v>213</v>
      </c>
      <c r="B516" s="619"/>
      <c r="C516" s="620"/>
      <c r="D516" s="620" t="s">
        <v>214</v>
      </c>
      <c r="E516" s="621"/>
      <c r="F516" s="622"/>
      <c r="G516" s="570"/>
      <c r="H516" s="92"/>
      <c r="I516" s="57"/>
      <c r="J516" s="570"/>
      <c r="K516" s="570"/>
      <c r="L516" s="570"/>
      <c r="M516" s="623"/>
    </row>
    <row r="517" spans="1:13">
      <c r="A517" s="634" t="s">
        <v>215</v>
      </c>
      <c r="B517" s="635"/>
      <c r="C517" s="579"/>
      <c r="D517" s="636" t="s">
        <v>216</v>
      </c>
      <c r="E517" s="637"/>
      <c r="F517" s="638"/>
      <c r="G517" s="567"/>
      <c r="H517" s="92"/>
      <c r="I517" s="57"/>
      <c r="J517" s="570"/>
      <c r="K517" s="570"/>
      <c r="L517" s="570"/>
      <c r="M517" s="623"/>
    </row>
    <row r="518" spans="1:13">
      <c r="A518" s="618" t="s">
        <v>217</v>
      </c>
      <c r="B518" s="619"/>
      <c r="C518" s="620"/>
      <c r="D518" s="620" t="s">
        <v>218</v>
      </c>
      <c r="E518" s="621"/>
      <c r="F518" s="622"/>
      <c r="G518" s="570"/>
      <c r="H518" s="92"/>
      <c r="I518" s="44"/>
      <c r="J518" s="570"/>
      <c r="K518" s="570"/>
      <c r="L518" s="570"/>
      <c r="M518" s="623"/>
    </row>
    <row r="519" spans="1:13" ht="17.25" thickBot="1">
      <c r="A519" s="624" t="s">
        <v>219</v>
      </c>
      <c r="B519" s="625"/>
      <c r="C519" s="626"/>
      <c r="D519" s="627" t="s">
        <v>220</v>
      </c>
      <c r="E519" s="628"/>
      <c r="F519" s="629"/>
      <c r="G519" s="630"/>
      <c r="H519" s="46"/>
      <c r="I519" s="47"/>
      <c r="J519" s="631"/>
      <c r="K519" s="630"/>
      <c r="L519" s="632"/>
      <c r="M519" s="633"/>
    </row>
    <row r="520" spans="1:13" ht="17.25" thickTop="1">
      <c r="A520" s="607" t="s">
        <v>221</v>
      </c>
      <c r="B520" s="608"/>
      <c r="C520" s="608"/>
      <c r="D520" s="608"/>
      <c r="E520" s="608"/>
      <c r="F520" s="608"/>
      <c r="G520" s="608"/>
      <c r="H520" s="608"/>
      <c r="I520" s="608"/>
      <c r="J520" s="608"/>
      <c r="K520" s="608"/>
      <c r="L520" s="608"/>
      <c r="M520" s="609"/>
    </row>
    <row r="521" spans="1:13">
      <c r="A521" s="610" t="s">
        <v>259</v>
      </c>
      <c r="B521" s="611"/>
      <c r="C521" s="611"/>
      <c r="D521" s="611"/>
      <c r="E521" s="611"/>
      <c r="F521" s="611"/>
      <c r="G521" s="611"/>
      <c r="H521" s="611"/>
      <c r="I521" s="611"/>
      <c r="J521" s="611"/>
      <c r="K521" s="611"/>
      <c r="L521" s="611"/>
      <c r="M521" s="612"/>
    </row>
    <row r="522" spans="1:13" ht="30" customHeight="1">
      <c r="A522" s="613" t="s">
        <v>223</v>
      </c>
      <c r="B522" s="614"/>
      <c r="C522" s="614"/>
      <c r="D522" s="614"/>
      <c r="E522" s="614"/>
      <c r="F522" s="614"/>
      <c r="G522" s="614"/>
      <c r="H522" s="614"/>
      <c r="I522" s="614"/>
      <c r="J522" s="614"/>
      <c r="K522" s="614"/>
      <c r="L522" s="614"/>
      <c r="M522" s="615"/>
    </row>
    <row r="523" spans="1:13" ht="49.5" customHeight="1">
      <c r="A523" s="716" t="s">
        <v>330</v>
      </c>
      <c r="B523" s="717"/>
      <c r="C523" s="717"/>
      <c r="D523" s="717"/>
      <c r="E523" s="717"/>
      <c r="F523" s="717"/>
      <c r="G523" s="717"/>
      <c r="H523" s="717"/>
      <c r="I523" s="717"/>
      <c r="J523" s="717"/>
      <c r="K523" s="717"/>
      <c r="L523" s="717"/>
      <c r="M523" s="718"/>
    </row>
    <row r="524" spans="1:13">
      <c r="A524" s="561" t="s">
        <v>225</v>
      </c>
      <c r="B524" s="562"/>
      <c r="C524" s="563"/>
      <c r="D524" s="563"/>
      <c r="E524" s="563"/>
      <c r="F524" s="563"/>
      <c r="G524" s="563"/>
      <c r="H524" s="563"/>
      <c r="I524" s="563"/>
      <c r="J524" s="563"/>
      <c r="K524" s="563"/>
      <c r="L524" s="563"/>
      <c r="M524" s="564"/>
    </row>
    <row r="525" spans="1:13" ht="17.25" thickBot="1">
      <c r="A525" s="543" t="s">
        <v>226</v>
      </c>
      <c r="B525" s="544"/>
      <c r="C525" s="545"/>
      <c r="D525" s="545"/>
      <c r="E525" s="545"/>
      <c r="F525" s="545"/>
      <c r="G525" s="545"/>
      <c r="H525" s="545"/>
      <c r="I525" s="545"/>
      <c r="J525" s="545"/>
      <c r="K525" s="545"/>
      <c r="L525" s="545"/>
      <c r="M525" s="546"/>
    </row>
    <row r="526" spans="1:13" ht="42" customHeight="1" thickTop="1" thickBot="1">
      <c r="A526" s="547" t="s">
        <v>227</v>
      </c>
      <c r="B526" s="548"/>
      <c r="C526" s="549"/>
      <c r="D526" s="549"/>
      <c r="E526" s="549"/>
      <c r="F526" s="549"/>
      <c r="G526" s="549"/>
      <c r="H526" s="550" t="s">
        <v>228</v>
      </c>
      <c r="I526" s="550"/>
      <c r="J526" s="550"/>
      <c r="K526" s="550"/>
      <c r="L526" s="550"/>
      <c r="M526" s="551"/>
    </row>
    <row r="527" spans="1:13" ht="26.25" thickTop="1">
      <c r="E527" s="616" t="s">
        <v>76</v>
      </c>
      <c r="F527" s="616"/>
      <c r="G527" s="616"/>
      <c r="H527" s="616"/>
      <c r="I527" s="616"/>
      <c r="L527" s="616" t="s">
        <v>77</v>
      </c>
      <c r="M527" s="616"/>
    </row>
    <row r="528" spans="1:13" ht="25.5">
      <c r="A528" s="617" t="s">
        <v>78</v>
      </c>
      <c r="B528" s="617"/>
      <c r="C528" s="617"/>
      <c r="E528" s="616" t="s">
        <v>79</v>
      </c>
      <c r="F528" s="616"/>
      <c r="G528" s="616"/>
      <c r="H528" s="616"/>
      <c r="I528" s="616"/>
    </row>
    <row r="529" spans="1:13" ht="17.25" thickBot="1">
      <c r="A529" s="5" t="s">
        <v>262</v>
      </c>
      <c r="B529" s="6"/>
      <c r="C529" s="6"/>
      <c r="D529" s="6"/>
      <c r="E529" s="5"/>
      <c r="F529" s="5"/>
      <c r="G529" s="5"/>
      <c r="H529" s="5" t="s">
        <v>81</v>
      </c>
      <c r="J529" s="592">
        <v>40853</v>
      </c>
      <c r="K529" s="592"/>
      <c r="L529" s="592"/>
      <c r="M529" s="7">
        <f>J529</f>
        <v>40853</v>
      </c>
    </row>
    <row r="530" spans="1:13" ht="36" customHeight="1" thickTop="1" thickBot="1">
      <c r="A530" s="593" t="s">
        <v>82</v>
      </c>
      <c r="B530" s="594"/>
      <c r="C530" s="595"/>
      <c r="D530" s="596" t="s">
        <v>83</v>
      </c>
      <c r="E530" s="597"/>
      <c r="F530" s="597"/>
      <c r="G530" s="597"/>
      <c r="H530" s="597"/>
      <c r="I530" s="598"/>
      <c r="J530" s="599" t="s">
        <v>84</v>
      </c>
      <c r="K530" s="599"/>
      <c r="L530" s="600" t="s">
        <v>85</v>
      </c>
      <c r="M530" s="601"/>
    </row>
    <row r="531" spans="1:13" ht="17.25" thickTop="1">
      <c r="A531" s="568" t="s">
        <v>86</v>
      </c>
      <c r="B531" s="569"/>
      <c r="C531" s="570"/>
      <c r="D531" s="563" t="s">
        <v>87</v>
      </c>
      <c r="E531" s="602"/>
      <c r="F531" s="603" t="s">
        <v>88</v>
      </c>
      <c r="G531" s="604"/>
      <c r="H531" s="605">
        <v>40190</v>
      </c>
      <c r="I531" s="606"/>
      <c r="J531" s="595" t="s">
        <v>89</v>
      </c>
      <c r="K531" s="595"/>
      <c r="L531" s="581">
        <v>720</v>
      </c>
      <c r="M531" s="582"/>
    </row>
    <row r="532" spans="1:13" ht="17.25" thickBot="1">
      <c r="A532" s="583" t="s">
        <v>90</v>
      </c>
      <c r="B532" s="584"/>
      <c r="C532" s="585"/>
      <c r="D532" s="586" t="s">
        <v>91</v>
      </c>
      <c r="E532" s="587"/>
      <c r="F532" s="568" t="s">
        <v>92</v>
      </c>
      <c r="G532" s="570"/>
      <c r="H532" s="588">
        <v>41007</v>
      </c>
      <c r="I532" s="589"/>
      <c r="J532" s="570" t="s">
        <v>93</v>
      </c>
      <c r="K532" s="570"/>
      <c r="L532" s="590">
        <v>566</v>
      </c>
      <c r="M532" s="591"/>
    </row>
    <row r="533" spans="1:13" ht="18" thickTop="1" thickBot="1">
      <c r="A533" s="565" t="s">
        <v>94</v>
      </c>
      <c r="B533" s="566"/>
      <c r="C533" s="567"/>
      <c r="D533" s="572">
        <v>483900000</v>
      </c>
      <c r="E533" s="573"/>
      <c r="F533" s="571" t="s">
        <v>95</v>
      </c>
      <c r="G533" s="557"/>
      <c r="H533" s="574">
        <v>97</v>
      </c>
      <c r="I533" s="575"/>
      <c r="J533" s="557" t="s">
        <v>96</v>
      </c>
      <c r="K533" s="557"/>
      <c r="L533" s="576">
        <v>154</v>
      </c>
      <c r="M533" s="577"/>
    </row>
    <row r="534" spans="1:13" ht="17.25" thickTop="1">
      <c r="A534" s="568"/>
      <c r="B534" s="569"/>
      <c r="C534" s="570"/>
      <c r="D534" s="578" t="s">
        <v>97</v>
      </c>
      <c r="E534" s="578"/>
      <c r="F534" s="579" t="s">
        <v>98</v>
      </c>
      <c r="G534" s="579"/>
      <c r="H534" s="579"/>
      <c r="I534" s="580"/>
      <c r="J534" s="566" t="s">
        <v>99</v>
      </c>
      <c r="K534" s="567"/>
      <c r="L534" s="458">
        <f>L445+0.16%</f>
        <v>0.7087</v>
      </c>
      <c r="M534" s="459"/>
    </row>
    <row r="535" spans="1:13" ht="17.25" thickBot="1">
      <c r="A535" s="571"/>
      <c r="B535" s="556"/>
      <c r="C535" s="557"/>
      <c r="D535" s="553" t="s">
        <v>100</v>
      </c>
      <c r="E535" s="553"/>
      <c r="F535" s="554" t="s">
        <v>101</v>
      </c>
      <c r="G535" s="554"/>
      <c r="H535" s="554"/>
      <c r="I535" s="555"/>
      <c r="J535" s="556" t="s">
        <v>102</v>
      </c>
      <c r="K535" s="557"/>
      <c r="L535" s="440">
        <f>L446+0.01%</f>
        <v>0.68809999999999993</v>
      </c>
      <c r="M535" s="441"/>
    </row>
    <row r="536" spans="1:13" ht="17.25" thickTop="1">
      <c r="A536" s="552" t="s">
        <v>229</v>
      </c>
      <c r="B536" s="552"/>
      <c r="C536" s="541"/>
      <c r="D536" s="541"/>
      <c r="E536" s="541"/>
      <c r="F536" s="541"/>
      <c r="G536" s="541"/>
      <c r="H536" s="541"/>
      <c r="I536" s="541"/>
      <c r="J536" s="541"/>
      <c r="K536" s="541"/>
      <c r="L536" s="541"/>
      <c r="M536" s="541"/>
    </row>
    <row r="537" spans="1:13">
      <c r="A537" s="542" t="s">
        <v>230</v>
      </c>
      <c r="B537" s="542"/>
      <c r="C537" s="540"/>
      <c r="D537" s="540"/>
      <c r="E537" s="540"/>
      <c r="F537" s="540"/>
      <c r="G537" s="540"/>
      <c r="H537" s="540"/>
      <c r="I537" s="540"/>
      <c r="J537" s="540"/>
      <c r="K537" s="540"/>
      <c r="L537" s="540"/>
      <c r="M537" s="540"/>
    </row>
    <row r="538" spans="1:13">
      <c r="A538" s="540" t="s">
        <v>231</v>
      </c>
      <c r="B538" s="540"/>
      <c r="C538" s="540"/>
      <c r="D538" s="540"/>
      <c r="E538" s="540"/>
      <c r="F538" s="540"/>
      <c r="G538" s="540"/>
      <c r="H538" s="540"/>
      <c r="I538" s="540"/>
      <c r="J538" s="540"/>
      <c r="K538" s="540"/>
      <c r="L538" s="540"/>
      <c r="M538" s="540"/>
    </row>
    <row r="539" spans="1:13">
      <c r="A539" s="540" t="s">
        <v>232</v>
      </c>
      <c r="B539" s="540"/>
      <c r="C539" s="541"/>
      <c r="D539" s="541"/>
      <c r="E539" s="541"/>
      <c r="F539" s="541"/>
      <c r="G539" s="541"/>
      <c r="H539" s="541"/>
      <c r="I539" s="541"/>
      <c r="J539" s="541"/>
      <c r="K539" s="541"/>
      <c r="L539" s="541"/>
      <c r="M539" s="541"/>
    </row>
    <row r="540" spans="1:13">
      <c r="A540" s="542" t="s">
        <v>233</v>
      </c>
      <c r="B540" s="542"/>
      <c r="C540" s="540"/>
      <c r="D540" s="540"/>
      <c r="E540" s="540"/>
      <c r="F540" s="540"/>
      <c r="G540" s="540"/>
      <c r="H540" s="540"/>
      <c r="I540" s="540"/>
      <c r="J540" s="540"/>
      <c r="K540" s="540"/>
      <c r="L540" s="540"/>
      <c r="M540" s="540"/>
    </row>
    <row r="541" spans="1:13">
      <c r="A541" s="540" t="s">
        <v>234</v>
      </c>
      <c r="B541" s="540"/>
      <c r="C541" s="540"/>
      <c r="D541" s="540"/>
      <c r="E541" s="540"/>
      <c r="F541" s="540"/>
      <c r="G541" s="540"/>
      <c r="H541" s="540"/>
      <c r="I541" s="540"/>
      <c r="J541" s="540"/>
      <c r="K541" s="540"/>
      <c r="L541" s="540"/>
      <c r="M541" s="540"/>
    </row>
    <row r="542" spans="1:13">
      <c r="A542" s="540" t="s">
        <v>235</v>
      </c>
      <c r="B542" s="540"/>
      <c r="C542" s="540"/>
      <c r="D542" s="540"/>
      <c r="E542" s="540"/>
      <c r="F542" s="540"/>
      <c r="G542" s="540"/>
      <c r="H542" s="540"/>
      <c r="I542" s="540"/>
      <c r="J542" s="540"/>
      <c r="K542" s="540"/>
      <c r="L542" s="540"/>
      <c r="M542" s="540"/>
    </row>
    <row r="543" spans="1:13">
      <c r="A543" s="540" t="s">
        <v>236</v>
      </c>
      <c r="B543" s="540"/>
      <c r="C543" s="540"/>
      <c r="D543" s="540"/>
      <c r="E543" s="540"/>
      <c r="F543" s="540"/>
      <c r="G543" s="540"/>
      <c r="H543" s="540"/>
      <c r="I543" s="540"/>
      <c r="J543" s="540"/>
      <c r="K543" s="540"/>
      <c r="L543" s="540"/>
      <c r="M543" s="540"/>
    </row>
    <row r="544" spans="1:13" ht="25.5">
      <c r="E544" s="616" t="s">
        <v>76</v>
      </c>
      <c r="F544" s="616"/>
      <c r="G544" s="616"/>
      <c r="H544" s="616"/>
      <c r="I544" s="616"/>
      <c r="L544" s="616" t="s">
        <v>77</v>
      </c>
      <c r="M544" s="616"/>
    </row>
    <row r="545" spans="1:17" ht="25.5">
      <c r="A545" s="617" t="s">
        <v>78</v>
      </c>
      <c r="B545" s="617"/>
      <c r="C545" s="617"/>
      <c r="E545" s="616" t="s">
        <v>79</v>
      </c>
      <c r="F545" s="616"/>
      <c r="G545" s="616"/>
      <c r="H545" s="616"/>
      <c r="I545" s="616"/>
    </row>
    <row r="546" spans="1:17" ht="17.25" thickBot="1">
      <c r="A546" s="5" t="s">
        <v>262</v>
      </c>
      <c r="B546" s="6"/>
      <c r="C546" s="6"/>
      <c r="D546" s="6"/>
      <c r="E546" s="5"/>
      <c r="F546" s="5"/>
      <c r="G546" s="5"/>
      <c r="H546" s="5" t="s">
        <v>81</v>
      </c>
      <c r="J546" s="592">
        <v>40854</v>
      </c>
      <c r="K546" s="592"/>
      <c r="L546" s="592"/>
      <c r="M546" s="7">
        <f>J546</f>
        <v>40854</v>
      </c>
    </row>
    <row r="547" spans="1:17" ht="36" customHeight="1" thickTop="1" thickBot="1">
      <c r="A547" s="593" t="s">
        <v>82</v>
      </c>
      <c r="B547" s="594"/>
      <c r="C547" s="595"/>
      <c r="D547" s="596" t="s">
        <v>83</v>
      </c>
      <c r="E547" s="597"/>
      <c r="F547" s="597"/>
      <c r="G547" s="597"/>
      <c r="H547" s="597"/>
      <c r="I547" s="598"/>
      <c r="J547" s="599" t="s">
        <v>84</v>
      </c>
      <c r="K547" s="599"/>
      <c r="L547" s="600" t="s">
        <v>85</v>
      </c>
      <c r="M547" s="601"/>
    </row>
    <row r="548" spans="1:17" ht="17.25" thickTop="1">
      <c r="A548" s="568" t="s">
        <v>86</v>
      </c>
      <c r="B548" s="569"/>
      <c r="C548" s="570"/>
      <c r="D548" s="563" t="s">
        <v>87</v>
      </c>
      <c r="E548" s="602"/>
      <c r="F548" s="603" t="s">
        <v>88</v>
      </c>
      <c r="G548" s="604"/>
      <c r="H548" s="605">
        <v>40190</v>
      </c>
      <c r="I548" s="606"/>
      <c r="J548" s="595" t="s">
        <v>89</v>
      </c>
      <c r="K548" s="595"/>
      <c r="L548" s="581">
        <v>720</v>
      </c>
      <c r="M548" s="582"/>
    </row>
    <row r="549" spans="1:17" ht="17.25" thickBot="1">
      <c r="A549" s="583" t="s">
        <v>90</v>
      </c>
      <c r="B549" s="584"/>
      <c r="C549" s="585"/>
      <c r="D549" s="586" t="s">
        <v>91</v>
      </c>
      <c r="E549" s="587"/>
      <c r="F549" s="568" t="s">
        <v>92</v>
      </c>
      <c r="G549" s="570"/>
      <c r="H549" s="588">
        <v>41007</v>
      </c>
      <c r="I549" s="589"/>
      <c r="J549" s="570" t="s">
        <v>93</v>
      </c>
      <c r="K549" s="570"/>
      <c r="L549" s="590">
        <f>L460+1</f>
        <v>567</v>
      </c>
      <c r="M549" s="591"/>
    </row>
    <row r="550" spans="1:17" ht="18" thickTop="1" thickBot="1">
      <c r="A550" s="565" t="s">
        <v>94</v>
      </c>
      <c r="B550" s="566"/>
      <c r="C550" s="567"/>
      <c r="D550" s="572">
        <v>483900000</v>
      </c>
      <c r="E550" s="573"/>
      <c r="F550" s="571" t="s">
        <v>95</v>
      </c>
      <c r="G550" s="557"/>
      <c r="H550" s="574">
        <v>97</v>
      </c>
      <c r="I550" s="575"/>
      <c r="J550" s="557" t="s">
        <v>96</v>
      </c>
      <c r="K550" s="557"/>
      <c r="L550" s="576">
        <f>L548-L549</f>
        <v>153</v>
      </c>
      <c r="M550" s="577"/>
    </row>
    <row r="551" spans="1:17" ht="17.25" thickTop="1">
      <c r="A551" s="568"/>
      <c r="B551" s="569"/>
      <c r="C551" s="570"/>
      <c r="D551" s="578" t="s">
        <v>97</v>
      </c>
      <c r="E551" s="578"/>
      <c r="F551" s="579" t="s">
        <v>98</v>
      </c>
      <c r="G551" s="579"/>
      <c r="H551" s="579"/>
      <c r="I551" s="580"/>
      <c r="J551" s="566" t="s">
        <v>99</v>
      </c>
      <c r="K551" s="567"/>
      <c r="L551" s="458">
        <f>L462+0.16%</f>
        <v>0.71030000000000004</v>
      </c>
      <c r="M551" s="459"/>
    </row>
    <row r="552" spans="1:17" ht="17.25" thickBot="1">
      <c r="A552" s="571"/>
      <c r="B552" s="556"/>
      <c r="C552" s="557"/>
      <c r="D552" s="553" t="s">
        <v>100</v>
      </c>
      <c r="E552" s="553"/>
      <c r="F552" s="554" t="s">
        <v>101</v>
      </c>
      <c r="G552" s="554"/>
      <c r="H552" s="554"/>
      <c r="I552" s="555"/>
      <c r="J552" s="556" t="s">
        <v>102</v>
      </c>
      <c r="K552" s="557"/>
      <c r="L552" s="440">
        <f>L463+0.01%</f>
        <v>0.68819999999999992</v>
      </c>
      <c r="M552" s="441"/>
    </row>
    <row r="553" spans="1:17" ht="18" thickTop="1" thickBot="1">
      <c r="A553" s="704" t="s">
        <v>103</v>
      </c>
      <c r="B553" s="705"/>
      <c r="C553" s="706"/>
      <c r="D553" s="706"/>
      <c r="E553" s="706"/>
      <c r="F553" s="706"/>
      <c r="G553" s="706"/>
      <c r="H553" s="706"/>
      <c r="I553" s="706"/>
      <c r="J553" s="707"/>
      <c r="K553" s="707"/>
      <c r="L553" s="706"/>
      <c r="M553" s="708"/>
    </row>
    <row r="554" spans="1:17" ht="24" customHeight="1" thickTop="1">
      <c r="A554" s="568" t="s">
        <v>104</v>
      </c>
      <c r="B554" s="569"/>
      <c r="C554" s="570"/>
      <c r="D554" s="181" t="s">
        <v>105</v>
      </c>
      <c r="E554" s="181" t="s">
        <v>106</v>
      </c>
      <c r="F554" s="570" t="s">
        <v>107</v>
      </c>
      <c r="G554" s="570"/>
      <c r="H554" s="570" t="s">
        <v>108</v>
      </c>
      <c r="I554" s="709"/>
      <c r="J554" s="710" t="s">
        <v>109</v>
      </c>
      <c r="K554" s="711"/>
      <c r="L554" s="569" t="s">
        <v>110</v>
      </c>
      <c r="M554" s="623"/>
    </row>
    <row r="555" spans="1:17" ht="38.25" customHeight="1">
      <c r="A555" s="14">
        <v>1</v>
      </c>
      <c r="B555" s="698" t="s">
        <v>111</v>
      </c>
      <c r="C555" s="699"/>
      <c r="D555" s="181" t="s">
        <v>112</v>
      </c>
      <c r="E555" s="54">
        <v>1</v>
      </c>
      <c r="F555" s="675"/>
      <c r="G555" s="676"/>
      <c r="H555" s="677">
        <f>L549/L548</f>
        <v>0.78749999999999998</v>
      </c>
      <c r="I555" s="678"/>
      <c r="J555" s="688" t="s">
        <v>113</v>
      </c>
      <c r="K555" s="689"/>
      <c r="L555" s="700"/>
      <c r="M555" s="701"/>
    </row>
    <row r="556" spans="1:17" s="109" customFormat="1" ht="38.25" customHeight="1">
      <c r="A556" s="105">
        <v>2</v>
      </c>
      <c r="B556" s="744" t="s">
        <v>331</v>
      </c>
      <c r="C556" s="745"/>
      <c r="D556" s="181" t="s">
        <v>117</v>
      </c>
      <c r="E556" s="56">
        <v>4022.18</v>
      </c>
      <c r="F556" s="746"/>
      <c r="G556" s="747"/>
      <c r="H556" s="748">
        <v>3952.22</v>
      </c>
      <c r="I556" s="749"/>
      <c r="J556" s="688" t="s">
        <v>113</v>
      </c>
      <c r="K556" s="689"/>
      <c r="L556" s="750" t="s">
        <v>332</v>
      </c>
      <c r="M556" s="751"/>
      <c r="N556" s="106"/>
      <c r="O556" s="107"/>
      <c r="P556" s="107"/>
      <c r="Q556" s="108"/>
    </row>
    <row r="557" spans="1:17" ht="38.25" customHeight="1">
      <c r="A557" s="53">
        <v>3</v>
      </c>
      <c r="B557" s="686" t="s">
        <v>116</v>
      </c>
      <c r="C557" s="687"/>
      <c r="D557" s="181" t="s">
        <v>117</v>
      </c>
      <c r="E557" s="55">
        <v>316</v>
      </c>
      <c r="F557" s="675"/>
      <c r="G557" s="676"/>
      <c r="H557" s="677">
        <v>280</v>
      </c>
      <c r="I557" s="678"/>
      <c r="J557" s="688" t="s">
        <v>113</v>
      </c>
      <c r="K557" s="689"/>
      <c r="L557" s="740" t="s">
        <v>324</v>
      </c>
      <c r="M557" s="741"/>
    </row>
    <row r="558" spans="1:17" ht="38.25" customHeight="1">
      <c r="A558" s="53">
        <v>4</v>
      </c>
      <c r="B558" s="686" t="s">
        <v>333</v>
      </c>
      <c r="C558" s="687"/>
      <c r="D558" s="181" t="s">
        <v>115</v>
      </c>
      <c r="E558" s="55">
        <v>2845</v>
      </c>
      <c r="F558" s="675"/>
      <c r="G558" s="676"/>
      <c r="H558" s="677">
        <v>2560</v>
      </c>
      <c r="I558" s="678"/>
      <c r="J558" s="688" t="s">
        <v>113</v>
      </c>
      <c r="K558" s="689"/>
      <c r="L558" s="740" t="s">
        <v>327</v>
      </c>
      <c r="M558" s="741"/>
    </row>
    <row r="559" spans="1:17" ht="38.25" customHeight="1">
      <c r="A559" s="53">
        <v>5</v>
      </c>
      <c r="B559" s="686" t="s">
        <v>124</v>
      </c>
      <c r="C559" s="687"/>
      <c r="D559" s="181" t="s">
        <v>115</v>
      </c>
      <c r="E559" s="55">
        <v>7726</v>
      </c>
      <c r="F559" s="675"/>
      <c r="G559" s="676"/>
      <c r="H559" s="677">
        <v>6726</v>
      </c>
      <c r="I559" s="678"/>
      <c r="J559" s="688" t="s">
        <v>120</v>
      </c>
      <c r="K559" s="689"/>
      <c r="L559" s="738" t="s">
        <v>334</v>
      </c>
      <c r="M559" s="739"/>
    </row>
    <row r="560" spans="1:17" ht="38.25" customHeight="1">
      <c r="A560" s="53">
        <v>6</v>
      </c>
      <c r="B560" s="686" t="s">
        <v>335</v>
      </c>
      <c r="C560" s="687"/>
      <c r="D560" s="181" t="s">
        <v>115</v>
      </c>
      <c r="E560" s="55">
        <v>2865</v>
      </c>
      <c r="F560" s="675"/>
      <c r="G560" s="676"/>
      <c r="H560" s="677">
        <v>500</v>
      </c>
      <c r="I560" s="678"/>
      <c r="J560" s="688" t="s">
        <v>120</v>
      </c>
      <c r="K560" s="689"/>
      <c r="L560" s="738" t="s">
        <v>336</v>
      </c>
      <c r="M560" s="739"/>
    </row>
    <row r="561" spans="1:13" ht="38.25" customHeight="1">
      <c r="A561" s="14">
        <v>7</v>
      </c>
      <c r="B561" s="698" t="s">
        <v>127</v>
      </c>
      <c r="C561" s="699"/>
      <c r="D561" s="181" t="s">
        <v>115</v>
      </c>
      <c r="E561" s="56">
        <v>214.54</v>
      </c>
      <c r="F561" s="675"/>
      <c r="G561" s="676"/>
      <c r="H561" s="677">
        <v>0</v>
      </c>
      <c r="I561" s="678"/>
      <c r="J561" s="688" t="s">
        <v>113</v>
      </c>
      <c r="K561" s="689"/>
      <c r="L561" s="668" t="s">
        <v>329</v>
      </c>
      <c r="M561" s="725"/>
    </row>
    <row r="562" spans="1:13" ht="38.25" customHeight="1" thickBot="1">
      <c r="A562" s="14">
        <v>8</v>
      </c>
      <c r="B562" s="686" t="s">
        <v>129</v>
      </c>
      <c r="C562" s="687"/>
      <c r="D562" s="181" t="s">
        <v>130</v>
      </c>
      <c r="E562" s="56">
        <v>1</v>
      </c>
      <c r="F562" s="675"/>
      <c r="G562" s="676"/>
      <c r="H562" s="677">
        <v>0</v>
      </c>
      <c r="I562" s="678"/>
      <c r="J562" s="679" t="s">
        <v>120</v>
      </c>
      <c r="K562" s="680"/>
      <c r="L562" s="732" t="s">
        <v>131</v>
      </c>
      <c r="M562" s="733"/>
    </row>
    <row r="563" spans="1:13" ht="17.25" thickTop="1">
      <c r="A563" s="683" t="s">
        <v>132</v>
      </c>
      <c r="B563" s="684"/>
      <c r="C563" s="684"/>
      <c r="D563" s="684"/>
      <c r="E563" s="684"/>
      <c r="F563" s="684"/>
      <c r="G563" s="684"/>
      <c r="H563" s="684"/>
      <c r="I563" s="684"/>
      <c r="J563" s="684"/>
      <c r="K563" s="684"/>
      <c r="L563" s="684"/>
      <c r="M563" s="685"/>
    </row>
    <row r="564" spans="1:13">
      <c r="A564" s="668" t="s">
        <v>133</v>
      </c>
      <c r="B564" s="663"/>
      <c r="C564" s="187" t="s">
        <v>134</v>
      </c>
      <c r="D564" s="187" t="s">
        <v>135</v>
      </c>
      <c r="E564" s="187" t="s">
        <v>133</v>
      </c>
      <c r="F564" s="187" t="s">
        <v>134</v>
      </c>
      <c r="G564" s="15" t="s">
        <v>135</v>
      </c>
      <c r="H564" s="663" t="s">
        <v>136</v>
      </c>
      <c r="I564" s="670"/>
      <c r="J564" s="671" t="s">
        <v>137</v>
      </c>
      <c r="K564" s="671"/>
      <c r="L564" s="671" t="s">
        <v>138</v>
      </c>
      <c r="M564" s="672"/>
    </row>
    <row r="565" spans="1:13">
      <c r="A565" s="661" t="s">
        <v>139</v>
      </c>
      <c r="B565" s="569"/>
      <c r="C565" s="16">
        <v>7</v>
      </c>
      <c r="D565" s="16">
        <f t="shared" ref="D565:D579" si="21">C565+D476</f>
        <v>3959</v>
      </c>
      <c r="E565" s="181" t="s">
        <v>140</v>
      </c>
      <c r="F565" s="16">
        <v>0</v>
      </c>
      <c r="G565" s="155">
        <f t="shared" ref="G565:G578" si="22">F565+G476</f>
        <v>8514</v>
      </c>
      <c r="H565" s="622" t="s">
        <v>243</v>
      </c>
      <c r="I565" s="570"/>
      <c r="J565" s="18">
        <v>0</v>
      </c>
      <c r="K565" s="19">
        <f t="shared" ref="K565:K577" si="23">J565+K476</f>
        <v>32</v>
      </c>
      <c r="L565" s="20">
        <v>0</v>
      </c>
      <c r="M565" s="21">
        <f t="shared" ref="M565:M577" si="24">L565+M476</f>
        <v>5</v>
      </c>
    </row>
    <row r="566" spans="1:13">
      <c r="A566" s="661" t="s">
        <v>142</v>
      </c>
      <c r="B566" s="569"/>
      <c r="C566" s="16">
        <v>0</v>
      </c>
      <c r="D566" s="16">
        <f t="shared" si="21"/>
        <v>65</v>
      </c>
      <c r="E566" s="181" t="s">
        <v>143</v>
      </c>
      <c r="F566" s="16">
        <v>0</v>
      </c>
      <c r="G566" s="155">
        <f t="shared" si="22"/>
        <v>12</v>
      </c>
      <c r="H566" s="622" t="s">
        <v>144</v>
      </c>
      <c r="I566" s="570"/>
      <c r="J566" s="18">
        <v>0</v>
      </c>
      <c r="K566" s="19">
        <f t="shared" si="23"/>
        <v>143</v>
      </c>
      <c r="L566" s="20">
        <v>0</v>
      </c>
      <c r="M566" s="21">
        <f t="shared" si="24"/>
        <v>11</v>
      </c>
    </row>
    <row r="567" spans="1:13">
      <c r="A567" s="661" t="s">
        <v>145</v>
      </c>
      <c r="B567" s="569"/>
      <c r="C567" s="16">
        <v>4</v>
      </c>
      <c r="D567" s="16">
        <f t="shared" si="21"/>
        <v>1547</v>
      </c>
      <c r="E567" s="181" t="s">
        <v>146</v>
      </c>
      <c r="F567" s="16">
        <v>0</v>
      </c>
      <c r="G567" s="155">
        <f t="shared" si="22"/>
        <v>55</v>
      </c>
      <c r="H567" s="622" t="s">
        <v>147</v>
      </c>
      <c r="I567" s="570"/>
      <c r="J567" s="18">
        <v>0</v>
      </c>
      <c r="K567" s="19">
        <f t="shared" si="23"/>
        <v>16</v>
      </c>
      <c r="L567" s="20">
        <v>0</v>
      </c>
      <c r="M567" s="21">
        <f t="shared" si="24"/>
        <v>3</v>
      </c>
    </row>
    <row r="568" spans="1:13">
      <c r="A568" s="653" t="s">
        <v>244</v>
      </c>
      <c r="B568" s="654"/>
      <c r="C568" s="16">
        <v>2</v>
      </c>
      <c r="D568" s="16">
        <f t="shared" si="21"/>
        <v>4043</v>
      </c>
      <c r="E568" s="188" t="s">
        <v>149</v>
      </c>
      <c r="F568" s="16">
        <v>0</v>
      </c>
      <c r="G568" s="155">
        <f t="shared" si="22"/>
        <v>96</v>
      </c>
      <c r="H568" s="723" t="s">
        <v>150</v>
      </c>
      <c r="I568" s="724"/>
      <c r="J568" s="18">
        <v>0</v>
      </c>
      <c r="K568" s="19">
        <f t="shared" si="23"/>
        <v>16</v>
      </c>
      <c r="L568" s="20">
        <v>0</v>
      </c>
      <c r="M568" s="21">
        <f t="shared" si="24"/>
        <v>2</v>
      </c>
    </row>
    <row r="569" spans="1:13">
      <c r="A569" s="721" t="s">
        <v>151</v>
      </c>
      <c r="B569" s="722"/>
      <c r="C569" s="24">
        <v>0</v>
      </c>
      <c r="D569" s="16">
        <f t="shared" si="21"/>
        <v>518</v>
      </c>
      <c r="E569" s="25" t="s">
        <v>152</v>
      </c>
      <c r="F569" s="16">
        <v>0</v>
      </c>
      <c r="G569" s="155">
        <f t="shared" si="22"/>
        <v>107</v>
      </c>
      <c r="H569" s="622" t="s">
        <v>153</v>
      </c>
      <c r="I569" s="570"/>
      <c r="J569" s="18">
        <v>0</v>
      </c>
      <c r="K569" s="19">
        <f t="shared" si="23"/>
        <v>0</v>
      </c>
      <c r="L569" s="20">
        <v>0</v>
      </c>
      <c r="M569" s="21">
        <f t="shared" si="24"/>
        <v>111</v>
      </c>
    </row>
    <row r="570" spans="1:13">
      <c r="A570" s="721" t="s">
        <v>154</v>
      </c>
      <c r="B570" s="722"/>
      <c r="C570" s="24">
        <v>0</v>
      </c>
      <c r="D570" s="16">
        <f t="shared" si="21"/>
        <v>87</v>
      </c>
      <c r="E570" s="189" t="s">
        <v>245</v>
      </c>
      <c r="F570" s="16">
        <v>0</v>
      </c>
      <c r="G570" s="155">
        <f t="shared" si="22"/>
        <v>14</v>
      </c>
      <c r="H570" s="723" t="s">
        <v>246</v>
      </c>
      <c r="I570" s="724"/>
      <c r="J570" s="18">
        <v>0</v>
      </c>
      <c r="K570" s="19">
        <f t="shared" si="23"/>
        <v>0</v>
      </c>
      <c r="L570" s="26">
        <v>0</v>
      </c>
      <c r="M570" s="21">
        <f t="shared" si="24"/>
        <v>3824</v>
      </c>
    </row>
    <row r="571" spans="1:13">
      <c r="A571" s="721" t="s">
        <v>158</v>
      </c>
      <c r="B571" s="722"/>
      <c r="C571" s="24">
        <v>0</v>
      </c>
      <c r="D571" s="16">
        <f t="shared" si="21"/>
        <v>441</v>
      </c>
      <c r="E571" s="189" t="s">
        <v>157</v>
      </c>
      <c r="F571" s="16">
        <v>0</v>
      </c>
      <c r="G571" s="155">
        <f t="shared" si="22"/>
        <v>41</v>
      </c>
      <c r="H571" s="622" t="s">
        <v>158</v>
      </c>
      <c r="I571" s="570"/>
      <c r="J571" s="18">
        <v>0</v>
      </c>
      <c r="K571" s="19">
        <f t="shared" si="23"/>
        <v>0</v>
      </c>
      <c r="L571" s="26">
        <v>0</v>
      </c>
      <c r="M571" s="21">
        <f t="shared" si="24"/>
        <v>54</v>
      </c>
    </row>
    <row r="572" spans="1:13">
      <c r="A572" s="721" t="s">
        <v>159</v>
      </c>
      <c r="B572" s="722"/>
      <c r="C572" s="24">
        <v>0</v>
      </c>
      <c r="D572" s="16">
        <f t="shared" si="21"/>
        <v>10</v>
      </c>
      <c r="E572" s="189" t="s">
        <v>160</v>
      </c>
      <c r="F572" s="16">
        <v>0</v>
      </c>
      <c r="G572" s="16">
        <f t="shared" si="22"/>
        <v>3</v>
      </c>
      <c r="H572" s="723" t="s">
        <v>161</v>
      </c>
      <c r="I572" s="724"/>
      <c r="J572" s="18">
        <v>0</v>
      </c>
      <c r="K572" s="19">
        <f t="shared" si="23"/>
        <v>0</v>
      </c>
      <c r="L572" s="20">
        <v>0</v>
      </c>
      <c r="M572" s="21">
        <f t="shared" si="24"/>
        <v>10</v>
      </c>
    </row>
    <row r="573" spans="1:13">
      <c r="A573" s="661" t="s">
        <v>162</v>
      </c>
      <c r="B573" s="569"/>
      <c r="C573" s="24">
        <v>0</v>
      </c>
      <c r="D573" s="16">
        <f t="shared" si="21"/>
        <v>323</v>
      </c>
      <c r="E573" s="189" t="s">
        <v>163</v>
      </c>
      <c r="F573" s="16">
        <v>0</v>
      </c>
      <c r="G573" s="16">
        <f t="shared" si="22"/>
        <v>10</v>
      </c>
      <c r="H573" s="662" t="s">
        <v>164</v>
      </c>
      <c r="I573" s="663"/>
      <c r="J573" s="18">
        <v>0</v>
      </c>
      <c r="K573" s="19">
        <f t="shared" si="23"/>
        <v>0</v>
      </c>
      <c r="L573" s="26">
        <v>0</v>
      </c>
      <c r="M573" s="21">
        <f t="shared" si="24"/>
        <v>2</v>
      </c>
    </row>
    <row r="574" spans="1:13">
      <c r="A574" s="661" t="s">
        <v>165</v>
      </c>
      <c r="B574" s="569"/>
      <c r="C574" s="24">
        <v>0</v>
      </c>
      <c r="D574" s="16">
        <f t="shared" si="21"/>
        <v>374</v>
      </c>
      <c r="E574" s="189" t="s">
        <v>247</v>
      </c>
      <c r="F574" s="16">
        <v>0</v>
      </c>
      <c r="G574" s="16">
        <f t="shared" si="22"/>
        <v>328</v>
      </c>
      <c r="H574" s="662" t="s">
        <v>248</v>
      </c>
      <c r="I574" s="663"/>
      <c r="J574" s="18">
        <v>0</v>
      </c>
      <c r="K574" s="19">
        <f t="shared" si="23"/>
        <v>0</v>
      </c>
      <c r="L574" s="26">
        <v>0</v>
      </c>
      <c r="M574" s="21">
        <f t="shared" si="24"/>
        <v>4</v>
      </c>
    </row>
    <row r="575" spans="1:13">
      <c r="A575" s="661" t="s">
        <v>249</v>
      </c>
      <c r="B575" s="569"/>
      <c r="C575" s="16">
        <v>0</v>
      </c>
      <c r="D575" s="16">
        <f t="shared" si="21"/>
        <v>39</v>
      </c>
      <c r="E575" s="181" t="s">
        <v>167</v>
      </c>
      <c r="F575" s="16">
        <v>8</v>
      </c>
      <c r="G575" s="16">
        <f t="shared" si="22"/>
        <v>1251</v>
      </c>
      <c r="H575" s="662" t="s">
        <v>168</v>
      </c>
      <c r="I575" s="663"/>
      <c r="J575" s="18">
        <v>0</v>
      </c>
      <c r="K575" s="19">
        <f t="shared" si="23"/>
        <v>0</v>
      </c>
      <c r="L575" s="26">
        <v>0</v>
      </c>
      <c r="M575" s="21">
        <f t="shared" si="24"/>
        <v>9</v>
      </c>
    </row>
    <row r="576" spans="1:13">
      <c r="A576" s="653" t="s">
        <v>169</v>
      </c>
      <c r="B576" s="654"/>
      <c r="C576" s="22">
        <v>0</v>
      </c>
      <c r="D576" s="16">
        <f t="shared" si="21"/>
        <v>10</v>
      </c>
      <c r="E576" s="188" t="s">
        <v>170</v>
      </c>
      <c r="F576" s="16">
        <v>0</v>
      </c>
      <c r="G576" s="16">
        <f t="shared" si="22"/>
        <v>493</v>
      </c>
      <c r="H576" s="641" t="s">
        <v>171</v>
      </c>
      <c r="I576" s="642"/>
      <c r="J576" s="87">
        <v>0</v>
      </c>
      <c r="K576" s="19">
        <f t="shared" si="23"/>
        <v>0</v>
      </c>
      <c r="L576" s="88">
        <v>0</v>
      </c>
      <c r="M576" s="21">
        <f t="shared" si="24"/>
        <v>3</v>
      </c>
    </row>
    <row r="577" spans="1:13">
      <c r="A577" s="661" t="s">
        <v>172</v>
      </c>
      <c r="B577" s="569"/>
      <c r="C577" s="16">
        <v>0</v>
      </c>
      <c r="D577" s="16">
        <f t="shared" si="21"/>
        <v>20</v>
      </c>
      <c r="E577" s="181" t="s">
        <v>173</v>
      </c>
      <c r="F577" s="16">
        <v>0</v>
      </c>
      <c r="G577" s="16">
        <f t="shared" si="22"/>
        <v>118</v>
      </c>
      <c r="H577" s="662" t="s">
        <v>174</v>
      </c>
      <c r="I577" s="663"/>
      <c r="J577" s="18">
        <v>0</v>
      </c>
      <c r="K577" s="19">
        <f t="shared" si="23"/>
        <v>0</v>
      </c>
      <c r="L577" s="26">
        <v>0</v>
      </c>
      <c r="M577" s="21">
        <f t="shared" si="24"/>
        <v>10</v>
      </c>
    </row>
    <row r="578" spans="1:13">
      <c r="A578" s="661" t="s">
        <v>175</v>
      </c>
      <c r="B578" s="569"/>
      <c r="C578" s="16">
        <v>0</v>
      </c>
      <c r="D578" s="16">
        <f t="shared" si="21"/>
        <v>11</v>
      </c>
      <c r="E578" s="181" t="s">
        <v>250</v>
      </c>
      <c r="F578" s="16">
        <v>0</v>
      </c>
      <c r="G578" s="16">
        <f t="shared" si="22"/>
        <v>15</v>
      </c>
      <c r="H578" s="662"/>
      <c r="I578" s="663"/>
      <c r="J578" s="18"/>
      <c r="K578" s="19"/>
      <c r="L578" s="26"/>
      <c r="M578" s="110"/>
    </row>
    <row r="579" spans="1:13" ht="17.25" thickBot="1">
      <c r="A579" s="754" t="s">
        <v>251</v>
      </c>
      <c r="B579" s="755"/>
      <c r="C579" s="119">
        <v>0</v>
      </c>
      <c r="D579" s="114">
        <f t="shared" si="21"/>
        <v>8</v>
      </c>
      <c r="E579" s="120"/>
      <c r="F579" s="119"/>
      <c r="G579" s="121"/>
      <c r="H579" s="756"/>
      <c r="I579" s="757"/>
      <c r="J579" s="122"/>
      <c r="K579" s="123"/>
      <c r="L579" s="124"/>
      <c r="M579" s="125"/>
    </row>
    <row r="580" spans="1:13" ht="26.25" thickTop="1">
      <c r="E580" s="616" t="s">
        <v>76</v>
      </c>
      <c r="F580" s="616"/>
      <c r="G580" s="616"/>
      <c r="H580" s="616"/>
      <c r="I580" s="616"/>
      <c r="L580" s="616" t="s">
        <v>77</v>
      </c>
      <c r="M580" s="616"/>
    </row>
    <row r="581" spans="1:13" ht="25.5">
      <c r="A581" s="617" t="s">
        <v>78</v>
      </c>
      <c r="B581" s="617"/>
      <c r="C581" s="617"/>
      <c r="E581" s="616" t="s">
        <v>79</v>
      </c>
      <c r="F581" s="616"/>
      <c r="G581" s="616"/>
      <c r="H581" s="616"/>
      <c r="I581" s="616"/>
    </row>
    <row r="582" spans="1:13" ht="17.25" thickBot="1">
      <c r="A582" s="5" t="s">
        <v>262</v>
      </c>
      <c r="B582" s="6"/>
      <c r="C582" s="6"/>
      <c r="D582" s="6"/>
      <c r="E582" s="5"/>
      <c r="F582" s="5"/>
      <c r="G582" s="5"/>
      <c r="H582" s="5" t="s">
        <v>81</v>
      </c>
      <c r="J582" s="592">
        <v>40854</v>
      </c>
      <c r="K582" s="592"/>
      <c r="L582" s="592"/>
      <c r="M582" s="7">
        <f>J582</f>
        <v>40854</v>
      </c>
    </row>
    <row r="583" spans="1:13" ht="36" customHeight="1" thickTop="1" thickBot="1">
      <c r="A583" s="593" t="s">
        <v>82</v>
      </c>
      <c r="B583" s="594"/>
      <c r="C583" s="595"/>
      <c r="D583" s="596" t="s">
        <v>83</v>
      </c>
      <c r="E583" s="597"/>
      <c r="F583" s="597"/>
      <c r="G583" s="597"/>
      <c r="H583" s="597"/>
      <c r="I583" s="598"/>
      <c r="J583" s="599" t="s">
        <v>84</v>
      </c>
      <c r="K583" s="599"/>
      <c r="L583" s="600" t="s">
        <v>85</v>
      </c>
      <c r="M583" s="601"/>
    </row>
    <row r="584" spans="1:13" ht="17.25" thickTop="1">
      <c r="A584" s="568" t="s">
        <v>86</v>
      </c>
      <c r="B584" s="569"/>
      <c r="C584" s="570"/>
      <c r="D584" s="563" t="s">
        <v>87</v>
      </c>
      <c r="E584" s="602"/>
      <c r="F584" s="603" t="s">
        <v>88</v>
      </c>
      <c r="G584" s="604"/>
      <c r="H584" s="605">
        <v>40190</v>
      </c>
      <c r="I584" s="606"/>
      <c r="J584" s="595" t="s">
        <v>89</v>
      </c>
      <c r="K584" s="595"/>
      <c r="L584" s="581">
        <v>720</v>
      </c>
      <c r="M584" s="582"/>
    </row>
    <row r="585" spans="1:13" ht="17.25" thickBot="1">
      <c r="A585" s="583" t="s">
        <v>90</v>
      </c>
      <c r="B585" s="584"/>
      <c r="C585" s="585"/>
      <c r="D585" s="586" t="s">
        <v>91</v>
      </c>
      <c r="E585" s="587"/>
      <c r="F585" s="568" t="s">
        <v>92</v>
      </c>
      <c r="G585" s="570"/>
      <c r="H585" s="588">
        <v>41007</v>
      </c>
      <c r="I585" s="589"/>
      <c r="J585" s="570" t="s">
        <v>93</v>
      </c>
      <c r="K585" s="570"/>
      <c r="L585" s="590">
        <v>567</v>
      </c>
      <c r="M585" s="591"/>
    </row>
    <row r="586" spans="1:13" ht="18" thickTop="1" thickBot="1">
      <c r="A586" s="565" t="s">
        <v>94</v>
      </c>
      <c r="B586" s="566"/>
      <c r="C586" s="567"/>
      <c r="D586" s="572">
        <v>483900000</v>
      </c>
      <c r="E586" s="573"/>
      <c r="F586" s="571" t="s">
        <v>95</v>
      </c>
      <c r="G586" s="557"/>
      <c r="H586" s="574">
        <v>97</v>
      </c>
      <c r="I586" s="575"/>
      <c r="J586" s="557" t="s">
        <v>96</v>
      </c>
      <c r="K586" s="557"/>
      <c r="L586" s="576">
        <v>153</v>
      </c>
      <c r="M586" s="577"/>
    </row>
    <row r="587" spans="1:13" ht="17.25" thickTop="1">
      <c r="A587" s="568"/>
      <c r="B587" s="569"/>
      <c r="C587" s="570"/>
      <c r="D587" s="578" t="s">
        <v>97</v>
      </c>
      <c r="E587" s="578"/>
      <c r="F587" s="579" t="s">
        <v>98</v>
      </c>
      <c r="G587" s="579"/>
      <c r="H587" s="579"/>
      <c r="I587" s="580"/>
      <c r="J587" s="566" t="s">
        <v>99</v>
      </c>
      <c r="K587" s="567"/>
      <c r="L587" s="458">
        <f>L498+0.16%</f>
        <v>0.71030000000000004</v>
      </c>
      <c r="M587" s="459"/>
    </row>
    <row r="588" spans="1:13" ht="17.25" thickBot="1">
      <c r="A588" s="571"/>
      <c r="B588" s="556"/>
      <c r="C588" s="557"/>
      <c r="D588" s="553" t="s">
        <v>100</v>
      </c>
      <c r="E588" s="553"/>
      <c r="F588" s="554" t="s">
        <v>101</v>
      </c>
      <c r="G588" s="554"/>
      <c r="H588" s="554"/>
      <c r="I588" s="555"/>
      <c r="J588" s="556" t="s">
        <v>102</v>
      </c>
      <c r="K588" s="557"/>
      <c r="L588" s="440">
        <f>L499+0.01%</f>
        <v>0.68819999999999992</v>
      </c>
      <c r="M588" s="441"/>
    </row>
    <row r="589" spans="1:13" ht="17.25" thickTop="1">
      <c r="A589" s="650" t="s">
        <v>252</v>
      </c>
      <c r="B589" s="651"/>
      <c r="C589" s="651"/>
      <c r="D589" s="651"/>
      <c r="E589" s="651"/>
      <c r="F589" s="651"/>
      <c r="G589" s="651"/>
      <c r="H589" s="651"/>
      <c r="I589" s="651"/>
      <c r="J589" s="651"/>
      <c r="K589" s="651"/>
      <c r="L589" s="651"/>
      <c r="M589" s="652"/>
    </row>
    <row r="590" spans="1:13">
      <c r="A590" s="653" t="s">
        <v>253</v>
      </c>
      <c r="B590" s="654"/>
      <c r="C590" s="656" t="s">
        <v>254</v>
      </c>
      <c r="D590" s="639" t="s">
        <v>255</v>
      </c>
      <c r="E590" s="566"/>
      <c r="F590" s="639" t="s">
        <v>256</v>
      </c>
      <c r="G590" s="658"/>
      <c r="H590" s="659" t="s">
        <v>257</v>
      </c>
      <c r="I590" s="656" t="s">
        <v>258</v>
      </c>
      <c r="J590" s="639" t="s">
        <v>255</v>
      </c>
      <c r="K590" s="566"/>
      <c r="L590" s="639" t="s">
        <v>256</v>
      </c>
      <c r="M590" s="640"/>
    </row>
    <row r="591" spans="1:13" ht="33" customHeight="1">
      <c r="A591" s="655"/>
      <c r="B591" s="566"/>
      <c r="C591" s="657"/>
      <c r="D591" s="181" t="s">
        <v>191</v>
      </c>
      <c r="E591" s="181" t="s">
        <v>192</v>
      </c>
      <c r="F591" s="181" t="s">
        <v>191</v>
      </c>
      <c r="G591" s="27" t="s">
        <v>192</v>
      </c>
      <c r="H591" s="660"/>
      <c r="I591" s="657"/>
      <c r="J591" s="181" t="s">
        <v>191</v>
      </c>
      <c r="K591" s="181" t="s">
        <v>192</v>
      </c>
      <c r="L591" s="181" t="s">
        <v>191</v>
      </c>
      <c r="M591" s="186" t="s">
        <v>192</v>
      </c>
    </row>
    <row r="592" spans="1:13" ht="22.5">
      <c r="A592" s="180">
        <v>1</v>
      </c>
      <c r="B592" s="190" t="s">
        <v>194</v>
      </c>
      <c r="C592" s="65" t="s">
        <v>195</v>
      </c>
      <c r="D592" s="59">
        <v>0</v>
      </c>
      <c r="E592" s="58">
        <v>70.5</v>
      </c>
      <c r="F592" s="59">
        <v>0</v>
      </c>
      <c r="G592" s="28">
        <v>70.5</v>
      </c>
      <c r="H592" s="29" t="s">
        <v>196</v>
      </c>
      <c r="I592" s="58">
        <v>5876</v>
      </c>
      <c r="J592" s="58">
        <v>0</v>
      </c>
      <c r="K592" s="58" t="e">
        <f>J592+'[4]1000903(六)548'!K492</f>
        <v>#REF!</v>
      </c>
      <c r="L592" s="58">
        <v>0</v>
      </c>
      <c r="M592" s="72">
        <v>6653.6</v>
      </c>
    </row>
    <row r="593" spans="1:13" ht="22.5">
      <c r="A593" s="182">
        <v>2</v>
      </c>
      <c r="B593" s="60" t="s">
        <v>197</v>
      </c>
      <c r="C593" s="77" t="s">
        <v>195</v>
      </c>
      <c r="D593" s="62">
        <v>0</v>
      </c>
      <c r="E593" s="58">
        <v>1286.5</v>
      </c>
      <c r="F593" s="62">
        <v>0</v>
      </c>
      <c r="G593" s="52">
        <v>1286.5</v>
      </c>
      <c r="H593" s="74" t="s">
        <v>198</v>
      </c>
      <c r="I593" s="64">
        <v>280</v>
      </c>
      <c r="J593" s="64">
        <v>0</v>
      </c>
      <c r="K593" s="58" t="e">
        <f>J593+'[4]1000903(六)548'!K493</f>
        <v>#REF!</v>
      </c>
      <c r="L593" s="64">
        <v>0</v>
      </c>
      <c r="M593" s="76">
        <v>150</v>
      </c>
    </row>
    <row r="594" spans="1:13" ht="22.5">
      <c r="A594" s="180">
        <v>3</v>
      </c>
      <c r="B594" s="190" t="s">
        <v>197</v>
      </c>
      <c r="C594" s="70">
        <v>1510</v>
      </c>
      <c r="D594" s="59">
        <v>0</v>
      </c>
      <c r="E594" s="58">
        <v>1617</v>
      </c>
      <c r="F594" s="59">
        <v>0</v>
      </c>
      <c r="G594" s="28">
        <v>1617</v>
      </c>
      <c r="H594" s="73" t="s">
        <v>20</v>
      </c>
      <c r="I594" s="58">
        <v>0</v>
      </c>
      <c r="J594" s="58">
        <v>0</v>
      </c>
      <c r="K594" s="58" t="e">
        <f>J594+'[4]1000903(六)548'!K494</f>
        <v>#REF!</v>
      </c>
      <c r="L594" s="58">
        <v>0</v>
      </c>
      <c r="M594" s="72">
        <v>400.5</v>
      </c>
    </row>
    <row r="595" spans="1:13" ht="36">
      <c r="A595" s="182">
        <v>4</v>
      </c>
      <c r="B595" s="60" t="s">
        <v>199</v>
      </c>
      <c r="C595" s="77" t="s">
        <v>195</v>
      </c>
      <c r="D595" s="62">
        <v>0</v>
      </c>
      <c r="E595" s="58">
        <v>11</v>
      </c>
      <c r="F595" s="62">
        <v>0</v>
      </c>
      <c r="G595" s="52">
        <v>11</v>
      </c>
      <c r="H595" s="79" t="s">
        <v>21</v>
      </c>
      <c r="I595" s="183">
        <v>2605</v>
      </c>
      <c r="J595" s="64">
        <v>0</v>
      </c>
      <c r="K595" s="58" t="e">
        <f>J595+'[4]1000903(六)548'!K495</f>
        <v>#REF!</v>
      </c>
      <c r="L595" s="64">
        <v>0</v>
      </c>
      <c r="M595" s="61">
        <v>2605</v>
      </c>
    </row>
    <row r="596" spans="1:13" ht="36">
      <c r="A596" s="182">
        <v>5</v>
      </c>
      <c r="B596" s="78" t="s">
        <v>200</v>
      </c>
      <c r="C596" s="75">
        <v>25580.94</v>
      </c>
      <c r="D596" s="62">
        <v>0</v>
      </c>
      <c r="E596" s="58">
        <v>26635.5</v>
      </c>
      <c r="F596" s="62">
        <v>0</v>
      </c>
      <c r="G596" s="52">
        <v>26635.5</v>
      </c>
      <c r="H596" s="79" t="s">
        <v>22</v>
      </c>
      <c r="I596" s="183">
        <v>7442</v>
      </c>
      <c r="J596" s="64">
        <v>0</v>
      </c>
      <c r="K596" s="58" t="e">
        <f>J596+'[4]1000903(六)548'!K496</f>
        <v>#REF!</v>
      </c>
      <c r="L596" s="64">
        <v>0</v>
      </c>
      <c r="M596" s="50">
        <v>7442</v>
      </c>
    </row>
    <row r="597" spans="1:13" ht="36">
      <c r="A597" s="182">
        <v>6</v>
      </c>
      <c r="B597" s="78" t="s">
        <v>201</v>
      </c>
      <c r="C597" s="71">
        <v>50</v>
      </c>
      <c r="D597" s="62">
        <v>0</v>
      </c>
      <c r="E597" s="58">
        <v>72.5</v>
      </c>
      <c r="F597" s="62">
        <v>0</v>
      </c>
      <c r="G597" s="52">
        <v>72.5</v>
      </c>
      <c r="H597" s="79" t="s">
        <v>23</v>
      </c>
      <c r="I597" s="183">
        <v>1319</v>
      </c>
      <c r="J597" s="64">
        <v>0</v>
      </c>
      <c r="K597" s="58" t="e">
        <f>J597+'[4]1000903(六)548'!K497</f>
        <v>#REF!</v>
      </c>
      <c r="L597" s="64">
        <v>0</v>
      </c>
      <c r="M597" s="50">
        <v>1319</v>
      </c>
    </row>
    <row r="598" spans="1:13" ht="22.5">
      <c r="A598" s="180">
        <v>7</v>
      </c>
      <c r="B598" s="179" t="s">
        <v>202</v>
      </c>
      <c r="C598" s="66">
        <v>33.6</v>
      </c>
      <c r="D598" s="59">
        <v>0</v>
      </c>
      <c r="E598" s="58">
        <v>24.16</v>
      </c>
      <c r="F598" s="59">
        <v>0</v>
      </c>
      <c r="G598" s="28">
        <v>24.16</v>
      </c>
      <c r="H598" s="31"/>
      <c r="I598" s="181"/>
      <c r="J598" s="181"/>
      <c r="K598" s="181"/>
      <c r="L598" s="181"/>
      <c r="M598" s="30"/>
    </row>
    <row r="599" spans="1:13" ht="22.5">
      <c r="A599" s="182">
        <v>8</v>
      </c>
      <c r="B599" s="32" t="s">
        <v>203</v>
      </c>
      <c r="C599" s="67">
        <v>88.8</v>
      </c>
      <c r="D599" s="62">
        <v>0</v>
      </c>
      <c r="E599" s="58">
        <v>70.42</v>
      </c>
      <c r="F599" s="62">
        <v>0</v>
      </c>
      <c r="G599" s="52">
        <v>70.42</v>
      </c>
      <c r="H599" s="33"/>
      <c r="I599" s="183"/>
      <c r="J599" s="183"/>
      <c r="K599" s="183"/>
      <c r="L599" s="183"/>
      <c r="M599" s="34"/>
    </row>
    <row r="600" spans="1:13">
      <c r="A600" s="180">
        <v>9</v>
      </c>
      <c r="B600" s="179" t="s">
        <v>204</v>
      </c>
      <c r="C600" s="68">
        <v>1343</v>
      </c>
      <c r="D600" s="59">
        <v>0</v>
      </c>
      <c r="E600" s="58">
        <v>1474.91</v>
      </c>
      <c r="F600" s="59">
        <v>0</v>
      </c>
      <c r="G600" s="28">
        <v>1474.91</v>
      </c>
      <c r="H600" s="31"/>
      <c r="I600" s="181"/>
      <c r="J600" s="181"/>
      <c r="K600" s="181"/>
      <c r="L600" s="181"/>
      <c r="M600" s="30"/>
    </row>
    <row r="601" spans="1:13">
      <c r="A601" s="182">
        <v>10</v>
      </c>
      <c r="B601" s="32" t="s">
        <v>205</v>
      </c>
      <c r="C601" s="69">
        <v>4007</v>
      </c>
      <c r="D601" s="62">
        <v>0</v>
      </c>
      <c r="E601" s="58">
        <v>3972.43</v>
      </c>
      <c r="F601" s="62">
        <v>0</v>
      </c>
      <c r="G601" s="28">
        <v>3972.43</v>
      </c>
      <c r="H601" s="33"/>
      <c r="I601" s="183"/>
      <c r="J601" s="183"/>
      <c r="K601" s="183"/>
      <c r="L601" s="183"/>
      <c r="M601" s="34"/>
    </row>
    <row r="602" spans="1:13" ht="17.25" thickBot="1">
      <c r="A602" s="35">
        <v>11</v>
      </c>
      <c r="B602" s="36"/>
      <c r="C602" s="37"/>
      <c r="D602" s="38"/>
      <c r="E602" s="90"/>
      <c r="F602" s="38"/>
      <c r="G602" s="39"/>
      <c r="H602" s="40"/>
      <c r="I602" s="41"/>
      <c r="J602" s="41"/>
      <c r="K602" s="41"/>
      <c r="L602" s="41"/>
      <c r="M602" s="42"/>
    </row>
    <row r="603" spans="1:13" ht="33.75" thickTop="1">
      <c r="A603" s="565" t="s">
        <v>206</v>
      </c>
      <c r="B603" s="566"/>
      <c r="C603" s="567"/>
      <c r="D603" s="567"/>
      <c r="E603" s="639"/>
      <c r="F603" s="641" t="s">
        <v>207</v>
      </c>
      <c r="G603" s="642"/>
      <c r="H603" s="43" t="s">
        <v>208</v>
      </c>
      <c r="I603" s="43" t="s">
        <v>209</v>
      </c>
      <c r="J603" s="567" t="s">
        <v>210</v>
      </c>
      <c r="K603" s="567"/>
      <c r="L603" s="567" t="s">
        <v>110</v>
      </c>
      <c r="M603" s="643"/>
    </row>
    <row r="604" spans="1:13">
      <c r="A604" s="618" t="s">
        <v>211</v>
      </c>
      <c r="B604" s="619"/>
      <c r="C604" s="620"/>
      <c r="D604" s="620" t="s">
        <v>212</v>
      </c>
      <c r="E604" s="621"/>
      <c r="F604" s="644"/>
      <c r="G604" s="645"/>
      <c r="H604" s="89"/>
      <c r="I604" s="57"/>
      <c r="J604" s="570"/>
      <c r="K604" s="570"/>
      <c r="L604" s="570"/>
      <c r="M604" s="623"/>
    </row>
    <row r="605" spans="1:13">
      <c r="A605" s="618" t="s">
        <v>213</v>
      </c>
      <c r="B605" s="619"/>
      <c r="C605" s="620"/>
      <c r="D605" s="620" t="s">
        <v>214</v>
      </c>
      <c r="E605" s="621"/>
      <c r="F605" s="622"/>
      <c r="G605" s="570"/>
      <c r="H605" s="92"/>
      <c r="I605" s="57"/>
      <c r="J605" s="570"/>
      <c r="K605" s="570"/>
      <c r="L605" s="570"/>
      <c r="M605" s="623"/>
    </row>
    <row r="606" spans="1:13">
      <c r="A606" s="634" t="s">
        <v>215</v>
      </c>
      <c r="B606" s="635"/>
      <c r="C606" s="579"/>
      <c r="D606" s="636" t="s">
        <v>216</v>
      </c>
      <c r="E606" s="637"/>
      <c r="F606" s="638"/>
      <c r="G606" s="567"/>
      <c r="H606" s="92"/>
      <c r="I606" s="57"/>
      <c r="J606" s="570"/>
      <c r="K606" s="570"/>
      <c r="L606" s="570"/>
      <c r="M606" s="623"/>
    </row>
    <row r="607" spans="1:13">
      <c r="A607" s="618" t="s">
        <v>217</v>
      </c>
      <c r="B607" s="619"/>
      <c r="C607" s="620"/>
      <c r="D607" s="620" t="s">
        <v>218</v>
      </c>
      <c r="E607" s="621"/>
      <c r="F607" s="622"/>
      <c r="G607" s="570"/>
      <c r="H607" s="92"/>
      <c r="I607" s="44"/>
      <c r="J607" s="570"/>
      <c r="K607" s="570"/>
      <c r="L607" s="570"/>
      <c r="M607" s="623"/>
    </row>
    <row r="608" spans="1:13" ht="17.25" thickBot="1">
      <c r="A608" s="624" t="s">
        <v>219</v>
      </c>
      <c r="B608" s="625"/>
      <c r="C608" s="626"/>
      <c r="D608" s="627" t="s">
        <v>220</v>
      </c>
      <c r="E608" s="628"/>
      <c r="F608" s="629"/>
      <c r="G608" s="630"/>
      <c r="H608" s="46"/>
      <c r="I608" s="47"/>
      <c r="J608" s="631"/>
      <c r="K608" s="630"/>
      <c r="L608" s="632"/>
      <c r="M608" s="633"/>
    </row>
    <row r="609" spans="1:13" ht="17.25" thickTop="1">
      <c r="A609" s="607" t="s">
        <v>221</v>
      </c>
      <c r="B609" s="608"/>
      <c r="C609" s="608"/>
      <c r="D609" s="608"/>
      <c r="E609" s="608"/>
      <c r="F609" s="608"/>
      <c r="G609" s="608"/>
      <c r="H609" s="608"/>
      <c r="I609" s="608"/>
      <c r="J609" s="608"/>
      <c r="K609" s="608"/>
      <c r="L609" s="608"/>
      <c r="M609" s="609"/>
    </row>
    <row r="610" spans="1:13">
      <c r="A610" s="610" t="s">
        <v>259</v>
      </c>
      <c r="B610" s="611"/>
      <c r="C610" s="611"/>
      <c r="D610" s="611"/>
      <c r="E610" s="611"/>
      <c r="F610" s="611"/>
      <c r="G610" s="611"/>
      <c r="H610" s="611"/>
      <c r="I610" s="611"/>
      <c r="J610" s="611"/>
      <c r="K610" s="611"/>
      <c r="L610" s="611"/>
      <c r="M610" s="612"/>
    </row>
    <row r="611" spans="1:13" ht="30" customHeight="1">
      <c r="A611" s="613" t="s">
        <v>223</v>
      </c>
      <c r="B611" s="614"/>
      <c r="C611" s="614"/>
      <c r="D611" s="614"/>
      <c r="E611" s="614"/>
      <c r="F611" s="614"/>
      <c r="G611" s="614"/>
      <c r="H611" s="614"/>
      <c r="I611" s="614"/>
      <c r="J611" s="614"/>
      <c r="K611" s="614"/>
      <c r="L611" s="614"/>
      <c r="M611" s="615"/>
    </row>
    <row r="612" spans="1:13" ht="66" customHeight="1">
      <c r="A612" s="716" t="s">
        <v>337</v>
      </c>
      <c r="B612" s="717"/>
      <c r="C612" s="717"/>
      <c r="D612" s="717"/>
      <c r="E612" s="717"/>
      <c r="F612" s="717"/>
      <c r="G612" s="717"/>
      <c r="H612" s="717"/>
      <c r="I612" s="717"/>
      <c r="J612" s="717"/>
      <c r="K612" s="717"/>
      <c r="L612" s="717"/>
      <c r="M612" s="718"/>
    </row>
    <row r="613" spans="1:13">
      <c r="A613" s="561" t="s">
        <v>225</v>
      </c>
      <c r="B613" s="562"/>
      <c r="C613" s="563"/>
      <c r="D613" s="563"/>
      <c r="E613" s="563"/>
      <c r="F613" s="563"/>
      <c r="G613" s="563"/>
      <c r="H613" s="563"/>
      <c r="I613" s="563"/>
      <c r="J613" s="563"/>
      <c r="K613" s="563"/>
      <c r="L613" s="563"/>
      <c r="M613" s="564"/>
    </row>
    <row r="614" spans="1:13" ht="17.25" thickBot="1">
      <c r="A614" s="543" t="s">
        <v>226</v>
      </c>
      <c r="B614" s="544"/>
      <c r="C614" s="545"/>
      <c r="D614" s="545"/>
      <c r="E614" s="545"/>
      <c r="F614" s="545"/>
      <c r="G614" s="545"/>
      <c r="H614" s="545"/>
      <c r="I614" s="545"/>
      <c r="J614" s="545"/>
      <c r="K614" s="545"/>
      <c r="L614" s="545"/>
      <c r="M614" s="546"/>
    </row>
    <row r="615" spans="1:13" ht="42" customHeight="1" thickTop="1" thickBot="1">
      <c r="A615" s="547" t="s">
        <v>227</v>
      </c>
      <c r="B615" s="548"/>
      <c r="C615" s="549"/>
      <c r="D615" s="549"/>
      <c r="E615" s="549"/>
      <c r="F615" s="549"/>
      <c r="G615" s="549"/>
      <c r="H615" s="550" t="s">
        <v>228</v>
      </c>
      <c r="I615" s="550"/>
      <c r="J615" s="550"/>
      <c r="K615" s="550"/>
      <c r="L615" s="550"/>
      <c r="M615" s="551"/>
    </row>
    <row r="616" spans="1:13" ht="26.25" thickTop="1">
      <c r="E616" s="616" t="s">
        <v>76</v>
      </c>
      <c r="F616" s="616"/>
      <c r="G616" s="616"/>
      <c r="H616" s="616"/>
      <c r="I616" s="616"/>
      <c r="L616" s="616" t="s">
        <v>77</v>
      </c>
      <c r="M616" s="616"/>
    </row>
    <row r="617" spans="1:13" ht="25.5">
      <c r="A617" s="617" t="s">
        <v>78</v>
      </c>
      <c r="B617" s="617"/>
      <c r="C617" s="617"/>
      <c r="E617" s="616" t="s">
        <v>79</v>
      </c>
      <c r="F617" s="616"/>
      <c r="G617" s="616"/>
      <c r="H617" s="616"/>
      <c r="I617" s="616"/>
    </row>
    <row r="618" spans="1:13" ht="17.25" thickBot="1">
      <c r="A618" s="5" t="s">
        <v>262</v>
      </c>
      <c r="B618" s="6"/>
      <c r="C618" s="6"/>
      <c r="D618" s="6"/>
      <c r="E618" s="5"/>
      <c r="F618" s="5"/>
      <c r="G618" s="5"/>
      <c r="H618" s="5" t="s">
        <v>81</v>
      </c>
      <c r="J618" s="592">
        <v>40854</v>
      </c>
      <c r="K618" s="592"/>
      <c r="L618" s="592"/>
      <c r="M618" s="7">
        <f>J618</f>
        <v>40854</v>
      </c>
    </row>
    <row r="619" spans="1:13" ht="36" customHeight="1" thickTop="1" thickBot="1">
      <c r="A619" s="593" t="s">
        <v>82</v>
      </c>
      <c r="B619" s="594"/>
      <c r="C619" s="595"/>
      <c r="D619" s="596" t="s">
        <v>83</v>
      </c>
      <c r="E619" s="597"/>
      <c r="F619" s="597"/>
      <c r="G619" s="597"/>
      <c r="H619" s="597"/>
      <c r="I619" s="598"/>
      <c r="J619" s="599" t="s">
        <v>84</v>
      </c>
      <c r="K619" s="599"/>
      <c r="L619" s="600" t="s">
        <v>85</v>
      </c>
      <c r="M619" s="601"/>
    </row>
    <row r="620" spans="1:13" ht="17.25" thickTop="1">
      <c r="A620" s="568" t="s">
        <v>86</v>
      </c>
      <c r="B620" s="569"/>
      <c r="C620" s="570"/>
      <c r="D620" s="563" t="s">
        <v>87</v>
      </c>
      <c r="E620" s="602"/>
      <c r="F620" s="603" t="s">
        <v>88</v>
      </c>
      <c r="G620" s="604"/>
      <c r="H620" s="605">
        <v>40190</v>
      </c>
      <c r="I620" s="606"/>
      <c r="J620" s="595" t="s">
        <v>89</v>
      </c>
      <c r="K620" s="595"/>
      <c r="L620" s="581">
        <v>720</v>
      </c>
      <c r="M620" s="582"/>
    </row>
    <row r="621" spans="1:13" ht="17.25" thickBot="1">
      <c r="A621" s="583" t="s">
        <v>90</v>
      </c>
      <c r="B621" s="584"/>
      <c r="C621" s="585"/>
      <c r="D621" s="586" t="s">
        <v>91</v>
      </c>
      <c r="E621" s="587"/>
      <c r="F621" s="568" t="s">
        <v>92</v>
      </c>
      <c r="G621" s="570"/>
      <c r="H621" s="588">
        <v>41007</v>
      </c>
      <c r="I621" s="589"/>
      <c r="J621" s="570" t="s">
        <v>93</v>
      </c>
      <c r="K621" s="570"/>
      <c r="L621" s="590">
        <v>567</v>
      </c>
      <c r="M621" s="591"/>
    </row>
    <row r="622" spans="1:13" ht="18" thickTop="1" thickBot="1">
      <c r="A622" s="565" t="s">
        <v>94</v>
      </c>
      <c r="B622" s="566"/>
      <c r="C622" s="567"/>
      <c r="D622" s="572">
        <v>483900000</v>
      </c>
      <c r="E622" s="573"/>
      <c r="F622" s="571" t="s">
        <v>95</v>
      </c>
      <c r="G622" s="557"/>
      <c r="H622" s="574">
        <v>97</v>
      </c>
      <c r="I622" s="575"/>
      <c r="J622" s="557" t="s">
        <v>96</v>
      </c>
      <c r="K622" s="557"/>
      <c r="L622" s="576">
        <v>153</v>
      </c>
      <c r="M622" s="577"/>
    </row>
    <row r="623" spans="1:13" ht="17.25" thickTop="1">
      <c r="A623" s="568"/>
      <c r="B623" s="569"/>
      <c r="C623" s="570"/>
      <c r="D623" s="578" t="s">
        <v>97</v>
      </c>
      <c r="E623" s="578"/>
      <c r="F623" s="579" t="s">
        <v>98</v>
      </c>
      <c r="G623" s="579"/>
      <c r="H623" s="579"/>
      <c r="I623" s="580"/>
      <c r="J623" s="566" t="s">
        <v>99</v>
      </c>
      <c r="K623" s="567"/>
      <c r="L623" s="458">
        <f>L534+0.16%</f>
        <v>0.71030000000000004</v>
      </c>
      <c r="M623" s="459"/>
    </row>
    <row r="624" spans="1:13" ht="17.25" thickBot="1">
      <c r="A624" s="571"/>
      <c r="B624" s="556"/>
      <c r="C624" s="557"/>
      <c r="D624" s="553" t="s">
        <v>100</v>
      </c>
      <c r="E624" s="553"/>
      <c r="F624" s="554" t="s">
        <v>101</v>
      </c>
      <c r="G624" s="554"/>
      <c r="H624" s="554"/>
      <c r="I624" s="555"/>
      <c r="J624" s="556" t="s">
        <v>102</v>
      </c>
      <c r="K624" s="557"/>
      <c r="L624" s="440">
        <f>L535+0.01%</f>
        <v>0.68819999999999992</v>
      </c>
      <c r="M624" s="441"/>
    </row>
    <row r="625" spans="1:13" ht="17.25" thickTop="1">
      <c r="A625" s="552" t="s">
        <v>229</v>
      </c>
      <c r="B625" s="552"/>
      <c r="C625" s="541"/>
      <c r="D625" s="541"/>
      <c r="E625" s="541"/>
      <c r="F625" s="541"/>
      <c r="G625" s="541"/>
      <c r="H625" s="541"/>
      <c r="I625" s="541"/>
      <c r="J625" s="541"/>
      <c r="K625" s="541"/>
      <c r="L625" s="541"/>
      <c r="M625" s="541"/>
    </row>
    <row r="626" spans="1:13">
      <c r="A626" s="542" t="s">
        <v>230</v>
      </c>
      <c r="B626" s="542"/>
      <c r="C626" s="540"/>
      <c r="D626" s="540"/>
      <c r="E626" s="540"/>
      <c r="F626" s="540"/>
      <c r="G626" s="540"/>
      <c r="H626" s="540"/>
      <c r="I626" s="540"/>
      <c r="J626" s="540"/>
      <c r="K626" s="540"/>
      <c r="L626" s="540"/>
      <c r="M626" s="540"/>
    </row>
    <row r="627" spans="1:13">
      <c r="A627" s="540" t="s">
        <v>231</v>
      </c>
      <c r="B627" s="540"/>
      <c r="C627" s="540"/>
      <c r="D627" s="540"/>
      <c r="E627" s="540"/>
      <c r="F627" s="540"/>
      <c r="G627" s="540"/>
      <c r="H627" s="540"/>
      <c r="I627" s="540"/>
      <c r="J627" s="540"/>
      <c r="K627" s="540"/>
      <c r="L627" s="540"/>
      <c r="M627" s="540"/>
    </row>
    <row r="628" spans="1:13">
      <c r="A628" s="540" t="s">
        <v>232</v>
      </c>
      <c r="B628" s="540"/>
      <c r="C628" s="541"/>
      <c r="D628" s="541"/>
      <c r="E628" s="541"/>
      <c r="F628" s="541"/>
      <c r="G628" s="541"/>
      <c r="H628" s="541"/>
      <c r="I628" s="541"/>
      <c r="J628" s="541"/>
      <c r="K628" s="541"/>
      <c r="L628" s="541"/>
      <c r="M628" s="541"/>
    </row>
    <row r="629" spans="1:13">
      <c r="A629" s="542" t="s">
        <v>233</v>
      </c>
      <c r="B629" s="542"/>
      <c r="C629" s="540"/>
      <c r="D629" s="540"/>
      <c r="E629" s="540"/>
      <c r="F629" s="540"/>
      <c r="G629" s="540"/>
      <c r="H629" s="540"/>
      <c r="I629" s="540"/>
      <c r="J629" s="540"/>
      <c r="K629" s="540"/>
      <c r="L629" s="540"/>
      <c r="M629" s="540"/>
    </row>
    <row r="630" spans="1:13">
      <c r="A630" s="540" t="s">
        <v>234</v>
      </c>
      <c r="B630" s="540"/>
      <c r="C630" s="540"/>
      <c r="D630" s="540"/>
      <c r="E630" s="540"/>
      <c r="F630" s="540"/>
      <c r="G630" s="540"/>
      <c r="H630" s="540"/>
      <c r="I630" s="540"/>
      <c r="J630" s="540"/>
      <c r="K630" s="540"/>
      <c r="L630" s="540"/>
      <c r="M630" s="540"/>
    </row>
    <row r="631" spans="1:13">
      <c r="A631" s="540" t="s">
        <v>235</v>
      </c>
      <c r="B631" s="540"/>
      <c r="C631" s="540"/>
      <c r="D631" s="540"/>
      <c r="E631" s="540"/>
      <c r="F631" s="540"/>
      <c r="G631" s="540"/>
      <c r="H631" s="540"/>
      <c r="I631" s="540"/>
      <c r="J631" s="540"/>
      <c r="K631" s="540"/>
      <c r="L631" s="540"/>
      <c r="M631" s="540"/>
    </row>
    <row r="632" spans="1:13">
      <c r="A632" s="540" t="s">
        <v>236</v>
      </c>
      <c r="B632" s="540"/>
      <c r="C632" s="540"/>
      <c r="D632" s="540"/>
      <c r="E632" s="540"/>
      <c r="F632" s="540"/>
      <c r="G632" s="540"/>
      <c r="H632" s="540"/>
      <c r="I632" s="540"/>
      <c r="J632" s="540"/>
      <c r="K632" s="540"/>
      <c r="L632" s="540"/>
      <c r="M632" s="540"/>
    </row>
    <row r="633" spans="1:13" ht="25.5">
      <c r="E633" s="616" t="s">
        <v>76</v>
      </c>
      <c r="F633" s="616"/>
      <c r="G633" s="616"/>
      <c r="H633" s="616"/>
      <c r="I633" s="616"/>
      <c r="L633" s="616" t="s">
        <v>77</v>
      </c>
      <c r="M633" s="616"/>
    </row>
    <row r="634" spans="1:13" ht="25.5">
      <c r="A634" s="617" t="s">
        <v>78</v>
      </c>
      <c r="B634" s="617"/>
      <c r="C634" s="617"/>
      <c r="E634" s="616" t="s">
        <v>79</v>
      </c>
      <c r="F634" s="616"/>
      <c r="G634" s="616"/>
      <c r="H634" s="616"/>
      <c r="I634" s="616"/>
    </row>
    <row r="635" spans="1:13" ht="17.25" thickBot="1">
      <c r="A635" s="5" t="s">
        <v>80</v>
      </c>
      <c r="B635" s="6"/>
      <c r="C635" s="6"/>
      <c r="D635" s="6"/>
      <c r="E635" s="5"/>
      <c r="F635" s="5"/>
      <c r="G635" s="5"/>
      <c r="H635" s="5" t="s">
        <v>81</v>
      </c>
      <c r="J635" s="592">
        <v>40855</v>
      </c>
      <c r="K635" s="592"/>
      <c r="L635" s="592"/>
      <c r="M635" s="7">
        <f>J635</f>
        <v>40855</v>
      </c>
    </row>
    <row r="636" spans="1:13" ht="36" customHeight="1" thickTop="1" thickBot="1">
      <c r="A636" s="593" t="s">
        <v>82</v>
      </c>
      <c r="B636" s="594"/>
      <c r="C636" s="595"/>
      <c r="D636" s="596" t="s">
        <v>83</v>
      </c>
      <c r="E636" s="597"/>
      <c r="F636" s="597"/>
      <c r="G636" s="597"/>
      <c r="H636" s="597"/>
      <c r="I636" s="598"/>
      <c r="J636" s="599" t="s">
        <v>84</v>
      </c>
      <c r="K636" s="599"/>
      <c r="L636" s="600" t="s">
        <v>85</v>
      </c>
      <c r="M636" s="601"/>
    </row>
    <row r="637" spans="1:13" ht="17.25" thickTop="1">
      <c r="A637" s="568" t="s">
        <v>86</v>
      </c>
      <c r="B637" s="569"/>
      <c r="C637" s="570"/>
      <c r="D637" s="563" t="s">
        <v>87</v>
      </c>
      <c r="E637" s="602"/>
      <c r="F637" s="603" t="s">
        <v>88</v>
      </c>
      <c r="G637" s="604"/>
      <c r="H637" s="605">
        <v>40190</v>
      </c>
      <c r="I637" s="606"/>
      <c r="J637" s="595" t="s">
        <v>89</v>
      </c>
      <c r="K637" s="595"/>
      <c r="L637" s="581">
        <v>720</v>
      </c>
      <c r="M637" s="582"/>
    </row>
    <row r="638" spans="1:13" ht="17.25" thickBot="1">
      <c r="A638" s="583" t="s">
        <v>90</v>
      </c>
      <c r="B638" s="584"/>
      <c r="C638" s="585"/>
      <c r="D638" s="586" t="s">
        <v>91</v>
      </c>
      <c r="E638" s="587"/>
      <c r="F638" s="568" t="s">
        <v>92</v>
      </c>
      <c r="G638" s="570"/>
      <c r="H638" s="588">
        <v>41007</v>
      </c>
      <c r="I638" s="589"/>
      <c r="J638" s="570" t="s">
        <v>93</v>
      </c>
      <c r="K638" s="570"/>
      <c r="L638" s="590">
        <f>L549+1</f>
        <v>568</v>
      </c>
      <c r="M638" s="591"/>
    </row>
    <row r="639" spans="1:13" ht="18" thickTop="1" thickBot="1">
      <c r="A639" s="565" t="s">
        <v>94</v>
      </c>
      <c r="B639" s="566"/>
      <c r="C639" s="567"/>
      <c r="D639" s="572">
        <v>483900000</v>
      </c>
      <c r="E639" s="573"/>
      <c r="F639" s="571" t="s">
        <v>95</v>
      </c>
      <c r="G639" s="557"/>
      <c r="H639" s="574">
        <v>97</v>
      </c>
      <c r="I639" s="575"/>
      <c r="J639" s="557" t="s">
        <v>96</v>
      </c>
      <c r="K639" s="557"/>
      <c r="L639" s="576">
        <f>L637-L638</f>
        <v>152</v>
      </c>
      <c r="M639" s="577"/>
    </row>
    <row r="640" spans="1:13" ht="17.25" thickTop="1">
      <c r="A640" s="568"/>
      <c r="B640" s="569"/>
      <c r="C640" s="570"/>
      <c r="D640" s="578" t="s">
        <v>97</v>
      </c>
      <c r="E640" s="578"/>
      <c r="F640" s="579" t="s">
        <v>98</v>
      </c>
      <c r="G640" s="579"/>
      <c r="H640" s="579"/>
      <c r="I640" s="580"/>
      <c r="J640" s="566" t="s">
        <v>99</v>
      </c>
      <c r="K640" s="567"/>
      <c r="L640" s="458">
        <f>L551+0.19%</f>
        <v>0.71220000000000006</v>
      </c>
      <c r="M640" s="459"/>
    </row>
    <row r="641" spans="1:19" ht="17.25" thickBot="1">
      <c r="A641" s="571"/>
      <c r="B641" s="556"/>
      <c r="C641" s="557"/>
      <c r="D641" s="553" t="s">
        <v>100</v>
      </c>
      <c r="E641" s="553"/>
      <c r="F641" s="554" t="s">
        <v>101</v>
      </c>
      <c r="G641" s="554"/>
      <c r="H641" s="554"/>
      <c r="I641" s="555"/>
      <c r="J641" s="556" t="s">
        <v>102</v>
      </c>
      <c r="K641" s="557"/>
      <c r="L641" s="440">
        <f>L552+0.01%</f>
        <v>0.68829999999999991</v>
      </c>
      <c r="M641" s="441"/>
    </row>
    <row r="642" spans="1:19" ht="18" thickTop="1" thickBot="1">
      <c r="A642" s="704" t="s">
        <v>103</v>
      </c>
      <c r="B642" s="705"/>
      <c r="C642" s="706"/>
      <c r="D642" s="706"/>
      <c r="E642" s="706"/>
      <c r="F642" s="706"/>
      <c r="G642" s="706"/>
      <c r="H642" s="706"/>
      <c r="I642" s="706"/>
      <c r="J642" s="707"/>
      <c r="K642" s="707"/>
      <c r="L642" s="706"/>
      <c r="M642" s="708"/>
    </row>
    <row r="643" spans="1:19" ht="24" customHeight="1" thickTop="1">
      <c r="A643" s="568" t="s">
        <v>104</v>
      </c>
      <c r="B643" s="569"/>
      <c r="C643" s="570"/>
      <c r="D643" s="181" t="s">
        <v>105</v>
      </c>
      <c r="E643" s="181" t="s">
        <v>106</v>
      </c>
      <c r="F643" s="570" t="s">
        <v>107</v>
      </c>
      <c r="G643" s="570"/>
      <c r="H643" s="570" t="s">
        <v>108</v>
      </c>
      <c r="I643" s="709"/>
      <c r="J643" s="710" t="s">
        <v>109</v>
      </c>
      <c r="K643" s="711"/>
      <c r="L643" s="569" t="s">
        <v>110</v>
      </c>
      <c r="M643" s="623"/>
    </row>
    <row r="644" spans="1:19" ht="38.25" customHeight="1">
      <c r="A644" s="14">
        <v>1</v>
      </c>
      <c r="B644" s="698" t="s">
        <v>111</v>
      </c>
      <c r="C644" s="699"/>
      <c r="D644" s="181" t="s">
        <v>112</v>
      </c>
      <c r="E644" s="54">
        <v>1</v>
      </c>
      <c r="F644" s="675"/>
      <c r="G644" s="676"/>
      <c r="H644" s="677">
        <f>L638/L637</f>
        <v>0.78888888888888886</v>
      </c>
      <c r="I644" s="678"/>
      <c r="J644" s="688" t="s">
        <v>113</v>
      </c>
      <c r="K644" s="689"/>
      <c r="L644" s="700"/>
      <c r="M644" s="701"/>
    </row>
    <row r="645" spans="1:19" s="109" customFormat="1" ht="38.25" customHeight="1">
      <c r="A645" s="105">
        <v>2</v>
      </c>
      <c r="B645" s="744" t="s">
        <v>331</v>
      </c>
      <c r="C645" s="745"/>
      <c r="D645" s="181" t="s">
        <v>117</v>
      </c>
      <c r="E645" s="56">
        <v>4022.18</v>
      </c>
      <c r="F645" s="746"/>
      <c r="G645" s="747"/>
      <c r="H645" s="748">
        <v>3952.22</v>
      </c>
      <c r="I645" s="749"/>
      <c r="J645" s="688" t="s">
        <v>113</v>
      </c>
      <c r="K645" s="689"/>
      <c r="L645" s="750" t="s">
        <v>332</v>
      </c>
      <c r="M645" s="751"/>
      <c r="N645" s="106"/>
      <c r="O645" s="107"/>
      <c r="P645" s="107"/>
      <c r="Q645" s="108"/>
    </row>
    <row r="646" spans="1:19" ht="38.25" customHeight="1">
      <c r="A646" s="53">
        <v>3</v>
      </c>
      <c r="B646" s="686" t="s">
        <v>338</v>
      </c>
      <c r="C646" s="687"/>
      <c r="D646" s="181" t="s">
        <v>115</v>
      </c>
      <c r="E646" s="112">
        <v>2173.25</v>
      </c>
      <c r="F646" s="675"/>
      <c r="G646" s="676"/>
      <c r="H646" s="677">
        <v>2000</v>
      </c>
      <c r="I646" s="678"/>
      <c r="J646" s="688" t="s">
        <v>113</v>
      </c>
      <c r="K646" s="689"/>
      <c r="L646" s="740" t="s">
        <v>339</v>
      </c>
      <c r="M646" s="741"/>
    </row>
    <row r="647" spans="1:19" ht="38.25" customHeight="1">
      <c r="A647" s="53">
        <v>4</v>
      </c>
      <c r="B647" s="686" t="s">
        <v>333</v>
      </c>
      <c r="C647" s="687"/>
      <c r="D647" s="181" t="s">
        <v>115</v>
      </c>
      <c r="E647" s="55">
        <v>2845</v>
      </c>
      <c r="F647" s="675"/>
      <c r="G647" s="676"/>
      <c r="H647" s="677">
        <v>2560</v>
      </c>
      <c r="I647" s="678"/>
      <c r="J647" s="688" t="s">
        <v>113</v>
      </c>
      <c r="K647" s="689"/>
      <c r="L647" s="740" t="s">
        <v>327</v>
      </c>
      <c r="M647" s="741"/>
    </row>
    <row r="648" spans="1:19" ht="37.5" customHeight="1">
      <c r="A648" s="53">
        <v>5</v>
      </c>
      <c r="B648" s="686" t="s">
        <v>119</v>
      </c>
      <c r="C648" s="687"/>
      <c r="D648" s="181" t="s">
        <v>115</v>
      </c>
      <c r="E648" s="55">
        <v>270</v>
      </c>
      <c r="F648" s="675"/>
      <c r="G648" s="676"/>
      <c r="H648" s="677">
        <v>0</v>
      </c>
      <c r="I648" s="678"/>
      <c r="J648" s="688" t="s">
        <v>120</v>
      </c>
      <c r="K648" s="689"/>
      <c r="L648" s="742" t="s">
        <v>340</v>
      </c>
      <c r="M648" s="743"/>
      <c r="N648" s="2"/>
      <c r="O648" s="10"/>
      <c r="P648" s="91"/>
      <c r="Q648" s="11"/>
      <c r="R648" s="11"/>
      <c r="S648" s="4"/>
    </row>
    <row r="649" spans="1:19" ht="38.25" customHeight="1">
      <c r="A649" s="53">
        <v>6</v>
      </c>
      <c r="B649" s="686" t="s">
        <v>124</v>
      </c>
      <c r="C649" s="687"/>
      <c r="D649" s="181" t="s">
        <v>115</v>
      </c>
      <c r="E649" s="55">
        <v>7726</v>
      </c>
      <c r="F649" s="675"/>
      <c r="G649" s="676"/>
      <c r="H649" s="677">
        <v>6726</v>
      </c>
      <c r="I649" s="678"/>
      <c r="J649" s="688" t="s">
        <v>120</v>
      </c>
      <c r="K649" s="689"/>
      <c r="L649" s="738" t="s">
        <v>334</v>
      </c>
      <c r="M649" s="739"/>
    </row>
    <row r="650" spans="1:19" ht="38.25" customHeight="1">
      <c r="A650" s="14">
        <v>7</v>
      </c>
      <c r="B650" s="686" t="s">
        <v>335</v>
      </c>
      <c r="C650" s="687"/>
      <c r="D650" s="181" t="s">
        <v>115</v>
      </c>
      <c r="E650" s="55">
        <v>2865</v>
      </c>
      <c r="F650" s="675"/>
      <c r="G650" s="676"/>
      <c r="H650" s="677">
        <v>500</v>
      </c>
      <c r="I650" s="678"/>
      <c r="J650" s="688" t="s">
        <v>113</v>
      </c>
      <c r="K650" s="689"/>
      <c r="L650" s="668" t="s">
        <v>336</v>
      </c>
      <c r="M650" s="725"/>
    </row>
    <row r="651" spans="1:19" ht="38.25" customHeight="1">
      <c r="A651" s="14">
        <v>8</v>
      </c>
      <c r="B651" s="178" t="s">
        <v>341</v>
      </c>
      <c r="C651" s="179"/>
      <c r="D651" s="181" t="s">
        <v>342</v>
      </c>
      <c r="E651" s="55">
        <v>113</v>
      </c>
      <c r="F651" s="174"/>
      <c r="G651" s="175"/>
      <c r="H651" s="752">
        <v>0</v>
      </c>
      <c r="I651" s="753"/>
      <c r="J651" s="688" t="s">
        <v>113</v>
      </c>
      <c r="K651" s="689"/>
      <c r="L651" s="681" t="s">
        <v>343</v>
      </c>
      <c r="M651" s="682"/>
    </row>
    <row r="652" spans="1:19" ht="38.25" customHeight="1" thickBot="1">
      <c r="A652" s="14">
        <v>9</v>
      </c>
      <c r="B652" s="686" t="s">
        <v>129</v>
      </c>
      <c r="C652" s="687"/>
      <c r="D652" s="181" t="s">
        <v>130</v>
      </c>
      <c r="E652" s="56">
        <v>1</v>
      </c>
      <c r="F652" s="675"/>
      <c r="G652" s="676"/>
      <c r="H652" s="677">
        <v>0</v>
      </c>
      <c r="I652" s="678"/>
      <c r="J652" s="679" t="s">
        <v>120</v>
      </c>
      <c r="K652" s="680"/>
      <c r="L652" s="732" t="s">
        <v>131</v>
      </c>
      <c r="M652" s="733"/>
    </row>
    <row r="653" spans="1:19" ht="17.25" thickTop="1">
      <c r="A653" s="683" t="s">
        <v>132</v>
      </c>
      <c r="B653" s="684"/>
      <c r="C653" s="684"/>
      <c r="D653" s="684"/>
      <c r="E653" s="684"/>
      <c r="F653" s="684"/>
      <c r="G653" s="684"/>
      <c r="H653" s="684"/>
      <c r="I653" s="684"/>
      <c r="J653" s="684"/>
      <c r="K653" s="684"/>
      <c r="L653" s="684"/>
      <c r="M653" s="685"/>
    </row>
    <row r="654" spans="1:19">
      <c r="A654" s="668" t="s">
        <v>133</v>
      </c>
      <c r="B654" s="663"/>
      <c r="C654" s="187" t="s">
        <v>134</v>
      </c>
      <c r="D654" s="187" t="s">
        <v>135</v>
      </c>
      <c r="E654" s="187" t="s">
        <v>133</v>
      </c>
      <c r="F654" s="187" t="s">
        <v>134</v>
      </c>
      <c r="G654" s="15" t="s">
        <v>135</v>
      </c>
      <c r="H654" s="663" t="s">
        <v>136</v>
      </c>
      <c r="I654" s="670"/>
      <c r="J654" s="671" t="s">
        <v>137</v>
      </c>
      <c r="K654" s="671"/>
      <c r="L654" s="671" t="s">
        <v>138</v>
      </c>
      <c r="M654" s="672"/>
    </row>
    <row r="655" spans="1:19">
      <c r="A655" s="661" t="s">
        <v>139</v>
      </c>
      <c r="B655" s="569"/>
      <c r="C655" s="16">
        <v>7</v>
      </c>
      <c r="D655" s="16">
        <f t="shared" ref="D655:D668" si="25">C655+D565</f>
        <v>3966</v>
      </c>
      <c r="E655" s="181" t="s">
        <v>140</v>
      </c>
      <c r="F655" s="16">
        <v>0</v>
      </c>
      <c r="G655" s="155">
        <f t="shared" ref="G655:G668" si="26">F655+G565</f>
        <v>8514</v>
      </c>
      <c r="H655" s="622" t="s">
        <v>243</v>
      </c>
      <c r="I655" s="570"/>
      <c r="J655" s="18">
        <v>0</v>
      </c>
      <c r="K655" s="19">
        <f t="shared" ref="K655:K667" si="27">J655+K565</f>
        <v>32</v>
      </c>
      <c r="L655" s="20">
        <v>0</v>
      </c>
      <c r="M655" s="21">
        <f t="shared" ref="M655:M667" si="28">L655+M565</f>
        <v>5</v>
      </c>
    </row>
    <row r="656" spans="1:19">
      <c r="A656" s="661" t="s">
        <v>142</v>
      </c>
      <c r="B656" s="569"/>
      <c r="C656" s="16">
        <v>0</v>
      </c>
      <c r="D656" s="16">
        <f t="shared" si="25"/>
        <v>65</v>
      </c>
      <c r="E656" s="181" t="s">
        <v>143</v>
      </c>
      <c r="F656" s="16">
        <v>0</v>
      </c>
      <c r="G656" s="155">
        <f t="shared" si="26"/>
        <v>12</v>
      </c>
      <c r="H656" s="622" t="s">
        <v>144</v>
      </c>
      <c r="I656" s="570"/>
      <c r="J656" s="18">
        <v>0</v>
      </c>
      <c r="K656" s="19">
        <f t="shared" si="27"/>
        <v>143</v>
      </c>
      <c r="L656" s="20">
        <v>0</v>
      </c>
      <c r="M656" s="21">
        <f t="shared" si="28"/>
        <v>11</v>
      </c>
    </row>
    <row r="657" spans="1:13">
      <c r="A657" s="661" t="s">
        <v>145</v>
      </c>
      <c r="B657" s="569"/>
      <c r="C657" s="16">
        <v>3</v>
      </c>
      <c r="D657" s="16">
        <f t="shared" si="25"/>
        <v>1550</v>
      </c>
      <c r="E657" s="181" t="s">
        <v>146</v>
      </c>
      <c r="F657" s="16">
        <v>0</v>
      </c>
      <c r="G657" s="155">
        <f t="shared" si="26"/>
        <v>55</v>
      </c>
      <c r="H657" s="622" t="s">
        <v>147</v>
      </c>
      <c r="I657" s="570"/>
      <c r="J657" s="18">
        <v>0</v>
      </c>
      <c r="K657" s="19">
        <f t="shared" si="27"/>
        <v>16</v>
      </c>
      <c r="L657" s="20">
        <v>0</v>
      </c>
      <c r="M657" s="21">
        <f t="shared" si="28"/>
        <v>3</v>
      </c>
    </row>
    <row r="658" spans="1:13">
      <c r="A658" s="653" t="s">
        <v>244</v>
      </c>
      <c r="B658" s="654"/>
      <c r="C658" s="16">
        <v>2</v>
      </c>
      <c r="D658" s="16">
        <f t="shared" si="25"/>
        <v>4045</v>
      </c>
      <c r="E658" s="188" t="s">
        <v>149</v>
      </c>
      <c r="F658" s="16">
        <v>0</v>
      </c>
      <c r="G658" s="155">
        <f t="shared" si="26"/>
        <v>96</v>
      </c>
      <c r="H658" s="723" t="s">
        <v>150</v>
      </c>
      <c r="I658" s="724"/>
      <c r="J658" s="18">
        <v>0</v>
      </c>
      <c r="K658" s="19">
        <f t="shared" si="27"/>
        <v>16</v>
      </c>
      <c r="L658" s="20">
        <v>0</v>
      </c>
      <c r="M658" s="21">
        <f t="shared" si="28"/>
        <v>2</v>
      </c>
    </row>
    <row r="659" spans="1:13">
      <c r="A659" s="721" t="s">
        <v>151</v>
      </c>
      <c r="B659" s="722"/>
      <c r="C659" s="24">
        <v>0</v>
      </c>
      <c r="D659" s="16">
        <f t="shared" si="25"/>
        <v>518</v>
      </c>
      <c r="E659" s="25" t="s">
        <v>152</v>
      </c>
      <c r="F659" s="16">
        <v>0</v>
      </c>
      <c r="G659" s="155">
        <f t="shared" si="26"/>
        <v>107</v>
      </c>
      <c r="H659" s="622" t="s">
        <v>153</v>
      </c>
      <c r="I659" s="570"/>
      <c r="J659" s="18">
        <v>0</v>
      </c>
      <c r="K659" s="19">
        <f t="shared" si="27"/>
        <v>0</v>
      </c>
      <c r="L659" s="20">
        <v>0</v>
      </c>
      <c r="M659" s="21">
        <f t="shared" si="28"/>
        <v>111</v>
      </c>
    </row>
    <row r="660" spans="1:13">
      <c r="A660" s="721" t="s">
        <v>154</v>
      </c>
      <c r="B660" s="722"/>
      <c r="C660" s="24">
        <v>0</v>
      </c>
      <c r="D660" s="16">
        <f t="shared" si="25"/>
        <v>87</v>
      </c>
      <c r="E660" s="189" t="s">
        <v>245</v>
      </c>
      <c r="F660" s="16">
        <v>0</v>
      </c>
      <c r="G660" s="155">
        <f t="shared" si="26"/>
        <v>14</v>
      </c>
      <c r="H660" s="723" t="s">
        <v>246</v>
      </c>
      <c r="I660" s="724"/>
      <c r="J660" s="18">
        <v>0</v>
      </c>
      <c r="K660" s="19">
        <f t="shared" si="27"/>
        <v>0</v>
      </c>
      <c r="L660" s="26">
        <v>0</v>
      </c>
      <c r="M660" s="21">
        <f t="shared" si="28"/>
        <v>3824</v>
      </c>
    </row>
    <row r="661" spans="1:13">
      <c r="A661" s="721" t="s">
        <v>158</v>
      </c>
      <c r="B661" s="722"/>
      <c r="C661" s="24">
        <v>0</v>
      </c>
      <c r="D661" s="16">
        <f t="shared" si="25"/>
        <v>441</v>
      </c>
      <c r="E661" s="189" t="s">
        <v>157</v>
      </c>
      <c r="F661" s="16">
        <v>0</v>
      </c>
      <c r="G661" s="155">
        <f t="shared" si="26"/>
        <v>41</v>
      </c>
      <c r="H661" s="622" t="s">
        <v>158</v>
      </c>
      <c r="I661" s="570"/>
      <c r="J661" s="18">
        <v>0</v>
      </c>
      <c r="K661" s="19">
        <f t="shared" si="27"/>
        <v>0</v>
      </c>
      <c r="L661" s="26">
        <v>0</v>
      </c>
      <c r="M661" s="21">
        <f t="shared" si="28"/>
        <v>54</v>
      </c>
    </row>
    <row r="662" spans="1:13">
      <c r="A662" s="721" t="s">
        <v>159</v>
      </c>
      <c r="B662" s="722"/>
      <c r="C662" s="24">
        <v>0</v>
      </c>
      <c r="D662" s="16">
        <f t="shared" si="25"/>
        <v>10</v>
      </c>
      <c r="E662" s="189" t="s">
        <v>160</v>
      </c>
      <c r="F662" s="16">
        <v>0</v>
      </c>
      <c r="G662" s="16">
        <f t="shared" si="26"/>
        <v>3</v>
      </c>
      <c r="H662" s="723" t="s">
        <v>161</v>
      </c>
      <c r="I662" s="724"/>
      <c r="J662" s="18">
        <v>0</v>
      </c>
      <c r="K662" s="19">
        <f t="shared" si="27"/>
        <v>0</v>
      </c>
      <c r="L662" s="20">
        <v>0</v>
      </c>
      <c r="M662" s="21">
        <f t="shared" si="28"/>
        <v>10</v>
      </c>
    </row>
    <row r="663" spans="1:13">
      <c r="A663" s="661" t="s">
        <v>162</v>
      </c>
      <c r="B663" s="569"/>
      <c r="C663" s="24">
        <v>0</v>
      </c>
      <c r="D663" s="16">
        <f t="shared" si="25"/>
        <v>323</v>
      </c>
      <c r="E663" s="189" t="s">
        <v>163</v>
      </c>
      <c r="F663" s="16">
        <v>0</v>
      </c>
      <c r="G663" s="16">
        <f t="shared" si="26"/>
        <v>10</v>
      </c>
      <c r="H663" s="662" t="s">
        <v>164</v>
      </c>
      <c r="I663" s="663"/>
      <c r="J663" s="18">
        <v>0</v>
      </c>
      <c r="K663" s="19">
        <f t="shared" si="27"/>
        <v>0</v>
      </c>
      <c r="L663" s="26">
        <v>0</v>
      </c>
      <c r="M663" s="21">
        <f t="shared" si="28"/>
        <v>2</v>
      </c>
    </row>
    <row r="664" spans="1:13">
      <c r="A664" s="661" t="s">
        <v>165</v>
      </c>
      <c r="B664" s="569"/>
      <c r="C664" s="24">
        <v>0</v>
      </c>
      <c r="D664" s="16">
        <f t="shared" si="25"/>
        <v>374</v>
      </c>
      <c r="E664" s="189" t="s">
        <v>247</v>
      </c>
      <c r="F664" s="16">
        <v>0</v>
      </c>
      <c r="G664" s="16">
        <f t="shared" si="26"/>
        <v>328</v>
      </c>
      <c r="H664" s="662" t="s">
        <v>248</v>
      </c>
      <c r="I664" s="663"/>
      <c r="J664" s="18">
        <v>0</v>
      </c>
      <c r="K664" s="19">
        <f t="shared" si="27"/>
        <v>0</v>
      </c>
      <c r="L664" s="26">
        <v>0</v>
      </c>
      <c r="M664" s="21">
        <f t="shared" si="28"/>
        <v>4</v>
      </c>
    </row>
    <row r="665" spans="1:13">
      <c r="A665" s="661" t="s">
        <v>249</v>
      </c>
      <c r="B665" s="569"/>
      <c r="C665" s="16">
        <v>0</v>
      </c>
      <c r="D665" s="16">
        <f t="shared" si="25"/>
        <v>39</v>
      </c>
      <c r="E665" s="181" t="s">
        <v>167</v>
      </c>
      <c r="F665" s="16">
        <v>8</v>
      </c>
      <c r="G665" s="16">
        <f t="shared" si="26"/>
        <v>1259</v>
      </c>
      <c r="H665" s="662" t="s">
        <v>168</v>
      </c>
      <c r="I665" s="663"/>
      <c r="J665" s="18">
        <v>0</v>
      </c>
      <c r="K665" s="19">
        <f t="shared" si="27"/>
        <v>0</v>
      </c>
      <c r="L665" s="26">
        <v>0</v>
      </c>
      <c r="M665" s="21">
        <f t="shared" si="28"/>
        <v>9</v>
      </c>
    </row>
    <row r="666" spans="1:13">
      <c r="A666" s="653" t="s">
        <v>169</v>
      </c>
      <c r="B666" s="654"/>
      <c r="C666" s="22">
        <v>0</v>
      </c>
      <c r="D666" s="16">
        <f t="shared" si="25"/>
        <v>10</v>
      </c>
      <c r="E666" s="188" t="s">
        <v>170</v>
      </c>
      <c r="F666" s="16">
        <v>0</v>
      </c>
      <c r="G666" s="16">
        <f t="shared" si="26"/>
        <v>493</v>
      </c>
      <c r="H666" s="641" t="s">
        <v>171</v>
      </c>
      <c r="I666" s="642"/>
      <c r="J666" s="87">
        <v>0</v>
      </c>
      <c r="K666" s="19">
        <f t="shared" si="27"/>
        <v>0</v>
      </c>
      <c r="L666" s="88">
        <v>0</v>
      </c>
      <c r="M666" s="21">
        <f t="shared" si="28"/>
        <v>3</v>
      </c>
    </row>
    <row r="667" spans="1:13">
      <c r="A667" s="661" t="s">
        <v>172</v>
      </c>
      <c r="B667" s="569"/>
      <c r="C667" s="16">
        <v>0</v>
      </c>
      <c r="D667" s="16">
        <f t="shared" si="25"/>
        <v>20</v>
      </c>
      <c r="E667" s="181" t="s">
        <v>173</v>
      </c>
      <c r="F667" s="16">
        <v>8</v>
      </c>
      <c r="G667" s="16">
        <f t="shared" si="26"/>
        <v>126</v>
      </c>
      <c r="H667" s="662" t="s">
        <v>174</v>
      </c>
      <c r="I667" s="663"/>
      <c r="J667" s="18">
        <v>0</v>
      </c>
      <c r="K667" s="19">
        <f t="shared" si="27"/>
        <v>0</v>
      </c>
      <c r="L667" s="26">
        <v>0</v>
      </c>
      <c r="M667" s="21">
        <f t="shared" si="28"/>
        <v>10</v>
      </c>
    </row>
    <row r="668" spans="1:13" ht="17.25" thickBot="1">
      <c r="A668" s="712" t="s">
        <v>175</v>
      </c>
      <c r="B668" s="556"/>
      <c r="C668" s="114">
        <v>0</v>
      </c>
      <c r="D668" s="114">
        <f t="shared" si="25"/>
        <v>11</v>
      </c>
      <c r="E668" s="184" t="s">
        <v>250</v>
      </c>
      <c r="F668" s="114">
        <v>0</v>
      </c>
      <c r="G668" s="114">
        <f t="shared" si="26"/>
        <v>15</v>
      </c>
      <c r="H668" s="729"/>
      <c r="I668" s="730"/>
      <c r="J668" s="115"/>
      <c r="K668" s="116"/>
      <c r="L668" s="117"/>
      <c r="M668" s="126"/>
    </row>
    <row r="669" spans="1:13" ht="26.25" thickTop="1">
      <c r="E669" s="616" t="s">
        <v>76</v>
      </c>
      <c r="F669" s="616"/>
      <c r="G669" s="616"/>
      <c r="H669" s="616"/>
      <c r="I669" s="616"/>
      <c r="L669" s="616" t="s">
        <v>77</v>
      </c>
      <c r="M669" s="616"/>
    </row>
    <row r="670" spans="1:13" ht="25.5">
      <c r="A670" s="617" t="s">
        <v>78</v>
      </c>
      <c r="B670" s="617"/>
      <c r="C670" s="617"/>
      <c r="E670" s="616" t="s">
        <v>79</v>
      </c>
      <c r="F670" s="616"/>
      <c r="G670" s="616"/>
      <c r="H670" s="616"/>
      <c r="I670" s="616"/>
    </row>
    <row r="671" spans="1:13" ht="17.25" thickBot="1">
      <c r="A671" s="5" t="s">
        <v>80</v>
      </c>
      <c r="B671" s="6"/>
      <c r="C671" s="6"/>
      <c r="D671" s="6"/>
      <c r="E671" s="5"/>
      <c r="F671" s="5"/>
      <c r="G671" s="5"/>
      <c r="H671" s="5" t="s">
        <v>81</v>
      </c>
      <c r="J671" s="592">
        <v>40855</v>
      </c>
      <c r="K671" s="592"/>
      <c r="L671" s="592"/>
      <c r="M671" s="7">
        <f>J671</f>
        <v>40855</v>
      </c>
    </row>
    <row r="672" spans="1:13" ht="36" customHeight="1" thickTop="1" thickBot="1">
      <c r="A672" s="593" t="s">
        <v>82</v>
      </c>
      <c r="B672" s="594"/>
      <c r="C672" s="595"/>
      <c r="D672" s="596" t="s">
        <v>83</v>
      </c>
      <c r="E672" s="597"/>
      <c r="F672" s="597"/>
      <c r="G672" s="597"/>
      <c r="H672" s="597"/>
      <c r="I672" s="598"/>
      <c r="J672" s="599" t="s">
        <v>84</v>
      </c>
      <c r="K672" s="599"/>
      <c r="L672" s="600" t="s">
        <v>85</v>
      </c>
      <c r="M672" s="601"/>
    </row>
    <row r="673" spans="1:13" ht="17.25" thickTop="1">
      <c r="A673" s="568" t="s">
        <v>86</v>
      </c>
      <c r="B673" s="569"/>
      <c r="C673" s="570"/>
      <c r="D673" s="563" t="s">
        <v>87</v>
      </c>
      <c r="E673" s="602"/>
      <c r="F673" s="603" t="s">
        <v>88</v>
      </c>
      <c r="G673" s="604"/>
      <c r="H673" s="605">
        <v>40190</v>
      </c>
      <c r="I673" s="606"/>
      <c r="J673" s="595" t="s">
        <v>89</v>
      </c>
      <c r="K673" s="595"/>
      <c r="L673" s="581">
        <v>720</v>
      </c>
      <c r="M673" s="582"/>
    </row>
    <row r="674" spans="1:13" ht="17.25" thickBot="1">
      <c r="A674" s="583" t="s">
        <v>90</v>
      </c>
      <c r="B674" s="584"/>
      <c r="C674" s="585"/>
      <c r="D674" s="586" t="s">
        <v>91</v>
      </c>
      <c r="E674" s="587"/>
      <c r="F674" s="568" t="s">
        <v>92</v>
      </c>
      <c r="G674" s="570"/>
      <c r="H674" s="588">
        <v>41007</v>
      </c>
      <c r="I674" s="589"/>
      <c r="J674" s="570" t="s">
        <v>93</v>
      </c>
      <c r="K674" s="570"/>
      <c r="L674" s="590">
        <f>L585+1</f>
        <v>568</v>
      </c>
      <c r="M674" s="591"/>
    </row>
    <row r="675" spans="1:13" ht="18" thickTop="1" thickBot="1">
      <c r="A675" s="565" t="s">
        <v>94</v>
      </c>
      <c r="B675" s="566"/>
      <c r="C675" s="567"/>
      <c r="D675" s="572">
        <v>483900000</v>
      </c>
      <c r="E675" s="573"/>
      <c r="F675" s="571" t="s">
        <v>95</v>
      </c>
      <c r="G675" s="557"/>
      <c r="H675" s="574">
        <v>97</v>
      </c>
      <c r="I675" s="575"/>
      <c r="J675" s="557" t="s">
        <v>96</v>
      </c>
      <c r="K675" s="557"/>
      <c r="L675" s="576">
        <f>L673-L674</f>
        <v>152</v>
      </c>
      <c r="M675" s="577"/>
    </row>
    <row r="676" spans="1:13" ht="17.25" thickTop="1">
      <c r="A676" s="568"/>
      <c r="B676" s="569"/>
      <c r="C676" s="570"/>
      <c r="D676" s="578" t="s">
        <v>97</v>
      </c>
      <c r="E676" s="578"/>
      <c r="F676" s="579" t="s">
        <v>98</v>
      </c>
      <c r="G676" s="579"/>
      <c r="H676" s="579"/>
      <c r="I676" s="580"/>
      <c r="J676" s="566" t="s">
        <v>99</v>
      </c>
      <c r="K676" s="567"/>
      <c r="L676" s="458">
        <f>L587+0.19%</f>
        <v>0.71220000000000006</v>
      </c>
      <c r="M676" s="459"/>
    </row>
    <row r="677" spans="1:13" ht="17.25" thickBot="1">
      <c r="A677" s="571"/>
      <c r="B677" s="556"/>
      <c r="C677" s="557"/>
      <c r="D677" s="553" t="s">
        <v>100</v>
      </c>
      <c r="E677" s="553"/>
      <c r="F677" s="554" t="s">
        <v>101</v>
      </c>
      <c r="G677" s="554"/>
      <c r="H677" s="554"/>
      <c r="I677" s="555"/>
      <c r="J677" s="556" t="s">
        <v>102</v>
      </c>
      <c r="K677" s="557"/>
      <c r="L677" s="440">
        <f>L588+0.01%</f>
        <v>0.68829999999999991</v>
      </c>
      <c r="M677" s="441"/>
    </row>
    <row r="678" spans="1:13" ht="17.25" thickTop="1">
      <c r="A678" s="646" t="s">
        <v>251</v>
      </c>
      <c r="B678" s="647"/>
      <c r="C678" s="94">
        <v>0</v>
      </c>
      <c r="D678" s="16">
        <f>C678+D579</f>
        <v>8</v>
      </c>
      <c r="E678" s="95"/>
      <c r="F678" s="94"/>
      <c r="G678" s="96"/>
      <c r="H678" s="648"/>
      <c r="I678" s="649"/>
      <c r="J678" s="97"/>
      <c r="K678" s="98"/>
      <c r="L678" s="99"/>
      <c r="M678" s="111"/>
    </row>
    <row r="679" spans="1:13">
      <c r="A679" s="650" t="s">
        <v>252</v>
      </c>
      <c r="B679" s="651"/>
      <c r="C679" s="651"/>
      <c r="D679" s="651"/>
      <c r="E679" s="651"/>
      <c r="F679" s="651"/>
      <c r="G679" s="651"/>
      <c r="H679" s="651"/>
      <c r="I679" s="651"/>
      <c r="J679" s="651"/>
      <c r="K679" s="651"/>
      <c r="L679" s="651"/>
      <c r="M679" s="652"/>
    </row>
    <row r="680" spans="1:13">
      <c r="A680" s="653" t="s">
        <v>253</v>
      </c>
      <c r="B680" s="654"/>
      <c r="C680" s="656" t="s">
        <v>254</v>
      </c>
      <c r="D680" s="639" t="s">
        <v>255</v>
      </c>
      <c r="E680" s="566"/>
      <c r="F680" s="639" t="s">
        <v>256</v>
      </c>
      <c r="G680" s="658"/>
      <c r="H680" s="659" t="s">
        <v>257</v>
      </c>
      <c r="I680" s="656" t="s">
        <v>258</v>
      </c>
      <c r="J680" s="639" t="s">
        <v>255</v>
      </c>
      <c r="K680" s="566"/>
      <c r="L680" s="639" t="s">
        <v>256</v>
      </c>
      <c r="M680" s="640"/>
    </row>
    <row r="681" spans="1:13" ht="33" customHeight="1">
      <c r="A681" s="655"/>
      <c r="B681" s="566"/>
      <c r="C681" s="657"/>
      <c r="D681" s="181" t="s">
        <v>191</v>
      </c>
      <c r="E681" s="181" t="s">
        <v>192</v>
      </c>
      <c r="F681" s="181" t="s">
        <v>191</v>
      </c>
      <c r="G681" s="27" t="s">
        <v>192</v>
      </c>
      <c r="H681" s="660"/>
      <c r="I681" s="657"/>
      <c r="J681" s="181" t="s">
        <v>191</v>
      </c>
      <c r="K681" s="181" t="s">
        <v>192</v>
      </c>
      <c r="L681" s="181" t="s">
        <v>191</v>
      </c>
      <c r="M681" s="186" t="s">
        <v>192</v>
      </c>
    </row>
    <row r="682" spans="1:13" ht="22.5">
      <c r="A682" s="180">
        <v>1</v>
      </c>
      <c r="B682" s="190" t="s">
        <v>194</v>
      </c>
      <c r="C682" s="65" t="s">
        <v>195</v>
      </c>
      <c r="D682" s="59">
        <v>0</v>
      </c>
      <c r="E682" s="58">
        <v>70.5</v>
      </c>
      <c r="F682" s="59">
        <v>0</v>
      </c>
      <c r="G682" s="28">
        <v>70.5</v>
      </c>
      <c r="H682" s="29" t="s">
        <v>196</v>
      </c>
      <c r="I682" s="58">
        <v>5876</v>
      </c>
      <c r="J682" s="58">
        <v>0</v>
      </c>
      <c r="K682" s="58" t="e">
        <f>J682+'[4]1000903(六)548'!K563</f>
        <v>#REF!</v>
      </c>
      <c r="L682" s="58">
        <v>0</v>
      </c>
      <c r="M682" s="72">
        <v>6653.6</v>
      </c>
    </row>
    <row r="683" spans="1:13" ht="22.5">
      <c r="A683" s="182">
        <v>2</v>
      </c>
      <c r="B683" s="60" t="s">
        <v>197</v>
      </c>
      <c r="C683" s="77" t="s">
        <v>195</v>
      </c>
      <c r="D683" s="62">
        <v>0</v>
      </c>
      <c r="E683" s="58">
        <v>1286.5</v>
      </c>
      <c r="F683" s="62">
        <v>0</v>
      </c>
      <c r="G683" s="52">
        <v>1286.5</v>
      </c>
      <c r="H683" s="74" t="s">
        <v>198</v>
      </c>
      <c r="I683" s="64">
        <v>280</v>
      </c>
      <c r="J683" s="64">
        <v>0</v>
      </c>
      <c r="K683" s="58" t="e">
        <f>J683+'[4]1000903(六)548'!K564</f>
        <v>#REF!</v>
      </c>
      <c r="L683" s="64">
        <v>0</v>
      </c>
      <c r="M683" s="76">
        <v>150</v>
      </c>
    </row>
    <row r="684" spans="1:13" ht="22.5">
      <c r="A684" s="180">
        <v>3</v>
      </c>
      <c r="B684" s="190" t="s">
        <v>197</v>
      </c>
      <c r="C684" s="70">
        <v>1510</v>
      </c>
      <c r="D684" s="59">
        <v>0</v>
      </c>
      <c r="E684" s="58">
        <v>1617</v>
      </c>
      <c r="F684" s="59">
        <v>0</v>
      </c>
      <c r="G684" s="28">
        <v>1617</v>
      </c>
      <c r="H684" s="73" t="s">
        <v>20</v>
      </c>
      <c r="I684" s="58">
        <v>0</v>
      </c>
      <c r="J684" s="58">
        <v>0</v>
      </c>
      <c r="K684" s="58" t="e">
        <f>J684+'[4]1000903(六)548'!K565</f>
        <v>#REF!</v>
      </c>
      <c r="L684" s="58">
        <v>0</v>
      </c>
      <c r="M684" s="72">
        <v>400.5</v>
      </c>
    </row>
    <row r="685" spans="1:13" ht="36">
      <c r="A685" s="182">
        <v>4</v>
      </c>
      <c r="B685" s="60" t="s">
        <v>199</v>
      </c>
      <c r="C685" s="77" t="s">
        <v>195</v>
      </c>
      <c r="D685" s="62">
        <v>0</v>
      </c>
      <c r="E685" s="58">
        <v>11</v>
      </c>
      <c r="F685" s="62">
        <v>0</v>
      </c>
      <c r="G685" s="52">
        <v>11</v>
      </c>
      <c r="H685" s="79" t="s">
        <v>21</v>
      </c>
      <c r="I685" s="183">
        <v>2605</v>
      </c>
      <c r="J685" s="64">
        <v>0</v>
      </c>
      <c r="K685" s="58" t="e">
        <f>J685+'[4]1000903(六)548'!K566</f>
        <v>#REF!</v>
      </c>
      <c r="L685" s="64">
        <v>0</v>
      </c>
      <c r="M685" s="61">
        <v>2605</v>
      </c>
    </row>
    <row r="686" spans="1:13" ht="36">
      <c r="A686" s="182">
        <v>5</v>
      </c>
      <c r="B686" s="78" t="s">
        <v>200</v>
      </c>
      <c r="C686" s="75">
        <v>25580.94</v>
      </c>
      <c r="D686" s="62">
        <v>0</v>
      </c>
      <c r="E686" s="58">
        <v>26635.5</v>
      </c>
      <c r="F686" s="62">
        <v>0</v>
      </c>
      <c r="G686" s="52">
        <v>26635.5</v>
      </c>
      <c r="H686" s="79" t="s">
        <v>22</v>
      </c>
      <c r="I686" s="183">
        <v>7442</v>
      </c>
      <c r="J686" s="64">
        <v>0</v>
      </c>
      <c r="K686" s="58" t="e">
        <f>J686+'[4]1000903(六)548'!K567</f>
        <v>#REF!</v>
      </c>
      <c r="L686" s="64">
        <v>0</v>
      </c>
      <c r="M686" s="50">
        <v>7442</v>
      </c>
    </row>
    <row r="687" spans="1:13" ht="36">
      <c r="A687" s="182">
        <v>6</v>
      </c>
      <c r="B687" s="78" t="s">
        <v>201</v>
      </c>
      <c r="C687" s="71">
        <v>50</v>
      </c>
      <c r="D687" s="62">
        <v>0</v>
      </c>
      <c r="E687" s="58">
        <v>72.5</v>
      </c>
      <c r="F687" s="62">
        <v>0</v>
      </c>
      <c r="G687" s="52">
        <v>72.5</v>
      </c>
      <c r="H687" s="79" t="s">
        <v>23</v>
      </c>
      <c r="I687" s="183">
        <v>1319</v>
      </c>
      <c r="J687" s="64">
        <v>0</v>
      </c>
      <c r="K687" s="58" t="e">
        <f>J687+'[4]1000903(六)548'!K568</f>
        <v>#REF!</v>
      </c>
      <c r="L687" s="64">
        <v>0</v>
      </c>
      <c r="M687" s="50">
        <v>1319</v>
      </c>
    </row>
    <row r="688" spans="1:13" ht="22.5">
      <c r="A688" s="180">
        <v>7</v>
      </c>
      <c r="B688" s="179" t="s">
        <v>202</v>
      </c>
      <c r="C688" s="66">
        <v>33.6</v>
      </c>
      <c r="D688" s="59">
        <v>0</v>
      </c>
      <c r="E688" s="58">
        <v>24.16</v>
      </c>
      <c r="F688" s="59">
        <v>0</v>
      </c>
      <c r="G688" s="28">
        <v>24.16</v>
      </c>
      <c r="H688" s="31"/>
      <c r="I688" s="181"/>
      <c r="J688" s="181"/>
      <c r="K688" s="181"/>
      <c r="L688" s="181"/>
      <c r="M688" s="30"/>
    </row>
    <row r="689" spans="1:13" ht="22.5">
      <c r="A689" s="182">
        <v>8</v>
      </c>
      <c r="B689" s="32" t="s">
        <v>203</v>
      </c>
      <c r="C689" s="67">
        <v>88.8</v>
      </c>
      <c r="D689" s="62">
        <v>0</v>
      </c>
      <c r="E689" s="58">
        <v>70.42</v>
      </c>
      <c r="F689" s="62">
        <v>0</v>
      </c>
      <c r="G689" s="52">
        <v>70.42</v>
      </c>
      <c r="H689" s="33"/>
      <c r="I689" s="183"/>
      <c r="J689" s="183"/>
      <c r="K689" s="183"/>
      <c r="L689" s="183"/>
      <c r="M689" s="34"/>
    </row>
    <row r="690" spans="1:13">
      <c r="A690" s="180">
        <v>9</v>
      </c>
      <c r="B690" s="179" t="s">
        <v>204</v>
      </c>
      <c r="C690" s="68">
        <v>1343</v>
      </c>
      <c r="D690" s="59">
        <v>0</v>
      </c>
      <c r="E690" s="58">
        <v>1474.91</v>
      </c>
      <c r="F690" s="59">
        <v>0</v>
      </c>
      <c r="G690" s="28">
        <v>1474.91</v>
      </c>
      <c r="H690" s="31"/>
      <c r="I690" s="181"/>
      <c r="J690" s="181"/>
      <c r="K690" s="181"/>
      <c r="L690" s="181"/>
      <c r="M690" s="30"/>
    </row>
    <row r="691" spans="1:13">
      <c r="A691" s="182">
        <v>10</v>
      </c>
      <c r="B691" s="32" t="s">
        <v>205</v>
      </c>
      <c r="C691" s="69">
        <v>4007</v>
      </c>
      <c r="D691" s="62">
        <v>0</v>
      </c>
      <c r="E691" s="58">
        <v>3972.43</v>
      </c>
      <c r="F691" s="62">
        <v>0</v>
      </c>
      <c r="G691" s="28">
        <v>3972.43</v>
      </c>
      <c r="H691" s="33"/>
      <c r="I691" s="183"/>
      <c r="J691" s="183"/>
      <c r="K691" s="183"/>
      <c r="L691" s="183"/>
      <c r="M691" s="34"/>
    </row>
    <row r="692" spans="1:13" ht="17.25" thickBot="1">
      <c r="A692" s="35">
        <v>11</v>
      </c>
      <c r="B692" s="36"/>
      <c r="C692" s="37"/>
      <c r="D692" s="38"/>
      <c r="E692" s="90"/>
      <c r="F692" s="38"/>
      <c r="G692" s="39"/>
      <c r="H692" s="40"/>
      <c r="I692" s="41"/>
      <c r="J692" s="41"/>
      <c r="K692" s="41"/>
      <c r="L692" s="41"/>
      <c r="M692" s="42"/>
    </row>
    <row r="693" spans="1:13" ht="33.75" thickTop="1">
      <c r="A693" s="565" t="s">
        <v>206</v>
      </c>
      <c r="B693" s="566"/>
      <c r="C693" s="567"/>
      <c r="D693" s="567"/>
      <c r="E693" s="639"/>
      <c r="F693" s="641" t="s">
        <v>207</v>
      </c>
      <c r="G693" s="642"/>
      <c r="H693" s="43" t="s">
        <v>208</v>
      </c>
      <c r="I693" s="43" t="s">
        <v>209</v>
      </c>
      <c r="J693" s="567" t="s">
        <v>210</v>
      </c>
      <c r="K693" s="567"/>
      <c r="L693" s="567" t="s">
        <v>110</v>
      </c>
      <c r="M693" s="643"/>
    </row>
    <row r="694" spans="1:13">
      <c r="A694" s="618" t="s">
        <v>211</v>
      </c>
      <c r="B694" s="619"/>
      <c r="C694" s="620"/>
      <c r="D694" s="620" t="s">
        <v>212</v>
      </c>
      <c r="E694" s="621"/>
      <c r="F694" s="644"/>
      <c r="G694" s="645"/>
      <c r="H694" s="89"/>
      <c r="I694" s="57"/>
      <c r="J694" s="570"/>
      <c r="K694" s="570"/>
      <c r="L694" s="570"/>
      <c r="M694" s="623"/>
    </row>
    <row r="695" spans="1:13">
      <c r="A695" s="618" t="s">
        <v>213</v>
      </c>
      <c r="B695" s="619"/>
      <c r="C695" s="620"/>
      <c r="D695" s="620" t="s">
        <v>214</v>
      </c>
      <c r="E695" s="621"/>
      <c r="F695" s="622"/>
      <c r="G695" s="570"/>
      <c r="H695" s="92"/>
      <c r="I695" s="57"/>
      <c r="J695" s="570"/>
      <c r="K695" s="570"/>
      <c r="L695" s="570"/>
      <c r="M695" s="623"/>
    </row>
    <row r="696" spans="1:13">
      <c r="A696" s="634" t="s">
        <v>215</v>
      </c>
      <c r="B696" s="635"/>
      <c r="C696" s="579"/>
      <c r="D696" s="636" t="s">
        <v>216</v>
      </c>
      <c r="E696" s="637"/>
      <c r="F696" s="638"/>
      <c r="G696" s="567"/>
      <c r="H696" s="92"/>
      <c r="I696" s="57"/>
      <c r="J696" s="570"/>
      <c r="K696" s="570"/>
      <c r="L696" s="570"/>
      <c r="M696" s="623"/>
    </row>
    <row r="697" spans="1:13">
      <c r="A697" s="618" t="s">
        <v>217</v>
      </c>
      <c r="B697" s="619"/>
      <c r="C697" s="620"/>
      <c r="D697" s="620" t="s">
        <v>218</v>
      </c>
      <c r="E697" s="621"/>
      <c r="F697" s="622"/>
      <c r="G697" s="570"/>
      <c r="H697" s="92"/>
      <c r="I697" s="44"/>
      <c r="J697" s="570"/>
      <c r="K697" s="570"/>
      <c r="L697" s="570"/>
      <c r="M697" s="623"/>
    </row>
    <row r="698" spans="1:13" ht="17.25" thickBot="1">
      <c r="A698" s="624" t="s">
        <v>219</v>
      </c>
      <c r="B698" s="625"/>
      <c r="C698" s="626"/>
      <c r="D698" s="627" t="s">
        <v>220</v>
      </c>
      <c r="E698" s="628"/>
      <c r="F698" s="629"/>
      <c r="G698" s="630"/>
      <c r="H698" s="46"/>
      <c r="I698" s="47"/>
      <c r="J698" s="631"/>
      <c r="K698" s="630"/>
      <c r="L698" s="632"/>
      <c r="M698" s="633"/>
    </row>
    <row r="699" spans="1:13" ht="17.25" thickTop="1">
      <c r="A699" s="607" t="s">
        <v>221</v>
      </c>
      <c r="B699" s="608"/>
      <c r="C699" s="608"/>
      <c r="D699" s="608"/>
      <c r="E699" s="608"/>
      <c r="F699" s="608"/>
      <c r="G699" s="608"/>
      <c r="H699" s="608"/>
      <c r="I699" s="608"/>
      <c r="J699" s="608"/>
      <c r="K699" s="608"/>
      <c r="L699" s="608"/>
      <c r="M699" s="609"/>
    </row>
    <row r="700" spans="1:13">
      <c r="A700" s="610" t="s">
        <v>259</v>
      </c>
      <c r="B700" s="611"/>
      <c r="C700" s="611"/>
      <c r="D700" s="611"/>
      <c r="E700" s="611"/>
      <c r="F700" s="611"/>
      <c r="G700" s="611"/>
      <c r="H700" s="611"/>
      <c r="I700" s="611"/>
      <c r="J700" s="611"/>
      <c r="K700" s="611"/>
      <c r="L700" s="611"/>
      <c r="M700" s="612"/>
    </row>
    <row r="701" spans="1:13" ht="30" customHeight="1">
      <c r="A701" s="613" t="s">
        <v>223</v>
      </c>
      <c r="B701" s="614"/>
      <c r="C701" s="614"/>
      <c r="D701" s="614"/>
      <c r="E701" s="614"/>
      <c r="F701" s="614"/>
      <c r="G701" s="614"/>
      <c r="H701" s="614"/>
      <c r="I701" s="614"/>
      <c r="J701" s="614"/>
      <c r="K701" s="614"/>
      <c r="L701" s="614"/>
      <c r="M701" s="615"/>
    </row>
    <row r="702" spans="1:13" ht="49.5" customHeight="1">
      <c r="A702" s="716" t="s">
        <v>330</v>
      </c>
      <c r="B702" s="717"/>
      <c r="C702" s="717"/>
      <c r="D702" s="717"/>
      <c r="E702" s="717"/>
      <c r="F702" s="717"/>
      <c r="G702" s="717"/>
      <c r="H702" s="717"/>
      <c r="I702" s="717"/>
      <c r="J702" s="717"/>
      <c r="K702" s="717"/>
      <c r="L702" s="717"/>
      <c r="M702" s="718"/>
    </row>
    <row r="703" spans="1:13">
      <c r="A703" s="561" t="s">
        <v>225</v>
      </c>
      <c r="B703" s="562"/>
      <c r="C703" s="563"/>
      <c r="D703" s="563"/>
      <c r="E703" s="563"/>
      <c r="F703" s="563"/>
      <c r="G703" s="563"/>
      <c r="H703" s="563"/>
      <c r="I703" s="563"/>
      <c r="J703" s="563"/>
      <c r="K703" s="563"/>
      <c r="L703" s="563"/>
      <c r="M703" s="564"/>
    </row>
    <row r="704" spans="1:13" ht="17.25" thickBot="1">
      <c r="A704" s="543" t="s">
        <v>226</v>
      </c>
      <c r="B704" s="544"/>
      <c r="C704" s="545"/>
      <c r="D704" s="545"/>
      <c r="E704" s="545"/>
      <c r="F704" s="545"/>
      <c r="G704" s="545"/>
      <c r="H704" s="545"/>
      <c r="I704" s="545"/>
      <c r="J704" s="545"/>
      <c r="K704" s="545"/>
      <c r="L704" s="545"/>
      <c r="M704" s="546"/>
    </row>
    <row r="705" spans="1:13" ht="42" customHeight="1" thickTop="1" thickBot="1">
      <c r="A705" s="547" t="s">
        <v>227</v>
      </c>
      <c r="B705" s="548"/>
      <c r="C705" s="549"/>
      <c r="D705" s="549"/>
      <c r="E705" s="549"/>
      <c r="F705" s="549"/>
      <c r="G705" s="549"/>
      <c r="H705" s="550" t="s">
        <v>228</v>
      </c>
      <c r="I705" s="550"/>
      <c r="J705" s="550"/>
      <c r="K705" s="550"/>
      <c r="L705" s="550"/>
      <c r="M705" s="551"/>
    </row>
    <row r="706" spans="1:13" ht="26.25" thickTop="1">
      <c r="E706" s="616" t="s">
        <v>76</v>
      </c>
      <c r="F706" s="616"/>
      <c r="G706" s="616"/>
      <c r="H706" s="616"/>
      <c r="I706" s="616"/>
      <c r="L706" s="616" t="s">
        <v>77</v>
      </c>
      <c r="M706" s="616"/>
    </row>
    <row r="707" spans="1:13" ht="25.5">
      <c r="A707" s="617" t="s">
        <v>78</v>
      </c>
      <c r="B707" s="617"/>
      <c r="C707" s="617"/>
      <c r="E707" s="616" t="s">
        <v>79</v>
      </c>
      <c r="F707" s="616"/>
      <c r="G707" s="616"/>
      <c r="H707" s="616"/>
      <c r="I707" s="616"/>
    </row>
    <row r="708" spans="1:13" ht="17.25" thickBot="1">
      <c r="A708" s="5" t="s">
        <v>80</v>
      </c>
      <c r="B708" s="6"/>
      <c r="C708" s="6"/>
      <c r="D708" s="6"/>
      <c r="E708" s="5"/>
      <c r="F708" s="5"/>
      <c r="G708" s="5"/>
      <c r="H708" s="5" t="s">
        <v>81</v>
      </c>
      <c r="J708" s="592">
        <v>40855</v>
      </c>
      <c r="K708" s="592"/>
      <c r="L708" s="592"/>
      <c r="M708" s="7">
        <f>J708</f>
        <v>40855</v>
      </c>
    </row>
    <row r="709" spans="1:13" ht="36" customHeight="1" thickTop="1" thickBot="1">
      <c r="A709" s="593" t="s">
        <v>82</v>
      </c>
      <c r="B709" s="594"/>
      <c r="C709" s="595"/>
      <c r="D709" s="596" t="s">
        <v>83</v>
      </c>
      <c r="E709" s="597"/>
      <c r="F709" s="597"/>
      <c r="G709" s="597"/>
      <c r="H709" s="597"/>
      <c r="I709" s="598"/>
      <c r="J709" s="599" t="s">
        <v>84</v>
      </c>
      <c r="K709" s="599"/>
      <c r="L709" s="600" t="s">
        <v>85</v>
      </c>
      <c r="M709" s="601"/>
    </row>
    <row r="710" spans="1:13" ht="17.25" thickTop="1">
      <c r="A710" s="568" t="s">
        <v>86</v>
      </c>
      <c r="B710" s="569"/>
      <c r="C710" s="570"/>
      <c r="D710" s="563" t="s">
        <v>87</v>
      </c>
      <c r="E710" s="602"/>
      <c r="F710" s="603" t="s">
        <v>88</v>
      </c>
      <c r="G710" s="604"/>
      <c r="H710" s="605">
        <v>40190</v>
      </c>
      <c r="I710" s="606"/>
      <c r="J710" s="595" t="s">
        <v>89</v>
      </c>
      <c r="K710" s="595"/>
      <c r="L710" s="581">
        <v>720</v>
      </c>
      <c r="M710" s="582"/>
    </row>
    <row r="711" spans="1:13" ht="17.25" thickBot="1">
      <c r="A711" s="583" t="s">
        <v>90</v>
      </c>
      <c r="B711" s="584"/>
      <c r="C711" s="585"/>
      <c r="D711" s="586" t="s">
        <v>91</v>
      </c>
      <c r="E711" s="587"/>
      <c r="F711" s="568" t="s">
        <v>92</v>
      </c>
      <c r="G711" s="570"/>
      <c r="H711" s="588">
        <v>41007</v>
      </c>
      <c r="I711" s="589"/>
      <c r="J711" s="570" t="s">
        <v>93</v>
      </c>
      <c r="K711" s="570"/>
      <c r="L711" s="590">
        <v>568</v>
      </c>
      <c r="M711" s="591"/>
    </row>
    <row r="712" spans="1:13" ht="18" thickTop="1" thickBot="1">
      <c r="A712" s="565" t="s">
        <v>94</v>
      </c>
      <c r="B712" s="566"/>
      <c r="C712" s="567"/>
      <c r="D712" s="572">
        <v>483900000</v>
      </c>
      <c r="E712" s="573"/>
      <c r="F712" s="571" t="s">
        <v>95</v>
      </c>
      <c r="G712" s="557"/>
      <c r="H712" s="574">
        <v>97</v>
      </c>
      <c r="I712" s="575"/>
      <c r="J712" s="557" t="s">
        <v>96</v>
      </c>
      <c r="K712" s="557"/>
      <c r="L712" s="576">
        <v>152</v>
      </c>
      <c r="M712" s="577"/>
    </row>
    <row r="713" spans="1:13" ht="17.25" thickTop="1">
      <c r="A713" s="568"/>
      <c r="B713" s="569"/>
      <c r="C713" s="570"/>
      <c r="D713" s="578" t="s">
        <v>97</v>
      </c>
      <c r="E713" s="578"/>
      <c r="F713" s="579" t="s">
        <v>98</v>
      </c>
      <c r="G713" s="579"/>
      <c r="H713" s="579"/>
      <c r="I713" s="580"/>
      <c r="J713" s="566" t="s">
        <v>99</v>
      </c>
      <c r="K713" s="567"/>
      <c r="L713" s="458">
        <v>0.71220000000000006</v>
      </c>
      <c r="M713" s="459"/>
    </row>
    <row r="714" spans="1:13" ht="17.25" thickBot="1">
      <c r="A714" s="571"/>
      <c r="B714" s="556"/>
      <c r="C714" s="557"/>
      <c r="D714" s="553" t="s">
        <v>100</v>
      </c>
      <c r="E714" s="553"/>
      <c r="F714" s="554" t="s">
        <v>101</v>
      </c>
      <c r="G714" s="554"/>
      <c r="H714" s="554"/>
      <c r="I714" s="555"/>
      <c r="J714" s="556" t="s">
        <v>102</v>
      </c>
      <c r="K714" s="557"/>
      <c r="L714" s="440">
        <v>0.68829999999999991</v>
      </c>
      <c r="M714" s="441"/>
    </row>
    <row r="715" spans="1:13" ht="17.25" thickTop="1">
      <c r="A715" s="552" t="s">
        <v>229</v>
      </c>
      <c r="B715" s="552"/>
      <c r="C715" s="541"/>
      <c r="D715" s="541"/>
      <c r="E715" s="541"/>
      <c r="F715" s="541"/>
      <c r="G715" s="541"/>
      <c r="H715" s="541"/>
      <c r="I715" s="541"/>
      <c r="J715" s="541"/>
      <c r="K715" s="541"/>
      <c r="L715" s="541"/>
      <c r="M715" s="541"/>
    </row>
    <row r="716" spans="1:13">
      <c r="A716" s="542" t="s">
        <v>230</v>
      </c>
      <c r="B716" s="542"/>
      <c r="C716" s="540"/>
      <c r="D716" s="540"/>
      <c r="E716" s="540"/>
      <c r="F716" s="540"/>
      <c r="G716" s="540"/>
      <c r="H716" s="540"/>
      <c r="I716" s="540"/>
      <c r="J716" s="540"/>
      <c r="K716" s="540"/>
      <c r="L716" s="540"/>
      <c r="M716" s="540"/>
    </row>
    <row r="717" spans="1:13">
      <c r="A717" s="540" t="s">
        <v>231</v>
      </c>
      <c r="B717" s="540"/>
      <c r="C717" s="540"/>
      <c r="D717" s="540"/>
      <c r="E717" s="540"/>
      <c r="F717" s="540"/>
      <c r="G717" s="540"/>
      <c r="H717" s="540"/>
      <c r="I717" s="540"/>
      <c r="J717" s="540"/>
      <c r="K717" s="540"/>
      <c r="L717" s="540"/>
      <c r="M717" s="540"/>
    </row>
    <row r="718" spans="1:13">
      <c r="A718" s="540" t="s">
        <v>232</v>
      </c>
      <c r="B718" s="540"/>
      <c r="C718" s="541"/>
      <c r="D718" s="541"/>
      <c r="E718" s="541"/>
      <c r="F718" s="541"/>
      <c r="G718" s="541"/>
      <c r="H718" s="541"/>
      <c r="I718" s="541"/>
      <c r="J718" s="541"/>
      <c r="K718" s="541"/>
      <c r="L718" s="541"/>
      <c r="M718" s="541"/>
    </row>
    <row r="719" spans="1:13">
      <c r="A719" s="542" t="s">
        <v>233</v>
      </c>
      <c r="B719" s="542"/>
      <c r="C719" s="540"/>
      <c r="D719" s="540"/>
      <c r="E719" s="540"/>
      <c r="F719" s="540"/>
      <c r="G719" s="540"/>
      <c r="H719" s="540"/>
      <c r="I719" s="540"/>
      <c r="J719" s="540"/>
      <c r="K719" s="540"/>
      <c r="L719" s="540"/>
      <c r="M719" s="540"/>
    </row>
    <row r="720" spans="1:13">
      <c r="A720" s="540" t="s">
        <v>234</v>
      </c>
      <c r="B720" s="540"/>
      <c r="C720" s="540"/>
      <c r="D720" s="540"/>
      <c r="E720" s="540"/>
      <c r="F720" s="540"/>
      <c r="G720" s="540"/>
      <c r="H720" s="540"/>
      <c r="I720" s="540"/>
      <c r="J720" s="540"/>
      <c r="K720" s="540"/>
      <c r="L720" s="540"/>
      <c r="M720" s="540"/>
    </row>
    <row r="721" spans="1:17">
      <c r="A721" s="540" t="s">
        <v>235</v>
      </c>
      <c r="B721" s="540"/>
      <c r="C721" s="540"/>
      <c r="D721" s="540"/>
      <c r="E721" s="540"/>
      <c r="F721" s="540"/>
      <c r="G721" s="540"/>
      <c r="H721" s="540"/>
      <c r="I721" s="540"/>
      <c r="J721" s="540"/>
      <c r="K721" s="540"/>
      <c r="L721" s="540"/>
      <c r="M721" s="540"/>
    </row>
    <row r="722" spans="1:17">
      <c r="A722" s="540" t="s">
        <v>236</v>
      </c>
      <c r="B722" s="540"/>
      <c r="C722" s="540"/>
      <c r="D722" s="540"/>
      <c r="E722" s="540"/>
      <c r="F722" s="540"/>
      <c r="G722" s="540"/>
      <c r="H722" s="540"/>
      <c r="I722" s="540"/>
      <c r="J722" s="540"/>
      <c r="K722" s="540"/>
      <c r="L722" s="540"/>
      <c r="M722" s="540"/>
    </row>
    <row r="723" spans="1:17" ht="25.5">
      <c r="E723" s="616" t="s">
        <v>76</v>
      </c>
      <c r="F723" s="616"/>
      <c r="G723" s="616"/>
      <c r="H723" s="616"/>
      <c r="I723" s="616"/>
      <c r="L723" s="616" t="s">
        <v>77</v>
      </c>
      <c r="M723" s="616"/>
    </row>
    <row r="724" spans="1:17" ht="25.5">
      <c r="A724" s="617" t="s">
        <v>78</v>
      </c>
      <c r="B724" s="617"/>
      <c r="C724" s="617"/>
      <c r="E724" s="616" t="s">
        <v>79</v>
      </c>
      <c r="F724" s="616"/>
      <c r="G724" s="616"/>
      <c r="H724" s="616"/>
      <c r="I724" s="616"/>
    </row>
    <row r="725" spans="1:17" ht="17.25" thickBot="1">
      <c r="A725" s="5" t="s">
        <v>80</v>
      </c>
      <c r="B725" s="6"/>
      <c r="C725" s="6"/>
      <c r="D725" s="6"/>
      <c r="E725" s="5"/>
      <c r="F725" s="5"/>
      <c r="G725" s="5"/>
      <c r="H725" s="5" t="s">
        <v>81</v>
      </c>
      <c r="J725" s="592">
        <v>40856</v>
      </c>
      <c r="K725" s="592"/>
      <c r="L725" s="592"/>
      <c r="M725" s="7">
        <f>J725</f>
        <v>40856</v>
      </c>
    </row>
    <row r="726" spans="1:17" ht="36" customHeight="1" thickTop="1" thickBot="1">
      <c r="A726" s="593" t="s">
        <v>82</v>
      </c>
      <c r="B726" s="594"/>
      <c r="C726" s="595"/>
      <c r="D726" s="596" t="s">
        <v>83</v>
      </c>
      <c r="E726" s="597"/>
      <c r="F726" s="597"/>
      <c r="G726" s="597"/>
      <c r="H726" s="597"/>
      <c r="I726" s="598"/>
      <c r="J726" s="599" t="s">
        <v>84</v>
      </c>
      <c r="K726" s="599"/>
      <c r="L726" s="600" t="s">
        <v>85</v>
      </c>
      <c r="M726" s="601"/>
    </row>
    <row r="727" spans="1:17" ht="17.25" thickTop="1">
      <c r="A727" s="568" t="s">
        <v>86</v>
      </c>
      <c r="B727" s="569"/>
      <c r="C727" s="570"/>
      <c r="D727" s="563" t="s">
        <v>87</v>
      </c>
      <c r="E727" s="602"/>
      <c r="F727" s="603" t="s">
        <v>88</v>
      </c>
      <c r="G727" s="604"/>
      <c r="H727" s="605">
        <v>40190</v>
      </c>
      <c r="I727" s="606"/>
      <c r="J727" s="595" t="s">
        <v>89</v>
      </c>
      <c r="K727" s="595"/>
      <c r="L727" s="581">
        <v>720</v>
      </c>
      <c r="M727" s="582"/>
    </row>
    <row r="728" spans="1:17" ht="17.25" thickBot="1">
      <c r="A728" s="583" t="s">
        <v>90</v>
      </c>
      <c r="B728" s="584"/>
      <c r="C728" s="585"/>
      <c r="D728" s="586" t="s">
        <v>91</v>
      </c>
      <c r="E728" s="587"/>
      <c r="F728" s="568" t="s">
        <v>92</v>
      </c>
      <c r="G728" s="570"/>
      <c r="H728" s="588">
        <v>41007</v>
      </c>
      <c r="I728" s="589"/>
      <c r="J728" s="570" t="s">
        <v>93</v>
      </c>
      <c r="K728" s="570"/>
      <c r="L728" s="590">
        <v>569</v>
      </c>
      <c r="M728" s="591"/>
    </row>
    <row r="729" spans="1:17" ht="18" thickTop="1" thickBot="1">
      <c r="A729" s="565" t="s">
        <v>94</v>
      </c>
      <c r="B729" s="566"/>
      <c r="C729" s="567"/>
      <c r="D729" s="572">
        <v>483900000</v>
      </c>
      <c r="E729" s="573"/>
      <c r="F729" s="571" t="s">
        <v>95</v>
      </c>
      <c r="G729" s="557"/>
      <c r="H729" s="574">
        <v>97</v>
      </c>
      <c r="I729" s="575"/>
      <c r="J729" s="557" t="s">
        <v>96</v>
      </c>
      <c r="K729" s="557"/>
      <c r="L729" s="576">
        <f>L727-L728</f>
        <v>151</v>
      </c>
      <c r="M729" s="577"/>
    </row>
    <row r="730" spans="1:17" ht="17.25" thickTop="1">
      <c r="A730" s="568"/>
      <c r="B730" s="569"/>
      <c r="C730" s="570"/>
      <c r="D730" s="578" t="s">
        <v>97</v>
      </c>
      <c r="E730" s="578"/>
      <c r="F730" s="579" t="s">
        <v>98</v>
      </c>
      <c r="G730" s="579"/>
      <c r="H730" s="579"/>
      <c r="I730" s="580"/>
      <c r="J730" s="566" t="s">
        <v>99</v>
      </c>
      <c r="K730" s="567"/>
      <c r="L730" s="458">
        <f>L640+0.16%</f>
        <v>0.7138000000000001</v>
      </c>
      <c r="M730" s="459"/>
    </row>
    <row r="731" spans="1:17" ht="17.25" thickBot="1">
      <c r="A731" s="571"/>
      <c r="B731" s="556"/>
      <c r="C731" s="557"/>
      <c r="D731" s="553" t="s">
        <v>100</v>
      </c>
      <c r="E731" s="553"/>
      <c r="F731" s="554" t="s">
        <v>101</v>
      </c>
      <c r="G731" s="554"/>
      <c r="H731" s="554"/>
      <c r="I731" s="555"/>
      <c r="J731" s="556" t="s">
        <v>102</v>
      </c>
      <c r="K731" s="557"/>
      <c r="L731" s="440">
        <f>L552+0.01%</f>
        <v>0.68829999999999991</v>
      </c>
      <c r="M731" s="441"/>
    </row>
    <row r="732" spans="1:17" ht="18" thickTop="1" thickBot="1">
      <c r="A732" s="704" t="s">
        <v>103</v>
      </c>
      <c r="B732" s="705"/>
      <c r="C732" s="706"/>
      <c r="D732" s="706"/>
      <c r="E732" s="706"/>
      <c r="F732" s="706"/>
      <c r="G732" s="706"/>
      <c r="H732" s="706"/>
      <c r="I732" s="706"/>
      <c r="J732" s="707"/>
      <c r="K732" s="707"/>
      <c r="L732" s="706"/>
      <c r="M732" s="708"/>
    </row>
    <row r="733" spans="1:17" ht="24" customHeight="1" thickTop="1">
      <c r="A733" s="568" t="s">
        <v>104</v>
      </c>
      <c r="B733" s="569"/>
      <c r="C733" s="570"/>
      <c r="D733" s="181" t="s">
        <v>105</v>
      </c>
      <c r="E733" s="181" t="s">
        <v>106</v>
      </c>
      <c r="F733" s="570" t="s">
        <v>107</v>
      </c>
      <c r="G733" s="570"/>
      <c r="H733" s="570" t="s">
        <v>108</v>
      </c>
      <c r="I733" s="709"/>
      <c r="J733" s="710" t="s">
        <v>109</v>
      </c>
      <c r="K733" s="711"/>
      <c r="L733" s="569" t="s">
        <v>110</v>
      </c>
      <c r="M733" s="623"/>
    </row>
    <row r="734" spans="1:17" ht="38.25" customHeight="1">
      <c r="A734" s="14">
        <v>1</v>
      </c>
      <c r="B734" s="698" t="s">
        <v>111</v>
      </c>
      <c r="C734" s="699"/>
      <c r="D734" s="181" t="s">
        <v>112</v>
      </c>
      <c r="E734" s="54">
        <v>1</v>
      </c>
      <c r="F734" s="675"/>
      <c r="G734" s="676"/>
      <c r="H734" s="677">
        <f>L728/L727</f>
        <v>0.79027777777777775</v>
      </c>
      <c r="I734" s="678"/>
      <c r="J734" s="688" t="s">
        <v>113</v>
      </c>
      <c r="K734" s="689"/>
      <c r="L734" s="700"/>
      <c r="M734" s="701"/>
    </row>
    <row r="735" spans="1:17" s="109" customFormat="1" ht="38.25" customHeight="1">
      <c r="A735" s="105">
        <v>2</v>
      </c>
      <c r="B735" s="744" t="s">
        <v>331</v>
      </c>
      <c r="C735" s="745"/>
      <c r="D735" s="181" t="s">
        <v>117</v>
      </c>
      <c r="E735" s="56">
        <v>4022.18</v>
      </c>
      <c r="F735" s="746"/>
      <c r="G735" s="747"/>
      <c r="H735" s="748">
        <v>3952.22</v>
      </c>
      <c r="I735" s="749"/>
      <c r="J735" s="688" t="s">
        <v>113</v>
      </c>
      <c r="K735" s="689"/>
      <c r="L735" s="750" t="s">
        <v>332</v>
      </c>
      <c r="M735" s="751"/>
      <c r="N735" s="106"/>
      <c r="O735" s="107"/>
      <c r="P735" s="107"/>
      <c r="Q735" s="108"/>
    </row>
    <row r="736" spans="1:17" ht="38.25" customHeight="1">
      <c r="A736" s="53">
        <v>3</v>
      </c>
      <c r="B736" s="686" t="s">
        <v>338</v>
      </c>
      <c r="C736" s="687"/>
      <c r="D736" s="181" t="s">
        <v>115</v>
      </c>
      <c r="E736" s="112">
        <v>2173.25</v>
      </c>
      <c r="F736" s="675"/>
      <c r="G736" s="676"/>
      <c r="H736" s="677">
        <v>2000</v>
      </c>
      <c r="I736" s="678"/>
      <c r="J736" s="688" t="s">
        <v>113</v>
      </c>
      <c r="K736" s="689"/>
      <c r="L736" s="740" t="s">
        <v>339</v>
      </c>
      <c r="M736" s="741"/>
    </row>
    <row r="737" spans="1:19" ht="38.25" customHeight="1">
      <c r="A737" s="53">
        <v>4</v>
      </c>
      <c r="B737" s="686" t="s">
        <v>333</v>
      </c>
      <c r="C737" s="687"/>
      <c r="D737" s="181" t="s">
        <v>115</v>
      </c>
      <c r="E737" s="55">
        <v>2845</v>
      </c>
      <c r="F737" s="675"/>
      <c r="G737" s="676"/>
      <c r="H737" s="677">
        <v>2560</v>
      </c>
      <c r="I737" s="678"/>
      <c r="J737" s="688" t="s">
        <v>113</v>
      </c>
      <c r="K737" s="689"/>
      <c r="L737" s="740" t="s">
        <v>327</v>
      </c>
      <c r="M737" s="741"/>
    </row>
    <row r="738" spans="1:19" ht="37.5" customHeight="1">
      <c r="A738" s="53">
        <v>5</v>
      </c>
      <c r="B738" s="686" t="s">
        <v>119</v>
      </c>
      <c r="C738" s="687"/>
      <c r="D738" s="181" t="s">
        <v>115</v>
      </c>
      <c r="E738" s="55">
        <v>270</v>
      </c>
      <c r="F738" s="675"/>
      <c r="G738" s="676"/>
      <c r="H738" s="677">
        <v>0</v>
      </c>
      <c r="I738" s="678"/>
      <c r="J738" s="688" t="s">
        <v>120</v>
      </c>
      <c r="K738" s="689"/>
      <c r="L738" s="742" t="s">
        <v>340</v>
      </c>
      <c r="M738" s="743"/>
      <c r="N738" s="2"/>
      <c r="O738" s="10"/>
      <c r="P738" s="91"/>
      <c r="Q738" s="11"/>
      <c r="R738" s="11"/>
      <c r="S738" s="4"/>
    </row>
    <row r="739" spans="1:19" ht="38.25" customHeight="1">
      <c r="A739" s="53">
        <v>6</v>
      </c>
      <c r="B739" s="686" t="s">
        <v>124</v>
      </c>
      <c r="C739" s="687"/>
      <c r="D739" s="181" t="s">
        <v>115</v>
      </c>
      <c r="E739" s="55">
        <v>7726</v>
      </c>
      <c r="F739" s="675"/>
      <c r="G739" s="676"/>
      <c r="H739" s="677">
        <v>6726</v>
      </c>
      <c r="I739" s="678"/>
      <c r="J739" s="688" t="s">
        <v>120</v>
      </c>
      <c r="K739" s="689"/>
      <c r="L739" s="738" t="s">
        <v>334</v>
      </c>
      <c r="M739" s="739"/>
    </row>
    <row r="740" spans="1:19" ht="38.25" customHeight="1">
      <c r="A740" s="14">
        <v>7</v>
      </c>
      <c r="B740" s="686" t="s">
        <v>335</v>
      </c>
      <c r="C740" s="687"/>
      <c r="D740" s="181" t="s">
        <v>115</v>
      </c>
      <c r="E740" s="55">
        <v>2865</v>
      </c>
      <c r="F740" s="675"/>
      <c r="G740" s="676"/>
      <c r="H740" s="677">
        <v>500</v>
      </c>
      <c r="I740" s="678"/>
      <c r="J740" s="688" t="s">
        <v>113</v>
      </c>
      <c r="K740" s="689"/>
      <c r="L740" s="668" t="s">
        <v>336</v>
      </c>
      <c r="M740" s="725"/>
    </row>
    <row r="741" spans="1:19" ht="38.25" customHeight="1">
      <c r="A741" s="14">
        <v>8</v>
      </c>
      <c r="B741" s="178" t="s">
        <v>341</v>
      </c>
      <c r="C741" s="179"/>
      <c r="D741" s="181" t="s">
        <v>342</v>
      </c>
      <c r="E741" s="55">
        <v>113</v>
      </c>
      <c r="F741" s="675"/>
      <c r="G741" s="676"/>
      <c r="H741" s="752"/>
      <c r="I741" s="753"/>
      <c r="J741" s="688" t="s">
        <v>113</v>
      </c>
      <c r="K741" s="689"/>
      <c r="L741" s="681" t="s">
        <v>343</v>
      </c>
      <c r="M741" s="682"/>
    </row>
    <row r="742" spans="1:19" ht="38.25" customHeight="1" thickBot="1">
      <c r="A742" s="14">
        <v>9</v>
      </c>
      <c r="B742" s="686" t="s">
        <v>129</v>
      </c>
      <c r="C742" s="687"/>
      <c r="D742" s="181" t="s">
        <v>130</v>
      </c>
      <c r="E742" s="56">
        <v>1</v>
      </c>
      <c r="F742" s="675"/>
      <c r="G742" s="676"/>
      <c r="H742" s="677">
        <v>0</v>
      </c>
      <c r="I742" s="678"/>
      <c r="J742" s="679" t="s">
        <v>120</v>
      </c>
      <c r="K742" s="680"/>
      <c r="L742" s="732" t="s">
        <v>131</v>
      </c>
      <c r="M742" s="733"/>
    </row>
    <row r="743" spans="1:19" ht="17.25" thickTop="1">
      <c r="A743" s="683" t="s">
        <v>132</v>
      </c>
      <c r="B743" s="684"/>
      <c r="C743" s="684"/>
      <c r="D743" s="684"/>
      <c r="E743" s="684"/>
      <c r="F743" s="684"/>
      <c r="G743" s="684"/>
      <c r="H743" s="684"/>
      <c r="I743" s="684"/>
      <c r="J743" s="684"/>
      <c r="K743" s="684"/>
      <c r="L743" s="684"/>
      <c r="M743" s="685"/>
    </row>
    <row r="744" spans="1:19">
      <c r="A744" s="668" t="s">
        <v>133</v>
      </c>
      <c r="B744" s="663"/>
      <c r="C744" s="187" t="s">
        <v>134</v>
      </c>
      <c r="D744" s="187" t="s">
        <v>135</v>
      </c>
      <c r="E744" s="187" t="s">
        <v>133</v>
      </c>
      <c r="F744" s="187" t="s">
        <v>134</v>
      </c>
      <c r="G744" s="15" t="s">
        <v>135</v>
      </c>
      <c r="H744" s="663" t="s">
        <v>136</v>
      </c>
      <c r="I744" s="670"/>
      <c r="J744" s="671" t="s">
        <v>137</v>
      </c>
      <c r="K744" s="671"/>
      <c r="L744" s="671" t="s">
        <v>138</v>
      </c>
      <c r="M744" s="672"/>
    </row>
    <row r="745" spans="1:19">
      <c r="A745" s="661" t="s">
        <v>139</v>
      </c>
      <c r="B745" s="569"/>
      <c r="C745" s="16">
        <v>7</v>
      </c>
      <c r="D745" s="16">
        <f t="shared" ref="D745:D758" si="29">C745+D655</f>
        <v>3973</v>
      </c>
      <c r="E745" s="181" t="s">
        <v>140</v>
      </c>
      <c r="F745" s="16">
        <v>0</v>
      </c>
      <c r="G745" s="155">
        <f t="shared" ref="G745:G758" si="30">F745+G655</f>
        <v>8514</v>
      </c>
      <c r="H745" s="622" t="s">
        <v>243</v>
      </c>
      <c r="I745" s="570"/>
      <c r="J745" s="18">
        <v>0</v>
      </c>
      <c r="K745" s="19">
        <f t="shared" ref="K745:K757" si="31">J745+K655</f>
        <v>32</v>
      </c>
      <c r="L745" s="20">
        <v>0</v>
      </c>
      <c r="M745" s="21">
        <f t="shared" ref="M745:M757" si="32">L745+M655</f>
        <v>5</v>
      </c>
    </row>
    <row r="746" spans="1:19">
      <c r="A746" s="661" t="s">
        <v>142</v>
      </c>
      <c r="B746" s="569"/>
      <c r="C746" s="16">
        <v>0</v>
      </c>
      <c r="D746" s="16">
        <f t="shared" si="29"/>
        <v>65</v>
      </c>
      <c r="E746" s="181" t="s">
        <v>143</v>
      </c>
      <c r="F746" s="16">
        <v>0</v>
      </c>
      <c r="G746" s="155">
        <f t="shared" si="30"/>
        <v>12</v>
      </c>
      <c r="H746" s="622" t="s">
        <v>144</v>
      </c>
      <c r="I746" s="570"/>
      <c r="J746" s="18">
        <v>0</v>
      </c>
      <c r="K746" s="19">
        <f t="shared" si="31"/>
        <v>143</v>
      </c>
      <c r="L746" s="20">
        <v>0</v>
      </c>
      <c r="M746" s="21">
        <f t="shared" si="32"/>
        <v>11</v>
      </c>
    </row>
    <row r="747" spans="1:19">
      <c r="A747" s="661" t="s">
        <v>145</v>
      </c>
      <c r="B747" s="569"/>
      <c r="C747" s="16">
        <v>5</v>
      </c>
      <c r="D747" s="16">
        <f t="shared" si="29"/>
        <v>1555</v>
      </c>
      <c r="E747" s="181" t="s">
        <v>146</v>
      </c>
      <c r="F747" s="16">
        <v>0</v>
      </c>
      <c r="G747" s="155">
        <f t="shared" si="30"/>
        <v>55</v>
      </c>
      <c r="H747" s="622" t="s">
        <v>147</v>
      </c>
      <c r="I747" s="570"/>
      <c r="J747" s="18">
        <v>0</v>
      </c>
      <c r="K747" s="19">
        <f t="shared" si="31"/>
        <v>16</v>
      </c>
      <c r="L747" s="20">
        <v>0</v>
      </c>
      <c r="M747" s="21">
        <f t="shared" si="32"/>
        <v>3</v>
      </c>
    </row>
    <row r="748" spans="1:19">
      <c r="A748" s="653" t="s">
        <v>244</v>
      </c>
      <c r="B748" s="654"/>
      <c r="C748" s="16">
        <v>4</v>
      </c>
      <c r="D748" s="16">
        <f t="shared" si="29"/>
        <v>4049</v>
      </c>
      <c r="E748" s="188" t="s">
        <v>149</v>
      </c>
      <c r="F748" s="16">
        <v>0</v>
      </c>
      <c r="G748" s="155">
        <f t="shared" si="30"/>
        <v>96</v>
      </c>
      <c r="H748" s="723" t="s">
        <v>150</v>
      </c>
      <c r="I748" s="724"/>
      <c r="J748" s="18">
        <v>0</v>
      </c>
      <c r="K748" s="19">
        <f t="shared" si="31"/>
        <v>16</v>
      </c>
      <c r="L748" s="20">
        <v>0</v>
      </c>
      <c r="M748" s="21">
        <f t="shared" si="32"/>
        <v>2</v>
      </c>
    </row>
    <row r="749" spans="1:19">
      <c r="A749" s="721" t="s">
        <v>151</v>
      </c>
      <c r="B749" s="722"/>
      <c r="C749" s="24">
        <v>0</v>
      </c>
      <c r="D749" s="16">
        <f t="shared" si="29"/>
        <v>518</v>
      </c>
      <c r="E749" s="25" t="s">
        <v>152</v>
      </c>
      <c r="F749" s="16">
        <v>0</v>
      </c>
      <c r="G749" s="155">
        <f t="shared" si="30"/>
        <v>107</v>
      </c>
      <c r="H749" s="622" t="s">
        <v>153</v>
      </c>
      <c r="I749" s="570"/>
      <c r="J749" s="18">
        <v>0</v>
      </c>
      <c r="K749" s="19">
        <f t="shared" si="31"/>
        <v>0</v>
      </c>
      <c r="L749" s="20">
        <v>0</v>
      </c>
      <c r="M749" s="21">
        <f t="shared" si="32"/>
        <v>111</v>
      </c>
    </row>
    <row r="750" spans="1:19">
      <c r="A750" s="721" t="s">
        <v>154</v>
      </c>
      <c r="B750" s="722"/>
      <c r="C750" s="24">
        <v>0</v>
      </c>
      <c r="D750" s="16">
        <f t="shared" si="29"/>
        <v>87</v>
      </c>
      <c r="E750" s="189" t="s">
        <v>245</v>
      </c>
      <c r="F750" s="16">
        <v>0</v>
      </c>
      <c r="G750" s="155">
        <f t="shared" si="30"/>
        <v>14</v>
      </c>
      <c r="H750" s="723" t="s">
        <v>246</v>
      </c>
      <c r="I750" s="724"/>
      <c r="J750" s="18">
        <v>0</v>
      </c>
      <c r="K750" s="19">
        <f t="shared" si="31"/>
        <v>0</v>
      </c>
      <c r="L750" s="26">
        <v>0</v>
      </c>
      <c r="M750" s="21">
        <f t="shared" si="32"/>
        <v>3824</v>
      </c>
    </row>
    <row r="751" spans="1:19">
      <c r="A751" s="721" t="s">
        <v>158</v>
      </c>
      <c r="B751" s="722"/>
      <c r="C751" s="24">
        <v>0</v>
      </c>
      <c r="D751" s="16">
        <f t="shared" si="29"/>
        <v>441</v>
      </c>
      <c r="E751" s="189" t="s">
        <v>157</v>
      </c>
      <c r="F751" s="16">
        <v>0</v>
      </c>
      <c r="G751" s="155">
        <f t="shared" si="30"/>
        <v>41</v>
      </c>
      <c r="H751" s="622" t="s">
        <v>158</v>
      </c>
      <c r="I751" s="570"/>
      <c r="J751" s="18">
        <v>0</v>
      </c>
      <c r="K751" s="19">
        <f t="shared" si="31"/>
        <v>0</v>
      </c>
      <c r="L751" s="26">
        <v>0</v>
      </c>
      <c r="M751" s="21">
        <f t="shared" si="32"/>
        <v>54</v>
      </c>
    </row>
    <row r="752" spans="1:19">
      <c r="A752" s="721" t="s">
        <v>159</v>
      </c>
      <c r="B752" s="722"/>
      <c r="C752" s="24">
        <v>0</v>
      </c>
      <c r="D752" s="16">
        <f t="shared" si="29"/>
        <v>10</v>
      </c>
      <c r="E752" s="189" t="s">
        <v>160</v>
      </c>
      <c r="F752" s="16">
        <v>0</v>
      </c>
      <c r="G752" s="16">
        <f t="shared" si="30"/>
        <v>3</v>
      </c>
      <c r="H752" s="723" t="s">
        <v>161</v>
      </c>
      <c r="I752" s="724"/>
      <c r="J752" s="18">
        <v>0</v>
      </c>
      <c r="K752" s="19">
        <f t="shared" si="31"/>
        <v>0</v>
      </c>
      <c r="L752" s="20">
        <v>0</v>
      </c>
      <c r="M752" s="21">
        <f t="shared" si="32"/>
        <v>10</v>
      </c>
    </row>
    <row r="753" spans="1:13">
      <c r="A753" s="661" t="s">
        <v>162</v>
      </c>
      <c r="B753" s="569"/>
      <c r="C753" s="24">
        <v>0</v>
      </c>
      <c r="D753" s="16">
        <f t="shared" si="29"/>
        <v>323</v>
      </c>
      <c r="E753" s="189" t="s">
        <v>163</v>
      </c>
      <c r="F753" s="16">
        <v>0</v>
      </c>
      <c r="G753" s="16">
        <f t="shared" si="30"/>
        <v>10</v>
      </c>
      <c r="H753" s="662" t="s">
        <v>164</v>
      </c>
      <c r="I753" s="663"/>
      <c r="J753" s="18">
        <v>0</v>
      </c>
      <c r="K753" s="19">
        <f t="shared" si="31"/>
        <v>0</v>
      </c>
      <c r="L753" s="26">
        <v>0</v>
      </c>
      <c r="M753" s="21">
        <f t="shared" si="32"/>
        <v>2</v>
      </c>
    </row>
    <row r="754" spans="1:13">
      <c r="A754" s="661" t="s">
        <v>165</v>
      </c>
      <c r="B754" s="569"/>
      <c r="C754" s="24">
        <v>0</v>
      </c>
      <c r="D754" s="16">
        <f t="shared" si="29"/>
        <v>374</v>
      </c>
      <c r="E754" s="189" t="s">
        <v>247</v>
      </c>
      <c r="F754" s="16">
        <v>0</v>
      </c>
      <c r="G754" s="16">
        <f t="shared" si="30"/>
        <v>328</v>
      </c>
      <c r="H754" s="662" t="s">
        <v>248</v>
      </c>
      <c r="I754" s="663"/>
      <c r="J754" s="18">
        <v>0</v>
      </c>
      <c r="K754" s="19">
        <f t="shared" si="31"/>
        <v>0</v>
      </c>
      <c r="L754" s="26">
        <v>0</v>
      </c>
      <c r="M754" s="21">
        <f t="shared" si="32"/>
        <v>4</v>
      </c>
    </row>
    <row r="755" spans="1:13">
      <c r="A755" s="661" t="s">
        <v>249</v>
      </c>
      <c r="B755" s="569"/>
      <c r="C755" s="16">
        <v>0</v>
      </c>
      <c r="D755" s="16">
        <f t="shared" si="29"/>
        <v>39</v>
      </c>
      <c r="E755" s="181" t="s">
        <v>167</v>
      </c>
      <c r="F755" s="16">
        <v>10</v>
      </c>
      <c r="G755" s="16">
        <f t="shared" si="30"/>
        <v>1269</v>
      </c>
      <c r="H755" s="662" t="s">
        <v>168</v>
      </c>
      <c r="I755" s="663"/>
      <c r="J755" s="18">
        <v>0</v>
      </c>
      <c r="K755" s="19">
        <f t="shared" si="31"/>
        <v>0</v>
      </c>
      <c r="L755" s="26">
        <v>0</v>
      </c>
      <c r="M755" s="21">
        <f t="shared" si="32"/>
        <v>9</v>
      </c>
    </row>
    <row r="756" spans="1:13">
      <c r="A756" s="653" t="s">
        <v>169</v>
      </c>
      <c r="B756" s="654"/>
      <c r="C756" s="22">
        <v>0</v>
      </c>
      <c r="D756" s="16">
        <f t="shared" si="29"/>
        <v>10</v>
      </c>
      <c r="E756" s="188" t="s">
        <v>170</v>
      </c>
      <c r="F756" s="16">
        <v>3</v>
      </c>
      <c r="G756" s="16">
        <f t="shared" si="30"/>
        <v>496</v>
      </c>
      <c r="H756" s="641" t="s">
        <v>171</v>
      </c>
      <c r="I756" s="642"/>
      <c r="J756" s="87">
        <v>0</v>
      </c>
      <c r="K756" s="19">
        <f t="shared" si="31"/>
        <v>0</v>
      </c>
      <c r="L756" s="88">
        <v>0</v>
      </c>
      <c r="M756" s="21">
        <f t="shared" si="32"/>
        <v>3</v>
      </c>
    </row>
    <row r="757" spans="1:13">
      <c r="A757" s="661" t="s">
        <v>172</v>
      </c>
      <c r="B757" s="569"/>
      <c r="C757" s="16">
        <v>0</v>
      </c>
      <c r="D757" s="16">
        <f t="shared" si="29"/>
        <v>20</v>
      </c>
      <c r="E757" s="181" t="s">
        <v>173</v>
      </c>
      <c r="F757" s="16">
        <v>0</v>
      </c>
      <c r="G757" s="16">
        <f t="shared" si="30"/>
        <v>126</v>
      </c>
      <c r="H757" s="662" t="s">
        <v>174</v>
      </c>
      <c r="I757" s="663"/>
      <c r="J757" s="18">
        <v>0</v>
      </c>
      <c r="K757" s="19">
        <f t="shared" si="31"/>
        <v>0</v>
      </c>
      <c r="L757" s="26">
        <v>0</v>
      </c>
      <c r="M757" s="21">
        <f t="shared" si="32"/>
        <v>10</v>
      </c>
    </row>
    <row r="758" spans="1:13">
      <c r="A758" s="661" t="s">
        <v>175</v>
      </c>
      <c r="B758" s="569"/>
      <c r="C758" s="16">
        <v>0</v>
      </c>
      <c r="D758" s="16">
        <f t="shared" si="29"/>
        <v>11</v>
      </c>
      <c r="E758" s="181" t="s">
        <v>250</v>
      </c>
      <c r="F758" s="16">
        <v>0</v>
      </c>
      <c r="G758" s="16">
        <f t="shared" si="30"/>
        <v>15</v>
      </c>
      <c r="H758" s="662"/>
      <c r="I758" s="663"/>
      <c r="J758" s="18"/>
      <c r="K758" s="19"/>
      <c r="L758" s="26"/>
      <c r="M758" s="110"/>
    </row>
    <row r="759" spans="1:13" ht="25.5">
      <c r="E759" s="616" t="s">
        <v>76</v>
      </c>
      <c r="F759" s="616"/>
      <c r="G759" s="616"/>
      <c r="H759" s="616"/>
      <c r="I759" s="616"/>
      <c r="L759" s="616" t="s">
        <v>77</v>
      </c>
      <c r="M759" s="616"/>
    </row>
    <row r="760" spans="1:13" ht="25.5">
      <c r="A760" s="617" t="s">
        <v>78</v>
      </c>
      <c r="B760" s="617"/>
      <c r="C760" s="617"/>
      <c r="E760" s="616" t="s">
        <v>79</v>
      </c>
      <c r="F760" s="616"/>
      <c r="G760" s="616"/>
      <c r="H760" s="616"/>
      <c r="I760" s="616"/>
    </row>
    <row r="761" spans="1:13" ht="17.25" thickBot="1">
      <c r="A761" s="5" t="s">
        <v>80</v>
      </c>
      <c r="B761" s="6"/>
      <c r="C761" s="6"/>
      <c r="D761" s="6"/>
      <c r="E761" s="5"/>
      <c r="F761" s="5"/>
      <c r="G761" s="5"/>
      <c r="H761" s="5" t="s">
        <v>81</v>
      </c>
      <c r="J761" s="592">
        <v>40856</v>
      </c>
      <c r="K761" s="592"/>
      <c r="L761" s="592"/>
      <c r="M761" s="7">
        <f>J761</f>
        <v>40856</v>
      </c>
    </row>
    <row r="762" spans="1:13" ht="36" customHeight="1" thickTop="1" thickBot="1">
      <c r="A762" s="593" t="s">
        <v>82</v>
      </c>
      <c r="B762" s="594"/>
      <c r="C762" s="595"/>
      <c r="D762" s="596" t="s">
        <v>83</v>
      </c>
      <c r="E762" s="597"/>
      <c r="F762" s="597"/>
      <c r="G762" s="597"/>
      <c r="H762" s="597"/>
      <c r="I762" s="598"/>
      <c r="J762" s="599" t="s">
        <v>84</v>
      </c>
      <c r="K762" s="599"/>
      <c r="L762" s="600" t="s">
        <v>85</v>
      </c>
      <c r="M762" s="601"/>
    </row>
    <row r="763" spans="1:13" ht="17.25" thickTop="1">
      <c r="A763" s="568" t="s">
        <v>86</v>
      </c>
      <c r="B763" s="569"/>
      <c r="C763" s="570"/>
      <c r="D763" s="563" t="s">
        <v>87</v>
      </c>
      <c r="E763" s="602"/>
      <c r="F763" s="603" t="s">
        <v>88</v>
      </c>
      <c r="G763" s="604"/>
      <c r="H763" s="605">
        <v>40190</v>
      </c>
      <c r="I763" s="606"/>
      <c r="J763" s="595" t="s">
        <v>89</v>
      </c>
      <c r="K763" s="595"/>
      <c r="L763" s="581">
        <v>720</v>
      </c>
      <c r="M763" s="582"/>
    </row>
    <row r="764" spans="1:13" ht="17.25" thickBot="1">
      <c r="A764" s="583" t="s">
        <v>90</v>
      </c>
      <c r="B764" s="584"/>
      <c r="C764" s="585"/>
      <c r="D764" s="586" t="s">
        <v>91</v>
      </c>
      <c r="E764" s="587"/>
      <c r="F764" s="568" t="s">
        <v>92</v>
      </c>
      <c r="G764" s="570"/>
      <c r="H764" s="588">
        <v>41007</v>
      </c>
      <c r="I764" s="589"/>
      <c r="J764" s="570" t="s">
        <v>93</v>
      </c>
      <c r="K764" s="570"/>
      <c r="L764" s="590">
        <v>569</v>
      </c>
      <c r="M764" s="591"/>
    </row>
    <row r="765" spans="1:13" ht="18" thickTop="1" thickBot="1">
      <c r="A765" s="565" t="s">
        <v>94</v>
      </c>
      <c r="B765" s="566"/>
      <c r="C765" s="567"/>
      <c r="D765" s="572">
        <v>483900000</v>
      </c>
      <c r="E765" s="573"/>
      <c r="F765" s="571" t="s">
        <v>95</v>
      </c>
      <c r="G765" s="557"/>
      <c r="H765" s="574">
        <v>97</v>
      </c>
      <c r="I765" s="575"/>
      <c r="J765" s="557" t="s">
        <v>96</v>
      </c>
      <c r="K765" s="557"/>
      <c r="L765" s="576">
        <f>L763-L764</f>
        <v>151</v>
      </c>
      <c r="M765" s="577"/>
    </row>
    <row r="766" spans="1:13" ht="17.25" thickTop="1">
      <c r="A766" s="568"/>
      <c r="B766" s="569"/>
      <c r="C766" s="570"/>
      <c r="D766" s="578" t="s">
        <v>97</v>
      </c>
      <c r="E766" s="578"/>
      <c r="F766" s="579" t="s">
        <v>98</v>
      </c>
      <c r="G766" s="579"/>
      <c r="H766" s="579"/>
      <c r="I766" s="580"/>
      <c r="J766" s="566" t="s">
        <v>99</v>
      </c>
      <c r="K766" s="567"/>
      <c r="L766" s="458">
        <v>0.7138000000000001</v>
      </c>
      <c r="M766" s="459"/>
    </row>
    <row r="767" spans="1:13" ht="17.25" thickBot="1">
      <c r="A767" s="571"/>
      <c r="B767" s="556"/>
      <c r="C767" s="557"/>
      <c r="D767" s="553" t="s">
        <v>100</v>
      </c>
      <c r="E767" s="553"/>
      <c r="F767" s="554" t="s">
        <v>101</v>
      </c>
      <c r="G767" s="554"/>
      <c r="H767" s="554"/>
      <c r="I767" s="555"/>
      <c r="J767" s="556" t="s">
        <v>102</v>
      </c>
      <c r="K767" s="557"/>
      <c r="L767" s="440">
        <v>0.68829999999999991</v>
      </c>
      <c r="M767" s="441"/>
    </row>
    <row r="768" spans="1:13" ht="17.25" thickTop="1">
      <c r="A768" s="646" t="s">
        <v>251</v>
      </c>
      <c r="B768" s="647"/>
      <c r="C768" s="94">
        <v>0</v>
      </c>
      <c r="D768" s="16">
        <f t="shared" ref="D768" si="33">C768+D678</f>
        <v>8</v>
      </c>
      <c r="E768" s="95"/>
      <c r="F768" s="94"/>
      <c r="G768" s="96"/>
      <c r="H768" s="648"/>
      <c r="I768" s="649"/>
      <c r="J768" s="97"/>
      <c r="K768" s="98"/>
      <c r="L768" s="99"/>
      <c r="M768" s="111"/>
    </row>
    <row r="769" spans="1:13">
      <c r="A769" s="650" t="s">
        <v>252</v>
      </c>
      <c r="B769" s="651"/>
      <c r="C769" s="651"/>
      <c r="D769" s="651"/>
      <c r="E769" s="651"/>
      <c r="F769" s="651"/>
      <c r="G769" s="651"/>
      <c r="H769" s="651"/>
      <c r="I769" s="651"/>
      <c r="J769" s="651"/>
      <c r="K769" s="651"/>
      <c r="L769" s="651"/>
      <c r="M769" s="652"/>
    </row>
    <row r="770" spans="1:13">
      <c r="A770" s="653" t="s">
        <v>253</v>
      </c>
      <c r="B770" s="654"/>
      <c r="C770" s="656" t="s">
        <v>254</v>
      </c>
      <c r="D770" s="639" t="s">
        <v>255</v>
      </c>
      <c r="E770" s="566"/>
      <c r="F770" s="639" t="s">
        <v>256</v>
      </c>
      <c r="G770" s="658"/>
      <c r="H770" s="659" t="s">
        <v>257</v>
      </c>
      <c r="I770" s="656" t="s">
        <v>258</v>
      </c>
      <c r="J770" s="639" t="s">
        <v>255</v>
      </c>
      <c r="K770" s="566"/>
      <c r="L770" s="639" t="s">
        <v>256</v>
      </c>
      <c r="M770" s="640"/>
    </row>
    <row r="771" spans="1:13" ht="33" customHeight="1">
      <c r="A771" s="655"/>
      <c r="B771" s="566"/>
      <c r="C771" s="657"/>
      <c r="D771" s="181" t="s">
        <v>191</v>
      </c>
      <c r="E771" s="181" t="s">
        <v>192</v>
      </c>
      <c r="F771" s="181" t="s">
        <v>191</v>
      </c>
      <c r="G771" s="27" t="s">
        <v>192</v>
      </c>
      <c r="H771" s="660"/>
      <c r="I771" s="657"/>
      <c r="J771" s="181" t="s">
        <v>191</v>
      </c>
      <c r="K771" s="181" t="s">
        <v>192</v>
      </c>
      <c r="L771" s="181" t="s">
        <v>191</v>
      </c>
      <c r="M771" s="186" t="s">
        <v>192</v>
      </c>
    </row>
    <row r="772" spans="1:13" ht="22.5">
      <c r="A772" s="180">
        <v>1</v>
      </c>
      <c r="B772" s="190" t="s">
        <v>194</v>
      </c>
      <c r="C772" s="65" t="s">
        <v>195</v>
      </c>
      <c r="D772" s="59">
        <v>0</v>
      </c>
      <c r="E772" s="58">
        <v>70.5</v>
      </c>
      <c r="F772" s="59">
        <v>0</v>
      </c>
      <c r="G772" s="28">
        <v>70.5</v>
      </c>
      <c r="H772" s="29" t="s">
        <v>196</v>
      </c>
      <c r="I772" s="58">
        <v>5876</v>
      </c>
      <c r="J772" s="58">
        <v>0</v>
      </c>
      <c r="K772" s="58" t="e">
        <f>J772+'[4]1000903(六)548'!K635</f>
        <v>#REF!</v>
      </c>
      <c r="L772" s="58">
        <v>0</v>
      </c>
      <c r="M772" s="72">
        <v>6653.6</v>
      </c>
    </row>
    <row r="773" spans="1:13" ht="22.5">
      <c r="A773" s="182">
        <v>2</v>
      </c>
      <c r="B773" s="60" t="s">
        <v>197</v>
      </c>
      <c r="C773" s="77" t="s">
        <v>195</v>
      </c>
      <c r="D773" s="62">
        <v>0</v>
      </c>
      <c r="E773" s="58">
        <v>1286.5</v>
      </c>
      <c r="F773" s="62">
        <v>0</v>
      </c>
      <c r="G773" s="52">
        <v>1286.5</v>
      </c>
      <c r="H773" s="74" t="s">
        <v>198</v>
      </c>
      <c r="I773" s="64">
        <v>280</v>
      </c>
      <c r="J773" s="64">
        <v>0</v>
      </c>
      <c r="K773" s="58" t="e">
        <f>J773+'[4]1000903(六)548'!K636</f>
        <v>#REF!</v>
      </c>
      <c r="L773" s="64">
        <v>0</v>
      </c>
      <c r="M773" s="76">
        <v>150</v>
      </c>
    </row>
    <row r="774" spans="1:13" ht="22.5">
      <c r="A774" s="180">
        <v>3</v>
      </c>
      <c r="B774" s="190" t="s">
        <v>197</v>
      </c>
      <c r="C774" s="70">
        <v>1510</v>
      </c>
      <c r="D774" s="59">
        <v>0</v>
      </c>
      <c r="E774" s="58">
        <v>1617</v>
      </c>
      <c r="F774" s="59">
        <v>0</v>
      </c>
      <c r="G774" s="28">
        <v>1617</v>
      </c>
      <c r="H774" s="73" t="s">
        <v>20</v>
      </c>
      <c r="I774" s="58">
        <v>0</v>
      </c>
      <c r="J774" s="58">
        <v>0</v>
      </c>
      <c r="K774" s="58" t="e">
        <f>J774+'[4]1000903(六)548'!K637</f>
        <v>#REF!</v>
      </c>
      <c r="L774" s="58">
        <v>0</v>
      </c>
      <c r="M774" s="72">
        <v>400.5</v>
      </c>
    </row>
    <row r="775" spans="1:13" ht="36">
      <c r="A775" s="182">
        <v>4</v>
      </c>
      <c r="B775" s="60" t="s">
        <v>199</v>
      </c>
      <c r="C775" s="77" t="s">
        <v>195</v>
      </c>
      <c r="D775" s="62">
        <v>0</v>
      </c>
      <c r="E775" s="58">
        <v>11</v>
      </c>
      <c r="F775" s="62">
        <v>0</v>
      </c>
      <c r="G775" s="52">
        <v>11</v>
      </c>
      <c r="H775" s="79" t="s">
        <v>21</v>
      </c>
      <c r="I775" s="183">
        <v>2605</v>
      </c>
      <c r="J775" s="64">
        <v>0</v>
      </c>
      <c r="K775" s="58" t="e">
        <f>J775+'[4]1000903(六)548'!K638</f>
        <v>#REF!</v>
      </c>
      <c r="L775" s="64">
        <v>0</v>
      </c>
      <c r="M775" s="61">
        <v>2605</v>
      </c>
    </row>
    <row r="776" spans="1:13" ht="36">
      <c r="A776" s="182">
        <v>5</v>
      </c>
      <c r="B776" s="78" t="s">
        <v>200</v>
      </c>
      <c r="C776" s="75">
        <v>25580.94</v>
      </c>
      <c r="D776" s="62">
        <v>0</v>
      </c>
      <c r="E776" s="58">
        <v>26635.5</v>
      </c>
      <c r="F776" s="62">
        <v>0</v>
      </c>
      <c r="G776" s="52">
        <v>26635.5</v>
      </c>
      <c r="H776" s="79" t="s">
        <v>22</v>
      </c>
      <c r="I776" s="183">
        <v>7442</v>
      </c>
      <c r="J776" s="64">
        <v>0</v>
      </c>
      <c r="K776" s="58" t="e">
        <f>J776+'[4]1000903(六)548'!K639</f>
        <v>#REF!</v>
      </c>
      <c r="L776" s="64">
        <v>0</v>
      </c>
      <c r="M776" s="50">
        <v>7442</v>
      </c>
    </row>
    <row r="777" spans="1:13" ht="36">
      <c r="A777" s="182">
        <v>6</v>
      </c>
      <c r="B777" s="78" t="s">
        <v>201</v>
      </c>
      <c r="C777" s="71">
        <v>50</v>
      </c>
      <c r="D777" s="62">
        <v>0</v>
      </c>
      <c r="E777" s="58">
        <v>72.5</v>
      </c>
      <c r="F777" s="62">
        <v>0</v>
      </c>
      <c r="G777" s="52">
        <v>72.5</v>
      </c>
      <c r="H777" s="79" t="s">
        <v>23</v>
      </c>
      <c r="I777" s="183">
        <v>1319</v>
      </c>
      <c r="J777" s="64">
        <v>0</v>
      </c>
      <c r="K777" s="58" t="e">
        <f>J777+'[4]1000903(六)548'!K640</f>
        <v>#REF!</v>
      </c>
      <c r="L777" s="64">
        <v>0</v>
      </c>
      <c r="M777" s="50">
        <v>1319</v>
      </c>
    </row>
    <row r="778" spans="1:13" ht="22.5">
      <c r="A778" s="180">
        <v>7</v>
      </c>
      <c r="B778" s="179" t="s">
        <v>202</v>
      </c>
      <c r="C778" s="66">
        <v>33.6</v>
      </c>
      <c r="D778" s="59">
        <v>0</v>
      </c>
      <c r="E778" s="58">
        <v>24.16</v>
      </c>
      <c r="F778" s="59">
        <v>0</v>
      </c>
      <c r="G778" s="28">
        <v>24.16</v>
      </c>
      <c r="H778" s="31"/>
      <c r="I778" s="181"/>
      <c r="J778" s="181"/>
      <c r="K778" s="181"/>
      <c r="L778" s="181"/>
      <c r="M778" s="30"/>
    </row>
    <row r="779" spans="1:13" ht="22.5">
      <c r="A779" s="182">
        <v>8</v>
      </c>
      <c r="B779" s="32" t="s">
        <v>203</v>
      </c>
      <c r="C779" s="67">
        <v>88.8</v>
      </c>
      <c r="D779" s="62">
        <v>0</v>
      </c>
      <c r="E779" s="58">
        <v>70.42</v>
      </c>
      <c r="F779" s="62">
        <v>0</v>
      </c>
      <c r="G779" s="52">
        <v>70.42</v>
      </c>
      <c r="H779" s="33"/>
      <c r="I779" s="183"/>
      <c r="J779" s="183"/>
      <c r="K779" s="183"/>
      <c r="L779" s="183"/>
      <c r="M779" s="34"/>
    </row>
    <row r="780" spans="1:13">
      <c r="A780" s="180">
        <v>9</v>
      </c>
      <c r="B780" s="179" t="s">
        <v>204</v>
      </c>
      <c r="C780" s="68">
        <v>1343</v>
      </c>
      <c r="D780" s="59">
        <v>0</v>
      </c>
      <c r="E780" s="58">
        <v>1474.91</v>
      </c>
      <c r="F780" s="59">
        <v>0</v>
      </c>
      <c r="G780" s="28">
        <v>1474.91</v>
      </c>
      <c r="H780" s="31"/>
      <c r="I780" s="181"/>
      <c r="J780" s="181"/>
      <c r="K780" s="181"/>
      <c r="L780" s="181"/>
      <c r="M780" s="30"/>
    </row>
    <row r="781" spans="1:13">
      <c r="A781" s="182">
        <v>10</v>
      </c>
      <c r="B781" s="32" t="s">
        <v>205</v>
      </c>
      <c r="C781" s="69">
        <v>4007</v>
      </c>
      <c r="D781" s="62">
        <v>0</v>
      </c>
      <c r="E781" s="58">
        <v>3972.43</v>
      </c>
      <c r="F781" s="62">
        <v>0</v>
      </c>
      <c r="G781" s="28">
        <v>3972.43</v>
      </c>
      <c r="H781" s="33"/>
      <c r="I781" s="183"/>
      <c r="J781" s="183"/>
      <c r="K781" s="183"/>
      <c r="L781" s="183"/>
      <c r="M781" s="34"/>
    </row>
    <row r="782" spans="1:13" ht="17.25" thickBot="1">
      <c r="A782" s="35">
        <v>11</v>
      </c>
      <c r="B782" s="36"/>
      <c r="C782" s="37"/>
      <c r="D782" s="38"/>
      <c r="E782" s="90"/>
      <c r="F782" s="38"/>
      <c r="G782" s="39"/>
      <c r="H782" s="40"/>
      <c r="I782" s="41"/>
      <c r="J782" s="41"/>
      <c r="K782" s="41"/>
      <c r="L782" s="41"/>
      <c r="M782" s="42"/>
    </row>
    <row r="783" spans="1:13" ht="33.75" thickTop="1">
      <c r="A783" s="565" t="s">
        <v>206</v>
      </c>
      <c r="B783" s="566"/>
      <c r="C783" s="567"/>
      <c r="D783" s="567"/>
      <c r="E783" s="639"/>
      <c r="F783" s="641" t="s">
        <v>207</v>
      </c>
      <c r="G783" s="642"/>
      <c r="H783" s="43" t="s">
        <v>208</v>
      </c>
      <c r="I783" s="43" t="s">
        <v>209</v>
      </c>
      <c r="J783" s="567" t="s">
        <v>210</v>
      </c>
      <c r="K783" s="567"/>
      <c r="L783" s="567" t="s">
        <v>110</v>
      </c>
      <c r="M783" s="643"/>
    </row>
    <row r="784" spans="1:13">
      <c r="A784" s="618" t="s">
        <v>211</v>
      </c>
      <c r="B784" s="619"/>
      <c r="C784" s="620"/>
      <c r="D784" s="620" t="s">
        <v>212</v>
      </c>
      <c r="E784" s="621"/>
      <c r="F784" s="644"/>
      <c r="G784" s="645"/>
      <c r="H784" s="89"/>
      <c r="I784" s="57"/>
      <c r="J784" s="570"/>
      <c r="K784" s="570"/>
      <c r="L784" s="570"/>
      <c r="M784" s="623"/>
    </row>
    <row r="785" spans="1:13">
      <c r="A785" s="618" t="s">
        <v>213</v>
      </c>
      <c r="B785" s="619"/>
      <c r="C785" s="620"/>
      <c r="D785" s="620" t="s">
        <v>214</v>
      </c>
      <c r="E785" s="621"/>
      <c r="F785" s="622"/>
      <c r="G785" s="570"/>
      <c r="H785" s="92"/>
      <c r="I785" s="57"/>
      <c r="J785" s="570"/>
      <c r="K785" s="570"/>
      <c r="L785" s="570"/>
      <c r="M785" s="623"/>
    </row>
    <row r="786" spans="1:13">
      <c r="A786" s="634" t="s">
        <v>215</v>
      </c>
      <c r="B786" s="635"/>
      <c r="C786" s="579"/>
      <c r="D786" s="636" t="s">
        <v>216</v>
      </c>
      <c r="E786" s="637"/>
      <c r="F786" s="638"/>
      <c r="G786" s="567"/>
      <c r="H786" s="92"/>
      <c r="I786" s="57"/>
      <c r="J786" s="570"/>
      <c r="K786" s="570"/>
      <c r="L786" s="570"/>
      <c r="M786" s="623"/>
    </row>
    <row r="787" spans="1:13">
      <c r="A787" s="618" t="s">
        <v>217</v>
      </c>
      <c r="B787" s="619"/>
      <c r="C787" s="620"/>
      <c r="D787" s="620" t="s">
        <v>218</v>
      </c>
      <c r="E787" s="621"/>
      <c r="F787" s="622"/>
      <c r="G787" s="570"/>
      <c r="H787" s="92"/>
      <c r="I787" s="44"/>
      <c r="J787" s="570"/>
      <c r="K787" s="570"/>
      <c r="L787" s="570"/>
      <c r="M787" s="623"/>
    </row>
    <row r="788" spans="1:13" ht="17.25" thickBot="1">
      <c r="A788" s="624" t="s">
        <v>219</v>
      </c>
      <c r="B788" s="625"/>
      <c r="C788" s="626"/>
      <c r="D788" s="627" t="s">
        <v>220</v>
      </c>
      <c r="E788" s="628"/>
      <c r="F788" s="629"/>
      <c r="G788" s="630"/>
      <c r="H788" s="46"/>
      <c r="I788" s="47"/>
      <c r="J788" s="631"/>
      <c r="K788" s="630"/>
      <c r="L788" s="632"/>
      <c r="M788" s="633"/>
    </row>
    <row r="789" spans="1:13" ht="17.25" thickTop="1">
      <c r="A789" s="607" t="s">
        <v>221</v>
      </c>
      <c r="B789" s="608"/>
      <c r="C789" s="608"/>
      <c r="D789" s="608"/>
      <c r="E789" s="608"/>
      <c r="F789" s="608"/>
      <c r="G789" s="608"/>
      <c r="H789" s="608"/>
      <c r="I789" s="608"/>
      <c r="J789" s="608"/>
      <c r="K789" s="608"/>
      <c r="L789" s="608"/>
      <c r="M789" s="609"/>
    </row>
    <row r="790" spans="1:13">
      <c r="A790" s="610" t="s">
        <v>259</v>
      </c>
      <c r="B790" s="611"/>
      <c r="C790" s="611"/>
      <c r="D790" s="611"/>
      <c r="E790" s="611"/>
      <c r="F790" s="611"/>
      <c r="G790" s="611"/>
      <c r="H790" s="611"/>
      <c r="I790" s="611"/>
      <c r="J790" s="611"/>
      <c r="K790" s="611"/>
      <c r="L790" s="611"/>
      <c r="M790" s="612"/>
    </row>
    <row r="791" spans="1:13" ht="30" customHeight="1">
      <c r="A791" s="613" t="s">
        <v>223</v>
      </c>
      <c r="B791" s="614"/>
      <c r="C791" s="614"/>
      <c r="D791" s="614"/>
      <c r="E791" s="614"/>
      <c r="F791" s="614"/>
      <c r="G791" s="614"/>
      <c r="H791" s="614"/>
      <c r="I791" s="614"/>
      <c r="J791" s="614"/>
      <c r="K791" s="614"/>
      <c r="L791" s="614"/>
      <c r="M791" s="615"/>
    </row>
    <row r="792" spans="1:13" ht="49.5" customHeight="1">
      <c r="A792" s="716" t="s">
        <v>330</v>
      </c>
      <c r="B792" s="717"/>
      <c r="C792" s="717"/>
      <c r="D792" s="717"/>
      <c r="E792" s="717"/>
      <c r="F792" s="717"/>
      <c r="G792" s="717"/>
      <c r="H792" s="717"/>
      <c r="I792" s="717"/>
      <c r="J792" s="717"/>
      <c r="K792" s="717"/>
      <c r="L792" s="717"/>
      <c r="M792" s="718"/>
    </row>
    <row r="793" spans="1:13">
      <c r="A793" s="561" t="s">
        <v>225</v>
      </c>
      <c r="B793" s="562"/>
      <c r="C793" s="563"/>
      <c r="D793" s="563"/>
      <c r="E793" s="563"/>
      <c r="F793" s="563"/>
      <c r="G793" s="563"/>
      <c r="H793" s="563"/>
      <c r="I793" s="563"/>
      <c r="J793" s="563"/>
      <c r="K793" s="563"/>
      <c r="L793" s="563"/>
      <c r="M793" s="564"/>
    </row>
    <row r="794" spans="1:13" ht="17.25" thickBot="1">
      <c r="A794" s="543" t="s">
        <v>226</v>
      </c>
      <c r="B794" s="544"/>
      <c r="C794" s="545"/>
      <c r="D794" s="545"/>
      <c r="E794" s="545"/>
      <c r="F794" s="545"/>
      <c r="G794" s="545"/>
      <c r="H794" s="545"/>
      <c r="I794" s="545"/>
      <c r="J794" s="545"/>
      <c r="K794" s="545"/>
      <c r="L794" s="545"/>
      <c r="M794" s="546"/>
    </row>
    <row r="795" spans="1:13" ht="42" customHeight="1" thickTop="1" thickBot="1">
      <c r="A795" s="547" t="s">
        <v>227</v>
      </c>
      <c r="B795" s="548"/>
      <c r="C795" s="549"/>
      <c r="D795" s="549"/>
      <c r="E795" s="549"/>
      <c r="F795" s="549"/>
      <c r="G795" s="549"/>
      <c r="H795" s="550" t="s">
        <v>228</v>
      </c>
      <c r="I795" s="550"/>
      <c r="J795" s="550"/>
      <c r="K795" s="550"/>
      <c r="L795" s="550"/>
      <c r="M795" s="551"/>
    </row>
    <row r="796" spans="1:13" ht="26.25" thickTop="1">
      <c r="E796" s="616" t="s">
        <v>76</v>
      </c>
      <c r="F796" s="616"/>
      <c r="G796" s="616"/>
      <c r="H796" s="616"/>
      <c r="I796" s="616"/>
      <c r="L796" s="616" t="s">
        <v>77</v>
      </c>
      <c r="M796" s="616"/>
    </row>
    <row r="797" spans="1:13" ht="25.5">
      <c r="A797" s="617" t="s">
        <v>78</v>
      </c>
      <c r="B797" s="617"/>
      <c r="C797" s="617"/>
      <c r="E797" s="616" t="s">
        <v>79</v>
      </c>
      <c r="F797" s="616"/>
      <c r="G797" s="616"/>
      <c r="H797" s="616"/>
      <c r="I797" s="616"/>
    </row>
    <row r="798" spans="1:13" ht="17.25" thickBot="1">
      <c r="A798" s="5" t="s">
        <v>80</v>
      </c>
      <c r="B798" s="6"/>
      <c r="C798" s="6"/>
      <c r="D798" s="6"/>
      <c r="E798" s="5"/>
      <c r="F798" s="5"/>
      <c r="G798" s="5"/>
      <c r="H798" s="5" t="s">
        <v>81</v>
      </c>
      <c r="J798" s="592">
        <v>40856</v>
      </c>
      <c r="K798" s="592"/>
      <c r="L798" s="592"/>
      <c r="M798" s="7">
        <f>J798</f>
        <v>40856</v>
      </c>
    </row>
    <row r="799" spans="1:13" ht="36" customHeight="1" thickTop="1" thickBot="1">
      <c r="A799" s="593" t="s">
        <v>82</v>
      </c>
      <c r="B799" s="594"/>
      <c r="C799" s="595"/>
      <c r="D799" s="596" t="s">
        <v>83</v>
      </c>
      <c r="E799" s="597"/>
      <c r="F799" s="597"/>
      <c r="G799" s="597"/>
      <c r="H799" s="597"/>
      <c r="I799" s="598"/>
      <c r="J799" s="599" t="s">
        <v>84</v>
      </c>
      <c r="K799" s="599"/>
      <c r="L799" s="600" t="s">
        <v>85</v>
      </c>
      <c r="M799" s="601"/>
    </row>
    <row r="800" spans="1:13" ht="17.25" thickTop="1">
      <c r="A800" s="568" t="s">
        <v>86</v>
      </c>
      <c r="B800" s="569"/>
      <c r="C800" s="570"/>
      <c r="D800" s="563" t="s">
        <v>87</v>
      </c>
      <c r="E800" s="602"/>
      <c r="F800" s="603" t="s">
        <v>88</v>
      </c>
      <c r="G800" s="604"/>
      <c r="H800" s="605">
        <v>40190</v>
      </c>
      <c r="I800" s="606"/>
      <c r="J800" s="595" t="s">
        <v>89</v>
      </c>
      <c r="K800" s="595"/>
      <c r="L800" s="581">
        <v>720</v>
      </c>
      <c r="M800" s="582"/>
    </row>
    <row r="801" spans="1:13" ht="17.25" thickBot="1">
      <c r="A801" s="583" t="s">
        <v>90</v>
      </c>
      <c r="B801" s="584"/>
      <c r="C801" s="585"/>
      <c r="D801" s="586" t="s">
        <v>91</v>
      </c>
      <c r="E801" s="587"/>
      <c r="F801" s="568" t="s">
        <v>92</v>
      </c>
      <c r="G801" s="570"/>
      <c r="H801" s="588">
        <v>41007</v>
      </c>
      <c r="I801" s="589"/>
      <c r="J801" s="570" t="s">
        <v>93</v>
      </c>
      <c r="K801" s="570"/>
      <c r="L801" s="590">
        <v>569</v>
      </c>
      <c r="M801" s="591"/>
    </row>
    <row r="802" spans="1:13" ht="18" thickTop="1" thickBot="1">
      <c r="A802" s="565" t="s">
        <v>94</v>
      </c>
      <c r="B802" s="566"/>
      <c r="C802" s="567"/>
      <c r="D802" s="572">
        <v>483900000</v>
      </c>
      <c r="E802" s="573"/>
      <c r="F802" s="571" t="s">
        <v>95</v>
      </c>
      <c r="G802" s="557"/>
      <c r="H802" s="574">
        <v>97</v>
      </c>
      <c r="I802" s="575"/>
      <c r="J802" s="557" t="s">
        <v>96</v>
      </c>
      <c r="K802" s="557"/>
      <c r="L802" s="576">
        <f>L800-L801</f>
        <v>151</v>
      </c>
      <c r="M802" s="577"/>
    </row>
    <row r="803" spans="1:13" ht="17.25" thickTop="1">
      <c r="A803" s="568"/>
      <c r="B803" s="569"/>
      <c r="C803" s="570"/>
      <c r="D803" s="578" t="s">
        <v>97</v>
      </c>
      <c r="E803" s="578"/>
      <c r="F803" s="579" t="s">
        <v>98</v>
      </c>
      <c r="G803" s="579"/>
      <c r="H803" s="579"/>
      <c r="I803" s="580"/>
      <c r="J803" s="566" t="s">
        <v>99</v>
      </c>
      <c r="K803" s="567"/>
      <c r="L803" s="458">
        <v>0.7138000000000001</v>
      </c>
      <c r="M803" s="459"/>
    </row>
    <row r="804" spans="1:13" ht="17.25" thickBot="1">
      <c r="A804" s="571"/>
      <c r="B804" s="556"/>
      <c r="C804" s="557"/>
      <c r="D804" s="553" t="s">
        <v>100</v>
      </c>
      <c r="E804" s="553"/>
      <c r="F804" s="554" t="s">
        <v>101</v>
      </c>
      <c r="G804" s="554"/>
      <c r="H804" s="554"/>
      <c r="I804" s="555"/>
      <c r="J804" s="556" t="s">
        <v>102</v>
      </c>
      <c r="K804" s="557"/>
      <c r="L804" s="440">
        <v>0.68829999999999991</v>
      </c>
      <c r="M804" s="441"/>
    </row>
    <row r="805" spans="1:13" ht="17.25" thickTop="1">
      <c r="A805" s="552" t="s">
        <v>229</v>
      </c>
      <c r="B805" s="552"/>
      <c r="C805" s="541"/>
      <c r="D805" s="541"/>
      <c r="E805" s="541"/>
      <c r="F805" s="541"/>
      <c r="G805" s="541"/>
      <c r="H805" s="541"/>
      <c r="I805" s="541"/>
      <c r="J805" s="541"/>
      <c r="K805" s="541"/>
      <c r="L805" s="541"/>
      <c r="M805" s="541"/>
    </row>
    <row r="806" spans="1:13">
      <c r="A806" s="542" t="s">
        <v>230</v>
      </c>
      <c r="B806" s="542"/>
      <c r="C806" s="540"/>
      <c r="D806" s="540"/>
      <c r="E806" s="540"/>
      <c r="F806" s="540"/>
      <c r="G806" s="540"/>
      <c r="H806" s="540"/>
      <c r="I806" s="540"/>
      <c r="J806" s="540"/>
      <c r="K806" s="540"/>
      <c r="L806" s="540"/>
      <c r="M806" s="540"/>
    </row>
    <row r="807" spans="1:13">
      <c r="A807" s="540" t="s">
        <v>231</v>
      </c>
      <c r="B807" s="540"/>
      <c r="C807" s="540"/>
      <c r="D807" s="540"/>
      <c r="E807" s="540"/>
      <c r="F807" s="540"/>
      <c r="G807" s="540"/>
      <c r="H807" s="540"/>
      <c r="I807" s="540"/>
      <c r="J807" s="540"/>
      <c r="K807" s="540"/>
      <c r="L807" s="540"/>
      <c r="M807" s="540"/>
    </row>
    <row r="808" spans="1:13">
      <c r="A808" s="540" t="s">
        <v>232</v>
      </c>
      <c r="B808" s="540"/>
      <c r="C808" s="541"/>
      <c r="D808" s="541"/>
      <c r="E808" s="541"/>
      <c r="F808" s="541"/>
      <c r="G808" s="541"/>
      <c r="H808" s="541"/>
      <c r="I808" s="541"/>
      <c r="J808" s="541"/>
      <c r="K808" s="541"/>
      <c r="L808" s="541"/>
      <c r="M808" s="541"/>
    </row>
    <row r="809" spans="1:13">
      <c r="A809" s="542" t="s">
        <v>233</v>
      </c>
      <c r="B809" s="542"/>
      <c r="C809" s="540"/>
      <c r="D809" s="540"/>
      <c r="E809" s="540"/>
      <c r="F809" s="540"/>
      <c r="G809" s="540"/>
      <c r="H809" s="540"/>
      <c r="I809" s="540"/>
      <c r="J809" s="540"/>
      <c r="K809" s="540"/>
      <c r="L809" s="540"/>
      <c r="M809" s="540"/>
    </row>
    <row r="810" spans="1:13">
      <c r="A810" s="540" t="s">
        <v>234</v>
      </c>
      <c r="B810" s="540"/>
      <c r="C810" s="540"/>
      <c r="D810" s="540"/>
      <c r="E810" s="540"/>
      <c r="F810" s="540"/>
      <c r="G810" s="540"/>
      <c r="H810" s="540"/>
      <c r="I810" s="540"/>
      <c r="J810" s="540"/>
      <c r="K810" s="540"/>
      <c r="L810" s="540"/>
      <c r="M810" s="540"/>
    </row>
    <row r="811" spans="1:13">
      <c r="A811" s="540" t="s">
        <v>235</v>
      </c>
      <c r="B811" s="540"/>
      <c r="C811" s="540"/>
      <c r="D811" s="540"/>
      <c r="E811" s="540"/>
      <c r="F811" s="540"/>
      <c r="G811" s="540"/>
      <c r="H811" s="540"/>
      <c r="I811" s="540"/>
      <c r="J811" s="540"/>
      <c r="K811" s="540"/>
      <c r="L811" s="540"/>
      <c r="M811" s="540"/>
    </row>
    <row r="812" spans="1:13">
      <c r="A812" s="540" t="s">
        <v>236</v>
      </c>
      <c r="B812" s="540"/>
      <c r="C812" s="540"/>
      <c r="D812" s="540"/>
      <c r="E812" s="540"/>
      <c r="F812" s="540"/>
      <c r="G812" s="540"/>
      <c r="H812" s="540"/>
      <c r="I812" s="540"/>
      <c r="J812" s="540"/>
      <c r="K812" s="540"/>
      <c r="L812" s="540"/>
      <c r="M812" s="540"/>
    </row>
    <row r="813" spans="1:13" ht="25.5">
      <c r="E813" s="616" t="s">
        <v>76</v>
      </c>
      <c r="F813" s="616"/>
      <c r="G813" s="616"/>
      <c r="H813" s="616"/>
      <c r="I813" s="616"/>
      <c r="L813" s="616" t="s">
        <v>77</v>
      </c>
      <c r="M813" s="616"/>
    </row>
    <row r="814" spans="1:13" ht="25.5">
      <c r="A814" s="617" t="s">
        <v>78</v>
      </c>
      <c r="B814" s="617"/>
      <c r="C814" s="617"/>
      <c r="E814" s="616" t="s">
        <v>79</v>
      </c>
      <c r="F814" s="616"/>
      <c r="G814" s="616"/>
      <c r="H814" s="616"/>
      <c r="I814" s="616"/>
    </row>
    <row r="815" spans="1:13" ht="17.25" thickBot="1">
      <c r="A815" s="5" t="s">
        <v>80</v>
      </c>
      <c r="B815" s="6"/>
      <c r="C815" s="6"/>
      <c r="D815" s="6"/>
      <c r="E815" s="5"/>
      <c r="F815" s="5"/>
      <c r="G815" s="5"/>
      <c r="H815" s="5" t="s">
        <v>81</v>
      </c>
      <c r="J815" s="592">
        <v>40857</v>
      </c>
      <c r="K815" s="592"/>
      <c r="L815" s="592"/>
      <c r="M815" s="7">
        <f>J815</f>
        <v>40857</v>
      </c>
    </row>
    <row r="816" spans="1:13" ht="36" customHeight="1" thickTop="1" thickBot="1">
      <c r="A816" s="593" t="s">
        <v>82</v>
      </c>
      <c r="B816" s="594"/>
      <c r="C816" s="595"/>
      <c r="D816" s="596" t="s">
        <v>83</v>
      </c>
      <c r="E816" s="597"/>
      <c r="F816" s="597"/>
      <c r="G816" s="597"/>
      <c r="H816" s="597"/>
      <c r="I816" s="598"/>
      <c r="J816" s="599" t="s">
        <v>84</v>
      </c>
      <c r="K816" s="599"/>
      <c r="L816" s="600" t="s">
        <v>85</v>
      </c>
      <c r="M816" s="601"/>
    </row>
    <row r="817" spans="1:19" ht="17.25" thickTop="1">
      <c r="A817" s="568" t="s">
        <v>86</v>
      </c>
      <c r="B817" s="569"/>
      <c r="C817" s="570"/>
      <c r="D817" s="563" t="s">
        <v>87</v>
      </c>
      <c r="E817" s="602"/>
      <c r="F817" s="603" t="s">
        <v>88</v>
      </c>
      <c r="G817" s="604"/>
      <c r="H817" s="605">
        <v>40190</v>
      </c>
      <c r="I817" s="606"/>
      <c r="J817" s="595" t="s">
        <v>89</v>
      </c>
      <c r="K817" s="595"/>
      <c r="L817" s="581">
        <v>720</v>
      </c>
      <c r="M817" s="582"/>
    </row>
    <row r="818" spans="1:19" ht="17.25" thickBot="1">
      <c r="A818" s="583" t="s">
        <v>90</v>
      </c>
      <c r="B818" s="584"/>
      <c r="C818" s="585"/>
      <c r="D818" s="586" t="s">
        <v>91</v>
      </c>
      <c r="E818" s="587"/>
      <c r="F818" s="568" t="s">
        <v>92</v>
      </c>
      <c r="G818" s="570"/>
      <c r="H818" s="588">
        <v>41007</v>
      </c>
      <c r="I818" s="589"/>
      <c r="J818" s="570" t="s">
        <v>93</v>
      </c>
      <c r="K818" s="570"/>
      <c r="L818" s="590">
        <v>570</v>
      </c>
      <c r="M818" s="591"/>
    </row>
    <row r="819" spans="1:19" ht="18" thickTop="1" thickBot="1">
      <c r="A819" s="565" t="s">
        <v>94</v>
      </c>
      <c r="B819" s="566"/>
      <c r="C819" s="567"/>
      <c r="D819" s="572">
        <v>483900000</v>
      </c>
      <c r="E819" s="573"/>
      <c r="F819" s="571" t="s">
        <v>95</v>
      </c>
      <c r="G819" s="557"/>
      <c r="H819" s="574">
        <v>97</v>
      </c>
      <c r="I819" s="575"/>
      <c r="J819" s="557" t="s">
        <v>96</v>
      </c>
      <c r="K819" s="557"/>
      <c r="L819" s="576">
        <f>L817-L818</f>
        <v>150</v>
      </c>
      <c r="M819" s="577"/>
    </row>
    <row r="820" spans="1:19" ht="17.25" thickTop="1">
      <c r="A820" s="568"/>
      <c r="B820" s="569"/>
      <c r="C820" s="570"/>
      <c r="D820" s="578" t="s">
        <v>97</v>
      </c>
      <c r="E820" s="578"/>
      <c r="F820" s="579" t="s">
        <v>98</v>
      </c>
      <c r="G820" s="579"/>
      <c r="H820" s="579"/>
      <c r="I820" s="580"/>
      <c r="J820" s="566" t="s">
        <v>99</v>
      </c>
      <c r="K820" s="567"/>
      <c r="L820" s="458">
        <f>L730+0.16%</f>
        <v>0.71540000000000015</v>
      </c>
      <c r="M820" s="459"/>
    </row>
    <row r="821" spans="1:19" ht="17.25" thickBot="1">
      <c r="A821" s="571"/>
      <c r="B821" s="556"/>
      <c r="C821" s="557"/>
      <c r="D821" s="553" t="s">
        <v>100</v>
      </c>
      <c r="E821" s="553"/>
      <c r="F821" s="554" t="s">
        <v>101</v>
      </c>
      <c r="G821" s="554"/>
      <c r="H821" s="554"/>
      <c r="I821" s="555"/>
      <c r="J821" s="556" t="s">
        <v>102</v>
      </c>
      <c r="K821" s="557"/>
      <c r="L821" s="440">
        <v>0.68979999999999997</v>
      </c>
      <c r="M821" s="441"/>
    </row>
    <row r="822" spans="1:19" ht="18" thickTop="1" thickBot="1">
      <c r="A822" s="704" t="s">
        <v>103</v>
      </c>
      <c r="B822" s="705"/>
      <c r="C822" s="706"/>
      <c r="D822" s="706"/>
      <c r="E822" s="706"/>
      <c r="F822" s="706"/>
      <c r="G822" s="706"/>
      <c r="H822" s="706"/>
      <c r="I822" s="706"/>
      <c r="J822" s="707"/>
      <c r="K822" s="707"/>
      <c r="L822" s="706"/>
      <c r="M822" s="708"/>
    </row>
    <row r="823" spans="1:19" ht="24" customHeight="1" thickTop="1">
      <c r="A823" s="568" t="s">
        <v>104</v>
      </c>
      <c r="B823" s="569"/>
      <c r="C823" s="570"/>
      <c r="D823" s="181" t="s">
        <v>105</v>
      </c>
      <c r="E823" s="181" t="s">
        <v>106</v>
      </c>
      <c r="F823" s="570" t="s">
        <v>107</v>
      </c>
      <c r="G823" s="570"/>
      <c r="H823" s="570" t="s">
        <v>108</v>
      </c>
      <c r="I823" s="709"/>
      <c r="J823" s="710" t="s">
        <v>109</v>
      </c>
      <c r="K823" s="711"/>
      <c r="L823" s="569" t="s">
        <v>110</v>
      </c>
      <c r="M823" s="623"/>
    </row>
    <row r="824" spans="1:19" ht="38.25" customHeight="1">
      <c r="A824" s="14">
        <v>1</v>
      </c>
      <c r="B824" s="698" t="s">
        <v>111</v>
      </c>
      <c r="C824" s="699"/>
      <c r="D824" s="181" t="s">
        <v>112</v>
      </c>
      <c r="E824" s="54">
        <v>1</v>
      </c>
      <c r="F824" s="675"/>
      <c r="G824" s="676"/>
      <c r="H824" s="677">
        <f>L818/L817</f>
        <v>0.79166666666666663</v>
      </c>
      <c r="I824" s="678"/>
      <c r="J824" s="688" t="s">
        <v>113</v>
      </c>
      <c r="K824" s="689"/>
      <c r="L824" s="700"/>
      <c r="M824" s="701"/>
    </row>
    <row r="825" spans="1:19" ht="38.1" customHeight="1">
      <c r="A825" s="14">
        <v>2</v>
      </c>
      <c r="B825" s="692" t="s">
        <v>114</v>
      </c>
      <c r="C825" s="693"/>
      <c r="D825" s="181" t="s">
        <v>115</v>
      </c>
      <c r="E825" s="54">
        <v>6838</v>
      </c>
      <c r="F825" s="675"/>
      <c r="G825" s="676"/>
      <c r="H825" s="677">
        <v>5780</v>
      </c>
      <c r="I825" s="678"/>
      <c r="J825" s="688" t="s">
        <v>113</v>
      </c>
      <c r="K825" s="689"/>
      <c r="L825" s="668"/>
      <c r="M825" s="725"/>
      <c r="O825" s="10"/>
      <c r="P825" s="63"/>
      <c r="Q825" s="11"/>
      <c r="R825" s="11"/>
      <c r="S825" s="4"/>
    </row>
    <row r="826" spans="1:19" s="109" customFormat="1" ht="38.25" customHeight="1">
      <c r="A826" s="105">
        <v>3</v>
      </c>
      <c r="B826" s="744" t="s">
        <v>331</v>
      </c>
      <c r="C826" s="745"/>
      <c r="D826" s="181" t="s">
        <v>117</v>
      </c>
      <c r="E826" s="56">
        <v>4022.18</v>
      </c>
      <c r="F826" s="746"/>
      <c r="G826" s="747"/>
      <c r="H826" s="748">
        <v>3952.22</v>
      </c>
      <c r="I826" s="749"/>
      <c r="J826" s="688" t="s">
        <v>113</v>
      </c>
      <c r="K826" s="689"/>
      <c r="L826" s="750" t="s">
        <v>332</v>
      </c>
      <c r="M826" s="751"/>
      <c r="N826" s="106"/>
      <c r="O826" s="107"/>
      <c r="P826" s="107"/>
      <c r="Q826" s="108"/>
    </row>
    <row r="827" spans="1:19" ht="38.25" customHeight="1">
      <c r="A827" s="53">
        <v>4</v>
      </c>
      <c r="B827" s="686" t="s">
        <v>338</v>
      </c>
      <c r="C827" s="687"/>
      <c r="D827" s="181" t="s">
        <v>115</v>
      </c>
      <c r="E827" s="112">
        <v>2173.25</v>
      </c>
      <c r="F827" s="675"/>
      <c r="G827" s="676"/>
      <c r="H827" s="677">
        <v>2000</v>
      </c>
      <c r="I827" s="678"/>
      <c r="J827" s="688" t="s">
        <v>113</v>
      </c>
      <c r="K827" s="689"/>
      <c r="L827" s="740" t="s">
        <v>339</v>
      </c>
      <c r="M827" s="741"/>
    </row>
    <row r="828" spans="1:19" ht="38.25" customHeight="1">
      <c r="A828" s="53">
        <v>5</v>
      </c>
      <c r="B828" s="686" t="s">
        <v>333</v>
      </c>
      <c r="C828" s="687"/>
      <c r="D828" s="181" t="s">
        <v>115</v>
      </c>
      <c r="E828" s="55">
        <v>2845</v>
      </c>
      <c r="F828" s="675"/>
      <c r="G828" s="676"/>
      <c r="H828" s="677">
        <v>2560</v>
      </c>
      <c r="I828" s="678"/>
      <c r="J828" s="688" t="s">
        <v>113</v>
      </c>
      <c r="K828" s="689"/>
      <c r="L828" s="740" t="s">
        <v>327</v>
      </c>
      <c r="M828" s="741"/>
    </row>
    <row r="829" spans="1:19" ht="37.5" customHeight="1">
      <c r="A829" s="53">
        <v>6</v>
      </c>
      <c r="B829" s="686" t="s">
        <v>119</v>
      </c>
      <c r="C829" s="687"/>
      <c r="D829" s="181" t="s">
        <v>115</v>
      </c>
      <c r="E829" s="55">
        <v>270</v>
      </c>
      <c r="F829" s="675"/>
      <c r="G829" s="676"/>
      <c r="H829" s="677">
        <v>0</v>
      </c>
      <c r="I829" s="678"/>
      <c r="J829" s="688" t="s">
        <v>120</v>
      </c>
      <c r="K829" s="689"/>
      <c r="L829" s="742" t="s">
        <v>340</v>
      </c>
      <c r="M829" s="743"/>
      <c r="N829" s="2"/>
      <c r="O829" s="10"/>
      <c r="P829" s="91"/>
      <c r="Q829" s="11"/>
      <c r="R829" s="11"/>
      <c r="S829" s="4"/>
    </row>
    <row r="830" spans="1:19" ht="38.25" customHeight="1">
      <c r="A830" s="53">
        <v>7</v>
      </c>
      <c r="B830" s="686" t="s">
        <v>124</v>
      </c>
      <c r="C830" s="687"/>
      <c r="D830" s="181" t="s">
        <v>115</v>
      </c>
      <c r="E830" s="55">
        <v>7726</v>
      </c>
      <c r="F830" s="675"/>
      <c r="G830" s="676"/>
      <c r="H830" s="677">
        <v>6726</v>
      </c>
      <c r="I830" s="678"/>
      <c r="J830" s="688" t="s">
        <v>120</v>
      </c>
      <c r="K830" s="689"/>
      <c r="L830" s="738" t="s">
        <v>334</v>
      </c>
      <c r="M830" s="739"/>
    </row>
    <row r="831" spans="1:19" ht="38.25" customHeight="1">
      <c r="A831" s="14">
        <v>8</v>
      </c>
      <c r="B831" s="686" t="s">
        <v>335</v>
      </c>
      <c r="C831" s="687"/>
      <c r="D831" s="181" t="s">
        <v>115</v>
      </c>
      <c r="E831" s="55">
        <v>2865</v>
      </c>
      <c r="F831" s="675"/>
      <c r="G831" s="676"/>
      <c r="H831" s="677">
        <v>500</v>
      </c>
      <c r="I831" s="678"/>
      <c r="J831" s="688" t="s">
        <v>113</v>
      </c>
      <c r="K831" s="689"/>
      <c r="L831" s="668" t="s">
        <v>336</v>
      </c>
      <c r="M831" s="725"/>
    </row>
    <row r="832" spans="1:19" ht="38.25" customHeight="1">
      <c r="A832" s="14">
        <v>9</v>
      </c>
      <c r="B832" s="178" t="s">
        <v>341</v>
      </c>
      <c r="C832" s="179"/>
      <c r="D832" s="181" t="s">
        <v>342</v>
      </c>
      <c r="E832" s="55">
        <v>113</v>
      </c>
      <c r="F832" s="174"/>
      <c r="G832" s="175"/>
      <c r="H832" s="176"/>
      <c r="I832" s="177"/>
      <c r="J832" s="688" t="s">
        <v>113</v>
      </c>
      <c r="K832" s="689"/>
      <c r="L832" s="681" t="s">
        <v>343</v>
      </c>
      <c r="M832" s="682"/>
    </row>
    <row r="833" spans="1:13" ht="38.25" customHeight="1" thickBot="1">
      <c r="A833" s="14">
        <v>10</v>
      </c>
      <c r="B833" s="686" t="s">
        <v>129</v>
      </c>
      <c r="C833" s="687"/>
      <c r="D833" s="181" t="s">
        <v>130</v>
      </c>
      <c r="E833" s="56">
        <v>1</v>
      </c>
      <c r="F833" s="675"/>
      <c r="G833" s="676"/>
      <c r="H833" s="677">
        <v>0</v>
      </c>
      <c r="I833" s="678"/>
      <c r="J833" s="679" t="s">
        <v>120</v>
      </c>
      <c r="K833" s="680"/>
      <c r="L833" s="732" t="s">
        <v>131</v>
      </c>
      <c r="M833" s="733"/>
    </row>
    <row r="834" spans="1:13" ht="17.25" thickTop="1">
      <c r="A834" s="683" t="s">
        <v>132</v>
      </c>
      <c r="B834" s="684"/>
      <c r="C834" s="684"/>
      <c r="D834" s="684"/>
      <c r="E834" s="684"/>
      <c r="F834" s="684"/>
      <c r="G834" s="684"/>
      <c r="H834" s="684"/>
      <c r="I834" s="684"/>
      <c r="J834" s="684"/>
      <c r="K834" s="684"/>
      <c r="L834" s="684"/>
      <c r="M834" s="685"/>
    </row>
    <row r="835" spans="1:13">
      <c r="A835" s="668" t="s">
        <v>133</v>
      </c>
      <c r="B835" s="663"/>
      <c r="C835" s="187" t="s">
        <v>134</v>
      </c>
      <c r="D835" s="187" t="s">
        <v>135</v>
      </c>
      <c r="E835" s="187" t="s">
        <v>133</v>
      </c>
      <c r="F835" s="187" t="s">
        <v>134</v>
      </c>
      <c r="G835" s="15" t="s">
        <v>135</v>
      </c>
      <c r="H835" s="663" t="s">
        <v>136</v>
      </c>
      <c r="I835" s="670"/>
      <c r="J835" s="671" t="s">
        <v>137</v>
      </c>
      <c r="K835" s="671"/>
      <c r="L835" s="671" t="s">
        <v>138</v>
      </c>
      <c r="M835" s="672"/>
    </row>
    <row r="836" spans="1:13">
      <c r="A836" s="661" t="s">
        <v>139</v>
      </c>
      <c r="B836" s="569"/>
      <c r="C836" s="16">
        <v>7</v>
      </c>
      <c r="D836" s="16">
        <f t="shared" ref="D836:D847" si="34">C836+D745</f>
        <v>3980</v>
      </c>
      <c r="E836" s="181" t="s">
        <v>140</v>
      </c>
      <c r="F836" s="16">
        <v>15</v>
      </c>
      <c r="G836" s="155">
        <f t="shared" ref="G836:G847" si="35">F836+G745</f>
        <v>8529</v>
      </c>
      <c r="H836" s="622" t="s">
        <v>243</v>
      </c>
      <c r="I836" s="570"/>
      <c r="J836" s="18">
        <v>0</v>
      </c>
      <c r="K836" s="19">
        <f t="shared" ref="K836:K847" si="36">J836+K745</f>
        <v>32</v>
      </c>
      <c r="L836" s="20">
        <v>0</v>
      </c>
      <c r="M836" s="21">
        <f t="shared" ref="M836:M847" si="37">L836+M745</f>
        <v>5</v>
      </c>
    </row>
    <row r="837" spans="1:13">
      <c r="A837" s="661" t="s">
        <v>142</v>
      </c>
      <c r="B837" s="569"/>
      <c r="C837" s="16">
        <v>0</v>
      </c>
      <c r="D837" s="16">
        <f t="shared" si="34"/>
        <v>65</v>
      </c>
      <c r="E837" s="181" t="s">
        <v>143</v>
      </c>
      <c r="F837" s="16">
        <v>0</v>
      </c>
      <c r="G837" s="155">
        <f t="shared" si="35"/>
        <v>12</v>
      </c>
      <c r="H837" s="622" t="s">
        <v>144</v>
      </c>
      <c r="I837" s="570"/>
      <c r="J837" s="18">
        <v>0</v>
      </c>
      <c r="K837" s="19">
        <f t="shared" si="36"/>
        <v>143</v>
      </c>
      <c r="L837" s="20">
        <v>0</v>
      </c>
      <c r="M837" s="21">
        <f t="shared" si="37"/>
        <v>11</v>
      </c>
    </row>
    <row r="838" spans="1:13">
      <c r="A838" s="661" t="s">
        <v>145</v>
      </c>
      <c r="B838" s="569"/>
      <c r="C838" s="16">
        <v>4</v>
      </c>
      <c r="D838" s="16">
        <f t="shared" si="34"/>
        <v>1559</v>
      </c>
      <c r="E838" s="181" t="s">
        <v>146</v>
      </c>
      <c r="F838" s="16">
        <v>0</v>
      </c>
      <c r="G838" s="155">
        <f t="shared" si="35"/>
        <v>55</v>
      </c>
      <c r="H838" s="622" t="s">
        <v>147</v>
      </c>
      <c r="I838" s="570"/>
      <c r="J838" s="18">
        <v>0</v>
      </c>
      <c r="K838" s="19">
        <f t="shared" si="36"/>
        <v>16</v>
      </c>
      <c r="L838" s="20">
        <v>0</v>
      </c>
      <c r="M838" s="21">
        <f t="shared" si="37"/>
        <v>3</v>
      </c>
    </row>
    <row r="839" spans="1:13">
      <c r="A839" s="653" t="s">
        <v>244</v>
      </c>
      <c r="B839" s="654"/>
      <c r="C839" s="16">
        <v>4</v>
      </c>
      <c r="D839" s="16">
        <f t="shared" si="34"/>
        <v>4053</v>
      </c>
      <c r="E839" s="188" t="s">
        <v>149</v>
      </c>
      <c r="F839" s="16">
        <v>0</v>
      </c>
      <c r="G839" s="155">
        <f t="shared" si="35"/>
        <v>96</v>
      </c>
      <c r="H839" s="723" t="s">
        <v>150</v>
      </c>
      <c r="I839" s="724"/>
      <c r="J839" s="18">
        <v>0</v>
      </c>
      <c r="K839" s="19">
        <f t="shared" si="36"/>
        <v>16</v>
      </c>
      <c r="L839" s="20">
        <v>0</v>
      </c>
      <c r="M839" s="21">
        <f t="shared" si="37"/>
        <v>2</v>
      </c>
    </row>
    <row r="840" spans="1:13">
      <c r="A840" s="721" t="s">
        <v>151</v>
      </c>
      <c r="B840" s="722"/>
      <c r="C840" s="24">
        <v>0</v>
      </c>
      <c r="D840" s="16">
        <f t="shared" si="34"/>
        <v>518</v>
      </c>
      <c r="E840" s="25" t="s">
        <v>152</v>
      </c>
      <c r="F840" s="16">
        <v>0</v>
      </c>
      <c r="G840" s="155">
        <f t="shared" si="35"/>
        <v>107</v>
      </c>
      <c r="H840" s="622" t="s">
        <v>153</v>
      </c>
      <c r="I840" s="570"/>
      <c r="J840" s="18">
        <v>0</v>
      </c>
      <c r="K840" s="19">
        <f t="shared" si="36"/>
        <v>0</v>
      </c>
      <c r="L840" s="20">
        <v>0</v>
      </c>
      <c r="M840" s="21">
        <f t="shared" si="37"/>
        <v>111</v>
      </c>
    </row>
    <row r="841" spans="1:13">
      <c r="A841" s="721" t="s">
        <v>154</v>
      </c>
      <c r="B841" s="722"/>
      <c r="C841" s="24">
        <v>0</v>
      </c>
      <c r="D841" s="16">
        <f t="shared" si="34"/>
        <v>87</v>
      </c>
      <c r="E841" s="189" t="s">
        <v>245</v>
      </c>
      <c r="F841" s="16">
        <v>0</v>
      </c>
      <c r="G841" s="155">
        <f t="shared" si="35"/>
        <v>14</v>
      </c>
      <c r="H841" s="723" t="s">
        <v>246</v>
      </c>
      <c r="I841" s="724"/>
      <c r="J841" s="18">
        <v>0</v>
      </c>
      <c r="K841" s="19">
        <f t="shared" si="36"/>
        <v>0</v>
      </c>
      <c r="L841" s="26">
        <v>0</v>
      </c>
      <c r="M841" s="21">
        <f t="shared" si="37"/>
        <v>3824</v>
      </c>
    </row>
    <row r="842" spans="1:13">
      <c r="A842" s="721" t="s">
        <v>158</v>
      </c>
      <c r="B842" s="722"/>
      <c r="C842" s="24">
        <v>0</v>
      </c>
      <c r="D842" s="16">
        <f t="shared" si="34"/>
        <v>441</v>
      </c>
      <c r="E842" s="189" t="s">
        <v>157</v>
      </c>
      <c r="F842" s="16">
        <v>0</v>
      </c>
      <c r="G842" s="155">
        <f t="shared" si="35"/>
        <v>41</v>
      </c>
      <c r="H842" s="723" t="s">
        <v>158</v>
      </c>
      <c r="I842" s="724"/>
      <c r="J842" s="18">
        <v>0</v>
      </c>
      <c r="K842" s="19">
        <f t="shared" si="36"/>
        <v>0</v>
      </c>
      <c r="L842" s="26">
        <v>0</v>
      </c>
      <c r="M842" s="21">
        <f t="shared" si="37"/>
        <v>54</v>
      </c>
    </row>
    <row r="843" spans="1:13">
      <c r="A843" s="721" t="s">
        <v>159</v>
      </c>
      <c r="B843" s="722"/>
      <c r="C843" s="24">
        <v>0</v>
      </c>
      <c r="D843" s="16">
        <f t="shared" si="34"/>
        <v>10</v>
      </c>
      <c r="E843" s="189" t="s">
        <v>160</v>
      </c>
      <c r="F843" s="16">
        <v>0</v>
      </c>
      <c r="G843" s="155">
        <f t="shared" si="35"/>
        <v>3</v>
      </c>
      <c r="H843" s="622" t="s">
        <v>161</v>
      </c>
      <c r="I843" s="570"/>
      <c r="J843" s="18">
        <v>0</v>
      </c>
      <c r="K843" s="19">
        <f t="shared" si="36"/>
        <v>0</v>
      </c>
      <c r="L843" s="20">
        <v>0</v>
      </c>
      <c r="M843" s="21">
        <f t="shared" si="37"/>
        <v>10</v>
      </c>
    </row>
    <row r="844" spans="1:13">
      <c r="A844" s="661" t="s">
        <v>162</v>
      </c>
      <c r="B844" s="569"/>
      <c r="C844" s="24">
        <v>0</v>
      </c>
      <c r="D844" s="16">
        <f t="shared" si="34"/>
        <v>323</v>
      </c>
      <c r="E844" s="189" t="s">
        <v>163</v>
      </c>
      <c r="F844" s="16">
        <v>0</v>
      </c>
      <c r="G844" s="16">
        <f t="shared" si="35"/>
        <v>10</v>
      </c>
      <c r="H844" s="662" t="s">
        <v>164</v>
      </c>
      <c r="I844" s="663"/>
      <c r="J844" s="18">
        <v>0</v>
      </c>
      <c r="K844" s="19">
        <f t="shared" si="36"/>
        <v>0</v>
      </c>
      <c r="L844" s="26">
        <v>0</v>
      </c>
      <c r="M844" s="21">
        <f t="shared" si="37"/>
        <v>2</v>
      </c>
    </row>
    <row r="845" spans="1:13">
      <c r="A845" s="661" t="s">
        <v>165</v>
      </c>
      <c r="B845" s="569"/>
      <c r="C845" s="24">
        <v>0</v>
      </c>
      <c r="D845" s="16">
        <f t="shared" si="34"/>
        <v>374</v>
      </c>
      <c r="E845" s="189" t="s">
        <v>247</v>
      </c>
      <c r="F845" s="16">
        <v>0</v>
      </c>
      <c r="G845" s="16">
        <f t="shared" si="35"/>
        <v>328</v>
      </c>
      <c r="H845" s="662" t="s">
        <v>248</v>
      </c>
      <c r="I845" s="663"/>
      <c r="J845" s="18">
        <v>0</v>
      </c>
      <c r="K845" s="19">
        <f t="shared" si="36"/>
        <v>0</v>
      </c>
      <c r="L845" s="26">
        <v>0</v>
      </c>
      <c r="M845" s="21">
        <f t="shared" si="37"/>
        <v>4</v>
      </c>
    </row>
    <row r="846" spans="1:13">
      <c r="A846" s="661" t="s">
        <v>249</v>
      </c>
      <c r="B846" s="569"/>
      <c r="C846" s="16">
        <v>0</v>
      </c>
      <c r="D846" s="16">
        <f t="shared" si="34"/>
        <v>39</v>
      </c>
      <c r="E846" s="181" t="s">
        <v>167</v>
      </c>
      <c r="F846" s="16">
        <v>10</v>
      </c>
      <c r="G846" s="16">
        <f t="shared" si="35"/>
        <v>1279</v>
      </c>
      <c r="H846" s="662" t="s">
        <v>168</v>
      </c>
      <c r="I846" s="663"/>
      <c r="J846" s="18">
        <v>0</v>
      </c>
      <c r="K846" s="19">
        <f t="shared" si="36"/>
        <v>0</v>
      </c>
      <c r="L846" s="26">
        <v>0</v>
      </c>
      <c r="M846" s="21">
        <f t="shared" si="37"/>
        <v>9</v>
      </c>
    </row>
    <row r="847" spans="1:13" ht="17.25" thickBot="1">
      <c r="A847" s="712" t="s">
        <v>169</v>
      </c>
      <c r="B847" s="556"/>
      <c r="C847" s="114">
        <v>0</v>
      </c>
      <c r="D847" s="114">
        <f t="shared" si="34"/>
        <v>10</v>
      </c>
      <c r="E847" s="184" t="s">
        <v>170</v>
      </c>
      <c r="F847" s="114">
        <v>5</v>
      </c>
      <c r="G847" s="114">
        <f t="shared" si="35"/>
        <v>501</v>
      </c>
      <c r="H847" s="729" t="s">
        <v>171</v>
      </c>
      <c r="I847" s="730"/>
      <c r="J847" s="115">
        <v>0</v>
      </c>
      <c r="K847" s="116">
        <f t="shared" si="36"/>
        <v>0</v>
      </c>
      <c r="L847" s="117">
        <v>0</v>
      </c>
      <c r="M847" s="118">
        <f t="shared" si="37"/>
        <v>3</v>
      </c>
    </row>
    <row r="848" spans="1:13" ht="26.25" thickTop="1">
      <c r="E848" s="616" t="s">
        <v>76</v>
      </c>
      <c r="F848" s="616"/>
      <c r="G848" s="616"/>
      <c r="H848" s="616"/>
      <c r="I848" s="616"/>
      <c r="L848" s="616" t="s">
        <v>77</v>
      </c>
      <c r="M848" s="616"/>
    </row>
    <row r="849" spans="1:13" ht="25.5">
      <c r="A849" s="617" t="s">
        <v>78</v>
      </c>
      <c r="B849" s="617"/>
      <c r="C849" s="617"/>
      <c r="E849" s="616" t="s">
        <v>79</v>
      </c>
      <c r="F849" s="616"/>
      <c r="G849" s="616"/>
      <c r="H849" s="616"/>
      <c r="I849" s="616"/>
    </row>
    <row r="850" spans="1:13" ht="17.25" thickBot="1">
      <c r="A850" s="5" t="s">
        <v>80</v>
      </c>
      <c r="B850" s="6"/>
      <c r="C850" s="6"/>
      <c r="D850" s="6"/>
      <c r="E850" s="5"/>
      <c r="F850" s="5"/>
      <c r="G850" s="5"/>
      <c r="H850" s="5" t="s">
        <v>81</v>
      </c>
      <c r="J850" s="592">
        <v>40857</v>
      </c>
      <c r="K850" s="592"/>
      <c r="L850" s="592"/>
      <c r="M850" s="7">
        <f>J850</f>
        <v>40857</v>
      </c>
    </row>
    <row r="851" spans="1:13" ht="36" customHeight="1" thickTop="1" thickBot="1">
      <c r="A851" s="593" t="s">
        <v>82</v>
      </c>
      <c r="B851" s="594"/>
      <c r="C851" s="595"/>
      <c r="D851" s="596" t="s">
        <v>83</v>
      </c>
      <c r="E851" s="597"/>
      <c r="F851" s="597"/>
      <c r="G851" s="597"/>
      <c r="H851" s="597"/>
      <c r="I851" s="598"/>
      <c r="J851" s="599" t="s">
        <v>84</v>
      </c>
      <c r="K851" s="599"/>
      <c r="L851" s="600" t="s">
        <v>85</v>
      </c>
      <c r="M851" s="601"/>
    </row>
    <row r="852" spans="1:13" ht="17.25" thickTop="1">
      <c r="A852" s="568" t="s">
        <v>86</v>
      </c>
      <c r="B852" s="569"/>
      <c r="C852" s="570"/>
      <c r="D852" s="563" t="s">
        <v>87</v>
      </c>
      <c r="E852" s="602"/>
      <c r="F852" s="603" t="s">
        <v>88</v>
      </c>
      <c r="G852" s="604"/>
      <c r="H852" s="605">
        <v>40190</v>
      </c>
      <c r="I852" s="606"/>
      <c r="J852" s="595" t="s">
        <v>89</v>
      </c>
      <c r="K852" s="595"/>
      <c r="L852" s="581">
        <v>720</v>
      </c>
      <c r="M852" s="582"/>
    </row>
    <row r="853" spans="1:13" ht="17.25" thickBot="1">
      <c r="A853" s="583" t="s">
        <v>90</v>
      </c>
      <c r="B853" s="584"/>
      <c r="C853" s="585"/>
      <c r="D853" s="586" t="s">
        <v>91</v>
      </c>
      <c r="E853" s="587"/>
      <c r="F853" s="568" t="s">
        <v>92</v>
      </c>
      <c r="G853" s="570"/>
      <c r="H853" s="588">
        <v>41007</v>
      </c>
      <c r="I853" s="589"/>
      <c r="J853" s="570" t="s">
        <v>93</v>
      </c>
      <c r="K853" s="570"/>
      <c r="L853" s="590">
        <v>570</v>
      </c>
      <c r="M853" s="591"/>
    </row>
    <row r="854" spans="1:13" ht="18" thickTop="1" thickBot="1">
      <c r="A854" s="565" t="s">
        <v>94</v>
      </c>
      <c r="B854" s="566"/>
      <c r="C854" s="567"/>
      <c r="D854" s="572">
        <v>483900000</v>
      </c>
      <c r="E854" s="573"/>
      <c r="F854" s="571" t="s">
        <v>95</v>
      </c>
      <c r="G854" s="557"/>
      <c r="H854" s="574">
        <v>97</v>
      </c>
      <c r="I854" s="575"/>
      <c r="J854" s="557" t="s">
        <v>96</v>
      </c>
      <c r="K854" s="557"/>
      <c r="L854" s="576">
        <f>L852-L853</f>
        <v>150</v>
      </c>
      <c r="M854" s="577"/>
    </row>
    <row r="855" spans="1:13" ht="17.25" thickTop="1">
      <c r="A855" s="568"/>
      <c r="B855" s="569"/>
      <c r="C855" s="570"/>
      <c r="D855" s="578" t="s">
        <v>97</v>
      </c>
      <c r="E855" s="578"/>
      <c r="F855" s="579" t="s">
        <v>98</v>
      </c>
      <c r="G855" s="579"/>
      <c r="H855" s="579"/>
      <c r="I855" s="580"/>
      <c r="J855" s="566" t="s">
        <v>99</v>
      </c>
      <c r="K855" s="567"/>
      <c r="L855" s="458">
        <v>0.71540000000000015</v>
      </c>
      <c r="M855" s="459"/>
    </row>
    <row r="856" spans="1:13" ht="17.25" thickBot="1">
      <c r="A856" s="571"/>
      <c r="B856" s="556"/>
      <c r="C856" s="557"/>
      <c r="D856" s="553" t="s">
        <v>100</v>
      </c>
      <c r="E856" s="553"/>
      <c r="F856" s="554" t="s">
        <v>101</v>
      </c>
      <c r="G856" s="554"/>
      <c r="H856" s="554"/>
      <c r="I856" s="555"/>
      <c r="J856" s="556" t="s">
        <v>102</v>
      </c>
      <c r="K856" s="557"/>
      <c r="L856" s="440">
        <v>0.68979999999999997</v>
      </c>
      <c r="M856" s="441"/>
    </row>
    <row r="857" spans="1:13" ht="17.25" thickTop="1">
      <c r="A857" s="661" t="s">
        <v>172</v>
      </c>
      <c r="B857" s="569"/>
      <c r="C857" s="16">
        <v>0</v>
      </c>
      <c r="D857" s="16">
        <f>C857+D757</f>
        <v>20</v>
      </c>
      <c r="E857" s="181" t="s">
        <v>173</v>
      </c>
      <c r="F857" s="16">
        <v>5</v>
      </c>
      <c r="G857" s="16">
        <f>F857+G757</f>
        <v>131</v>
      </c>
      <c r="H857" s="662" t="s">
        <v>174</v>
      </c>
      <c r="I857" s="663"/>
      <c r="J857" s="18">
        <v>0</v>
      </c>
      <c r="K857" s="19">
        <f>J857+K757</f>
        <v>0</v>
      </c>
      <c r="L857" s="26">
        <v>0</v>
      </c>
      <c r="M857" s="21">
        <f>L857+M757</f>
        <v>10</v>
      </c>
    </row>
    <row r="858" spans="1:13">
      <c r="A858" s="661" t="s">
        <v>175</v>
      </c>
      <c r="B858" s="569"/>
      <c r="C858" s="16">
        <v>0</v>
      </c>
      <c r="D858" s="16">
        <f>C858+D758</f>
        <v>11</v>
      </c>
      <c r="E858" s="181" t="s">
        <v>250</v>
      </c>
      <c r="F858" s="16">
        <v>0</v>
      </c>
      <c r="G858" s="16">
        <f>F858+G758</f>
        <v>15</v>
      </c>
      <c r="H858" s="662"/>
      <c r="I858" s="663"/>
      <c r="J858" s="18"/>
      <c r="K858" s="19"/>
      <c r="L858" s="26"/>
      <c r="M858" s="110"/>
    </row>
    <row r="859" spans="1:13">
      <c r="A859" s="646" t="s">
        <v>251</v>
      </c>
      <c r="B859" s="647"/>
      <c r="C859" s="94">
        <v>0</v>
      </c>
      <c r="D859" s="16">
        <f>C859+D768</f>
        <v>8</v>
      </c>
      <c r="E859" s="95" t="s">
        <v>344</v>
      </c>
      <c r="F859" s="94">
        <v>4</v>
      </c>
      <c r="G859" s="96">
        <f>F859</f>
        <v>4</v>
      </c>
      <c r="H859" s="648"/>
      <c r="I859" s="649"/>
      <c r="J859" s="97"/>
      <c r="K859" s="98"/>
      <c r="L859" s="99"/>
      <c r="M859" s="111"/>
    </row>
    <row r="860" spans="1:13">
      <c r="A860" s="650" t="s">
        <v>252</v>
      </c>
      <c r="B860" s="651"/>
      <c r="C860" s="651"/>
      <c r="D860" s="651"/>
      <c r="E860" s="651"/>
      <c r="F860" s="651"/>
      <c r="G860" s="651"/>
      <c r="H860" s="651"/>
      <c r="I860" s="651"/>
      <c r="J860" s="651"/>
      <c r="K860" s="651"/>
      <c r="L860" s="651"/>
      <c r="M860" s="652"/>
    </row>
    <row r="861" spans="1:13">
      <c r="A861" s="653" t="s">
        <v>253</v>
      </c>
      <c r="B861" s="654"/>
      <c r="C861" s="656" t="s">
        <v>254</v>
      </c>
      <c r="D861" s="639" t="s">
        <v>255</v>
      </c>
      <c r="E861" s="566"/>
      <c r="F861" s="639" t="s">
        <v>256</v>
      </c>
      <c r="G861" s="658"/>
      <c r="H861" s="659" t="s">
        <v>257</v>
      </c>
      <c r="I861" s="656" t="s">
        <v>258</v>
      </c>
      <c r="J861" s="639" t="s">
        <v>255</v>
      </c>
      <c r="K861" s="566"/>
      <c r="L861" s="639" t="s">
        <v>256</v>
      </c>
      <c r="M861" s="640"/>
    </row>
    <row r="862" spans="1:13" ht="33" customHeight="1">
      <c r="A862" s="655"/>
      <c r="B862" s="566"/>
      <c r="C862" s="657"/>
      <c r="D862" s="181" t="s">
        <v>191</v>
      </c>
      <c r="E862" s="181" t="s">
        <v>192</v>
      </c>
      <c r="F862" s="181" t="s">
        <v>191</v>
      </c>
      <c r="G862" s="27" t="s">
        <v>192</v>
      </c>
      <c r="H862" s="660"/>
      <c r="I862" s="657"/>
      <c r="J862" s="181" t="s">
        <v>191</v>
      </c>
      <c r="K862" s="181" t="s">
        <v>192</v>
      </c>
      <c r="L862" s="181" t="s">
        <v>191</v>
      </c>
      <c r="M862" s="186" t="s">
        <v>192</v>
      </c>
    </row>
    <row r="863" spans="1:13" ht="22.5">
      <c r="A863" s="180">
        <v>1</v>
      </c>
      <c r="B863" s="190" t="s">
        <v>194</v>
      </c>
      <c r="C863" s="65" t="s">
        <v>195</v>
      </c>
      <c r="D863" s="59">
        <v>0</v>
      </c>
      <c r="E863" s="58">
        <v>70.5</v>
      </c>
      <c r="F863" s="59">
        <v>0</v>
      </c>
      <c r="G863" s="28">
        <v>70.5</v>
      </c>
      <c r="H863" s="29" t="s">
        <v>196</v>
      </c>
      <c r="I863" s="58">
        <v>5876</v>
      </c>
      <c r="J863" s="58">
        <v>0</v>
      </c>
      <c r="K863" s="58" t="e">
        <f>J863+'[4]1000903(六)548'!K707</f>
        <v>#REF!</v>
      </c>
      <c r="L863" s="58">
        <v>0</v>
      </c>
      <c r="M863" s="72">
        <v>6653.6</v>
      </c>
    </row>
    <row r="864" spans="1:13" ht="22.5">
      <c r="A864" s="182">
        <v>2</v>
      </c>
      <c r="B864" s="60" t="s">
        <v>197</v>
      </c>
      <c r="C864" s="77" t="s">
        <v>195</v>
      </c>
      <c r="D864" s="62">
        <v>0</v>
      </c>
      <c r="E864" s="58">
        <v>1286.5</v>
      </c>
      <c r="F864" s="62">
        <v>0</v>
      </c>
      <c r="G864" s="52">
        <v>1286.5</v>
      </c>
      <c r="H864" s="74" t="s">
        <v>198</v>
      </c>
      <c r="I864" s="64">
        <v>280</v>
      </c>
      <c r="J864" s="64">
        <v>0</v>
      </c>
      <c r="K864" s="58" t="e">
        <f>J864+'[4]1000903(六)548'!K708</f>
        <v>#REF!</v>
      </c>
      <c r="L864" s="64">
        <v>0</v>
      </c>
      <c r="M864" s="76">
        <v>150</v>
      </c>
    </row>
    <row r="865" spans="1:13" ht="22.5">
      <c r="A865" s="180">
        <v>3</v>
      </c>
      <c r="B865" s="190" t="s">
        <v>197</v>
      </c>
      <c r="C865" s="70">
        <v>1510</v>
      </c>
      <c r="D865" s="59">
        <v>0</v>
      </c>
      <c r="E865" s="58">
        <v>1617</v>
      </c>
      <c r="F865" s="59">
        <v>0</v>
      </c>
      <c r="G865" s="28">
        <v>1617</v>
      </c>
      <c r="H865" s="73" t="s">
        <v>20</v>
      </c>
      <c r="I865" s="58">
        <v>0</v>
      </c>
      <c r="J865" s="58">
        <v>0</v>
      </c>
      <c r="K865" s="58" t="e">
        <f>J865+'[4]1000903(六)548'!K709</f>
        <v>#REF!</v>
      </c>
      <c r="L865" s="58">
        <v>0</v>
      </c>
      <c r="M865" s="72">
        <v>400.5</v>
      </c>
    </row>
    <row r="866" spans="1:13" ht="36">
      <c r="A866" s="182">
        <v>4</v>
      </c>
      <c r="B866" s="60" t="s">
        <v>199</v>
      </c>
      <c r="C866" s="77" t="s">
        <v>195</v>
      </c>
      <c r="D866" s="62">
        <v>0</v>
      </c>
      <c r="E866" s="58">
        <v>11</v>
      </c>
      <c r="F866" s="62">
        <v>0</v>
      </c>
      <c r="G866" s="52">
        <v>11</v>
      </c>
      <c r="H866" s="79" t="s">
        <v>21</v>
      </c>
      <c r="I866" s="183">
        <v>2605</v>
      </c>
      <c r="J866" s="64">
        <v>0</v>
      </c>
      <c r="K866" s="58" t="e">
        <f>J866+'[4]1000903(六)548'!K710</f>
        <v>#REF!</v>
      </c>
      <c r="L866" s="64">
        <v>0</v>
      </c>
      <c r="M866" s="61">
        <v>2605</v>
      </c>
    </row>
    <row r="867" spans="1:13" ht="36">
      <c r="A867" s="182">
        <v>5</v>
      </c>
      <c r="B867" s="78" t="s">
        <v>200</v>
      </c>
      <c r="C867" s="75">
        <v>25580.94</v>
      </c>
      <c r="D867" s="62">
        <v>0</v>
      </c>
      <c r="E867" s="58">
        <v>26635.5</v>
      </c>
      <c r="F867" s="62">
        <v>0</v>
      </c>
      <c r="G867" s="52">
        <v>26635.5</v>
      </c>
      <c r="H867" s="79" t="s">
        <v>22</v>
      </c>
      <c r="I867" s="183">
        <v>7442</v>
      </c>
      <c r="J867" s="64">
        <v>0</v>
      </c>
      <c r="K867" s="58" t="e">
        <f>J867+'[4]1000903(六)548'!K711</f>
        <v>#REF!</v>
      </c>
      <c r="L867" s="64">
        <v>0</v>
      </c>
      <c r="M867" s="50">
        <v>7442</v>
      </c>
    </row>
    <row r="868" spans="1:13" ht="36">
      <c r="A868" s="182">
        <v>6</v>
      </c>
      <c r="B868" s="78" t="s">
        <v>201</v>
      </c>
      <c r="C868" s="71">
        <v>50</v>
      </c>
      <c r="D868" s="62">
        <v>0</v>
      </c>
      <c r="E868" s="58">
        <v>72.5</v>
      </c>
      <c r="F868" s="62">
        <v>0</v>
      </c>
      <c r="G868" s="52">
        <v>72.5</v>
      </c>
      <c r="H868" s="79" t="s">
        <v>23</v>
      </c>
      <c r="I868" s="183">
        <v>1319</v>
      </c>
      <c r="J868" s="64">
        <v>0</v>
      </c>
      <c r="K868" s="58" t="e">
        <f>J868+'[4]1000903(六)548'!K712</f>
        <v>#REF!</v>
      </c>
      <c r="L868" s="64">
        <v>0</v>
      </c>
      <c r="M868" s="50">
        <v>1319</v>
      </c>
    </row>
    <row r="869" spans="1:13" ht="22.5">
      <c r="A869" s="180">
        <v>7</v>
      </c>
      <c r="B869" s="179" t="s">
        <v>202</v>
      </c>
      <c r="C869" s="66">
        <v>33.6</v>
      </c>
      <c r="D869" s="59">
        <v>0</v>
      </c>
      <c r="E869" s="58">
        <v>24.16</v>
      </c>
      <c r="F869" s="59">
        <v>0</v>
      </c>
      <c r="G869" s="28">
        <v>24.16</v>
      </c>
      <c r="H869" s="31"/>
      <c r="I869" s="181"/>
      <c r="J869" s="181"/>
      <c r="K869" s="181"/>
      <c r="L869" s="181"/>
      <c r="M869" s="30"/>
    </row>
    <row r="870" spans="1:13" ht="22.5">
      <c r="A870" s="182">
        <v>8</v>
      </c>
      <c r="B870" s="32" t="s">
        <v>203</v>
      </c>
      <c r="C870" s="67">
        <v>88.8</v>
      </c>
      <c r="D870" s="62">
        <v>0</v>
      </c>
      <c r="E870" s="58">
        <v>70.42</v>
      </c>
      <c r="F870" s="62">
        <v>0</v>
      </c>
      <c r="G870" s="52">
        <v>70.42</v>
      </c>
      <c r="H870" s="33"/>
      <c r="I870" s="183"/>
      <c r="J870" s="183"/>
      <c r="K870" s="183"/>
      <c r="L870" s="183"/>
      <c r="M870" s="34"/>
    </row>
    <row r="871" spans="1:13">
      <c r="A871" s="180">
        <v>9</v>
      </c>
      <c r="B871" s="179" t="s">
        <v>204</v>
      </c>
      <c r="C871" s="68">
        <v>1343</v>
      </c>
      <c r="D871" s="59">
        <v>0</v>
      </c>
      <c r="E871" s="58">
        <v>1474.91</v>
      </c>
      <c r="F871" s="59">
        <v>0</v>
      </c>
      <c r="G871" s="28">
        <v>1474.91</v>
      </c>
      <c r="H871" s="31"/>
      <c r="I871" s="181"/>
      <c r="J871" s="181"/>
      <c r="K871" s="181"/>
      <c r="L871" s="181"/>
      <c r="M871" s="30"/>
    </row>
    <row r="872" spans="1:13">
      <c r="A872" s="182">
        <v>10</v>
      </c>
      <c r="B872" s="32" t="s">
        <v>205</v>
      </c>
      <c r="C872" s="69">
        <v>4007</v>
      </c>
      <c r="D872" s="62">
        <v>0</v>
      </c>
      <c r="E872" s="58">
        <v>3972.43</v>
      </c>
      <c r="F872" s="62">
        <v>0</v>
      </c>
      <c r="G872" s="28">
        <v>3972.43</v>
      </c>
      <c r="H872" s="33"/>
      <c r="I872" s="183"/>
      <c r="J872" s="183"/>
      <c r="K872" s="183"/>
      <c r="L872" s="183"/>
      <c r="M872" s="34"/>
    </row>
    <row r="873" spans="1:13" ht="17.25" thickBot="1">
      <c r="A873" s="35">
        <v>11</v>
      </c>
      <c r="B873" s="36"/>
      <c r="C873" s="37"/>
      <c r="D873" s="38"/>
      <c r="E873" s="90"/>
      <c r="F873" s="38"/>
      <c r="G873" s="39"/>
      <c r="H873" s="40"/>
      <c r="I873" s="41"/>
      <c r="J873" s="41"/>
      <c r="K873" s="41"/>
      <c r="L873" s="41"/>
      <c r="M873" s="42"/>
    </row>
    <row r="874" spans="1:13" ht="33.75" thickTop="1">
      <c r="A874" s="565" t="s">
        <v>206</v>
      </c>
      <c r="B874" s="566"/>
      <c r="C874" s="567"/>
      <c r="D874" s="567"/>
      <c r="E874" s="639"/>
      <c r="F874" s="641" t="s">
        <v>207</v>
      </c>
      <c r="G874" s="642"/>
      <c r="H874" s="43" t="s">
        <v>208</v>
      </c>
      <c r="I874" s="43" t="s">
        <v>209</v>
      </c>
      <c r="J874" s="567" t="s">
        <v>210</v>
      </c>
      <c r="K874" s="567"/>
      <c r="L874" s="567" t="s">
        <v>110</v>
      </c>
      <c r="M874" s="643"/>
    </row>
    <row r="875" spans="1:13">
      <c r="A875" s="618" t="s">
        <v>211</v>
      </c>
      <c r="B875" s="619"/>
      <c r="C875" s="620"/>
      <c r="D875" s="620" t="s">
        <v>212</v>
      </c>
      <c r="E875" s="621"/>
      <c r="F875" s="644"/>
      <c r="G875" s="645"/>
      <c r="H875" s="89"/>
      <c r="I875" s="57"/>
      <c r="J875" s="570"/>
      <c r="K875" s="570"/>
      <c r="L875" s="570"/>
      <c r="M875" s="623"/>
    </row>
    <row r="876" spans="1:13">
      <c r="A876" s="618" t="s">
        <v>213</v>
      </c>
      <c r="B876" s="619"/>
      <c r="C876" s="620"/>
      <c r="D876" s="620" t="s">
        <v>214</v>
      </c>
      <c r="E876" s="621"/>
      <c r="F876" s="622"/>
      <c r="G876" s="570"/>
      <c r="H876" s="92"/>
      <c r="I876" s="57"/>
      <c r="J876" s="570"/>
      <c r="K876" s="570"/>
      <c r="L876" s="570"/>
      <c r="M876" s="623"/>
    </row>
    <row r="877" spans="1:13">
      <c r="A877" s="634" t="s">
        <v>215</v>
      </c>
      <c r="B877" s="635"/>
      <c r="C877" s="579"/>
      <c r="D877" s="636" t="s">
        <v>216</v>
      </c>
      <c r="E877" s="637"/>
      <c r="F877" s="638"/>
      <c r="G877" s="567"/>
      <c r="H877" s="92"/>
      <c r="I877" s="57"/>
      <c r="J877" s="570"/>
      <c r="K877" s="570"/>
      <c r="L877" s="570"/>
      <c r="M877" s="623"/>
    </row>
    <row r="878" spans="1:13">
      <c r="A878" s="618" t="s">
        <v>217</v>
      </c>
      <c r="B878" s="619"/>
      <c r="C878" s="620"/>
      <c r="D878" s="620" t="s">
        <v>218</v>
      </c>
      <c r="E878" s="621"/>
      <c r="F878" s="622"/>
      <c r="G878" s="570"/>
      <c r="H878" s="92"/>
      <c r="I878" s="44"/>
      <c r="J878" s="570"/>
      <c r="K878" s="570"/>
      <c r="L878" s="570"/>
      <c r="M878" s="623"/>
    </row>
    <row r="879" spans="1:13" ht="17.25" thickBot="1">
      <c r="A879" s="624" t="s">
        <v>219</v>
      </c>
      <c r="B879" s="625"/>
      <c r="C879" s="626"/>
      <c r="D879" s="627" t="s">
        <v>220</v>
      </c>
      <c r="E879" s="628"/>
      <c r="F879" s="629"/>
      <c r="G879" s="630"/>
      <c r="H879" s="46"/>
      <c r="I879" s="47"/>
      <c r="J879" s="631"/>
      <c r="K879" s="630"/>
      <c r="L879" s="632"/>
      <c r="M879" s="633"/>
    </row>
    <row r="880" spans="1:13" ht="17.25" thickTop="1">
      <c r="A880" s="607" t="s">
        <v>221</v>
      </c>
      <c r="B880" s="608"/>
      <c r="C880" s="608"/>
      <c r="D880" s="608"/>
      <c r="E880" s="608"/>
      <c r="F880" s="608"/>
      <c r="G880" s="608"/>
      <c r="H880" s="608"/>
      <c r="I880" s="608"/>
      <c r="J880" s="608"/>
      <c r="K880" s="608"/>
      <c r="L880" s="608"/>
      <c r="M880" s="609"/>
    </row>
    <row r="881" spans="1:14">
      <c r="A881" s="610" t="s">
        <v>259</v>
      </c>
      <c r="B881" s="611"/>
      <c r="C881" s="611"/>
      <c r="D881" s="611"/>
      <c r="E881" s="611"/>
      <c r="F881" s="611"/>
      <c r="G881" s="611"/>
      <c r="H881" s="611"/>
      <c r="I881" s="611"/>
      <c r="J881" s="611"/>
      <c r="K881" s="611"/>
      <c r="L881" s="611"/>
      <c r="M881" s="612"/>
    </row>
    <row r="882" spans="1:14" ht="30" customHeight="1">
      <c r="A882" s="613" t="s">
        <v>223</v>
      </c>
      <c r="B882" s="614"/>
      <c r="C882" s="614"/>
      <c r="D882" s="614"/>
      <c r="E882" s="614"/>
      <c r="F882" s="614"/>
      <c r="G882" s="614"/>
      <c r="H882" s="614"/>
      <c r="I882" s="614"/>
      <c r="J882" s="614"/>
      <c r="K882" s="614"/>
      <c r="L882" s="614"/>
      <c r="M882" s="615"/>
    </row>
    <row r="883" spans="1:14" ht="64.5" customHeight="1">
      <c r="A883" s="716" t="s">
        <v>345</v>
      </c>
      <c r="B883" s="717"/>
      <c r="C883" s="717"/>
      <c r="D883" s="717"/>
      <c r="E883" s="717"/>
      <c r="F883" s="717"/>
      <c r="G883" s="717"/>
      <c r="H883" s="717"/>
      <c r="I883" s="717"/>
      <c r="J883" s="717"/>
      <c r="K883" s="717"/>
      <c r="L883" s="717"/>
      <c r="M883" s="718"/>
    </row>
    <row r="884" spans="1:14">
      <c r="A884" s="561" t="s">
        <v>225</v>
      </c>
      <c r="B884" s="562"/>
      <c r="C884" s="563"/>
      <c r="D884" s="563"/>
      <c r="E884" s="563"/>
      <c r="F884" s="563"/>
      <c r="G884" s="563"/>
      <c r="H884" s="563"/>
      <c r="I884" s="563"/>
      <c r="J884" s="563"/>
      <c r="K884" s="563"/>
      <c r="L884" s="563"/>
      <c r="M884" s="564"/>
    </row>
    <row r="885" spans="1:14" ht="25.5">
      <c r="E885" s="616" t="s">
        <v>76</v>
      </c>
      <c r="F885" s="616"/>
      <c r="G885" s="616"/>
      <c r="H885" s="616"/>
      <c r="I885" s="616"/>
      <c r="L885" s="616" t="s">
        <v>77</v>
      </c>
      <c r="M885" s="616"/>
    </row>
    <row r="886" spans="1:14" ht="25.5">
      <c r="A886" s="617" t="s">
        <v>78</v>
      </c>
      <c r="B886" s="617"/>
      <c r="C886" s="617"/>
      <c r="E886" s="616" t="s">
        <v>79</v>
      </c>
      <c r="F886" s="616"/>
      <c r="G886" s="616"/>
      <c r="H886" s="616"/>
      <c r="I886" s="616"/>
    </row>
    <row r="887" spans="1:14" ht="17.25" thickBot="1">
      <c r="A887" s="5" t="s">
        <v>80</v>
      </c>
      <c r="B887" s="6"/>
      <c r="C887" s="6"/>
      <c r="D887" s="6"/>
      <c r="E887" s="5"/>
      <c r="F887" s="5"/>
      <c r="G887" s="5"/>
      <c r="H887" s="5" t="s">
        <v>81</v>
      </c>
      <c r="J887" s="592">
        <v>40857</v>
      </c>
      <c r="K887" s="592"/>
      <c r="L887" s="592"/>
      <c r="M887" s="7">
        <f>J887</f>
        <v>40857</v>
      </c>
    </row>
    <row r="888" spans="1:14" ht="36" customHeight="1" thickTop="1" thickBot="1">
      <c r="A888" s="593" t="s">
        <v>82</v>
      </c>
      <c r="B888" s="594"/>
      <c r="C888" s="595"/>
      <c r="D888" s="596" t="s">
        <v>83</v>
      </c>
      <c r="E888" s="597"/>
      <c r="F888" s="597"/>
      <c r="G888" s="597"/>
      <c r="H888" s="597"/>
      <c r="I888" s="598"/>
      <c r="J888" s="599" t="s">
        <v>84</v>
      </c>
      <c r="K888" s="599"/>
      <c r="L888" s="600" t="s">
        <v>85</v>
      </c>
      <c r="M888" s="601"/>
    </row>
    <row r="889" spans="1:14" ht="17.25" thickTop="1">
      <c r="A889" s="568" t="s">
        <v>86</v>
      </c>
      <c r="B889" s="569"/>
      <c r="C889" s="570"/>
      <c r="D889" s="563" t="s">
        <v>87</v>
      </c>
      <c r="E889" s="602"/>
      <c r="F889" s="603" t="s">
        <v>88</v>
      </c>
      <c r="G889" s="604"/>
      <c r="H889" s="605">
        <v>40190</v>
      </c>
      <c r="I889" s="606"/>
      <c r="J889" s="595" t="s">
        <v>89</v>
      </c>
      <c r="K889" s="595"/>
      <c r="L889" s="581">
        <v>720</v>
      </c>
      <c r="M889" s="582"/>
    </row>
    <row r="890" spans="1:14" ht="17.25" thickBot="1">
      <c r="A890" s="583" t="s">
        <v>90</v>
      </c>
      <c r="B890" s="584"/>
      <c r="C890" s="585"/>
      <c r="D890" s="586" t="s">
        <v>91</v>
      </c>
      <c r="E890" s="587"/>
      <c r="F890" s="568" t="s">
        <v>92</v>
      </c>
      <c r="G890" s="570"/>
      <c r="H890" s="588">
        <v>41007</v>
      </c>
      <c r="I890" s="589"/>
      <c r="J890" s="570" t="s">
        <v>93</v>
      </c>
      <c r="K890" s="570"/>
      <c r="L890" s="590">
        <v>570</v>
      </c>
      <c r="M890" s="591"/>
    </row>
    <row r="891" spans="1:14" ht="18" thickTop="1" thickBot="1">
      <c r="A891" s="565" t="s">
        <v>94</v>
      </c>
      <c r="B891" s="566"/>
      <c r="C891" s="567"/>
      <c r="D891" s="572">
        <v>483900000</v>
      </c>
      <c r="E891" s="573"/>
      <c r="F891" s="571" t="s">
        <v>95</v>
      </c>
      <c r="G891" s="557"/>
      <c r="H891" s="574">
        <v>97</v>
      </c>
      <c r="I891" s="575"/>
      <c r="J891" s="557" t="s">
        <v>96</v>
      </c>
      <c r="K891" s="557"/>
      <c r="L891" s="576">
        <f>L889-L890</f>
        <v>150</v>
      </c>
      <c r="M891" s="577"/>
    </row>
    <row r="892" spans="1:14" ht="17.25" thickTop="1">
      <c r="A892" s="568"/>
      <c r="B892" s="569"/>
      <c r="C892" s="570"/>
      <c r="D892" s="578" t="s">
        <v>97</v>
      </c>
      <c r="E892" s="578"/>
      <c r="F892" s="579" t="s">
        <v>98</v>
      </c>
      <c r="G892" s="579"/>
      <c r="H892" s="579"/>
      <c r="I892" s="580"/>
      <c r="J892" s="566" t="s">
        <v>99</v>
      </c>
      <c r="K892" s="567"/>
      <c r="L892" s="458">
        <v>0.71540000000000015</v>
      </c>
      <c r="M892" s="459"/>
    </row>
    <row r="893" spans="1:14" ht="17.25" thickBot="1">
      <c r="A893" s="571"/>
      <c r="B893" s="556"/>
      <c r="C893" s="557"/>
      <c r="D893" s="553" t="s">
        <v>100</v>
      </c>
      <c r="E893" s="553"/>
      <c r="F893" s="554" t="s">
        <v>101</v>
      </c>
      <c r="G893" s="554"/>
      <c r="H893" s="554"/>
      <c r="I893" s="555"/>
      <c r="J893" s="556" t="s">
        <v>102</v>
      </c>
      <c r="K893" s="557"/>
      <c r="L893" s="440">
        <v>0.68979999999999997</v>
      </c>
      <c r="M893" s="441"/>
      <c r="N893" s="127">
        <f>L892-L893</f>
        <v>2.5600000000000178E-2</v>
      </c>
    </row>
    <row r="894" spans="1:14" ht="18" thickTop="1" thickBot="1">
      <c r="A894" s="543" t="s">
        <v>226</v>
      </c>
      <c r="B894" s="544"/>
      <c r="C894" s="545"/>
      <c r="D894" s="545"/>
      <c r="E894" s="545"/>
      <c r="F894" s="545"/>
      <c r="G894" s="545"/>
      <c r="H894" s="545"/>
      <c r="I894" s="545"/>
      <c r="J894" s="545"/>
      <c r="K894" s="545"/>
      <c r="L894" s="545"/>
      <c r="M894" s="546"/>
    </row>
    <row r="895" spans="1:14" ht="42" customHeight="1" thickTop="1" thickBot="1">
      <c r="A895" s="547" t="s">
        <v>227</v>
      </c>
      <c r="B895" s="548"/>
      <c r="C895" s="549"/>
      <c r="D895" s="549"/>
      <c r="E895" s="549"/>
      <c r="F895" s="549"/>
      <c r="G895" s="549"/>
      <c r="H895" s="550" t="s">
        <v>228</v>
      </c>
      <c r="I895" s="550"/>
      <c r="J895" s="550"/>
      <c r="K895" s="550"/>
      <c r="L895" s="550"/>
      <c r="M895" s="551"/>
    </row>
    <row r="896" spans="1:14" ht="17.25" thickTop="1">
      <c r="A896" s="552" t="s">
        <v>229</v>
      </c>
      <c r="B896" s="552"/>
      <c r="C896" s="541"/>
      <c r="D896" s="541"/>
      <c r="E896" s="541"/>
      <c r="F896" s="541"/>
      <c r="G896" s="541"/>
      <c r="H896" s="541"/>
      <c r="I896" s="541"/>
      <c r="J896" s="541"/>
      <c r="K896" s="541"/>
      <c r="L896" s="541"/>
      <c r="M896" s="541"/>
    </row>
    <row r="897" spans="1:14">
      <c r="A897" s="542" t="s">
        <v>230</v>
      </c>
      <c r="B897" s="542"/>
      <c r="C897" s="540"/>
      <c r="D897" s="540"/>
      <c r="E897" s="540"/>
      <c r="F897" s="540"/>
      <c r="G897" s="540"/>
      <c r="H897" s="540"/>
      <c r="I897" s="540"/>
      <c r="J897" s="540"/>
      <c r="K897" s="540"/>
      <c r="L897" s="540"/>
      <c r="M897" s="540"/>
    </row>
    <row r="898" spans="1:14">
      <c r="A898" s="540" t="s">
        <v>231</v>
      </c>
      <c r="B898" s="540"/>
      <c r="C898" s="540"/>
      <c r="D898" s="540"/>
      <c r="E898" s="540"/>
      <c r="F898" s="540"/>
      <c r="G898" s="540"/>
      <c r="H898" s="540"/>
      <c r="I898" s="540"/>
      <c r="J898" s="540"/>
      <c r="K898" s="540"/>
      <c r="L898" s="540"/>
      <c r="M898" s="540"/>
    </row>
    <row r="899" spans="1:14">
      <c r="A899" s="540" t="s">
        <v>232</v>
      </c>
      <c r="B899" s="540"/>
      <c r="C899" s="541"/>
      <c r="D899" s="541"/>
      <c r="E899" s="541"/>
      <c r="F899" s="541"/>
      <c r="G899" s="541"/>
      <c r="H899" s="541"/>
      <c r="I899" s="541"/>
      <c r="J899" s="541"/>
      <c r="K899" s="541"/>
      <c r="L899" s="541"/>
      <c r="M899" s="541"/>
    </row>
    <row r="900" spans="1:14">
      <c r="A900" s="542" t="s">
        <v>233</v>
      </c>
      <c r="B900" s="542"/>
      <c r="C900" s="540"/>
      <c r="D900" s="540"/>
      <c r="E900" s="540"/>
      <c r="F900" s="540"/>
      <c r="G900" s="540"/>
      <c r="H900" s="540"/>
      <c r="I900" s="540"/>
      <c r="J900" s="540"/>
      <c r="K900" s="540"/>
      <c r="L900" s="540"/>
      <c r="M900" s="540"/>
    </row>
    <row r="901" spans="1:14">
      <c r="A901" s="540" t="s">
        <v>234</v>
      </c>
      <c r="B901" s="540"/>
      <c r="C901" s="540"/>
      <c r="D901" s="540"/>
      <c r="E901" s="540"/>
      <c r="F901" s="540"/>
      <c r="G901" s="540"/>
      <c r="H901" s="540"/>
      <c r="I901" s="540"/>
      <c r="J901" s="540"/>
      <c r="K901" s="540"/>
      <c r="L901" s="540"/>
      <c r="M901" s="540"/>
    </row>
    <row r="902" spans="1:14">
      <c r="A902" s="540" t="s">
        <v>235</v>
      </c>
      <c r="B902" s="540"/>
      <c r="C902" s="540"/>
      <c r="D902" s="540"/>
      <c r="E902" s="540"/>
      <c r="F902" s="540"/>
      <c r="G902" s="540"/>
      <c r="H902" s="540"/>
      <c r="I902" s="540"/>
      <c r="J902" s="540"/>
      <c r="K902" s="540"/>
      <c r="L902" s="540"/>
      <c r="M902" s="540"/>
    </row>
    <row r="903" spans="1:14">
      <c r="A903" s="540" t="s">
        <v>236</v>
      </c>
      <c r="B903" s="540"/>
      <c r="C903" s="540"/>
      <c r="D903" s="540"/>
      <c r="E903" s="540"/>
      <c r="F903" s="540"/>
      <c r="G903" s="540"/>
      <c r="H903" s="540"/>
      <c r="I903" s="540"/>
      <c r="J903" s="540"/>
      <c r="K903" s="540"/>
      <c r="L903" s="540"/>
      <c r="M903" s="540"/>
    </row>
    <row r="904" spans="1:14" ht="25.5">
      <c r="E904" s="616" t="s">
        <v>76</v>
      </c>
      <c r="F904" s="616"/>
      <c r="G904" s="616"/>
      <c r="H904" s="616"/>
      <c r="I904" s="616"/>
      <c r="L904" s="616" t="s">
        <v>77</v>
      </c>
      <c r="M904" s="616"/>
    </row>
    <row r="905" spans="1:14" ht="25.5">
      <c r="A905" s="617" t="s">
        <v>78</v>
      </c>
      <c r="B905" s="617"/>
      <c r="C905" s="617"/>
      <c r="E905" s="616" t="s">
        <v>79</v>
      </c>
      <c r="F905" s="616"/>
      <c r="G905" s="616"/>
      <c r="H905" s="616"/>
      <c r="I905" s="616"/>
    </row>
    <row r="906" spans="1:14" ht="17.25" thickBot="1">
      <c r="A906" s="5" t="s">
        <v>80</v>
      </c>
      <c r="B906" s="6"/>
      <c r="C906" s="6"/>
      <c r="D906" s="6"/>
      <c r="E906" s="5"/>
      <c r="F906" s="5"/>
      <c r="G906" s="5"/>
      <c r="H906" s="5" t="s">
        <v>81</v>
      </c>
      <c r="J906" s="592">
        <v>40858</v>
      </c>
      <c r="K906" s="592"/>
      <c r="L906" s="592"/>
      <c r="M906" s="7">
        <f>J906</f>
        <v>40858</v>
      </c>
    </row>
    <row r="907" spans="1:14" ht="36" customHeight="1" thickTop="1" thickBot="1">
      <c r="A907" s="593" t="s">
        <v>82</v>
      </c>
      <c r="B907" s="594"/>
      <c r="C907" s="595"/>
      <c r="D907" s="596" t="s">
        <v>83</v>
      </c>
      <c r="E907" s="597"/>
      <c r="F907" s="597"/>
      <c r="G907" s="597"/>
      <c r="H907" s="597"/>
      <c r="I907" s="598"/>
      <c r="J907" s="599" t="s">
        <v>84</v>
      </c>
      <c r="K907" s="599"/>
      <c r="L907" s="600" t="s">
        <v>85</v>
      </c>
      <c r="M907" s="601"/>
    </row>
    <row r="908" spans="1:14" ht="17.25" thickTop="1">
      <c r="A908" s="568" t="s">
        <v>86</v>
      </c>
      <c r="B908" s="569"/>
      <c r="C908" s="570"/>
      <c r="D908" s="563" t="s">
        <v>87</v>
      </c>
      <c r="E908" s="602"/>
      <c r="F908" s="603" t="s">
        <v>88</v>
      </c>
      <c r="G908" s="604"/>
      <c r="H908" s="605">
        <v>40190</v>
      </c>
      <c r="I908" s="606"/>
      <c r="J908" s="595" t="s">
        <v>89</v>
      </c>
      <c r="K908" s="595"/>
      <c r="L908" s="581">
        <v>720</v>
      </c>
      <c r="M908" s="582"/>
    </row>
    <row r="909" spans="1:14" ht="17.25" thickBot="1">
      <c r="A909" s="583" t="s">
        <v>90</v>
      </c>
      <c r="B909" s="584"/>
      <c r="C909" s="585"/>
      <c r="D909" s="586" t="s">
        <v>91</v>
      </c>
      <c r="E909" s="587"/>
      <c r="F909" s="568" t="s">
        <v>92</v>
      </c>
      <c r="G909" s="570"/>
      <c r="H909" s="588">
        <v>41007</v>
      </c>
      <c r="I909" s="589"/>
      <c r="J909" s="570" t="s">
        <v>93</v>
      </c>
      <c r="K909" s="570"/>
      <c r="L909" s="590">
        <f>L818+1</f>
        <v>571</v>
      </c>
      <c r="M909" s="591"/>
    </row>
    <row r="910" spans="1:14" ht="18" thickTop="1" thickBot="1">
      <c r="A910" s="565" t="s">
        <v>94</v>
      </c>
      <c r="B910" s="566"/>
      <c r="C910" s="567"/>
      <c r="D910" s="572">
        <v>483900000</v>
      </c>
      <c r="E910" s="573"/>
      <c r="F910" s="571" t="s">
        <v>95</v>
      </c>
      <c r="G910" s="557"/>
      <c r="H910" s="574">
        <v>97</v>
      </c>
      <c r="I910" s="575"/>
      <c r="J910" s="557" t="s">
        <v>96</v>
      </c>
      <c r="K910" s="557"/>
      <c r="L910" s="576">
        <f>L908-L909</f>
        <v>149</v>
      </c>
      <c r="M910" s="577"/>
    </row>
    <row r="911" spans="1:14" ht="17.25" thickTop="1">
      <c r="A911" s="568"/>
      <c r="B911" s="569"/>
      <c r="C911" s="570"/>
      <c r="D911" s="578" t="s">
        <v>97</v>
      </c>
      <c r="E911" s="578"/>
      <c r="F911" s="579" t="s">
        <v>98</v>
      </c>
      <c r="G911" s="579"/>
      <c r="H911" s="579"/>
      <c r="I911" s="580"/>
      <c r="J911" s="566" t="s">
        <v>99</v>
      </c>
      <c r="K911" s="567"/>
      <c r="L911" s="458">
        <f>L820+0.165%</f>
        <v>0.71705000000000019</v>
      </c>
      <c r="M911" s="459"/>
    </row>
    <row r="912" spans="1:14" ht="17.25" thickBot="1">
      <c r="A912" s="571"/>
      <c r="B912" s="556"/>
      <c r="C912" s="557"/>
      <c r="D912" s="553" t="s">
        <v>100</v>
      </c>
      <c r="E912" s="553"/>
      <c r="F912" s="554" t="s">
        <v>101</v>
      </c>
      <c r="G912" s="554"/>
      <c r="H912" s="554"/>
      <c r="I912" s="555"/>
      <c r="J912" s="556" t="s">
        <v>102</v>
      </c>
      <c r="K912" s="557"/>
      <c r="L912" s="440">
        <f>L821+0.01%</f>
        <v>0.68989999999999996</v>
      </c>
      <c r="M912" s="441"/>
      <c r="N912" s="127">
        <f>L911-L912</f>
        <v>2.715000000000023E-2</v>
      </c>
    </row>
    <row r="913" spans="1:19" ht="18" thickTop="1" thickBot="1">
      <c r="A913" s="704" t="s">
        <v>103</v>
      </c>
      <c r="B913" s="705"/>
      <c r="C913" s="706"/>
      <c r="D913" s="706"/>
      <c r="E913" s="706"/>
      <c r="F913" s="706"/>
      <c r="G913" s="706"/>
      <c r="H913" s="706"/>
      <c r="I913" s="706"/>
      <c r="J913" s="707"/>
      <c r="K913" s="707"/>
      <c r="L913" s="706"/>
      <c r="M913" s="708"/>
    </row>
    <row r="914" spans="1:19" ht="24" customHeight="1" thickTop="1">
      <c r="A914" s="568" t="s">
        <v>104</v>
      </c>
      <c r="B914" s="569"/>
      <c r="C914" s="570"/>
      <c r="D914" s="181" t="s">
        <v>105</v>
      </c>
      <c r="E914" s="181" t="s">
        <v>106</v>
      </c>
      <c r="F914" s="570" t="s">
        <v>107</v>
      </c>
      <c r="G914" s="570"/>
      <c r="H914" s="570" t="s">
        <v>108</v>
      </c>
      <c r="I914" s="709"/>
      <c r="J914" s="710" t="s">
        <v>109</v>
      </c>
      <c r="K914" s="711"/>
      <c r="L914" s="569" t="s">
        <v>110</v>
      </c>
      <c r="M914" s="623"/>
    </row>
    <row r="915" spans="1:19" ht="38.25" customHeight="1">
      <c r="A915" s="14">
        <v>1</v>
      </c>
      <c r="B915" s="698" t="s">
        <v>111</v>
      </c>
      <c r="C915" s="699"/>
      <c r="D915" s="181" t="s">
        <v>112</v>
      </c>
      <c r="E915" s="54">
        <v>1</v>
      </c>
      <c r="F915" s="675"/>
      <c r="G915" s="676"/>
      <c r="H915" s="677">
        <f>L909/L908</f>
        <v>0.79305555555555551</v>
      </c>
      <c r="I915" s="678"/>
      <c r="J915" s="688" t="s">
        <v>113</v>
      </c>
      <c r="K915" s="689"/>
      <c r="L915" s="700"/>
      <c r="M915" s="701"/>
    </row>
    <row r="916" spans="1:19" ht="38.1" customHeight="1">
      <c r="A916" s="14">
        <v>2</v>
      </c>
      <c r="B916" s="692" t="s">
        <v>114</v>
      </c>
      <c r="C916" s="693"/>
      <c r="D916" s="181" t="s">
        <v>115</v>
      </c>
      <c r="E916" s="54">
        <v>6838</v>
      </c>
      <c r="F916" s="675"/>
      <c r="G916" s="676"/>
      <c r="H916" s="677">
        <v>5780</v>
      </c>
      <c r="I916" s="678"/>
      <c r="J916" s="688" t="s">
        <v>113</v>
      </c>
      <c r="K916" s="689"/>
      <c r="L916" s="668"/>
      <c r="M916" s="725"/>
      <c r="O916" s="10"/>
      <c r="P916" s="63"/>
      <c r="Q916" s="11"/>
      <c r="R916" s="11"/>
      <c r="S916" s="4"/>
    </row>
    <row r="917" spans="1:19" s="109" customFormat="1" ht="38.25" customHeight="1">
      <c r="A917" s="105">
        <v>3</v>
      </c>
      <c r="B917" s="744" t="s">
        <v>331</v>
      </c>
      <c r="C917" s="745"/>
      <c r="D917" s="181" t="s">
        <v>117</v>
      </c>
      <c r="E917" s="56">
        <v>4022.18</v>
      </c>
      <c r="F917" s="746"/>
      <c r="G917" s="747"/>
      <c r="H917" s="748">
        <v>3952.22</v>
      </c>
      <c r="I917" s="749"/>
      <c r="J917" s="688" t="s">
        <v>113</v>
      </c>
      <c r="K917" s="689"/>
      <c r="L917" s="750" t="s">
        <v>332</v>
      </c>
      <c r="M917" s="751"/>
      <c r="N917" s="106"/>
      <c r="O917" s="107"/>
      <c r="P917" s="107"/>
      <c r="Q917" s="108"/>
    </row>
    <row r="918" spans="1:19" ht="38.25" customHeight="1">
      <c r="A918" s="53">
        <v>4</v>
      </c>
      <c r="B918" s="686" t="s">
        <v>338</v>
      </c>
      <c r="C918" s="687"/>
      <c r="D918" s="181" t="s">
        <v>115</v>
      </c>
      <c r="E918" s="112">
        <v>2173.25</v>
      </c>
      <c r="F918" s="675"/>
      <c r="G918" s="676"/>
      <c r="H918" s="677">
        <v>2000</v>
      </c>
      <c r="I918" s="678"/>
      <c r="J918" s="688" t="s">
        <v>113</v>
      </c>
      <c r="K918" s="689"/>
      <c r="L918" s="740" t="s">
        <v>339</v>
      </c>
      <c r="M918" s="741"/>
    </row>
    <row r="919" spans="1:19" ht="38.25" customHeight="1">
      <c r="A919" s="53">
        <v>5</v>
      </c>
      <c r="B919" s="686" t="s">
        <v>333</v>
      </c>
      <c r="C919" s="687"/>
      <c r="D919" s="181" t="s">
        <v>115</v>
      </c>
      <c r="E919" s="55">
        <v>2845</v>
      </c>
      <c r="F919" s="675"/>
      <c r="G919" s="676"/>
      <c r="H919" s="677">
        <v>2560</v>
      </c>
      <c r="I919" s="678"/>
      <c r="J919" s="688" t="s">
        <v>113</v>
      </c>
      <c r="K919" s="689"/>
      <c r="L919" s="740" t="s">
        <v>327</v>
      </c>
      <c r="M919" s="741"/>
    </row>
    <row r="920" spans="1:19" ht="37.5" customHeight="1">
      <c r="A920" s="53">
        <v>6</v>
      </c>
      <c r="B920" s="686" t="s">
        <v>119</v>
      </c>
      <c r="C920" s="687"/>
      <c r="D920" s="181" t="s">
        <v>115</v>
      </c>
      <c r="E920" s="55">
        <v>270</v>
      </c>
      <c r="F920" s="675"/>
      <c r="G920" s="676"/>
      <c r="H920" s="677">
        <v>0</v>
      </c>
      <c r="I920" s="678"/>
      <c r="J920" s="688" t="s">
        <v>120</v>
      </c>
      <c r="K920" s="689"/>
      <c r="L920" s="742" t="s">
        <v>340</v>
      </c>
      <c r="M920" s="743"/>
      <c r="N920" s="2"/>
      <c r="O920" s="10"/>
      <c r="P920" s="91"/>
      <c r="Q920" s="11"/>
      <c r="R920" s="11"/>
      <c r="S920" s="4"/>
    </row>
    <row r="921" spans="1:19" ht="38.25" customHeight="1">
      <c r="A921" s="53">
        <v>7</v>
      </c>
      <c r="B921" s="686" t="s">
        <v>124</v>
      </c>
      <c r="C921" s="687"/>
      <c r="D921" s="181" t="s">
        <v>115</v>
      </c>
      <c r="E921" s="55">
        <v>7726</v>
      </c>
      <c r="F921" s="675"/>
      <c r="G921" s="676"/>
      <c r="H921" s="677">
        <v>6726</v>
      </c>
      <c r="I921" s="678"/>
      <c r="J921" s="688" t="s">
        <v>120</v>
      </c>
      <c r="K921" s="689"/>
      <c r="L921" s="738" t="s">
        <v>334</v>
      </c>
      <c r="M921" s="739"/>
    </row>
    <row r="922" spans="1:19" ht="38.25" customHeight="1">
      <c r="A922" s="14">
        <v>8</v>
      </c>
      <c r="B922" s="686" t="s">
        <v>335</v>
      </c>
      <c r="C922" s="687"/>
      <c r="D922" s="181" t="s">
        <v>115</v>
      </c>
      <c r="E922" s="55">
        <v>2865</v>
      </c>
      <c r="F922" s="675"/>
      <c r="G922" s="676"/>
      <c r="H922" s="677">
        <v>500</v>
      </c>
      <c r="I922" s="678"/>
      <c r="J922" s="688" t="s">
        <v>113</v>
      </c>
      <c r="K922" s="689"/>
      <c r="L922" s="668" t="s">
        <v>336</v>
      </c>
      <c r="M922" s="725"/>
    </row>
    <row r="923" spans="1:19" ht="38.25" customHeight="1">
      <c r="A923" s="14">
        <v>9</v>
      </c>
      <c r="B923" s="736" t="s">
        <v>341</v>
      </c>
      <c r="C923" s="737"/>
      <c r="D923" s="181" t="s">
        <v>342</v>
      </c>
      <c r="E923" s="55">
        <v>113</v>
      </c>
      <c r="F923" s="675"/>
      <c r="G923" s="676"/>
      <c r="H923" s="677">
        <v>0</v>
      </c>
      <c r="I923" s="678"/>
      <c r="J923" s="688" t="s">
        <v>113</v>
      </c>
      <c r="K923" s="689"/>
      <c r="L923" s="681" t="s">
        <v>343</v>
      </c>
      <c r="M923" s="682"/>
    </row>
    <row r="924" spans="1:19" ht="38.25" customHeight="1" thickBot="1">
      <c r="A924" s="14">
        <v>10</v>
      </c>
      <c r="B924" s="686" t="s">
        <v>129</v>
      </c>
      <c r="C924" s="687"/>
      <c r="D924" s="181" t="s">
        <v>130</v>
      </c>
      <c r="E924" s="56">
        <v>1</v>
      </c>
      <c r="F924" s="675"/>
      <c r="G924" s="676"/>
      <c r="H924" s="677">
        <v>0</v>
      </c>
      <c r="I924" s="678"/>
      <c r="J924" s="679" t="s">
        <v>120</v>
      </c>
      <c r="K924" s="680"/>
      <c r="L924" s="732" t="s">
        <v>131</v>
      </c>
      <c r="M924" s="733"/>
    </row>
    <row r="925" spans="1:19" ht="17.25" thickTop="1">
      <c r="A925" s="683" t="s">
        <v>132</v>
      </c>
      <c r="B925" s="684"/>
      <c r="C925" s="684"/>
      <c r="D925" s="684"/>
      <c r="E925" s="684"/>
      <c r="F925" s="684"/>
      <c r="G925" s="684"/>
      <c r="H925" s="684"/>
      <c r="I925" s="684"/>
      <c r="J925" s="684"/>
      <c r="K925" s="684"/>
      <c r="L925" s="684"/>
      <c r="M925" s="685"/>
    </row>
    <row r="926" spans="1:19">
      <c r="A926" s="668" t="s">
        <v>133</v>
      </c>
      <c r="B926" s="663"/>
      <c r="C926" s="187" t="s">
        <v>134</v>
      </c>
      <c r="D926" s="187" t="s">
        <v>135</v>
      </c>
      <c r="E926" s="187" t="s">
        <v>133</v>
      </c>
      <c r="F926" s="187" t="s">
        <v>134</v>
      </c>
      <c r="G926" s="15" t="s">
        <v>135</v>
      </c>
      <c r="H926" s="663" t="s">
        <v>136</v>
      </c>
      <c r="I926" s="670"/>
      <c r="J926" s="671" t="s">
        <v>137</v>
      </c>
      <c r="K926" s="671"/>
      <c r="L926" s="671" t="s">
        <v>138</v>
      </c>
      <c r="M926" s="672"/>
    </row>
    <row r="927" spans="1:19">
      <c r="A927" s="661" t="s">
        <v>139</v>
      </c>
      <c r="B927" s="569"/>
      <c r="C927" s="16">
        <v>7</v>
      </c>
      <c r="D927" s="16">
        <f t="shared" ref="D927:D938" si="38">C927+D836</f>
        <v>3987</v>
      </c>
      <c r="E927" s="181" t="s">
        <v>140</v>
      </c>
      <c r="F927" s="16">
        <v>0</v>
      </c>
      <c r="G927" s="155">
        <f t="shared" ref="G927:G938" si="39">F927+G836</f>
        <v>8529</v>
      </c>
      <c r="H927" s="622" t="s">
        <v>243</v>
      </c>
      <c r="I927" s="570"/>
      <c r="J927" s="18">
        <v>0</v>
      </c>
      <c r="K927" s="19">
        <f t="shared" ref="K927:K938" si="40">J927+K836</f>
        <v>32</v>
      </c>
      <c r="L927" s="20">
        <v>0</v>
      </c>
      <c r="M927" s="21">
        <f t="shared" ref="M927:M938" si="41">L927+M836</f>
        <v>5</v>
      </c>
    </row>
    <row r="928" spans="1:19">
      <c r="A928" s="661" t="s">
        <v>142</v>
      </c>
      <c r="B928" s="569"/>
      <c r="C928" s="16">
        <v>0</v>
      </c>
      <c r="D928" s="16">
        <f t="shared" si="38"/>
        <v>65</v>
      </c>
      <c r="E928" s="181" t="s">
        <v>143</v>
      </c>
      <c r="F928" s="16">
        <v>0</v>
      </c>
      <c r="G928" s="155">
        <f t="shared" si="39"/>
        <v>12</v>
      </c>
      <c r="H928" s="622" t="s">
        <v>144</v>
      </c>
      <c r="I928" s="570"/>
      <c r="J928" s="18">
        <v>0</v>
      </c>
      <c r="K928" s="19">
        <f t="shared" si="40"/>
        <v>143</v>
      </c>
      <c r="L928" s="20">
        <v>0</v>
      </c>
      <c r="M928" s="21">
        <f t="shared" si="41"/>
        <v>11</v>
      </c>
    </row>
    <row r="929" spans="1:13">
      <c r="A929" s="661" t="s">
        <v>145</v>
      </c>
      <c r="B929" s="569"/>
      <c r="C929" s="16">
        <v>4</v>
      </c>
      <c r="D929" s="16">
        <f t="shared" si="38"/>
        <v>1563</v>
      </c>
      <c r="E929" s="181" t="s">
        <v>146</v>
      </c>
      <c r="F929" s="16">
        <v>0</v>
      </c>
      <c r="G929" s="155">
        <f t="shared" si="39"/>
        <v>55</v>
      </c>
      <c r="H929" s="622" t="s">
        <v>147</v>
      </c>
      <c r="I929" s="570"/>
      <c r="J929" s="18">
        <v>0</v>
      </c>
      <c r="K929" s="19">
        <f t="shared" si="40"/>
        <v>16</v>
      </c>
      <c r="L929" s="20">
        <v>0</v>
      </c>
      <c r="M929" s="21">
        <f t="shared" si="41"/>
        <v>3</v>
      </c>
    </row>
    <row r="930" spans="1:13">
      <c r="A930" s="653" t="s">
        <v>244</v>
      </c>
      <c r="B930" s="654"/>
      <c r="C930" s="16">
        <v>0</v>
      </c>
      <c r="D930" s="16">
        <f t="shared" si="38"/>
        <v>4053</v>
      </c>
      <c r="E930" s="188" t="s">
        <v>149</v>
      </c>
      <c r="F930" s="16">
        <v>0</v>
      </c>
      <c r="G930" s="155">
        <f t="shared" si="39"/>
        <v>96</v>
      </c>
      <c r="H930" s="723" t="s">
        <v>150</v>
      </c>
      <c r="I930" s="724"/>
      <c r="J930" s="18">
        <v>0</v>
      </c>
      <c r="K930" s="19">
        <f t="shared" si="40"/>
        <v>16</v>
      </c>
      <c r="L930" s="20">
        <v>0</v>
      </c>
      <c r="M930" s="21">
        <f t="shared" si="41"/>
        <v>2</v>
      </c>
    </row>
    <row r="931" spans="1:13">
      <c r="A931" s="721" t="s">
        <v>151</v>
      </c>
      <c r="B931" s="722"/>
      <c r="C931" s="24">
        <v>0</v>
      </c>
      <c r="D931" s="16">
        <f t="shared" si="38"/>
        <v>518</v>
      </c>
      <c r="E931" s="25" t="s">
        <v>152</v>
      </c>
      <c r="F931" s="16">
        <v>0</v>
      </c>
      <c r="G931" s="155">
        <f t="shared" si="39"/>
        <v>107</v>
      </c>
      <c r="H931" s="622" t="s">
        <v>153</v>
      </c>
      <c r="I931" s="570"/>
      <c r="J931" s="18">
        <v>0</v>
      </c>
      <c r="K931" s="19">
        <f t="shared" si="40"/>
        <v>0</v>
      </c>
      <c r="L931" s="20">
        <v>0</v>
      </c>
      <c r="M931" s="21">
        <f t="shared" si="41"/>
        <v>111</v>
      </c>
    </row>
    <row r="932" spans="1:13">
      <c r="A932" s="721" t="s">
        <v>154</v>
      </c>
      <c r="B932" s="722"/>
      <c r="C932" s="24">
        <v>0</v>
      </c>
      <c r="D932" s="16">
        <f t="shared" si="38"/>
        <v>87</v>
      </c>
      <c r="E932" s="189" t="s">
        <v>245</v>
      </c>
      <c r="F932" s="16">
        <v>0</v>
      </c>
      <c r="G932" s="155">
        <f t="shared" si="39"/>
        <v>14</v>
      </c>
      <c r="H932" s="723" t="s">
        <v>246</v>
      </c>
      <c r="I932" s="724"/>
      <c r="J932" s="18">
        <v>0</v>
      </c>
      <c r="K932" s="19">
        <f t="shared" si="40"/>
        <v>0</v>
      </c>
      <c r="L932" s="26">
        <v>0</v>
      </c>
      <c r="M932" s="21">
        <f t="shared" si="41"/>
        <v>3824</v>
      </c>
    </row>
    <row r="933" spans="1:13">
      <c r="A933" s="721" t="s">
        <v>158</v>
      </c>
      <c r="B933" s="722"/>
      <c r="C933" s="24">
        <v>0</v>
      </c>
      <c r="D933" s="16">
        <f t="shared" si="38"/>
        <v>441</v>
      </c>
      <c r="E933" s="189" t="s">
        <v>157</v>
      </c>
      <c r="F933" s="16">
        <v>0</v>
      </c>
      <c r="G933" s="155">
        <f t="shared" si="39"/>
        <v>41</v>
      </c>
      <c r="H933" s="622" t="s">
        <v>158</v>
      </c>
      <c r="I933" s="570"/>
      <c r="J933" s="18">
        <v>0</v>
      </c>
      <c r="K933" s="19">
        <f t="shared" si="40"/>
        <v>0</v>
      </c>
      <c r="L933" s="26">
        <v>0</v>
      </c>
      <c r="M933" s="21">
        <f t="shared" si="41"/>
        <v>54</v>
      </c>
    </row>
    <row r="934" spans="1:13">
      <c r="A934" s="721" t="s">
        <v>159</v>
      </c>
      <c r="B934" s="722"/>
      <c r="C934" s="24">
        <v>0</v>
      </c>
      <c r="D934" s="16">
        <f t="shared" si="38"/>
        <v>10</v>
      </c>
      <c r="E934" s="189" t="s">
        <v>160</v>
      </c>
      <c r="F934" s="16">
        <v>0</v>
      </c>
      <c r="G934" s="16">
        <f t="shared" si="39"/>
        <v>3</v>
      </c>
      <c r="H934" s="723" t="s">
        <v>161</v>
      </c>
      <c r="I934" s="724"/>
      <c r="J934" s="18">
        <v>0</v>
      </c>
      <c r="K934" s="19">
        <f t="shared" si="40"/>
        <v>0</v>
      </c>
      <c r="L934" s="20">
        <v>0</v>
      </c>
      <c r="M934" s="21">
        <f t="shared" si="41"/>
        <v>10</v>
      </c>
    </row>
    <row r="935" spans="1:13">
      <c r="A935" s="661" t="s">
        <v>162</v>
      </c>
      <c r="B935" s="569"/>
      <c r="C935" s="24">
        <v>0</v>
      </c>
      <c r="D935" s="16">
        <f t="shared" si="38"/>
        <v>323</v>
      </c>
      <c r="E935" s="189" t="s">
        <v>163</v>
      </c>
      <c r="F935" s="16">
        <v>0</v>
      </c>
      <c r="G935" s="16">
        <f t="shared" si="39"/>
        <v>10</v>
      </c>
      <c r="H935" s="662" t="s">
        <v>164</v>
      </c>
      <c r="I935" s="663"/>
      <c r="J935" s="18">
        <v>0</v>
      </c>
      <c r="K935" s="19">
        <f t="shared" si="40"/>
        <v>0</v>
      </c>
      <c r="L935" s="26">
        <v>0</v>
      </c>
      <c r="M935" s="21">
        <f t="shared" si="41"/>
        <v>2</v>
      </c>
    </row>
    <row r="936" spans="1:13">
      <c r="A936" s="661" t="s">
        <v>165</v>
      </c>
      <c r="B936" s="569"/>
      <c r="C936" s="24">
        <v>0</v>
      </c>
      <c r="D936" s="16">
        <f t="shared" si="38"/>
        <v>374</v>
      </c>
      <c r="E936" s="189" t="s">
        <v>247</v>
      </c>
      <c r="F936" s="16">
        <v>0</v>
      </c>
      <c r="G936" s="16">
        <f t="shared" si="39"/>
        <v>328</v>
      </c>
      <c r="H936" s="662" t="s">
        <v>248</v>
      </c>
      <c r="I936" s="663"/>
      <c r="J936" s="18">
        <v>0</v>
      </c>
      <c r="K936" s="19">
        <f t="shared" si="40"/>
        <v>0</v>
      </c>
      <c r="L936" s="26">
        <v>0</v>
      </c>
      <c r="M936" s="21">
        <f t="shared" si="41"/>
        <v>4</v>
      </c>
    </row>
    <row r="937" spans="1:13">
      <c r="A937" s="661" t="s">
        <v>249</v>
      </c>
      <c r="B937" s="569"/>
      <c r="C937" s="16">
        <v>0</v>
      </c>
      <c r="D937" s="16">
        <f t="shared" si="38"/>
        <v>39</v>
      </c>
      <c r="E937" s="181" t="s">
        <v>167</v>
      </c>
      <c r="F937" s="16">
        <v>10</v>
      </c>
      <c r="G937" s="16">
        <f t="shared" si="39"/>
        <v>1289</v>
      </c>
      <c r="H937" s="662" t="s">
        <v>168</v>
      </c>
      <c r="I937" s="663"/>
      <c r="J937" s="18">
        <v>0</v>
      </c>
      <c r="K937" s="19">
        <f t="shared" si="40"/>
        <v>0</v>
      </c>
      <c r="L937" s="26">
        <v>0</v>
      </c>
      <c r="M937" s="21">
        <f t="shared" si="41"/>
        <v>9</v>
      </c>
    </row>
    <row r="938" spans="1:13">
      <c r="A938" s="661" t="s">
        <v>169</v>
      </c>
      <c r="B938" s="569"/>
      <c r="C938" s="16">
        <v>0</v>
      </c>
      <c r="D938" s="16">
        <f t="shared" si="38"/>
        <v>10</v>
      </c>
      <c r="E938" s="181" t="s">
        <v>170</v>
      </c>
      <c r="F938" s="16">
        <v>3</v>
      </c>
      <c r="G938" s="16">
        <f t="shared" si="39"/>
        <v>504</v>
      </c>
      <c r="H938" s="662" t="s">
        <v>171</v>
      </c>
      <c r="I938" s="663"/>
      <c r="J938" s="18">
        <v>0</v>
      </c>
      <c r="K938" s="19">
        <f t="shared" si="40"/>
        <v>0</v>
      </c>
      <c r="L938" s="26">
        <v>0</v>
      </c>
      <c r="M938" s="21">
        <f t="shared" si="41"/>
        <v>3</v>
      </c>
    </row>
    <row r="939" spans="1:13" ht="25.5">
      <c r="E939" s="616" t="s">
        <v>76</v>
      </c>
      <c r="F939" s="616"/>
      <c r="G939" s="616"/>
      <c r="H939" s="616"/>
      <c r="I939" s="616"/>
      <c r="L939" s="616" t="s">
        <v>77</v>
      </c>
      <c r="M939" s="616"/>
    </row>
    <row r="940" spans="1:13" ht="25.5">
      <c r="A940" s="617" t="s">
        <v>78</v>
      </c>
      <c r="B940" s="617"/>
      <c r="C940" s="617"/>
      <c r="E940" s="616" t="s">
        <v>79</v>
      </c>
      <c r="F940" s="616"/>
      <c r="G940" s="616"/>
      <c r="H940" s="616"/>
      <c r="I940" s="616"/>
    </row>
    <row r="941" spans="1:13" ht="17.25" thickBot="1">
      <c r="A941" s="5" t="s">
        <v>80</v>
      </c>
      <c r="B941" s="6"/>
      <c r="C941" s="6"/>
      <c r="D941" s="6"/>
      <c r="E941" s="5"/>
      <c r="F941" s="5"/>
      <c r="G941" s="5"/>
      <c r="H941" s="5" t="s">
        <v>81</v>
      </c>
      <c r="J941" s="592">
        <v>40858</v>
      </c>
      <c r="K941" s="592"/>
      <c r="L941" s="592"/>
      <c r="M941" s="7">
        <f>J941</f>
        <v>40858</v>
      </c>
    </row>
    <row r="942" spans="1:13" ht="36" customHeight="1" thickTop="1" thickBot="1">
      <c r="A942" s="593" t="s">
        <v>82</v>
      </c>
      <c r="B942" s="594"/>
      <c r="C942" s="595"/>
      <c r="D942" s="596" t="s">
        <v>83</v>
      </c>
      <c r="E942" s="597"/>
      <c r="F942" s="597"/>
      <c r="G942" s="597"/>
      <c r="H942" s="597"/>
      <c r="I942" s="598"/>
      <c r="J942" s="599" t="s">
        <v>84</v>
      </c>
      <c r="K942" s="599"/>
      <c r="L942" s="600" t="s">
        <v>85</v>
      </c>
      <c r="M942" s="601"/>
    </row>
    <row r="943" spans="1:13" ht="17.25" thickTop="1">
      <c r="A943" s="568" t="s">
        <v>86</v>
      </c>
      <c r="B943" s="569"/>
      <c r="C943" s="570"/>
      <c r="D943" s="563" t="s">
        <v>87</v>
      </c>
      <c r="E943" s="602"/>
      <c r="F943" s="603" t="s">
        <v>88</v>
      </c>
      <c r="G943" s="604"/>
      <c r="H943" s="605">
        <v>40190</v>
      </c>
      <c r="I943" s="606"/>
      <c r="J943" s="595" t="s">
        <v>89</v>
      </c>
      <c r="K943" s="595"/>
      <c r="L943" s="581">
        <v>720</v>
      </c>
      <c r="M943" s="582"/>
    </row>
    <row r="944" spans="1:13" ht="17.25" thickBot="1">
      <c r="A944" s="583" t="s">
        <v>90</v>
      </c>
      <c r="B944" s="584"/>
      <c r="C944" s="585"/>
      <c r="D944" s="586" t="s">
        <v>91</v>
      </c>
      <c r="E944" s="587"/>
      <c r="F944" s="568" t="s">
        <v>92</v>
      </c>
      <c r="G944" s="570"/>
      <c r="H944" s="588">
        <v>41007</v>
      </c>
      <c r="I944" s="589"/>
      <c r="J944" s="570" t="s">
        <v>93</v>
      </c>
      <c r="K944" s="570"/>
      <c r="L944" s="590">
        <f>L853+1</f>
        <v>571</v>
      </c>
      <c r="M944" s="591"/>
    </row>
    <row r="945" spans="1:14" ht="18" thickTop="1" thickBot="1">
      <c r="A945" s="565" t="s">
        <v>94</v>
      </c>
      <c r="B945" s="566"/>
      <c r="C945" s="567"/>
      <c r="D945" s="572">
        <v>483900000</v>
      </c>
      <c r="E945" s="573"/>
      <c r="F945" s="571" t="s">
        <v>95</v>
      </c>
      <c r="G945" s="557"/>
      <c r="H945" s="574">
        <v>97</v>
      </c>
      <c r="I945" s="575"/>
      <c r="J945" s="557" t="s">
        <v>96</v>
      </c>
      <c r="K945" s="557"/>
      <c r="L945" s="576">
        <f>L943-L944</f>
        <v>149</v>
      </c>
      <c r="M945" s="577"/>
    </row>
    <row r="946" spans="1:14" ht="17.25" thickTop="1">
      <c r="A946" s="568"/>
      <c r="B946" s="569"/>
      <c r="C946" s="570"/>
      <c r="D946" s="578" t="s">
        <v>97</v>
      </c>
      <c r="E946" s="578"/>
      <c r="F946" s="579" t="s">
        <v>98</v>
      </c>
      <c r="G946" s="579"/>
      <c r="H946" s="579"/>
      <c r="I946" s="580"/>
      <c r="J946" s="566" t="s">
        <v>99</v>
      </c>
      <c r="K946" s="567"/>
      <c r="L946" s="458">
        <f>L855+0.165%</f>
        <v>0.71705000000000019</v>
      </c>
      <c r="M946" s="459"/>
    </row>
    <row r="947" spans="1:14" ht="17.25" thickBot="1">
      <c r="A947" s="571"/>
      <c r="B947" s="556"/>
      <c r="C947" s="557"/>
      <c r="D947" s="553" t="s">
        <v>100</v>
      </c>
      <c r="E947" s="553"/>
      <c r="F947" s="554" t="s">
        <v>101</v>
      </c>
      <c r="G947" s="554"/>
      <c r="H947" s="554"/>
      <c r="I947" s="555"/>
      <c r="J947" s="556" t="s">
        <v>102</v>
      </c>
      <c r="K947" s="557"/>
      <c r="L947" s="440">
        <f>L856+0.01%</f>
        <v>0.68989999999999996</v>
      </c>
      <c r="M947" s="441"/>
      <c r="N947" s="127">
        <f>L946-L947</f>
        <v>2.715000000000023E-2</v>
      </c>
    </row>
    <row r="948" spans="1:14" ht="17.25" thickTop="1">
      <c r="A948" s="661" t="s">
        <v>172</v>
      </c>
      <c r="B948" s="569"/>
      <c r="C948" s="16">
        <v>0</v>
      </c>
      <c r="D948" s="16">
        <f>C948+D857</f>
        <v>20</v>
      </c>
      <c r="E948" s="181" t="s">
        <v>173</v>
      </c>
      <c r="F948" s="16">
        <v>8</v>
      </c>
      <c r="G948" s="16">
        <f>F948+G857</f>
        <v>139</v>
      </c>
      <c r="H948" s="662" t="s">
        <v>174</v>
      </c>
      <c r="I948" s="663"/>
      <c r="J948" s="18">
        <v>0</v>
      </c>
      <c r="K948" s="19">
        <f t="shared" ref="K948" si="42">J948+K857</f>
        <v>0</v>
      </c>
      <c r="L948" s="26">
        <v>0</v>
      </c>
      <c r="M948" s="21">
        <f t="shared" ref="M948" si="43">L948+M857</f>
        <v>10</v>
      </c>
    </row>
    <row r="949" spans="1:14">
      <c r="A949" s="661" t="s">
        <v>175</v>
      </c>
      <c r="B949" s="569"/>
      <c r="C949" s="16">
        <v>0</v>
      </c>
      <c r="D949" s="16">
        <f>C949+D858</f>
        <v>11</v>
      </c>
      <c r="E949" s="181" t="s">
        <v>250</v>
      </c>
      <c r="F949" s="16">
        <v>0</v>
      </c>
      <c r="G949" s="16">
        <f>F949+G858</f>
        <v>15</v>
      </c>
      <c r="H949" s="662"/>
      <c r="I949" s="663"/>
      <c r="J949" s="18"/>
      <c r="K949" s="19"/>
      <c r="L949" s="26"/>
      <c r="M949" s="110"/>
    </row>
    <row r="950" spans="1:14">
      <c r="A950" s="646" t="s">
        <v>251</v>
      </c>
      <c r="B950" s="647"/>
      <c r="C950" s="94">
        <v>0</v>
      </c>
      <c r="D950" s="16">
        <f>C950+D859</f>
        <v>8</v>
      </c>
      <c r="E950" s="95" t="s">
        <v>344</v>
      </c>
      <c r="F950" s="94">
        <v>0</v>
      </c>
      <c r="G950" s="16">
        <f>F950+G859</f>
        <v>4</v>
      </c>
      <c r="H950" s="648"/>
      <c r="I950" s="649"/>
      <c r="J950" s="97"/>
      <c r="K950" s="98"/>
      <c r="L950" s="99"/>
      <c r="M950" s="111"/>
    </row>
    <row r="951" spans="1:14">
      <c r="A951" s="650" t="s">
        <v>252</v>
      </c>
      <c r="B951" s="651"/>
      <c r="C951" s="651"/>
      <c r="D951" s="651"/>
      <c r="E951" s="651"/>
      <c r="F951" s="651"/>
      <c r="G951" s="651"/>
      <c r="H951" s="651"/>
      <c r="I951" s="651"/>
      <c r="J951" s="651"/>
      <c r="K951" s="651"/>
      <c r="L951" s="651"/>
      <c r="M951" s="652"/>
    </row>
    <row r="952" spans="1:14">
      <c r="A952" s="653" t="s">
        <v>253</v>
      </c>
      <c r="B952" s="654"/>
      <c r="C952" s="656" t="s">
        <v>254</v>
      </c>
      <c r="D952" s="639" t="s">
        <v>255</v>
      </c>
      <c r="E952" s="566"/>
      <c r="F952" s="639" t="s">
        <v>256</v>
      </c>
      <c r="G952" s="658"/>
      <c r="H952" s="659" t="s">
        <v>257</v>
      </c>
      <c r="I952" s="656" t="s">
        <v>258</v>
      </c>
      <c r="J952" s="639" t="s">
        <v>255</v>
      </c>
      <c r="K952" s="566"/>
      <c r="L952" s="639" t="s">
        <v>256</v>
      </c>
      <c r="M952" s="640"/>
    </row>
    <row r="953" spans="1:14" ht="33" customHeight="1">
      <c r="A953" s="655"/>
      <c r="B953" s="566"/>
      <c r="C953" s="657"/>
      <c r="D953" s="181" t="s">
        <v>191</v>
      </c>
      <c r="E953" s="181" t="s">
        <v>192</v>
      </c>
      <c r="F953" s="181" t="s">
        <v>191</v>
      </c>
      <c r="G953" s="27" t="s">
        <v>192</v>
      </c>
      <c r="H953" s="660"/>
      <c r="I953" s="657"/>
      <c r="J953" s="181" t="s">
        <v>191</v>
      </c>
      <c r="K953" s="181" t="s">
        <v>192</v>
      </c>
      <c r="L953" s="181" t="s">
        <v>191</v>
      </c>
      <c r="M953" s="186" t="s">
        <v>192</v>
      </c>
    </row>
    <row r="954" spans="1:14" ht="22.5">
      <c r="A954" s="180">
        <v>1</v>
      </c>
      <c r="B954" s="190" t="s">
        <v>194</v>
      </c>
      <c r="C954" s="65" t="s">
        <v>195</v>
      </c>
      <c r="D954" s="59">
        <v>0</v>
      </c>
      <c r="E954" s="58">
        <v>70.5</v>
      </c>
      <c r="F954" s="59">
        <v>0</v>
      </c>
      <c r="G954" s="28">
        <v>70.5</v>
      </c>
      <c r="H954" s="29" t="s">
        <v>196</v>
      </c>
      <c r="I954" s="58">
        <v>5876</v>
      </c>
      <c r="J954" s="58">
        <v>0</v>
      </c>
      <c r="K954" s="58" t="e">
        <f>J954+'[4]1000903(六)548'!K780</f>
        <v>#REF!</v>
      </c>
      <c r="L954" s="58">
        <v>0</v>
      </c>
      <c r="M954" s="72">
        <v>6653.6</v>
      </c>
    </row>
    <row r="955" spans="1:14" ht="22.5">
      <c r="A955" s="182">
        <v>2</v>
      </c>
      <c r="B955" s="60" t="s">
        <v>197</v>
      </c>
      <c r="C955" s="77" t="s">
        <v>195</v>
      </c>
      <c r="D955" s="62">
        <v>0</v>
      </c>
      <c r="E955" s="58">
        <v>1286.5</v>
      </c>
      <c r="F955" s="62">
        <v>0</v>
      </c>
      <c r="G955" s="52">
        <v>1286.5</v>
      </c>
      <c r="H955" s="74" t="s">
        <v>198</v>
      </c>
      <c r="I955" s="64">
        <v>280</v>
      </c>
      <c r="J955" s="64">
        <v>0</v>
      </c>
      <c r="K955" s="58" t="e">
        <f>J955+'[4]1000903(六)548'!K781</f>
        <v>#REF!</v>
      </c>
      <c r="L955" s="64">
        <v>0</v>
      </c>
      <c r="M955" s="76">
        <v>150</v>
      </c>
    </row>
    <row r="956" spans="1:14" ht="22.5">
      <c r="A956" s="180">
        <v>3</v>
      </c>
      <c r="B956" s="190" t="s">
        <v>197</v>
      </c>
      <c r="C956" s="70">
        <v>1510</v>
      </c>
      <c r="D956" s="59">
        <v>0</v>
      </c>
      <c r="E956" s="58">
        <v>1617</v>
      </c>
      <c r="F956" s="59">
        <v>0</v>
      </c>
      <c r="G956" s="28">
        <v>1617</v>
      </c>
      <c r="H956" s="73" t="s">
        <v>20</v>
      </c>
      <c r="I956" s="58">
        <v>0</v>
      </c>
      <c r="J956" s="58">
        <v>0</v>
      </c>
      <c r="K956" s="58" t="e">
        <f>J956+'[4]1000903(六)548'!K782</f>
        <v>#REF!</v>
      </c>
      <c r="L956" s="58">
        <v>0</v>
      </c>
      <c r="M956" s="72">
        <v>400.5</v>
      </c>
    </row>
    <row r="957" spans="1:14" ht="36">
      <c r="A957" s="182">
        <v>4</v>
      </c>
      <c r="B957" s="60" t="s">
        <v>199</v>
      </c>
      <c r="C957" s="77" t="s">
        <v>195</v>
      </c>
      <c r="D957" s="62">
        <v>0</v>
      </c>
      <c r="E957" s="58">
        <v>11</v>
      </c>
      <c r="F957" s="62">
        <v>0</v>
      </c>
      <c r="G957" s="52">
        <v>11</v>
      </c>
      <c r="H957" s="79" t="s">
        <v>21</v>
      </c>
      <c r="I957" s="183">
        <v>2605</v>
      </c>
      <c r="J957" s="64">
        <v>0</v>
      </c>
      <c r="K957" s="58" t="e">
        <f>J957+'[4]1000903(六)548'!K783</f>
        <v>#REF!</v>
      </c>
      <c r="L957" s="64">
        <v>0</v>
      </c>
      <c r="M957" s="61">
        <v>2605</v>
      </c>
    </row>
    <row r="958" spans="1:14" ht="36">
      <c r="A958" s="182">
        <v>5</v>
      </c>
      <c r="B958" s="78" t="s">
        <v>200</v>
      </c>
      <c r="C958" s="75">
        <v>25580.94</v>
      </c>
      <c r="D958" s="62">
        <v>0</v>
      </c>
      <c r="E958" s="58">
        <v>26635.5</v>
      </c>
      <c r="F958" s="62">
        <v>0</v>
      </c>
      <c r="G958" s="52">
        <v>26635.5</v>
      </c>
      <c r="H958" s="79" t="s">
        <v>22</v>
      </c>
      <c r="I958" s="183">
        <v>7442</v>
      </c>
      <c r="J958" s="64">
        <v>0</v>
      </c>
      <c r="K958" s="58" t="e">
        <f>J958+'[4]1000903(六)548'!K784</f>
        <v>#REF!</v>
      </c>
      <c r="L958" s="64">
        <v>0</v>
      </c>
      <c r="M958" s="50">
        <v>7442</v>
      </c>
    </row>
    <row r="959" spans="1:14" ht="36">
      <c r="A959" s="182">
        <v>6</v>
      </c>
      <c r="B959" s="78" t="s">
        <v>201</v>
      </c>
      <c r="C959" s="71">
        <v>50</v>
      </c>
      <c r="D959" s="62">
        <v>0</v>
      </c>
      <c r="E959" s="58">
        <v>72.5</v>
      </c>
      <c r="F959" s="62">
        <v>0</v>
      </c>
      <c r="G959" s="52">
        <v>72.5</v>
      </c>
      <c r="H959" s="79" t="s">
        <v>23</v>
      </c>
      <c r="I959" s="183">
        <v>1319</v>
      </c>
      <c r="J959" s="64">
        <v>0</v>
      </c>
      <c r="K959" s="58" t="e">
        <f>J959+'[4]1000903(六)548'!K785</f>
        <v>#REF!</v>
      </c>
      <c r="L959" s="64">
        <v>0</v>
      </c>
      <c r="M959" s="50">
        <v>1319</v>
      </c>
    </row>
    <row r="960" spans="1:14" ht="22.5">
      <c r="A960" s="180">
        <v>7</v>
      </c>
      <c r="B960" s="179" t="s">
        <v>202</v>
      </c>
      <c r="C960" s="66">
        <v>33.6</v>
      </c>
      <c r="D960" s="59">
        <v>0</v>
      </c>
      <c r="E960" s="58">
        <v>24.16</v>
      </c>
      <c r="F960" s="59">
        <v>0</v>
      </c>
      <c r="G960" s="28">
        <v>24.16</v>
      </c>
      <c r="H960" s="31"/>
      <c r="I960" s="181"/>
      <c r="J960" s="181"/>
      <c r="K960" s="181"/>
      <c r="L960" s="181"/>
      <c r="M960" s="30"/>
    </row>
    <row r="961" spans="1:13" ht="22.5">
      <c r="A961" s="182">
        <v>8</v>
      </c>
      <c r="B961" s="32" t="s">
        <v>203</v>
      </c>
      <c r="C961" s="67">
        <v>88.8</v>
      </c>
      <c r="D961" s="62">
        <v>0</v>
      </c>
      <c r="E961" s="58">
        <v>70.42</v>
      </c>
      <c r="F961" s="62">
        <v>0</v>
      </c>
      <c r="G961" s="52">
        <v>70.42</v>
      </c>
      <c r="H961" s="33"/>
      <c r="I961" s="183"/>
      <c r="J961" s="183"/>
      <c r="K961" s="183"/>
      <c r="L961" s="183"/>
      <c r="M961" s="34"/>
    </row>
    <row r="962" spans="1:13">
      <c r="A962" s="180">
        <v>9</v>
      </c>
      <c r="B962" s="179" t="s">
        <v>204</v>
      </c>
      <c r="C962" s="68">
        <v>1343</v>
      </c>
      <c r="D962" s="59">
        <v>0</v>
      </c>
      <c r="E962" s="58">
        <v>1474.91</v>
      </c>
      <c r="F962" s="59">
        <v>0</v>
      </c>
      <c r="G962" s="28">
        <v>1474.91</v>
      </c>
      <c r="H962" s="31"/>
      <c r="I962" s="181"/>
      <c r="J962" s="181"/>
      <c r="K962" s="181"/>
      <c r="L962" s="181"/>
      <c r="M962" s="30"/>
    </row>
    <row r="963" spans="1:13">
      <c r="A963" s="182">
        <v>10</v>
      </c>
      <c r="B963" s="32" t="s">
        <v>205</v>
      </c>
      <c r="C963" s="69">
        <v>4007</v>
      </c>
      <c r="D963" s="62">
        <v>0</v>
      </c>
      <c r="E963" s="58">
        <v>3972.43</v>
      </c>
      <c r="F963" s="62">
        <v>0</v>
      </c>
      <c r="G963" s="28">
        <v>3972.43</v>
      </c>
      <c r="H963" s="33"/>
      <c r="I963" s="183"/>
      <c r="J963" s="183"/>
      <c r="K963" s="183"/>
      <c r="L963" s="183"/>
      <c r="M963" s="34"/>
    </row>
    <row r="964" spans="1:13" ht="17.25" thickBot="1">
      <c r="A964" s="35">
        <v>11</v>
      </c>
      <c r="B964" s="36"/>
      <c r="C964" s="37"/>
      <c r="D964" s="38"/>
      <c r="E964" s="90"/>
      <c r="F964" s="38"/>
      <c r="G964" s="39"/>
      <c r="H964" s="40"/>
      <c r="I964" s="41"/>
      <c r="J964" s="41"/>
      <c r="K964" s="41"/>
      <c r="L964" s="41"/>
      <c r="M964" s="42"/>
    </row>
    <row r="965" spans="1:13" ht="33.75" thickTop="1">
      <c r="A965" s="565" t="s">
        <v>206</v>
      </c>
      <c r="B965" s="566"/>
      <c r="C965" s="567"/>
      <c r="D965" s="567"/>
      <c r="E965" s="639"/>
      <c r="F965" s="641" t="s">
        <v>207</v>
      </c>
      <c r="G965" s="642"/>
      <c r="H965" s="43" t="s">
        <v>208</v>
      </c>
      <c r="I965" s="43" t="s">
        <v>209</v>
      </c>
      <c r="J965" s="567" t="s">
        <v>210</v>
      </c>
      <c r="K965" s="567"/>
      <c r="L965" s="567" t="s">
        <v>110</v>
      </c>
      <c r="M965" s="643"/>
    </row>
    <row r="966" spans="1:13">
      <c r="A966" s="618" t="s">
        <v>211</v>
      </c>
      <c r="B966" s="619"/>
      <c r="C966" s="620"/>
      <c r="D966" s="620" t="s">
        <v>212</v>
      </c>
      <c r="E966" s="621"/>
      <c r="F966" s="644"/>
      <c r="G966" s="645"/>
      <c r="H966" s="89"/>
      <c r="I966" s="57"/>
      <c r="J966" s="570"/>
      <c r="K966" s="570"/>
      <c r="L966" s="570"/>
      <c r="M966" s="623"/>
    </row>
    <row r="967" spans="1:13">
      <c r="A967" s="618" t="s">
        <v>213</v>
      </c>
      <c r="B967" s="619"/>
      <c r="C967" s="620"/>
      <c r="D967" s="620" t="s">
        <v>214</v>
      </c>
      <c r="E967" s="621"/>
      <c r="F967" s="622"/>
      <c r="G967" s="570"/>
      <c r="H967" s="92"/>
      <c r="I967" s="57"/>
      <c r="J967" s="570"/>
      <c r="K967" s="570"/>
      <c r="L967" s="570"/>
      <c r="M967" s="623"/>
    </row>
    <row r="968" spans="1:13">
      <c r="A968" s="634" t="s">
        <v>215</v>
      </c>
      <c r="B968" s="635"/>
      <c r="C968" s="579"/>
      <c r="D968" s="636" t="s">
        <v>216</v>
      </c>
      <c r="E968" s="637"/>
      <c r="F968" s="638"/>
      <c r="G968" s="567"/>
      <c r="H968" s="92"/>
      <c r="I968" s="57"/>
      <c r="J968" s="570"/>
      <c r="K968" s="570"/>
      <c r="L968" s="570"/>
      <c r="M968" s="623"/>
    </row>
    <row r="969" spans="1:13">
      <c r="A969" s="618" t="s">
        <v>217</v>
      </c>
      <c r="B969" s="619"/>
      <c r="C969" s="620"/>
      <c r="D969" s="620" t="s">
        <v>218</v>
      </c>
      <c r="E969" s="621"/>
      <c r="F969" s="622"/>
      <c r="G969" s="570"/>
      <c r="H969" s="92"/>
      <c r="I969" s="44"/>
      <c r="J969" s="570"/>
      <c r="K969" s="570"/>
      <c r="L969" s="570"/>
      <c r="M969" s="623"/>
    </row>
    <row r="970" spans="1:13" ht="17.25" thickBot="1">
      <c r="A970" s="624" t="s">
        <v>219</v>
      </c>
      <c r="B970" s="625"/>
      <c r="C970" s="626"/>
      <c r="D970" s="627" t="s">
        <v>220</v>
      </c>
      <c r="E970" s="628"/>
      <c r="F970" s="629"/>
      <c r="G970" s="630"/>
      <c r="H970" s="46"/>
      <c r="I970" s="47"/>
      <c r="J970" s="631"/>
      <c r="K970" s="630"/>
      <c r="L970" s="632"/>
      <c r="M970" s="633"/>
    </row>
    <row r="971" spans="1:13" ht="17.25" thickTop="1">
      <c r="A971" s="607" t="s">
        <v>221</v>
      </c>
      <c r="B971" s="608"/>
      <c r="C971" s="608"/>
      <c r="D971" s="608"/>
      <c r="E971" s="608"/>
      <c r="F971" s="608"/>
      <c r="G971" s="608"/>
      <c r="H971" s="608"/>
      <c r="I971" s="608"/>
      <c r="J971" s="608"/>
      <c r="K971" s="608"/>
      <c r="L971" s="608"/>
      <c r="M971" s="609"/>
    </row>
    <row r="972" spans="1:13">
      <c r="A972" s="610" t="s">
        <v>259</v>
      </c>
      <c r="B972" s="611"/>
      <c r="C972" s="611"/>
      <c r="D972" s="611"/>
      <c r="E972" s="611"/>
      <c r="F972" s="611"/>
      <c r="G972" s="611"/>
      <c r="H972" s="611"/>
      <c r="I972" s="611"/>
      <c r="J972" s="611"/>
      <c r="K972" s="611"/>
      <c r="L972" s="611"/>
      <c r="M972" s="612"/>
    </row>
    <row r="973" spans="1:13" ht="30" customHeight="1">
      <c r="A973" s="613" t="s">
        <v>223</v>
      </c>
      <c r="B973" s="614"/>
      <c r="C973" s="614"/>
      <c r="D973" s="614"/>
      <c r="E973" s="614"/>
      <c r="F973" s="614"/>
      <c r="G973" s="614"/>
      <c r="H973" s="614"/>
      <c r="I973" s="614"/>
      <c r="J973" s="614"/>
      <c r="K973" s="614"/>
      <c r="L973" s="614"/>
      <c r="M973" s="615"/>
    </row>
    <row r="974" spans="1:13" ht="66.75" customHeight="1">
      <c r="A974" s="716" t="s">
        <v>346</v>
      </c>
      <c r="B974" s="717"/>
      <c r="C974" s="717"/>
      <c r="D974" s="717"/>
      <c r="E974" s="717"/>
      <c r="F974" s="717"/>
      <c r="G974" s="717"/>
      <c r="H974" s="717"/>
      <c r="I974" s="717"/>
      <c r="J974" s="717"/>
      <c r="K974" s="717"/>
      <c r="L974" s="717"/>
      <c r="M974" s="718"/>
    </row>
    <row r="975" spans="1:13">
      <c r="A975" s="561" t="s">
        <v>225</v>
      </c>
      <c r="B975" s="562"/>
      <c r="C975" s="563"/>
      <c r="D975" s="563"/>
      <c r="E975" s="563"/>
      <c r="F975" s="563"/>
      <c r="G975" s="563"/>
      <c r="H975" s="563"/>
      <c r="I975" s="563"/>
      <c r="J975" s="563"/>
      <c r="K975" s="563"/>
      <c r="L975" s="563"/>
      <c r="M975" s="564"/>
    </row>
    <row r="976" spans="1:13" ht="25.5">
      <c r="E976" s="616" t="s">
        <v>76</v>
      </c>
      <c r="F976" s="616"/>
      <c r="G976" s="616"/>
      <c r="H976" s="616"/>
      <c r="I976" s="616"/>
      <c r="L976" s="616" t="s">
        <v>77</v>
      </c>
      <c r="M976" s="616"/>
    </row>
    <row r="977" spans="1:14" ht="25.5">
      <c r="A977" s="617" t="s">
        <v>78</v>
      </c>
      <c r="B977" s="617"/>
      <c r="C977" s="617"/>
      <c r="E977" s="616" t="s">
        <v>79</v>
      </c>
      <c r="F977" s="616"/>
      <c r="G977" s="616"/>
      <c r="H977" s="616"/>
      <c r="I977" s="616"/>
    </row>
    <row r="978" spans="1:14" ht="17.25" thickBot="1">
      <c r="A978" s="5" t="s">
        <v>80</v>
      </c>
      <c r="B978" s="6"/>
      <c r="C978" s="6"/>
      <c r="D978" s="6"/>
      <c r="E978" s="5"/>
      <c r="F978" s="5"/>
      <c r="G978" s="5"/>
      <c r="H978" s="5" t="s">
        <v>81</v>
      </c>
      <c r="J978" s="592">
        <v>40858</v>
      </c>
      <c r="K978" s="592"/>
      <c r="L978" s="592"/>
      <c r="M978" s="7">
        <f>J978</f>
        <v>40858</v>
      </c>
    </row>
    <row r="979" spans="1:14" ht="36" customHeight="1" thickTop="1" thickBot="1">
      <c r="A979" s="593" t="s">
        <v>82</v>
      </c>
      <c r="B979" s="594"/>
      <c r="C979" s="595"/>
      <c r="D979" s="596" t="s">
        <v>83</v>
      </c>
      <c r="E979" s="597"/>
      <c r="F979" s="597"/>
      <c r="G979" s="597"/>
      <c r="H979" s="597"/>
      <c r="I979" s="598"/>
      <c r="J979" s="599" t="s">
        <v>84</v>
      </c>
      <c r="K979" s="599"/>
      <c r="L979" s="600" t="s">
        <v>85</v>
      </c>
      <c r="M979" s="601"/>
    </row>
    <row r="980" spans="1:14" ht="17.25" thickTop="1">
      <c r="A980" s="568" t="s">
        <v>86</v>
      </c>
      <c r="B980" s="569"/>
      <c r="C980" s="570"/>
      <c r="D980" s="563" t="s">
        <v>87</v>
      </c>
      <c r="E980" s="602"/>
      <c r="F980" s="603" t="s">
        <v>88</v>
      </c>
      <c r="G980" s="604"/>
      <c r="H980" s="605">
        <v>40190</v>
      </c>
      <c r="I980" s="606"/>
      <c r="J980" s="595" t="s">
        <v>89</v>
      </c>
      <c r="K980" s="595"/>
      <c r="L980" s="581">
        <v>720</v>
      </c>
      <c r="M980" s="582"/>
    </row>
    <row r="981" spans="1:14" ht="17.25" thickBot="1">
      <c r="A981" s="583" t="s">
        <v>90</v>
      </c>
      <c r="B981" s="584"/>
      <c r="C981" s="585"/>
      <c r="D981" s="586" t="s">
        <v>91</v>
      </c>
      <c r="E981" s="587"/>
      <c r="F981" s="568" t="s">
        <v>92</v>
      </c>
      <c r="G981" s="570"/>
      <c r="H981" s="588">
        <v>41007</v>
      </c>
      <c r="I981" s="589"/>
      <c r="J981" s="570" t="s">
        <v>93</v>
      </c>
      <c r="K981" s="570"/>
      <c r="L981" s="590">
        <f>L890+1</f>
        <v>571</v>
      </c>
      <c r="M981" s="591"/>
    </row>
    <row r="982" spans="1:14" ht="18" thickTop="1" thickBot="1">
      <c r="A982" s="565" t="s">
        <v>94</v>
      </c>
      <c r="B982" s="566"/>
      <c r="C982" s="567"/>
      <c r="D982" s="572">
        <v>483900000</v>
      </c>
      <c r="E982" s="573"/>
      <c r="F982" s="571" t="s">
        <v>95</v>
      </c>
      <c r="G982" s="557"/>
      <c r="H982" s="574">
        <v>97</v>
      </c>
      <c r="I982" s="575"/>
      <c r="J982" s="557" t="s">
        <v>96</v>
      </c>
      <c r="K982" s="557"/>
      <c r="L982" s="576">
        <f>L980-L981</f>
        <v>149</v>
      </c>
      <c r="M982" s="577"/>
    </row>
    <row r="983" spans="1:14" ht="17.25" thickTop="1">
      <c r="A983" s="568"/>
      <c r="B983" s="569"/>
      <c r="C983" s="570"/>
      <c r="D983" s="578" t="s">
        <v>97</v>
      </c>
      <c r="E983" s="578"/>
      <c r="F983" s="579" t="s">
        <v>98</v>
      </c>
      <c r="G983" s="579"/>
      <c r="H983" s="579"/>
      <c r="I983" s="580"/>
      <c r="J983" s="566" t="s">
        <v>99</v>
      </c>
      <c r="K983" s="567"/>
      <c r="L983" s="458">
        <f>L892+0.165%</f>
        <v>0.71705000000000019</v>
      </c>
      <c r="M983" s="459"/>
    </row>
    <row r="984" spans="1:14" ht="17.25" thickBot="1">
      <c r="A984" s="571"/>
      <c r="B984" s="556"/>
      <c r="C984" s="557"/>
      <c r="D984" s="553" t="s">
        <v>100</v>
      </c>
      <c r="E984" s="553"/>
      <c r="F984" s="554" t="s">
        <v>101</v>
      </c>
      <c r="G984" s="554"/>
      <c r="H984" s="554"/>
      <c r="I984" s="555"/>
      <c r="J984" s="556" t="s">
        <v>102</v>
      </c>
      <c r="K984" s="557"/>
      <c r="L984" s="440">
        <f>L893+0.01%</f>
        <v>0.68989999999999996</v>
      </c>
      <c r="M984" s="441"/>
      <c r="N984" s="127">
        <f>L983-L984</f>
        <v>2.715000000000023E-2</v>
      </c>
    </row>
    <row r="985" spans="1:14" ht="18" thickTop="1" thickBot="1">
      <c r="A985" s="543" t="s">
        <v>226</v>
      </c>
      <c r="B985" s="544"/>
      <c r="C985" s="545"/>
      <c r="D985" s="545"/>
      <c r="E985" s="545"/>
      <c r="F985" s="545"/>
      <c r="G985" s="545"/>
      <c r="H985" s="545"/>
      <c r="I985" s="545"/>
      <c r="J985" s="545"/>
      <c r="K985" s="545"/>
      <c r="L985" s="545"/>
      <c r="M985" s="546"/>
    </row>
    <row r="986" spans="1:14" ht="42" customHeight="1" thickTop="1" thickBot="1">
      <c r="A986" s="547" t="s">
        <v>227</v>
      </c>
      <c r="B986" s="548"/>
      <c r="C986" s="549"/>
      <c r="D986" s="549"/>
      <c r="E986" s="549"/>
      <c r="F986" s="549"/>
      <c r="G986" s="549"/>
      <c r="H986" s="550" t="s">
        <v>228</v>
      </c>
      <c r="I986" s="550"/>
      <c r="J986" s="550"/>
      <c r="K986" s="550"/>
      <c r="L986" s="550"/>
      <c r="M986" s="551"/>
    </row>
    <row r="987" spans="1:14" ht="17.25" thickTop="1">
      <c r="A987" s="552" t="s">
        <v>229</v>
      </c>
      <c r="B987" s="552"/>
      <c r="C987" s="541"/>
      <c r="D987" s="541"/>
      <c r="E987" s="541"/>
      <c r="F987" s="541"/>
      <c r="G987" s="541"/>
      <c r="H987" s="541"/>
      <c r="I987" s="541"/>
      <c r="J987" s="541"/>
      <c r="K987" s="541"/>
      <c r="L987" s="541"/>
      <c r="M987" s="541"/>
    </row>
    <row r="988" spans="1:14">
      <c r="A988" s="542" t="s">
        <v>230</v>
      </c>
      <c r="B988" s="542"/>
      <c r="C988" s="540"/>
      <c r="D988" s="540"/>
      <c r="E988" s="540"/>
      <c r="F988" s="540"/>
      <c r="G988" s="540"/>
      <c r="H988" s="540"/>
      <c r="I988" s="540"/>
      <c r="J988" s="540"/>
      <c r="K988" s="540"/>
      <c r="L988" s="540"/>
      <c r="M988" s="540"/>
    </row>
    <row r="989" spans="1:14">
      <c r="A989" s="540" t="s">
        <v>231</v>
      </c>
      <c r="B989" s="540"/>
      <c r="C989" s="540"/>
      <c r="D989" s="540"/>
      <c r="E989" s="540"/>
      <c r="F989" s="540"/>
      <c r="G989" s="540"/>
      <c r="H989" s="540"/>
      <c r="I989" s="540"/>
      <c r="J989" s="540"/>
      <c r="K989" s="540"/>
      <c r="L989" s="540"/>
      <c r="M989" s="540"/>
    </row>
    <row r="990" spans="1:14">
      <c r="A990" s="540" t="s">
        <v>232</v>
      </c>
      <c r="B990" s="540"/>
      <c r="C990" s="541"/>
      <c r="D990" s="541"/>
      <c r="E990" s="541"/>
      <c r="F990" s="541"/>
      <c r="G990" s="541"/>
      <c r="H990" s="541"/>
      <c r="I990" s="541"/>
      <c r="J990" s="541"/>
      <c r="K990" s="541"/>
      <c r="L990" s="541"/>
      <c r="M990" s="541"/>
    </row>
    <row r="991" spans="1:14">
      <c r="A991" s="542" t="s">
        <v>233</v>
      </c>
      <c r="B991" s="542"/>
      <c r="C991" s="540"/>
      <c r="D991" s="540"/>
      <c r="E991" s="540"/>
      <c r="F991" s="540"/>
      <c r="G991" s="540"/>
      <c r="H991" s="540"/>
      <c r="I991" s="540"/>
      <c r="J991" s="540"/>
      <c r="K991" s="540"/>
      <c r="L991" s="540"/>
      <c r="M991" s="540"/>
    </row>
    <row r="992" spans="1:14">
      <c r="A992" s="540" t="s">
        <v>234</v>
      </c>
      <c r="B992" s="540"/>
      <c r="C992" s="540"/>
      <c r="D992" s="540"/>
      <c r="E992" s="540"/>
      <c r="F992" s="540"/>
      <c r="G992" s="540"/>
      <c r="H992" s="540"/>
      <c r="I992" s="540"/>
      <c r="J992" s="540"/>
      <c r="K992" s="540"/>
      <c r="L992" s="540"/>
      <c r="M992" s="540"/>
    </row>
    <row r="993" spans="1:19">
      <c r="A993" s="540" t="s">
        <v>235</v>
      </c>
      <c r="B993" s="540"/>
      <c r="C993" s="540"/>
      <c r="D993" s="540"/>
      <c r="E993" s="540"/>
      <c r="F993" s="540"/>
      <c r="G993" s="540"/>
      <c r="H993" s="540"/>
      <c r="I993" s="540"/>
      <c r="J993" s="540"/>
      <c r="K993" s="540"/>
      <c r="L993" s="540"/>
      <c r="M993" s="540"/>
    </row>
    <row r="994" spans="1:19">
      <c r="A994" s="540" t="s">
        <v>236</v>
      </c>
      <c r="B994" s="540"/>
      <c r="C994" s="540"/>
      <c r="D994" s="540"/>
      <c r="E994" s="540"/>
      <c r="F994" s="540"/>
      <c r="G994" s="540"/>
      <c r="H994" s="540"/>
      <c r="I994" s="540"/>
      <c r="J994" s="540"/>
      <c r="K994" s="540"/>
      <c r="L994" s="540"/>
      <c r="M994" s="540"/>
    </row>
    <row r="995" spans="1:19" ht="25.5">
      <c r="E995" s="616" t="s">
        <v>76</v>
      </c>
      <c r="F995" s="616"/>
      <c r="G995" s="616"/>
      <c r="H995" s="616"/>
      <c r="I995" s="616"/>
      <c r="L995" s="616" t="s">
        <v>77</v>
      </c>
      <c r="M995" s="616"/>
    </row>
    <row r="996" spans="1:19" ht="25.5">
      <c r="A996" s="617" t="s">
        <v>78</v>
      </c>
      <c r="B996" s="617"/>
      <c r="C996" s="617"/>
      <c r="E996" s="616" t="s">
        <v>79</v>
      </c>
      <c r="F996" s="616"/>
      <c r="G996" s="616"/>
      <c r="H996" s="616"/>
      <c r="I996" s="616"/>
    </row>
    <row r="997" spans="1:19" ht="17.25" thickBot="1">
      <c r="A997" s="5" t="s">
        <v>347</v>
      </c>
      <c r="B997" s="6"/>
      <c r="C997" s="6"/>
      <c r="D997" s="6"/>
      <c r="E997" s="5"/>
      <c r="F997" s="5"/>
      <c r="G997" s="5"/>
      <c r="H997" s="5" t="s">
        <v>81</v>
      </c>
      <c r="J997" s="592">
        <v>40859</v>
      </c>
      <c r="K997" s="592"/>
      <c r="L997" s="592"/>
      <c r="M997" s="7">
        <f>J997</f>
        <v>40859</v>
      </c>
    </row>
    <row r="998" spans="1:19" ht="36" customHeight="1" thickTop="1" thickBot="1">
      <c r="A998" s="593" t="s">
        <v>82</v>
      </c>
      <c r="B998" s="594"/>
      <c r="C998" s="595"/>
      <c r="D998" s="596" t="s">
        <v>83</v>
      </c>
      <c r="E998" s="597"/>
      <c r="F998" s="597"/>
      <c r="G998" s="597"/>
      <c r="H998" s="597"/>
      <c r="I998" s="598"/>
      <c r="J998" s="599" t="s">
        <v>84</v>
      </c>
      <c r="K998" s="599"/>
      <c r="L998" s="600" t="s">
        <v>85</v>
      </c>
      <c r="M998" s="601"/>
    </row>
    <row r="999" spans="1:19" ht="17.25" thickTop="1">
      <c r="A999" s="568" t="s">
        <v>86</v>
      </c>
      <c r="B999" s="569"/>
      <c r="C999" s="570"/>
      <c r="D999" s="563" t="s">
        <v>87</v>
      </c>
      <c r="E999" s="602"/>
      <c r="F999" s="603" t="s">
        <v>88</v>
      </c>
      <c r="G999" s="604"/>
      <c r="H999" s="605">
        <v>40190</v>
      </c>
      <c r="I999" s="606"/>
      <c r="J999" s="595" t="s">
        <v>89</v>
      </c>
      <c r="K999" s="595"/>
      <c r="L999" s="581">
        <v>720</v>
      </c>
      <c r="M999" s="582"/>
    </row>
    <row r="1000" spans="1:19" ht="17.25" thickBot="1">
      <c r="A1000" s="583" t="s">
        <v>90</v>
      </c>
      <c r="B1000" s="584"/>
      <c r="C1000" s="585"/>
      <c r="D1000" s="586" t="s">
        <v>91</v>
      </c>
      <c r="E1000" s="587"/>
      <c r="F1000" s="568" t="s">
        <v>92</v>
      </c>
      <c r="G1000" s="570"/>
      <c r="H1000" s="588">
        <v>41007</v>
      </c>
      <c r="I1000" s="589"/>
      <c r="J1000" s="570" t="s">
        <v>93</v>
      </c>
      <c r="K1000" s="570"/>
      <c r="L1000" s="590">
        <v>572</v>
      </c>
      <c r="M1000" s="591"/>
    </row>
    <row r="1001" spans="1:19" ht="18" thickTop="1" thickBot="1">
      <c r="A1001" s="565" t="s">
        <v>94</v>
      </c>
      <c r="B1001" s="566"/>
      <c r="C1001" s="567"/>
      <c r="D1001" s="572">
        <v>483900000</v>
      </c>
      <c r="E1001" s="573"/>
      <c r="F1001" s="571" t="s">
        <v>95</v>
      </c>
      <c r="G1001" s="557"/>
      <c r="H1001" s="574">
        <v>97</v>
      </c>
      <c r="I1001" s="575"/>
      <c r="J1001" s="557" t="s">
        <v>96</v>
      </c>
      <c r="K1001" s="557"/>
      <c r="L1001" s="576">
        <f>L999-L1000</f>
        <v>148</v>
      </c>
      <c r="M1001" s="577"/>
    </row>
    <row r="1002" spans="1:19" ht="17.25" thickTop="1">
      <c r="A1002" s="568"/>
      <c r="B1002" s="569"/>
      <c r="C1002" s="570"/>
      <c r="D1002" s="578" t="s">
        <v>97</v>
      </c>
      <c r="E1002" s="578"/>
      <c r="F1002" s="579" t="s">
        <v>98</v>
      </c>
      <c r="G1002" s="579"/>
      <c r="H1002" s="579"/>
      <c r="I1002" s="580"/>
      <c r="J1002" s="566" t="s">
        <v>99</v>
      </c>
      <c r="K1002" s="567"/>
      <c r="L1002" s="458">
        <v>0.71870000000000001</v>
      </c>
      <c r="M1002" s="459"/>
    </row>
    <row r="1003" spans="1:19" ht="17.25" thickBot="1">
      <c r="A1003" s="571"/>
      <c r="B1003" s="556"/>
      <c r="C1003" s="557"/>
      <c r="D1003" s="553" t="s">
        <v>100</v>
      </c>
      <c r="E1003" s="553"/>
      <c r="F1003" s="554" t="s">
        <v>101</v>
      </c>
      <c r="G1003" s="554"/>
      <c r="H1003" s="554"/>
      <c r="I1003" s="555"/>
      <c r="J1003" s="556" t="s">
        <v>102</v>
      </c>
      <c r="K1003" s="557"/>
      <c r="L1003" s="440">
        <v>0.69</v>
      </c>
      <c r="M1003" s="441"/>
      <c r="N1003" s="127">
        <f>L1002-L1003</f>
        <v>2.8700000000000059E-2</v>
      </c>
    </row>
    <row r="1004" spans="1:19" ht="18" thickTop="1" thickBot="1">
      <c r="A1004" s="704" t="s">
        <v>103</v>
      </c>
      <c r="B1004" s="705"/>
      <c r="C1004" s="706"/>
      <c r="D1004" s="706"/>
      <c r="E1004" s="706"/>
      <c r="F1004" s="706"/>
      <c r="G1004" s="706"/>
      <c r="H1004" s="706"/>
      <c r="I1004" s="706"/>
      <c r="J1004" s="707"/>
      <c r="K1004" s="707"/>
      <c r="L1004" s="706"/>
      <c r="M1004" s="708"/>
    </row>
    <row r="1005" spans="1:19" ht="24" customHeight="1" thickTop="1">
      <c r="A1005" s="568" t="s">
        <v>104</v>
      </c>
      <c r="B1005" s="569"/>
      <c r="C1005" s="570"/>
      <c r="D1005" s="181" t="s">
        <v>105</v>
      </c>
      <c r="E1005" s="181" t="s">
        <v>106</v>
      </c>
      <c r="F1005" s="570" t="s">
        <v>107</v>
      </c>
      <c r="G1005" s="570"/>
      <c r="H1005" s="570" t="s">
        <v>108</v>
      </c>
      <c r="I1005" s="709"/>
      <c r="J1005" s="710" t="s">
        <v>109</v>
      </c>
      <c r="K1005" s="711"/>
      <c r="L1005" s="569" t="s">
        <v>110</v>
      </c>
      <c r="M1005" s="623"/>
    </row>
    <row r="1006" spans="1:19" ht="38.25" customHeight="1">
      <c r="A1006" s="14">
        <v>1</v>
      </c>
      <c r="B1006" s="698" t="s">
        <v>111</v>
      </c>
      <c r="C1006" s="699"/>
      <c r="D1006" s="181" t="s">
        <v>112</v>
      </c>
      <c r="E1006" s="54">
        <v>1</v>
      </c>
      <c r="F1006" s="675"/>
      <c r="G1006" s="676"/>
      <c r="H1006" s="677">
        <f>L1000/L999</f>
        <v>0.7944444444444444</v>
      </c>
      <c r="I1006" s="678"/>
      <c r="J1006" s="688" t="s">
        <v>113</v>
      </c>
      <c r="K1006" s="689"/>
      <c r="L1006" s="700"/>
      <c r="M1006" s="701"/>
    </row>
    <row r="1007" spans="1:19" ht="38.1" customHeight="1">
      <c r="A1007" s="14">
        <v>2</v>
      </c>
      <c r="B1007" s="692" t="s">
        <v>114</v>
      </c>
      <c r="C1007" s="693"/>
      <c r="D1007" s="181" t="s">
        <v>115</v>
      </c>
      <c r="E1007" s="54">
        <v>6838</v>
      </c>
      <c r="F1007" s="675"/>
      <c r="G1007" s="676"/>
      <c r="H1007" s="677">
        <v>5780</v>
      </c>
      <c r="I1007" s="678"/>
      <c r="J1007" s="688" t="s">
        <v>113</v>
      </c>
      <c r="K1007" s="689"/>
      <c r="L1007" s="668"/>
      <c r="M1007" s="725"/>
      <c r="O1007" s="10"/>
      <c r="P1007" s="63"/>
      <c r="Q1007" s="11"/>
      <c r="R1007" s="11"/>
      <c r="S1007" s="4"/>
    </row>
    <row r="1008" spans="1:19" ht="38.25" customHeight="1">
      <c r="A1008" s="14">
        <v>3</v>
      </c>
      <c r="B1008" s="692" t="s">
        <v>348</v>
      </c>
      <c r="C1008" s="693"/>
      <c r="D1008" s="181" t="s">
        <v>349</v>
      </c>
      <c r="E1008" s="112">
        <v>25679.759999999998</v>
      </c>
      <c r="F1008" s="675"/>
      <c r="G1008" s="676"/>
      <c r="H1008" s="702">
        <v>27050.5</v>
      </c>
      <c r="I1008" s="703"/>
      <c r="J1008" s="688" t="s">
        <v>113</v>
      </c>
      <c r="K1008" s="689"/>
      <c r="L1008" s="732"/>
      <c r="M1008" s="733"/>
    </row>
    <row r="1009" spans="1:13" ht="38.25" customHeight="1">
      <c r="A1009" s="14">
        <v>4</v>
      </c>
      <c r="B1009" s="692" t="s">
        <v>350</v>
      </c>
      <c r="C1009" s="693"/>
      <c r="D1009" s="181" t="s">
        <v>115</v>
      </c>
      <c r="E1009" s="112">
        <v>696.15</v>
      </c>
      <c r="F1009" s="675"/>
      <c r="G1009" s="676"/>
      <c r="H1009" s="677">
        <v>208</v>
      </c>
      <c r="I1009" s="678"/>
      <c r="J1009" s="688" t="s">
        <v>113</v>
      </c>
      <c r="K1009" s="689"/>
      <c r="L1009" s="694" t="s">
        <v>351</v>
      </c>
      <c r="M1009" s="695"/>
    </row>
    <row r="1010" spans="1:13" ht="38.25" customHeight="1">
      <c r="A1010" s="14">
        <v>5</v>
      </c>
      <c r="B1010" s="692" t="s">
        <v>328</v>
      </c>
      <c r="C1010" s="693"/>
      <c r="D1010" s="181" t="s">
        <v>115</v>
      </c>
      <c r="E1010" s="55">
        <v>8512</v>
      </c>
      <c r="F1010" s="675"/>
      <c r="G1010" s="676"/>
      <c r="H1010" s="677">
        <v>7000</v>
      </c>
      <c r="I1010" s="678"/>
      <c r="J1010" s="688" t="s">
        <v>113</v>
      </c>
      <c r="K1010" s="689"/>
      <c r="L1010" s="732" t="s">
        <v>352</v>
      </c>
      <c r="M1010" s="733"/>
    </row>
    <row r="1011" spans="1:13" ht="38.25" customHeight="1">
      <c r="A1011" s="14">
        <v>6</v>
      </c>
      <c r="B1011" s="686" t="s">
        <v>124</v>
      </c>
      <c r="C1011" s="687"/>
      <c r="D1011" s="181" t="s">
        <v>115</v>
      </c>
      <c r="E1011" s="55">
        <v>7726</v>
      </c>
      <c r="F1011" s="675"/>
      <c r="G1011" s="676"/>
      <c r="H1011" s="677">
        <v>6726</v>
      </c>
      <c r="I1011" s="678"/>
      <c r="J1011" s="688" t="s">
        <v>120</v>
      </c>
      <c r="K1011" s="689"/>
      <c r="L1011" s="738" t="s">
        <v>353</v>
      </c>
      <c r="M1011" s="739"/>
    </row>
    <row r="1012" spans="1:13" ht="38.25" customHeight="1">
      <c r="A1012" s="14">
        <v>7</v>
      </c>
      <c r="B1012" s="686" t="s">
        <v>335</v>
      </c>
      <c r="C1012" s="687"/>
      <c r="D1012" s="181" t="s">
        <v>115</v>
      </c>
      <c r="E1012" s="55">
        <v>2865</v>
      </c>
      <c r="F1012" s="675"/>
      <c r="G1012" s="676"/>
      <c r="H1012" s="677">
        <v>500</v>
      </c>
      <c r="I1012" s="678"/>
      <c r="J1012" s="688" t="s">
        <v>113</v>
      </c>
      <c r="K1012" s="689"/>
      <c r="L1012" s="668" t="s">
        <v>354</v>
      </c>
      <c r="M1012" s="725"/>
    </row>
    <row r="1013" spans="1:13" ht="38.25" customHeight="1">
      <c r="A1013" s="14">
        <v>8</v>
      </c>
      <c r="B1013" s="686" t="s">
        <v>355</v>
      </c>
      <c r="C1013" s="687"/>
      <c r="D1013" s="181" t="s">
        <v>115</v>
      </c>
      <c r="E1013" s="55">
        <v>2013</v>
      </c>
      <c r="F1013" s="675"/>
      <c r="G1013" s="676"/>
      <c r="H1013" s="677">
        <v>100</v>
      </c>
      <c r="I1013" s="678"/>
      <c r="J1013" s="688" t="s">
        <v>113</v>
      </c>
      <c r="K1013" s="689"/>
      <c r="L1013" s="681" t="s">
        <v>356</v>
      </c>
      <c r="M1013" s="682"/>
    </row>
    <row r="1014" spans="1:13" ht="38.25" customHeight="1">
      <c r="A1014" s="14">
        <v>9</v>
      </c>
      <c r="B1014" s="736" t="s">
        <v>341</v>
      </c>
      <c r="C1014" s="737"/>
      <c r="D1014" s="181" t="s">
        <v>342</v>
      </c>
      <c r="E1014" s="55">
        <v>113</v>
      </c>
      <c r="F1014" s="675"/>
      <c r="G1014" s="676"/>
      <c r="H1014" s="677">
        <v>0</v>
      </c>
      <c r="I1014" s="678"/>
      <c r="J1014" s="688" t="s">
        <v>113</v>
      </c>
      <c r="K1014" s="689"/>
      <c r="L1014" s="681" t="s">
        <v>357</v>
      </c>
      <c r="M1014" s="682"/>
    </row>
    <row r="1015" spans="1:13" ht="38.25" customHeight="1" thickBot="1">
      <c r="A1015" s="14">
        <v>10</v>
      </c>
      <c r="B1015" s="686" t="s">
        <v>129</v>
      </c>
      <c r="C1015" s="687"/>
      <c r="D1015" s="181" t="s">
        <v>130</v>
      </c>
      <c r="E1015" s="56">
        <v>1</v>
      </c>
      <c r="F1015" s="675"/>
      <c r="G1015" s="676"/>
      <c r="H1015" s="677">
        <v>0</v>
      </c>
      <c r="I1015" s="678"/>
      <c r="J1015" s="679" t="s">
        <v>113</v>
      </c>
      <c r="K1015" s="680"/>
      <c r="L1015" s="732" t="s">
        <v>131</v>
      </c>
      <c r="M1015" s="733"/>
    </row>
    <row r="1016" spans="1:13" ht="17.25" thickTop="1">
      <c r="A1016" s="683" t="s">
        <v>132</v>
      </c>
      <c r="B1016" s="684"/>
      <c r="C1016" s="684"/>
      <c r="D1016" s="684"/>
      <c r="E1016" s="684"/>
      <c r="F1016" s="684"/>
      <c r="G1016" s="684"/>
      <c r="H1016" s="684"/>
      <c r="I1016" s="684"/>
      <c r="J1016" s="684"/>
      <c r="K1016" s="684"/>
      <c r="L1016" s="684"/>
      <c r="M1016" s="685"/>
    </row>
    <row r="1017" spans="1:13">
      <c r="A1017" s="668" t="s">
        <v>133</v>
      </c>
      <c r="B1017" s="663"/>
      <c r="C1017" s="187" t="s">
        <v>134</v>
      </c>
      <c r="D1017" s="187" t="s">
        <v>135</v>
      </c>
      <c r="E1017" s="187" t="s">
        <v>133</v>
      </c>
      <c r="F1017" s="187" t="s">
        <v>134</v>
      </c>
      <c r="G1017" s="15" t="s">
        <v>135</v>
      </c>
      <c r="H1017" s="663" t="s">
        <v>136</v>
      </c>
      <c r="I1017" s="670"/>
      <c r="J1017" s="671" t="s">
        <v>137</v>
      </c>
      <c r="K1017" s="671"/>
      <c r="L1017" s="671" t="s">
        <v>138</v>
      </c>
      <c r="M1017" s="672"/>
    </row>
    <row r="1018" spans="1:13">
      <c r="A1018" s="661" t="s">
        <v>139</v>
      </c>
      <c r="B1018" s="569"/>
      <c r="C1018" s="16">
        <v>4</v>
      </c>
      <c r="D1018" s="57">
        <f t="shared" ref="D1018:D1029" si="44">C1018+D927</f>
        <v>3991</v>
      </c>
      <c r="E1018" s="181" t="s">
        <v>140</v>
      </c>
      <c r="F1018" s="16">
        <v>3</v>
      </c>
      <c r="G1018" s="141">
        <f t="shared" ref="G1018:G1029" si="45">F1018+G927</f>
        <v>8532</v>
      </c>
      <c r="H1018" s="622" t="s">
        <v>243</v>
      </c>
      <c r="I1018" s="570"/>
      <c r="J1018" s="18">
        <v>0</v>
      </c>
      <c r="K1018" s="19">
        <f t="shared" ref="K1018:K1029" si="46">J1018+K927</f>
        <v>32</v>
      </c>
      <c r="L1018" s="20">
        <v>0</v>
      </c>
      <c r="M1018" s="21">
        <f t="shared" ref="M1018:M1029" si="47">L1018+M927</f>
        <v>5</v>
      </c>
    </row>
    <row r="1019" spans="1:13">
      <c r="A1019" s="661" t="s">
        <v>142</v>
      </c>
      <c r="B1019" s="569"/>
      <c r="C1019" s="16">
        <v>0</v>
      </c>
      <c r="D1019" s="57">
        <f t="shared" si="44"/>
        <v>65</v>
      </c>
      <c r="E1019" s="181" t="s">
        <v>143</v>
      </c>
      <c r="F1019" s="16">
        <v>0</v>
      </c>
      <c r="G1019" s="141">
        <f t="shared" si="45"/>
        <v>12</v>
      </c>
      <c r="H1019" s="622" t="s">
        <v>144</v>
      </c>
      <c r="I1019" s="570"/>
      <c r="J1019" s="18">
        <v>0</v>
      </c>
      <c r="K1019" s="19">
        <f t="shared" si="46"/>
        <v>143</v>
      </c>
      <c r="L1019" s="20">
        <v>0</v>
      </c>
      <c r="M1019" s="21">
        <f t="shared" si="47"/>
        <v>11</v>
      </c>
    </row>
    <row r="1020" spans="1:13">
      <c r="A1020" s="661" t="s">
        <v>145</v>
      </c>
      <c r="B1020" s="569"/>
      <c r="C1020" s="16">
        <v>1</v>
      </c>
      <c r="D1020" s="57">
        <f t="shared" si="44"/>
        <v>1564</v>
      </c>
      <c r="E1020" s="181" t="s">
        <v>146</v>
      </c>
      <c r="F1020" s="16">
        <v>0</v>
      </c>
      <c r="G1020" s="141">
        <f t="shared" si="45"/>
        <v>55</v>
      </c>
      <c r="H1020" s="622" t="s">
        <v>147</v>
      </c>
      <c r="I1020" s="570"/>
      <c r="J1020" s="18">
        <v>0</v>
      </c>
      <c r="K1020" s="19">
        <f t="shared" si="46"/>
        <v>16</v>
      </c>
      <c r="L1020" s="20">
        <v>0</v>
      </c>
      <c r="M1020" s="21">
        <f t="shared" si="47"/>
        <v>3</v>
      </c>
    </row>
    <row r="1021" spans="1:13">
      <c r="A1021" s="653" t="s">
        <v>244</v>
      </c>
      <c r="B1021" s="654"/>
      <c r="C1021" s="16">
        <v>0</v>
      </c>
      <c r="D1021" s="57">
        <f t="shared" si="44"/>
        <v>4053</v>
      </c>
      <c r="E1021" s="188" t="s">
        <v>149</v>
      </c>
      <c r="F1021" s="16">
        <v>0</v>
      </c>
      <c r="G1021" s="141">
        <f t="shared" si="45"/>
        <v>96</v>
      </c>
      <c r="H1021" s="723" t="s">
        <v>150</v>
      </c>
      <c r="I1021" s="724"/>
      <c r="J1021" s="18">
        <v>0</v>
      </c>
      <c r="K1021" s="19">
        <f t="shared" si="46"/>
        <v>16</v>
      </c>
      <c r="L1021" s="20">
        <v>0</v>
      </c>
      <c r="M1021" s="21">
        <f t="shared" si="47"/>
        <v>2</v>
      </c>
    </row>
    <row r="1022" spans="1:13">
      <c r="A1022" s="721" t="s">
        <v>151</v>
      </c>
      <c r="B1022" s="722"/>
      <c r="C1022" s="24">
        <v>0</v>
      </c>
      <c r="D1022" s="57">
        <f t="shared" si="44"/>
        <v>518</v>
      </c>
      <c r="E1022" s="25" t="s">
        <v>152</v>
      </c>
      <c r="F1022" s="16">
        <v>0</v>
      </c>
      <c r="G1022" s="141">
        <f t="shared" si="45"/>
        <v>107</v>
      </c>
      <c r="H1022" s="622" t="s">
        <v>153</v>
      </c>
      <c r="I1022" s="570"/>
      <c r="J1022" s="18">
        <v>0</v>
      </c>
      <c r="K1022" s="19">
        <f t="shared" si="46"/>
        <v>0</v>
      </c>
      <c r="L1022" s="20">
        <v>0</v>
      </c>
      <c r="M1022" s="21">
        <f t="shared" si="47"/>
        <v>111</v>
      </c>
    </row>
    <row r="1023" spans="1:13">
      <c r="A1023" s="721" t="s">
        <v>154</v>
      </c>
      <c r="B1023" s="722"/>
      <c r="C1023" s="24">
        <v>0</v>
      </c>
      <c r="D1023" s="57">
        <f t="shared" si="44"/>
        <v>87</v>
      </c>
      <c r="E1023" s="189" t="s">
        <v>245</v>
      </c>
      <c r="F1023" s="16">
        <v>0</v>
      </c>
      <c r="G1023" s="141">
        <f t="shared" si="45"/>
        <v>14</v>
      </c>
      <c r="H1023" s="723" t="s">
        <v>246</v>
      </c>
      <c r="I1023" s="724"/>
      <c r="J1023" s="18">
        <v>0</v>
      </c>
      <c r="K1023" s="19">
        <f t="shared" si="46"/>
        <v>0</v>
      </c>
      <c r="L1023" s="26">
        <v>0</v>
      </c>
      <c r="M1023" s="21">
        <f t="shared" si="47"/>
        <v>3824</v>
      </c>
    </row>
    <row r="1024" spans="1:13">
      <c r="A1024" s="721" t="s">
        <v>158</v>
      </c>
      <c r="B1024" s="722"/>
      <c r="C1024" s="24">
        <v>0</v>
      </c>
      <c r="D1024" s="57">
        <f t="shared" si="44"/>
        <v>441</v>
      </c>
      <c r="E1024" s="189" t="s">
        <v>157</v>
      </c>
      <c r="F1024" s="16">
        <v>0</v>
      </c>
      <c r="G1024" s="141">
        <f t="shared" si="45"/>
        <v>41</v>
      </c>
      <c r="H1024" s="622" t="s">
        <v>158</v>
      </c>
      <c r="I1024" s="570"/>
      <c r="J1024" s="18">
        <v>0</v>
      </c>
      <c r="K1024" s="19">
        <f t="shared" si="46"/>
        <v>0</v>
      </c>
      <c r="L1024" s="26">
        <v>0</v>
      </c>
      <c r="M1024" s="21">
        <f t="shared" si="47"/>
        <v>54</v>
      </c>
    </row>
    <row r="1025" spans="1:14">
      <c r="A1025" s="721" t="s">
        <v>159</v>
      </c>
      <c r="B1025" s="722"/>
      <c r="C1025" s="24">
        <v>0</v>
      </c>
      <c r="D1025" s="57">
        <f t="shared" si="44"/>
        <v>10</v>
      </c>
      <c r="E1025" s="189" t="s">
        <v>160</v>
      </c>
      <c r="F1025" s="16">
        <v>0</v>
      </c>
      <c r="G1025" s="57">
        <f t="shared" si="45"/>
        <v>3</v>
      </c>
      <c r="H1025" s="723" t="s">
        <v>161</v>
      </c>
      <c r="I1025" s="724"/>
      <c r="J1025" s="18">
        <v>0</v>
      </c>
      <c r="K1025" s="19">
        <f t="shared" si="46"/>
        <v>0</v>
      </c>
      <c r="L1025" s="20">
        <v>0</v>
      </c>
      <c r="M1025" s="21">
        <f t="shared" si="47"/>
        <v>10</v>
      </c>
    </row>
    <row r="1026" spans="1:14">
      <c r="A1026" s="661" t="s">
        <v>162</v>
      </c>
      <c r="B1026" s="569"/>
      <c r="C1026" s="24">
        <v>0</v>
      </c>
      <c r="D1026" s="57">
        <f t="shared" si="44"/>
        <v>323</v>
      </c>
      <c r="E1026" s="189" t="s">
        <v>163</v>
      </c>
      <c r="F1026" s="16">
        <v>0</v>
      </c>
      <c r="G1026" s="57">
        <f t="shared" si="45"/>
        <v>10</v>
      </c>
      <c r="H1026" s="662" t="s">
        <v>164</v>
      </c>
      <c r="I1026" s="663"/>
      <c r="J1026" s="18">
        <v>0</v>
      </c>
      <c r="K1026" s="19">
        <f t="shared" si="46"/>
        <v>0</v>
      </c>
      <c r="L1026" s="26">
        <v>0</v>
      </c>
      <c r="M1026" s="21">
        <f t="shared" si="47"/>
        <v>2</v>
      </c>
    </row>
    <row r="1027" spans="1:14">
      <c r="A1027" s="661" t="s">
        <v>165</v>
      </c>
      <c r="B1027" s="569"/>
      <c r="C1027" s="24">
        <v>0</v>
      </c>
      <c r="D1027" s="57">
        <f t="shared" si="44"/>
        <v>374</v>
      </c>
      <c r="E1027" s="189" t="s">
        <v>247</v>
      </c>
      <c r="F1027" s="16">
        <v>0</v>
      </c>
      <c r="G1027" s="57">
        <f t="shared" si="45"/>
        <v>328</v>
      </c>
      <c r="H1027" s="662" t="s">
        <v>248</v>
      </c>
      <c r="I1027" s="663"/>
      <c r="J1027" s="18">
        <v>0</v>
      </c>
      <c r="K1027" s="19">
        <f t="shared" si="46"/>
        <v>0</v>
      </c>
      <c r="L1027" s="26">
        <v>0</v>
      </c>
      <c r="M1027" s="21">
        <f t="shared" si="47"/>
        <v>4</v>
      </c>
    </row>
    <row r="1028" spans="1:14">
      <c r="A1028" s="661" t="s">
        <v>249</v>
      </c>
      <c r="B1028" s="569"/>
      <c r="C1028" s="16">
        <v>0</v>
      </c>
      <c r="D1028" s="57">
        <f t="shared" si="44"/>
        <v>39</v>
      </c>
      <c r="E1028" s="181" t="s">
        <v>167</v>
      </c>
      <c r="F1028" s="16">
        <v>8</v>
      </c>
      <c r="G1028" s="57">
        <f t="shared" si="45"/>
        <v>1297</v>
      </c>
      <c r="H1028" s="662" t="s">
        <v>168</v>
      </c>
      <c r="I1028" s="663"/>
      <c r="J1028" s="18">
        <v>0</v>
      </c>
      <c r="K1028" s="19">
        <f t="shared" si="46"/>
        <v>0</v>
      </c>
      <c r="L1028" s="26">
        <v>0</v>
      </c>
      <c r="M1028" s="21">
        <f t="shared" si="47"/>
        <v>9</v>
      </c>
    </row>
    <row r="1029" spans="1:14">
      <c r="A1029" s="661" t="s">
        <v>169</v>
      </c>
      <c r="B1029" s="569"/>
      <c r="C1029" s="16">
        <v>0</v>
      </c>
      <c r="D1029" s="57">
        <f t="shared" si="44"/>
        <v>10</v>
      </c>
      <c r="E1029" s="181" t="s">
        <v>170</v>
      </c>
      <c r="F1029" s="16">
        <v>1</v>
      </c>
      <c r="G1029" s="57">
        <f t="shared" si="45"/>
        <v>505</v>
      </c>
      <c r="H1029" s="662" t="s">
        <v>171</v>
      </c>
      <c r="I1029" s="663"/>
      <c r="J1029" s="18">
        <v>0</v>
      </c>
      <c r="K1029" s="19">
        <f t="shared" si="46"/>
        <v>0</v>
      </c>
      <c r="L1029" s="26">
        <v>0</v>
      </c>
      <c r="M1029" s="21">
        <f t="shared" si="47"/>
        <v>3</v>
      </c>
    </row>
    <row r="1030" spans="1:14" ht="25.5">
      <c r="E1030" s="616" t="s">
        <v>76</v>
      </c>
      <c r="F1030" s="616"/>
      <c r="G1030" s="616"/>
      <c r="H1030" s="616"/>
      <c r="I1030" s="616"/>
      <c r="L1030" s="616" t="s">
        <v>77</v>
      </c>
      <c r="M1030" s="616"/>
    </row>
    <row r="1031" spans="1:14" ht="25.5">
      <c r="A1031" s="617" t="s">
        <v>78</v>
      </c>
      <c r="B1031" s="617"/>
      <c r="C1031" s="617"/>
      <c r="E1031" s="616" t="s">
        <v>79</v>
      </c>
      <c r="F1031" s="616"/>
      <c r="G1031" s="616"/>
      <c r="H1031" s="616"/>
      <c r="I1031" s="616"/>
    </row>
    <row r="1032" spans="1:14" ht="17.25" thickBot="1">
      <c r="A1032" s="5" t="s">
        <v>347</v>
      </c>
      <c r="B1032" s="6"/>
      <c r="C1032" s="6"/>
      <c r="D1032" s="6"/>
      <c r="E1032" s="5"/>
      <c r="F1032" s="5"/>
      <c r="G1032" s="5"/>
      <c r="H1032" s="5" t="s">
        <v>81</v>
      </c>
      <c r="J1032" s="592">
        <v>40859</v>
      </c>
      <c r="K1032" s="592"/>
      <c r="L1032" s="592"/>
      <c r="M1032" s="7">
        <f>J1032</f>
        <v>40859</v>
      </c>
    </row>
    <row r="1033" spans="1:14" ht="36" customHeight="1" thickTop="1" thickBot="1">
      <c r="A1033" s="593" t="s">
        <v>82</v>
      </c>
      <c r="B1033" s="594"/>
      <c r="C1033" s="595"/>
      <c r="D1033" s="596" t="s">
        <v>83</v>
      </c>
      <c r="E1033" s="597"/>
      <c r="F1033" s="597"/>
      <c r="G1033" s="597"/>
      <c r="H1033" s="597"/>
      <c r="I1033" s="598"/>
      <c r="J1033" s="599" t="s">
        <v>84</v>
      </c>
      <c r="K1033" s="599"/>
      <c r="L1033" s="600" t="s">
        <v>85</v>
      </c>
      <c r="M1033" s="601"/>
    </row>
    <row r="1034" spans="1:14" ht="17.25" thickTop="1">
      <c r="A1034" s="568" t="s">
        <v>86</v>
      </c>
      <c r="B1034" s="569"/>
      <c r="C1034" s="570"/>
      <c r="D1034" s="563" t="s">
        <v>87</v>
      </c>
      <c r="E1034" s="602"/>
      <c r="F1034" s="603" t="s">
        <v>88</v>
      </c>
      <c r="G1034" s="604"/>
      <c r="H1034" s="605">
        <v>40190</v>
      </c>
      <c r="I1034" s="606"/>
      <c r="J1034" s="595" t="s">
        <v>89</v>
      </c>
      <c r="K1034" s="595"/>
      <c r="L1034" s="581">
        <v>720</v>
      </c>
      <c r="M1034" s="582"/>
    </row>
    <row r="1035" spans="1:14" ht="17.25" thickBot="1">
      <c r="A1035" s="583" t="s">
        <v>90</v>
      </c>
      <c r="B1035" s="584"/>
      <c r="C1035" s="585"/>
      <c r="D1035" s="586" t="s">
        <v>91</v>
      </c>
      <c r="E1035" s="587"/>
      <c r="F1035" s="568" t="s">
        <v>92</v>
      </c>
      <c r="G1035" s="570"/>
      <c r="H1035" s="588">
        <v>41007</v>
      </c>
      <c r="I1035" s="589"/>
      <c r="J1035" s="570" t="s">
        <v>93</v>
      </c>
      <c r="K1035" s="570"/>
      <c r="L1035" s="590">
        <v>572</v>
      </c>
      <c r="M1035" s="591"/>
    </row>
    <row r="1036" spans="1:14" ht="18" thickTop="1" thickBot="1">
      <c r="A1036" s="565" t="s">
        <v>94</v>
      </c>
      <c r="B1036" s="566"/>
      <c r="C1036" s="567"/>
      <c r="D1036" s="572">
        <v>483900000</v>
      </c>
      <c r="E1036" s="573"/>
      <c r="F1036" s="571" t="s">
        <v>95</v>
      </c>
      <c r="G1036" s="557"/>
      <c r="H1036" s="574">
        <v>97</v>
      </c>
      <c r="I1036" s="575"/>
      <c r="J1036" s="557" t="s">
        <v>96</v>
      </c>
      <c r="K1036" s="557"/>
      <c r="L1036" s="576">
        <f>L1034-L1035</f>
        <v>148</v>
      </c>
      <c r="M1036" s="577"/>
    </row>
    <row r="1037" spans="1:14" ht="17.25" thickTop="1">
      <c r="A1037" s="568"/>
      <c r="B1037" s="569"/>
      <c r="C1037" s="570"/>
      <c r="D1037" s="578" t="s">
        <v>97</v>
      </c>
      <c r="E1037" s="578"/>
      <c r="F1037" s="579" t="s">
        <v>98</v>
      </c>
      <c r="G1037" s="579"/>
      <c r="H1037" s="579"/>
      <c r="I1037" s="580"/>
      <c r="J1037" s="566" t="s">
        <v>99</v>
      </c>
      <c r="K1037" s="567"/>
      <c r="L1037" s="458">
        <v>0.71870000000000001</v>
      </c>
      <c r="M1037" s="459"/>
    </row>
    <row r="1038" spans="1:14" ht="17.25" thickBot="1">
      <c r="A1038" s="571"/>
      <c r="B1038" s="556"/>
      <c r="C1038" s="557"/>
      <c r="D1038" s="553" t="s">
        <v>100</v>
      </c>
      <c r="E1038" s="553"/>
      <c r="F1038" s="554" t="s">
        <v>101</v>
      </c>
      <c r="G1038" s="554"/>
      <c r="H1038" s="554"/>
      <c r="I1038" s="555"/>
      <c r="J1038" s="556" t="s">
        <v>102</v>
      </c>
      <c r="K1038" s="557"/>
      <c r="L1038" s="440">
        <v>0.69</v>
      </c>
      <c r="M1038" s="441"/>
      <c r="N1038" s="127">
        <f>L1037-L1038</f>
        <v>2.8700000000000059E-2</v>
      </c>
    </row>
    <row r="1039" spans="1:14" ht="17.25" thickTop="1">
      <c r="A1039" s="661" t="s">
        <v>172</v>
      </c>
      <c r="B1039" s="569"/>
      <c r="C1039" s="16">
        <v>0</v>
      </c>
      <c r="D1039" s="57">
        <f>C1039+D948</f>
        <v>20</v>
      </c>
      <c r="E1039" s="181" t="s">
        <v>173</v>
      </c>
      <c r="F1039" s="16">
        <v>0</v>
      </c>
      <c r="G1039" s="57">
        <f>F1039+G948</f>
        <v>139</v>
      </c>
      <c r="H1039" s="662" t="s">
        <v>174</v>
      </c>
      <c r="I1039" s="663"/>
      <c r="J1039" s="18">
        <v>0</v>
      </c>
      <c r="K1039" s="19">
        <f t="shared" ref="K1039" si="48">J1039+K948</f>
        <v>0</v>
      </c>
      <c r="L1039" s="26">
        <v>0</v>
      </c>
      <c r="M1039" s="21">
        <f t="shared" ref="M1039" si="49">L1039+M948</f>
        <v>10</v>
      </c>
    </row>
    <row r="1040" spans="1:14">
      <c r="A1040" s="661" t="s">
        <v>175</v>
      </c>
      <c r="B1040" s="569"/>
      <c r="C1040" s="16">
        <v>0</v>
      </c>
      <c r="D1040" s="57">
        <f>C1040+D949</f>
        <v>11</v>
      </c>
      <c r="E1040" s="181" t="s">
        <v>250</v>
      </c>
      <c r="F1040" s="16">
        <v>0</v>
      </c>
      <c r="G1040" s="57">
        <f>F1040+G949</f>
        <v>15</v>
      </c>
      <c r="H1040" s="662"/>
      <c r="I1040" s="663"/>
      <c r="J1040" s="18"/>
      <c r="K1040" s="19"/>
      <c r="L1040" s="26"/>
      <c r="M1040" s="110"/>
    </row>
    <row r="1041" spans="1:13">
      <c r="A1041" s="646" t="s">
        <v>251</v>
      </c>
      <c r="B1041" s="647"/>
      <c r="C1041" s="94">
        <v>0</v>
      </c>
      <c r="D1041" s="57">
        <f>C1041+D950</f>
        <v>8</v>
      </c>
      <c r="E1041" s="95" t="s">
        <v>344</v>
      </c>
      <c r="F1041" s="94">
        <v>0</v>
      </c>
      <c r="G1041" s="57">
        <f>F1041+G950</f>
        <v>4</v>
      </c>
      <c r="H1041" s="648"/>
      <c r="I1041" s="649"/>
      <c r="J1041" s="97"/>
      <c r="K1041" s="98"/>
      <c r="L1041" s="99"/>
      <c r="M1041" s="111"/>
    </row>
    <row r="1042" spans="1:13">
      <c r="A1042" s="650" t="s">
        <v>252</v>
      </c>
      <c r="B1042" s="651"/>
      <c r="C1042" s="651"/>
      <c r="D1042" s="651"/>
      <c r="E1042" s="651"/>
      <c r="F1042" s="651"/>
      <c r="G1042" s="651"/>
      <c r="H1042" s="651"/>
      <c r="I1042" s="651"/>
      <c r="J1042" s="651"/>
      <c r="K1042" s="651"/>
      <c r="L1042" s="651"/>
      <c r="M1042" s="652"/>
    </row>
    <row r="1043" spans="1:13">
      <c r="A1043" s="653" t="s">
        <v>253</v>
      </c>
      <c r="B1043" s="654"/>
      <c r="C1043" s="656" t="s">
        <v>254</v>
      </c>
      <c r="D1043" s="639" t="s">
        <v>255</v>
      </c>
      <c r="E1043" s="566"/>
      <c r="F1043" s="639" t="s">
        <v>256</v>
      </c>
      <c r="G1043" s="658"/>
      <c r="H1043" s="659" t="s">
        <v>257</v>
      </c>
      <c r="I1043" s="656" t="s">
        <v>258</v>
      </c>
      <c r="J1043" s="639" t="s">
        <v>255</v>
      </c>
      <c r="K1043" s="566"/>
      <c r="L1043" s="639" t="s">
        <v>256</v>
      </c>
      <c r="M1043" s="640"/>
    </row>
    <row r="1044" spans="1:13" ht="33" customHeight="1">
      <c r="A1044" s="655"/>
      <c r="B1044" s="566"/>
      <c r="C1044" s="657"/>
      <c r="D1044" s="181" t="s">
        <v>191</v>
      </c>
      <c r="E1044" s="181" t="s">
        <v>192</v>
      </c>
      <c r="F1044" s="181" t="s">
        <v>191</v>
      </c>
      <c r="G1044" s="27" t="s">
        <v>192</v>
      </c>
      <c r="H1044" s="660"/>
      <c r="I1044" s="657"/>
      <c r="J1044" s="181" t="s">
        <v>191</v>
      </c>
      <c r="K1044" s="181" t="s">
        <v>192</v>
      </c>
      <c r="L1044" s="181" t="s">
        <v>191</v>
      </c>
      <c r="M1044" s="186" t="s">
        <v>192</v>
      </c>
    </row>
    <row r="1045" spans="1:13" ht="22.5">
      <c r="A1045" s="180">
        <v>1</v>
      </c>
      <c r="B1045" s="190" t="s">
        <v>194</v>
      </c>
      <c r="C1045" s="65" t="s">
        <v>195</v>
      </c>
      <c r="D1045" s="59">
        <v>0</v>
      </c>
      <c r="E1045" s="58">
        <v>70.5</v>
      </c>
      <c r="F1045" s="59">
        <v>0</v>
      </c>
      <c r="G1045" s="28">
        <v>70.5</v>
      </c>
      <c r="H1045" s="29" t="s">
        <v>196</v>
      </c>
      <c r="I1045" s="58">
        <v>5876</v>
      </c>
      <c r="J1045" s="58">
        <v>0</v>
      </c>
      <c r="K1045" s="58">
        <v>0</v>
      </c>
      <c r="L1045" s="58">
        <v>0</v>
      </c>
      <c r="M1045" s="72">
        <v>6653.6</v>
      </c>
    </row>
    <row r="1046" spans="1:13" ht="22.5">
      <c r="A1046" s="182">
        <v>2</v>
      </c>
      <c r="B1046" s="60" t="s">
        <v>197</v>
      </c>
      <c r="C1046" s="77" t="s">
        <v>195</v>
      </c>
      <c r="D1046" s="62">
        <v>0</v>
      </c>
      <c r="E1046" s="58">
        <v>1286.5</v>
      </c>
      <c r="F1046" s="62">
        <v>0</v>
      </c>
      <c r="G1046" s="52">
        <v>1286.5</v>
      </c>
      <c r="H1046" s="74" t="s">
        <v>198</v>
      </c>
      <c r="I1046" s="64">
        <v>280</v>
      </c>
      <c r="J1046" s="64">
        <v>0</v>
      </c>
      <c r="K1046" s="58">
        <v>0</v>
      </c>
      <c r="L1046" s="64">
        <v>0</v>
      </c>
      <c r="M1046" s="76">
        <v>150</v>
      </c>
    </row>
    <row r="1047" spans="1:13" ht="22.5">
      <c r="A1047" s="180">
        <v>3</v>
      </c>
      <c r="B1047" s="190" t="s">
        <v>197</v>
      </c>
      <c r="C1047" s="70">
        <v>1510</v>
      </c>
      <c r="D1047" s="59">
        <v>0</v>
      </c>
      <c r="E1047" s="58">
        <v>1617</v>
      </c>
      <c r="F1047" s="59">
        <v>0</v>
      </c>
      <c r="G1047" s="28">
        <v>1617</v>
      </c>
      <c r="H1047" s="73" t="s">
        <v>20</v>
      </c>
      <c r="I1047" s="58">
        <v>0</v>
      </c>
      <c r="J1047" s="58">
        <v>0</v>
      </c>
      <c r="K1047" s="58">
        <v>0</v>
      </c>
      <c r="L1047" s="58">
        <v>0</v>
      </c>
      <c r="M1047" s="72">
        <v>400.5</v>
      </c>
    </row>
    <row r="1048" spans="1:13" ht="36">
      <c r="A1048" s="182">
        <v>4</v>
      </c>
      <c r="B1048" s="60" t="s">
        <v>199</v>
      </c>
      <c r="C1048" s="77" t="s">
        <v>195</v>
      </c>
      <c r="D1048" s="62">
        <v>0</v>
      </c>
      <c r="E1048" s="58">
        <v>11</v>
      </c>
      <c r="F1048" s="62">
        <v>0</v>
      </c>
      <c r="G1048" s="52">
        <v>11</v>
      </c>
      <c r="H1048" s="79" t="s">
        <v>21</v>
      </c>
      <c r="I1048" s="183">
        <v>2605</v>
      </c>
      <c r="J1048" s="64">
        <v>0</v>
      </c>
      <c r="K1048" s="58">
        <v>0</v>
      </c>
      <c r="L1048" s="64">
        <v>0</v>
      </c>
      <c r="M1048" s="61">
        <v>2605</v>
      </c>
    </row>
    <row r="1049" spans="1:13" ht="36">
      <c r="A1049" s="182">
        <v>5</v>
      </c>
      <c r="B1049" s="78" t="s">
        <v>200</v>
      </c>
      <c r="C1049" s="75">
        <v>25580.94</v>
      </c>
      <c r="D1049" s="62">
        <v>0</v>
      </c>
      <c r="E1049" s="58">
        <v>26635.5</v>
      </c>
      <c r="F1049" s="62">
        <v>0</v>
      </c>
      <c r="G1049" s="52">
        <v>26635.5</v>
      </c>
      <c r="H1049" s="79" t="s">
        <v>22</v>
      </c>
      <c r="I1049" s="183">
        <v>7442</v>
      </c>
      <c r="J1049" s="64">
        <v>0</v>
      </c>
      <c r="K1049" s="58">
        <v>0</v>
      </c>
      <c r="L1049" s="64">
        <v>0</v>
      </c>
      <c r="M1049" s="50">
        <v>7442</v>
      </c>
    </row>
    <row r="1050" spans="1:13" ht="36">
      <c r="A1050" s="182">
        <v>6</v>
      </c>
      <c r="B1050" s="78" t="s">
        <v>201</v>
      </c>
      <c r="C1050" s="71">
        <v>50</v>
      </c>
      <c r="D1050" s="62">
        <v>0</v>
      </c>
      <c r="E1050" s="58">
        <v>72.5</v>
      </c>
      <c r="F1050" s="62">
        <v>0</v>
      </c>
      <c r="G1050" s="52">
        <v>72.5</v>
      </c>
      <c r="H1050" s="79" t="s">
        <v>23</v>
      </c>
      <c r="I1050" s="183">
        <v>1319</v>
      </c>
      <c r="J1050" s="64">
        <v>0</v>
      </c>
      <c r="K1050" s="58">
        <v>0</v>
      </c>
      <c r="L1050" s="64">
        <v>0</v>
      </c>
      <c r="M1050" s="50">
        <v>1319</v>
      </c>
    </row>
    <row r="1051" spans="1:13" ht="22.5">
      <c r="A1051" s="180">
        <v>7</v>
      </c>
      <c r="B1051" s="179" t="s">
        <v>202</v>
      </c>
      <c r="C1051" s="66">
        <v>33.6</v>
      </c>
      <c r="D1051" s="59">
        <v>0</v>
      </c>
      <c r="E1051" s="58">
        <v>24.16</v>
      </c>
      <c r="F1051" s="59">
        <v>0</v>
      </c>
      <c r="G1051" s="28">
        <v>24.16</v>
      </c>
      <c r="H1051" s="31"/>
      <c r="I1051" s="181"/>
      <c r="J1051" s="181"/>
      <c r="K1051" s="181"/>
      <c r="L1051" s="181"/>
      <c r="M1051" s="30"/>
    </row>
    <row r="1052" spans="1:13" ht="22.5">
      <c r="A1052" s="182">
        <v>8</v>
      </c>
      <c r="B1052" s="32" t="s">
        <v>203</v>
      </c>
      <c r="C1052" s="67">
        <v>88.8</v>
      </c>
      <c r="D1052" s="62">
        <v>0</v>
      </c>
      <c r="E1052" s="58">
        <v>70.42</v>
      </c>
      <c r="F1052" s="62">
        <v>0</v>
      </c>
      <c r="G1052" s="52">
        <v>70.42</v>
      </c>
      <c r="H1052" s="33"/>
      <c r="I1052" s="183"/>
      <c r="J1052" s="183"/>
      <c r="K1052" s="183"/>
      <c r="L1052" s="183"/>
      <c r="M1052" s="34"/>
    </row>
    <row r="1053" spans="1:13">
      <c r="A1053" s="180">
        <v>9</v>
      </c>
      <c r="B1053" s="179" t="s">
        <v>204</v>
      </c>
      <c r="C1053" s="68">
        <v>1343</v>
      </c>
      <c r="D1053" s="59">
        <v>0</v>
      </c>
      <c r="E1053" s="58">
        <v>1474.91</v>
      </c>
      <c r="F1053" s="59">
        <v>0</v>
      </c>
      <c r="G1053" s="28">
        <v>1474.91</v>
      </c>
      <c r="H1053" s="31"/>
      <c r="I1053" s="181"/>
      <c r="J1053" s="181"/>
      <c r="K1053" s="181"/>
      <c r="L1053" s="181"/>
      <c r="M1053" s="30"/>
    </row>
    <row r="1054" spans="1:13">
      <c r="A1054" s="182">
        <v>10</v>
      </c>
      <c r="B1054" s="32" t="s">
        <v>205</v>
      </c>
      <c r="C1054" s="69">
        <v>4007</v>
      </c>
      <c r="D1054" s="62">
        <v>0</v>
      </c>
      <c r="E1054" s="58">
        <v>3972.43</v>
      </c>
      <c r="F1054" s="62">
        <v>0</v>
      </c>
      <c r="G1054" s="28">
        <v>3972.43</v>
      </c>
      <c r="H1054" s="33"/>
      <c r="I1054" s="183"/>
      <c r="J1054" s="183"/>
      <c r="K1054" s="183"/>
      <c r="L1054" s="183"/>
      <c r="M1054" s="34"/>
    </row>
    <row r="1055" spans="1:13" ht="17.25" thickBot="1">
      <c r="A1055" s="35">
        <v>11</v>
      </c>
      <c r="B1055" s="36"/>
      <c r="C1055" s="37"/>
      <c r="D1055" s="38"/>
      <c r="E1055" s="90"/>
      <c r="F1055" s="38"/>
      <c r="G1055" s="39"/>
      <c r="H1055" s="40"/>
      <c r="I1055" s="41"/>
      <c r="J1055" s="41"/>
      <c r="K1055" s="41"/>
      <c r="L1055" s="41"/>
      <c r="M1055" s="42"/>
    </row>
    <row r="1056" spans="1:13" ht="33.75" thickTop="1">
      <c r="A1056" s="565" t="s">
        <v>206</v>
      </c>
      <c r="B1056" s="566"/>
      <c r="C1056" s="567"/>
      <c r="D1056" s="567"/>
      <c r="E1056" s="639"/>
      <c r="F1056" s="641" t="s">
        <v>207</v>
      </c>
      <c r="G1056" s="642"/>
      <c r="H1056" s="43" t="s">
        <v>208</v>
      </c>
      <c r="I1056" s="43" t="s">
        <v>209</v>
      </c>
      <c r="J1056" s="567" t="s">
        <v>210</v>
      </c>
      <c r="K1056" s="567"/>
      <c r="L1056" s="567" t="s">
        <v>110</v>
      </c>
      <c r="M1056" s="643"/>
    </row>
    <row r="1057" spans="1:13">
      <c r="A1057" s="618" t="s">
        <v>211</v>
      </c>
      <c r="B1057" s="619"/>
      <c r="C1057" s="620"/>
      <c r="D1057" s="620" t="s">
        <v>212</v>
      </c>
      <c r="E1057" s="621"/>
      <c r="F1057" s="644"/>
      <c r="G1057" s="645"/>
      <c r="H1057" s="89"/>
      <c r="I1057" s="57"/>
      <c r="J1057" s="570"/>
      <c r="K1057" s="570"/>
      <c r="L1057" s="570"/>
      <c r="M1057" s="623"/>
    </row>
    <row r="1058" spans="1:13">
      <c r="A1058" s="618" t="s">
        <v>213</v>
      </c>
      <c r="B1058" s="619"/>
      <c r="C1058" s="620"/>
      <c r="D1058" s="620" t="s">
        <v>214</v>
      </c>
      <c r="E1058" s="621"/>
      <c r="F1058" s="622"/>
      <c r="G1058" s="570"/>
      <c r="H1058" s="92"/>
      <c r="I1058" s="57"/>
      <c r="J1058" s="570"/>
      <c r="K1058" s="570"/>
      <c r="L1058" s="570"/>
      <c r="M1058" s="623"/>
    </row>
    <row r="1059" spans="1:13">
      <c r="A1059" s="634" t="s">
        <v>215</v>
      </c>
      <c r="B1059" s="635"/>
      <c r="C1059" s="579"/>
      <c r="D1059" s="636" t="s">
        <v>216</v>
      </c>
      <c r="E1059" s="637"/>
      <c r="F1059" s="638"/>
      <c r="G1059" s="567"/>
      <c r="H1059" s="92"/>
      <c r="I1059" s="57"/>
      <c r="J1059" s="570"/>
      <c r="K1059" s="570"/>
      <c r="L1059" s="570"/>
      <c r="M1059" s="623"/>
    </row>
    <row r="1060" spans="1:13">
      <c r="A1060" s="618" t="s">
        <v>217</v>
      </c>
      <c r="B1060" s="619"/>
      <c r="C1060" s="620"/>
      <c r="D1060" s="620" t="s">
        <v>218</v>
      </c>
      <c r="E1060" s="621"/>
      <c r="F1060" s="622"/>
      <c r="G1060" s="570"/>
      <c r="H1060" s="92"/>
      <c r="I1060" s="44"/>
      <c r="J1060" s="570"/>
      <c r="K1060" s="570"/>
      <c r="L1060" s="570"/>
      <c r="M1060" s="623"/>
    </row>
    <row r="1061" spans="1:13" ht="17.25" thickBot="1">
      <c r="A1061" s="624" t="s">
        <v>219</v>
      </c>
      <c r="B1061" s="625"/>
      <c r="C1061" s="626"/>
      <c r="D1061" s="627" t="s">
        <v>220</v>
      </c>
      <c r="E1061" s="628"/>
      <c r="F1061" s="629"/>
      <c r="G1061" s="630"/>
      <c r="H1061" s="46"/>
      <c r="I1061" s="47"/>
      <c r="J1061" s="631"/>
      <c r="K1061" s="630"/>
      <c r="L1061" s="632"/>
      <c r="M1061" s="633"/>
    </row>
    <row r="1062" spans="1:13" ht="17.25" thickTop="1">
      <c r="A1062" s="607" t="s">
        <v>221</v>
      </c>
      <c r="B1062" s="608"/>
      <c r="C1062" s="608"/>
      <c r="D1062" s="608"/>
      <c r="E1062" s="608"/>
      <c r="F1062" s="608"/>
      <c r="G1062" s="608"/>
      <c r="H1062" s="608"/>
      <c r="I1062" s="608"/>
      <c r="J1062" s="608"/>
      <c r="K1062" s="608"/>
      <c r="L1062" s="608"/>
      <c r="M1062" s="609"/>
    </row>
    <row r="1063" spans="1:13">
      <c r="A1063" s="610" t="s">
        <v>259</v>
      </c>
      <c r="B1063" s="611"/>
      <c r="C1063" s="611"/>
      <c r="D1063" s="611"/>
      <c r="E1063" s="611"/>
      <c r="F1063" s="611"/>
      <c r="G1063" s="611"/>
      <c r="H1063" s="611"/>
      <c r="I1063" s="611"/>
      <c r="J1063" s="611"/>
      <c r="K1063" s="611"/>
      <c r="L1063" s="611"/>
      <c r="M1063" s="612"/>
    </row>
    <row r="1064" spans="1:13" ht="30" customHeight="1">
      <c r="A1064" s="613" t="s">
        <v>223</v>
      </c>
      <c r="B1064" s="614"/>
      <c r="C1064" s="614"/>
      <c r="D1064" s="614"/>
      <c r="E1064" s="614"/>
      <c r="F1064" s="614"/>
      <c r="G1064" s="614"/>
      <c r="H1064" s="614"/>
      <c r="I1064" s="614"/>
      <c r="J1064" s="614"/>
      <c r="K1064" s="614"/>
      <c r="L1064" s="614"/>
      <c r="M1064" s="615"/>
    </row>
    <row r="1065" spans="1:13" ht="25.5">
      <c r="E1065" s="616" t="s">
        <v>76</v>
      </c>
      <c r="F1065" s="616"/>
      <c r="G1065" s="616"/>
      <c r="H1065" s="616"/>
      <c r="I1065" s="616"/>
      <c r="L1065" s="616" t="s">
        <v>77</v>
      </c>
      <c r="M1065" s="616"/>
    </row>
    <row r="1066" spans="1:13" ht="25.5">
      <c r="A1066" s="617" t="s">
        <v>78</v>
      </c>
      <c r="B1066" s="617"/>
      <c r="C1066" s="617"/>
      <c r="E1066" s="616" t="s">
        <v>79</v>
      </c>
      <c r="F1066" s="616"/>
      <c r="G1066" s="616"/>
      <c r="H1066" s="616"/>
      <c r="I1066" s="616"/>
    </row>
    <row r="1067" spans="1:13" ht="17.25" thickBot="1">
      <c r="A1067" s="5" t="s">
        <v>347</v>
      </c>
      <c r="B1067" s="6"/>
      <c r="C1067" s="6"/>
      <c r="D1067" s="6"/>
      <c r="E1067" s="5"/>
      <c r="F1067" s="5"/>
      <c r="G1067" s="5"/>
      <c r="H1067" s="5" t="s">
        <v>81</v>
      </c>
      <c r="J1067" s="592">
        <v>40859</v>
      </c>
      <c r="K1067" s="592"/>
      <c r="L1067" s="592"/>
      <c r="M1067" s="7">
        <f>J1067</f>
        <v>40859</v>
      </c>
    </row>
    <row r="1068" spans="1:13" ht="36" customHeight="1" thickTop="1" thickBot="1">
      <c r="A1068" s="593" t="s">
        <v>82</v>
      </c>
      <c r="B1068" s="594"/>
      <c r="C1068" s="595"/>
      <c r="D1068" s="596" t="s">
        <v>83</v>
      </c>
      <c r="E1068" s="597"/>
      <c r="F1068" s="597"/>
      <c r="G1068" s="597"/>
      <c r="H1068" s="597"/>
      <c r="I1068" s="598"/>
      <c r="J1068" s="599" t="s">
        <v>84</v>
      </c>
      <c r="K1068" s="599"/>
      <c r="L1068" s="600" t="s">
        <v>85</v>
      </c>
      <c r="M1068" s="601"/>
    </row>
    <row r="1069" spans="1:13" ht="17.25" thickTop="1">
      <c r="A1069" s="568" t="s">
        <v>86</v>
      </c>
      <c r="B1069" s="569"/>
      <c r="C1069" s="570"/>
      <c r="D1069" s="563" t="s">
        <v>87</v>
      </c>
      <c r="E1069" s="602"/>
      <c r="F1069" s="603" t="s">
        <v>88</v>
      </c>
      <c r="G1069" s="604"/>
      <c r="H1069" s="605">
        <v>40190</v>
      </c>
      <c r="I1069" s="606"/>
      <c r="J1069" s="595" t="s">
        <v>89</v>
      </c>
      <c r="K1069" s="595"/>
      <c r="L1069" s="581">
        <v>720</v>
      </c>
      <c r="M1069" s="582"/>
    </row>
    <row r="1070" spans="1:13" ht="17.25" thickBot="1">
      <c r="A1070" s="583" t="s">
        <v>90</v>
      </c>
      <c r="B1070" s="584"/>
      <c r="C1070" s="585"/>
      <c r="D1070" s="586" t="s">
        <v>91</v>
      </c>
      <c r="E1070" s="587"/>
      <c r="F1070" s="568" t="s">
        <v>92</v>
      </c>
      <c r="G1070" s="570"/>
      <c r="H1070" s="588">
        <v>41007</v>
      </c>
      <c r="I1070" s="589"/>
      <c r="J1070" s="570" t="s">
        <v>93</v>
      </c>
      <c r="K1070" s="570"/>
      <c r="L1070" s="590">
        <v>572</v>
      </c>
      <c r="M1070" s="591"/>
    </row>
    <row r="1071" spans="1:13" ht="18" thickTop="1" thickBot="1">
      <c r="A1071" s="565" t="s">
        <v>94</v>
      </c>
      <c r="B1071" s="566"/>
      <c r="C1071" s="567"/>
      <c r="D1071" s="572">
        <v>483900000</v>
      </c>
      <c r="E1071" s="573"/>
      <c r="F1071" s="571" t="s">
        <v>95</v>
      </c>
      <c r="G1071" s="557"/>
      <c r="H1071" s="574">
        <v>97</v>
      </c>
      <c r="I1071" s="575"/>
      <c r="J1071" s="557" t="s">
        <v>96</v>
      </c>
      <c r="K1071" s="557"/>
      <c r="L1071" s="576">
        <f>L1069-L1070</f>
        <v>148</v>
      </c>
      <c r="M1071" s="577"/>
    </row>
    <row r="1072" spans="1:13" ht="17.25" thickTop="1">
      <c r="A1072" s="568"/>
      <c r="B1072" s="569"/>
      <c r="C1072" s="570"/>
      <c r="D1072" s="578" t="s">
        <v>97</v>
      </c>
      <c r="E1072" s="578"/>
      <c r="F1072" s="579" t="s">
        <v>98</v>
      </c>
      <c r="G1072" s="579"/>
      <c r="H1072" s="579"/>
      <c r="I1072" s="580"/>
      <c r="J1072" s="566" t="s">
        <v>99</v>
      </c>
      <c r="K1072" s="567"/>
      <c r="L1072" s="458">
        <v>0.71870000000000001</v>
      </c>
      <c r="M1072" s="459"/>
    </row>
    <row r="1073" spans="1:14" ht="17.25" thickBot="1">
      <c r="A1073" s="571"/>
      <c r="B1073" s="556"/>
      <c r="C1073" s="557"/>
      <c r="D1073" s="553" t="s">
        <v>100</v>
      </c>
      <c r="E1073" s="553"/>
      <c r="F1073" s="554" t="s">
        <v>101</v>
      </c>
      <c r="G1073" s="554"/>
      <c r="H1073" s="554"/>
      <c r="I1073" s="555"/>
      <c r="J1073" s="556" t="s">
        <v>102</v>
      </c>
      <c r="K1073" s="557"/>
      <c r="L1073" s="440">
        <v>0.69</v>
      </c>
      <c r="M1073" s="441"/>
      <c r="N1073" s="127">
        <f>L1072-L1073</f>
        <v>2.8700000000000059E-2</v>
      </c>
    </row>
    <row r="1074" spans="1:14" ht="101.25" customHeight="1" thickTop="1">
      <c r="A1074" s="716" t="s">
        <v>358</v>
      </c>
      <c r="B1074" s="717"/>
      <c r="C1074" s="717"/>
      <c r="D1074" s="717"/>
      <c r="E1074" s="717"/>
      <c r="F1074" s="717"/>
      <c r="G1074" s="717"/>
      <c r="H1074" s="717"/>
      <c r="I1074" s="717"/>
      <c r="J1074" s="717"/>
      <c r="K1074" s="717"/>
      <c r="L1074" s="717"/>
      <c r="M1074" s="718"/>
    </row>
    <row r="1075" spans="1:14">
      <c r="A1075" s="561" t="s">
        <v>225</v>
      </c>
      <c r="B1075" s="562"/>
      <c r="C1075" s="563"/>
      <c r="D1075" s="563"/>
      <c r="E1075" s="563"/>
      <c r="F1075" s="563"/>
      <c r="G1075" s="563"/>
      <c r="H1075" s="563"/>
      <c r="I1075" s="563"/>
      <c r="J1075" s="563"/>
      <c r="K1075" s="563"/>
      <c r="L1075" s="563"/>
      <c r="M1075" s="564"/>
    </row>
    <row r="1076" spans="1:14" ht="17.25" thickBot="1">
      <c r="A1076" s="543" t="s">
        <v>226</v>
      </c>
      <c r="B1076" s="544"/>
      <c r="C1076" s="545"/>
      <c r="D1076" s="545"/>
      <c r="E1076" s="545"/>
      <c r="F1076" s="545"/>
      <c r="G1076" s="545"/>
      <c r="H1076" s="545"/>
      <c r="I1076" s="545"/>
      <c r="J1076" s="545"/>
      <c r="K1076" s="545"/>
      <c r="L1076" s="545"/>
      <c r="M1076" s="546"/>
    </row>
    <row r="1077" spans="1:14" ht="42" customHeight="1" thickTop="1" thickBot="1">
      <c r="A1077" s="547" t="s">
        <v>227</v>
      </c>
      <c r="B1077" s="548"/>
      <c r="C1077" s="549"/>
      <c r="D1077" s="549"/>
      <c r="E1077" s="549"/>
      <c r="F1077" s="549"/>
      <c r="G1077" s="549"/>
      <c r="H1077" s="550" t="s">
        <v>228</v>
      </c>
      <c r="I1077" s="550"/>
      <c r="J1077" s="550"/>
      <c r="K1077" s="550"/>
      <c r="L1077" s="550"/>
      <c r="M1077" s="551"/>
    </row>
    <row r="1078" spans="1:14" ht="17.25" thickTop="1">
      <c r="A1078" s="552" t="s">
        <v>229</v>
      </c>
      <c r="B1078" s="552"/>
      <c r="C1078" s="541"/>
      <c r="D1078" s="541"/>
      <c r="E1078" s="541"/>
      <c r="F1078" s="541"/>
      <c r="G1078" s="541"/>
      <c r="H1078" s="541"/>
      <c r="I1078" s="541"/>
      <c r="J1078" s="541"/>
      <c r="K1078" s="541"/>
      <c r="L1078" s="541"/>
      <c r="M1078" s="541"/>
    </row>
    <row r="1079" spans="1:14">
      <c r="A1079" s="542" t="s">
        <v>230</v>
      </c>
      <c r="B1079" s="542"/>
      <c r="C1079" s="540"/>
      <c r="D1079" s="540"/>
      <c r="E1079" s="540"/>
      <c r="F1079" s="540"/>
      <c r="G1079" s="540"/>
      <c r="H1079" s="540"/>
      <c r="I1079" s="540"/>
      <c r="J1079" s="540"/>
      <c r="K1079" s="540"/>
      <c r="L1079" s="540"/>
      <c r="M1079" s="540"/>
    </row>
    <row r="1080" spans="1:14">
      <c r="A1080" s="540" t="s">
        <v>231</v>
      </c>
      <c r="B1080" s="540"/>
      <c r="C1080" s="540"/>
      <c r="D1080" s="540"/>
      <c r="E1080" s="540"/>
      <c r="F1080" s="540"/>
      <c r="G1080" s="540"/>
      <c r="H1080" s="540"/>
      <c r="I1080" s="540"/>
      <c r="J1080" s="540"/>
      <c r="K1080" s="540"/>
      <c r="L1080" s="540"/>
      <c r="M1080" s="540"/>
    </row>
    <row r="1081" spans="1:14">
      <c r="A1081" s="540" t="s">
        <v>232</v>
      </c>
      <c r="B1081" s="540"/>
      <c r="C1081" s="541"/>
      <c r="D1081" s="541"/>
      <c r="E1081" s="541"/>
      <c r="F1081" s="541"/>
      <c r="G1081" s="541"/>
      <c r="H1081" s="541"/>
      <c r="I1081" s="541"/>
      <c r="J1081" s="541"/>
      <c r="K1081" s="541"/>
      <c r="L1081" s="541"/>
      <c r="M1081" s="541"/>
    </row>
    <row r="1082" spans="1:14">
      <c r="A1082" s="542" t="s">
        <v>233</v>
      </c>
      <c r="B1082" s="542"/>
      <c r="C1082" s="540"/>
      <c r="D1082" s="540"/>
      <c r="E1082" s="540"/>
      <c r="F1082" s="540"/>
      <c r="G1082" s="540"/>
      <c r="H1082" s="540"/>
      <c r="I1082" s="540"/>
      <c r="J1082" s="540"/>
      <c r="K1082" s="540"/>
      <c r="L1082" s="540"/>
      <c r="M1082" s="540"/>
    </row>
    <row r="1083" spans="1:14">
      <c r="A1083" s="540" t="s">
        <v>234</v>
      </c>
      <c r="B1083" s="540"/>
      <c r="C1083" s="540"/>
      <c r="D1083" s="540"/>
      <c r="E1083" s="540"/>
      <c r="F1083" s="540"/>
      <c r="G1083" s="540"/>
      <c r="H1083" s="540"/>
      <c r="I1083" s="540"/>
      <c r="J1083" s="540"/>
      <c r="K1083" s="540"/>
      <c r="L1083" s="540"/>
      <c r="M1083" s="540"/>
    </row>
    <row r="1084" spans="1:14">
      <c r="A1084" s="540" t="s">
        <v>235</v>
      </c>
      <c r="B1084" s="540"/>
      <c r="C1084" s="540"/>
      <c r="D1084" s="540"/>
      <c r="E1084" s="540"/>
      <c r="F1084" s="540"/>
      <c r="G1084" s="540"/>
      <c r="H1084" s="540"/>
      <c r="I1084" s="540"/>
      <c r="J1084" s="540"/>
      <c r="K1084" s="540"/>
      <c r="L1084" s="540"/>
      <c r="M1084" s="540"/>
    </row>
    <row r="1085" spans="1:14">
      <c r="A1085" s="540" t="s">
        <v>236</v>
      </c>
      <c r="B1085" s="540"/>
      <c r="C1085" s="540"/>
      <c r="D1085" s="540"/>
      <c r="E1085" s="540"/>
      <c r="F1085" s="540"/>
      <c r="G1085" s="540"/>
      <c r="H1085" s="540"/>
      <c r="I1085" s="540"/>
      <c r="J1085" s="540"/>
      <c r="K1085" s="540"/>
      <c r="L1085" s="540"/>
      <c r="M1085" s="540"/>
    </row>
    <row r="1086" spans="1:14" ht="25.5">
      <c r="E1086" s="616" t="s">
        <v>76</v>
      </c>
      <c r="F1086" s="616"/>
      <c r="G1086" s="616"/>
      <c r="H1086" s="616"/>
      <c r="I1086" s="616"/>
      <c r="L1086" s="616" t="s">
        <v>77</v>
      </c>
      <c r="M1086" s="616"/>
    </row>
    <row r="1087" spans="1:14" ht="25.5">
      <c r="A1087" s="617" t="s">
        <v>78</v>
      </c>
      <c r="B1087" s="617"/>
      <c r="C1087" s="617"/>
      <c r="E1087" s="616" t="s">
        <v>79</v>
      </c>
      <c r="F1087" s="616"/>
      <c r="G1087" s="616"/>
      <c r="H1087" s="616"/>
      <c r="I1087" s="616"/>
    </row>
    <row r="1088" spans="1:14" ht="17.25" thickBot="1">
      <c r="A1088" s="5" t="s">
        <v>347</v>
      </c>
      <c r="B1088" s="6"/>
      <c r="C1088" s="6"/>
      <c r="D1088" s="6"/>
      <c r="E1088" s="5"/>
      <c r="F1088" s="5"/>
      <c r="G1088" s="5"/>
      <c r="H1088" s="5" t="s">
        <v>81</v>
      </c>
      <c r="J1088" s="592">
        <v>40860</v>
      </c>
      <c r="K1088" s="592"/>
      <c r="L1088" s="592"/>
      <c r="M1088" s="7">
        <f>J1088</f>
        <v>40860</v>
      </c>
    </row>
    <row r="1089" spans="1:19" ht="36" customHeight="1" thickTop="1" thickBot="1">
      <c r="A1089" s="593" t="s">
        <v>82</v>
      </c>
      <c r="B1089" s="594"/>
      <c r="C1089" s="595"/>
      <c r="D1089" s="596" t="s">
        <v>83</v>
      </c>
      <c r="E1089" s="597"/>
      <c r="F1089" s="597"/>
      <c r="G1089" s="597"/>
      <c r="H1089" s="597"/>
      <c r="I1089" s="598"/>
      <c r="J1089" s="599" t="s">
        <v>84</v>
      </c>
      <c r="K1089" s="599"/>
      <c r="L1089" s="600" t="s">
        <v>85</v>
      </c>
      <c r="M1089" s="601"/>
    </row>
    <row r="1090" spans="1:19" ht="17.25" thickTop="1">
      <c r="A1090" s="568" t="s">
        <v>86</v>
      </c>
      <c r="B1090" s="569"/>
      <c r="C1090" s="570"/>
      <c r="D1090" s="563" t="s">
        <v>87</v>
      </c>
      <c r="E1090" s="602"/>
      <c r="F1090" s="603" t="s">
        <v>88</v>
      </c>
      <c r="G1090" s="604"/>
      <c r="H1090" s="605">
        <v>40190</v>
      </c>
      <c r="I1090" s="606"/>
      <c r="J1090" s="595" t="s">
        <v>89</v>
      </c>
      <c r="K1090" s="595"/>
      <c r="L1090" s="581">
        <v>720</v>
      </c>
      <c r="M1090" s="582"/>
    </row>
    <row r="1091" spans="1:19" ht="17.25" thickBot="1">
      <c r="A1091" s="583" t="s">
        <v>90</v>
      </c>
      <c r="B1091" s="584"/>
      <c r="C1091" s="585"/>
      <c r="D1091" s="586" t="s">
        <v>91</v>
      </c>
      <c r="E1091" s="587"/>
      <c r="F1091" s="568" t="s">
        <v>92</v>
      </c>
      <c r="G1091" s="570"/>
      <c r="H1091" s="588">
        <v>41007</v>
      </c>
      <c r="I1091" s="589"/>
      <c r="J1091" s="570" t="s">
        <v>93</v>
      </c>
      <c r="K1091" s="570"/>
      <c r="L1091" s="590">
        <v>573</v>
      </c>
      <c r="M1091" s="591"/>
    </row>
    <row r="1092" spans="1:19" ht="18" thickTop="1" thickBot="1">
      <c r="A1092" s="565" t="s">
        <v>94</v>
      </c>
      <c r="B1092" s="566"/>
      <c r="C1092" s="567"/>
      <c r="D1092" s="572">
        <v>483900000</v>
      </c>
      <c r="E1092" s="573"/>
      <c r="F1092" s="571" t="s">
        <v>95</v>
      </c>
      <c r="G1092" s="557"/>
      <c r="H1092" s="574">
        <v>97</v>
      </c>
      <c r="I1092" s="575"/>
      <c r="J1092" s="557" t="s">
        <v>96</v>
      </c>
      <c r="K1092" s="557"/>
      <c r="L1092" s="576">
        <f>L1090-L1091</f>
        <v>147</v>
      </c>
      <c r="M1092" s="577"/>
    </row>
    <row r="1093" spans="1:19" ht="17.25" thickTop="1">
      <c r="A1093" s="568"/>
      <c r="B1093" s="569"/>
      <c r="C1093" s="570"/>
      <c r="D1093" s="578" t="s">
        <v>97</v>
      </c>
      <c r="E1093" s="578"/>
      <c r="F1093" s="579" t="s">
        <v>98</v>
      </c>
      <c r="G1093" s="579"/>
      <c r="H1093" s="579"/>
      <c r="I1093" s="580"/>
      <c r="J1093" s="566" t="s">
        <v>99</v>
      </c>
      <c r="K1093" s="567"/>
      <c r="L1093" s="458">
        <v>0.72030000000000005</v>
      </c>
      <c r="M1093" s="459"/>
    </row>
    <row r="1094" spans="1:19" ht="17.25" thickBot="1">
      <c r="A1094" s="571"/>
      <c r="B1094" s="556"/>
      <c r="C1094" s="557"/>
      <c r="D1094" s="553" t="s">
        <v>100</v>
      </c>
      <c r="E1094" s="553"/>
      <c r="F1094" s="554" t="s">
        <v>101</v>
      </c>
      <c r="G1094" s="554"/>
      <c r="H1094" s="554"/>
      <c r="I1094" s="555"/>
      <c r="J1094" s="556" t="s">
        <v>102</v>
      </c>
      <c r="K1094" s="557"/>
      <c r="L1094" s="440">
        <v>0.69110000000000005</v>
      </c>
      <c r="M1094" s="441"/>
      <c r="N1094" s="127">
        <f>L1093-L1094</f>
        <v>2.9200000000000004E-2</v>
      </c>
    </row>
    <row r="1095" spans="1:19" ht="18" thickTop="1" thickBot="1">
      <c r="A1095" s="704" t="s">
        <v>103</v>
      </c>
      <c r="B1095" s="705"/>
      <c r="C1095" s="706"/>
      <c r="D1095" s="706"/>
      <c r="E1095" s="706"/>
      <c r="F1095" s="706"/>
      <c r="G1095" s="706"/>
      <c r="H1095" s="706"/>
      <c r="I1095" s="706"/>
      <c r="J1095" s="707"/>
      <c r="K1095" s="707"/>
      <c r="L1095" s="706"/>
      <c r="M1095" s="708"/>
    </row>
    <row r="1096" spans="1:19" ht="24" customHeight="1" thickTop="1">
      <c r="A1096" s="568" t="s">
        <v>104</v>
      </c>
      <c r="B1096" s="569"/>
      <c r="C1096" s="570"/>
      <c r="D1096" s="181" t="s">
        <v>105</v>
      </c>
      <c r="E1096" s="181" t="s">
        <v>106</v>
      </c>
      <c r="F1096" s="570" t="s">
        <v>107</v>
      </c>
      <c r="G1096" s="570"/>
      <c r="H1096" s="570" t="s">
        <v>108</v>
      </c>
      <c r="I1096" s="709"/>
      <c r="J1096" s="710" t="s">
        <v>109</v>
      </c>
      <c r="K1096" s="711"/>
      <c r="L1096" s="569" t="s">
        <v>110</v>
      </c>
      <c r="M1096" s="623"/>
    </row>
    <row r="1097" spans="1:19" ht="38.25" customHeight="1">
      <c r="A1097" s="14">
        <v>1</v>
      </c>
      <c r="B1097" s="698" t="s">
        <v>111</v>
      </c>
      <c r="C1097" s="699"/>
      <c r="D1097" s="181" t="s">
        <v>112</v>
      </c>
      <c r="E1097" s="54">
        <v>1</v>
      </c>
      <c r="F1097" s="675"/>
      <c r="G1097" s="676"/>
      <c r="H1097" s="677">
        <f>L1091/L1090</f>
        <v>0.79583333333333328</v>
      </c>
      <c r="I1097" s="678"/>
      <c r="J1097" s="688" t="s">
        <v>113</v>
      </c>
      <c r="K1097" s="689"/>
      <c r="L1097" s="700"/>
      <c r="M1097" s="701"/>
    </row>
    <row r="1098" spans="1:19" ht="38.1" customHeight="1">
      <c r="A1098" s="14">
        <v>2</v>
      </c>
      <c r="B1098" s="692" t="s">
        <v>114</v>
      </c>
      <c r="C1098" s="693"/>
      <c r="D1098" s="181" t="s">
        <v>115</v>
      </c>
      <c r="E1098" s="54">
        <v>6838</v>
      </c>
      <c r="F1098" s="675"/>
      <c r="G1098" s="676"/>
      <c r="H1098" s="677">
        <v>5780</v>
      </c>
      <c r="I1098" s="678"/>
      <c r="J1098" s="688" t="s">
        <v>113</v>
      </c>
      <c r="K1098" s="689"/>
      <c r="L1098" s="668"/>
      <c r="M1098" s="725"/>
      <c r="O1098" s="10"/>
      <c r="P1098" s="63"/>
      <c r="Q1098" s="11"/>
      <c r="R1098" s="11"/>
      <c r="S1098" s="4"/>
    </row>
    <row r="1099" spans="1:19" ht="38.25" customHeight="1">
      <c r="A1099" s="14">
        <v>3</v>
      </c>
      <c r="B1099" s="692" t="s">
        <v>348</v>
      </c>
      <c r="C1099" s="693"/>
      <c r="D1099" s="181" t="s">
        <v>349</v>
      </c>
      <c r="E1099" s="112">
        <v>25679.759999999998</v>
      </c>
      <c r="F1099" s="675"/>
      <c r="G1099" s="676"/>
      <c r="H1099" s="702">
        <v>27050.5</v>
      </c>
      <c r="I1099" s="703"/>
      <c r="J1099" s="688" t="s">
        <v>113</v>
      </c>
      <c r="K1099" s="689"/>
      <c r="L1099" s="732"/>
      <c r="M1099" s="733"/>
    </row>
    <row r="1100" spans="1:19" ht="38.25" customHeight="1">
      <c r="A1100" s="14">
        <v>4</v>
      </c>
      <c r="B1100" s="692" t="s">
        <v>350</v>
      </c>
      <c r="C1100" s="693"/>
      <c r="D1100" s="181" t="s">
        <v>115</v>
      </c>
      <c r="E1100" s="112">
        <v>696.15</v>
      </c>
      <c r="F1100" s="675"/>
      <c r="G1100" s="676"/>
      <c r="H1100" s="677">
        <v>208</v>
      </c>
      <c r="I1100" s="678"/>
      <c r="J1100" s="688" t="s">
        <v>113</v>
      </c>
      <c r="K1100" s="689"/>
      <c r="L1100" s="694" t="s">
        <v>351</v>
      </c>
      <c r="M1100" s="695"/>
    </row>
    <row r="1101" spans="1:19" ht="38.25" customHeight="1">
      <c r="A1101" s="14">
        <v>5</v>
      </c>
      <c r="B1101" s="692" t="s">
        <v>328</v>
      </c>
      <c r="C1101" s="693"/>
      <c r="D1101" s="181" t="s">
        <v>115</v>
      </c>
      <c r="E1101" s="55">
        <v>8512</v>
      </c>
      <c r="F1101" s="675"/>
      <c r="G1101" s="676"/>
      <c r="H1101" s="677">
        <v>7000</v>
      </c>
      <c r="I1101" s="678"/>
      <c r="J1101" s="688" t="s">
        <v>113</v>
      </c>
      <c r="K1101" s="689"/>
      <c r="L1101" s="732" t="s">
        <v>352</v>
      </c>
      <c r="M1101" s="733"/>
    </row>
    <row r="1102" spans="1:19" ht="38.25" customHeight="1">
      <c r="A1102" s="14">
        <v>6</v>
      </c>
      <c r="B1102" s="686" t="s">
        <v>124</v>
      </c>
      <c r="C1102" s="687"/>
      <c r="D1102" s="181" t="s">
        <v>115</v>
      </c>
      <c r="E1102" s="55">
        <v>7726</v>
      </c>
      <c r="F1102" s="675"/>
      <c r="G1102" s="676"/>
      <c r="H1102" s="677">
        <v>6726</v>
      </c>
      <c r="I1102" s="678"/>
      <c r="J1102" s="688" t="s">
        <v>120</v>
      </c>
      <c r="K1102" s="689"/>
      <c r="L1102" s="738" t="s">
        <v>353</v>
      </c>
      <c r="M1102" s="739"/>
    </row>
    <row r="1103" spans="1:19" ht="38.25" customHeight="1">
      <c r="A1103" s="14">
        <v>7</v>
      </c>
      <c r="B1103" s="686" t="s">
        <v>335</v>
      </c>
      <c r="C1103" s="687"/>
      <c r="D1103" s="181" t="s">
        <v>115</v>
      </c>
      <c r="E1103" s="55">
        <v>2865</v>
      </c>
      <c r="F1103" s="675"/>
      <c r="G1103" s="676"/>
      <c r="H1103" s="677">
        <v>26742</v>
      </c>
      <c r="I1103" s="678"/>
      <c r="J1103" s="688" t="s">
        <v>113</v>
      </c>
      <c r="K1103" s="689"/>
      <c r="L1103" s="668" t="s">
        <v>354</v>
      </c>
      <c r="M1103" s="725"/>
    </row>
    <row r="1104" spans="1:19" ht="38.25" customHeight="1">
      <c r="A1104" s="14">
        <v>8</v>
      </c>
      <c r="B1104" s="686" t="s">
        <v>355</v>
      </c>
      <c r="C1104" s="687"/>
      <c r="D1104" s="181" t="s">
        <v>115</v>
      </c>
      <c r="E1104" s="55">
        <v>2013</v>
      </c>
      <c r="F1104" s="675"/>
      <c r="G1104" s="676"/>
      <c r="H1104" s="677">
        <v>100</v>
      </c>
      <c r="I1104" s="678"/>
      <c r="J1104" s="688" t="s">
        <v>113</v>
      </c>
      <c r="K1104" s="689"/>
      <c r="L1104" s="681" t="s">
        <v>356</v>
      </c>
      <c r="M1104" s="682"/>
    </row>
    <row r="1105" spans="1:13" ht="38.25" customHeight="1">
      <c r="A1105" s="14">
        <v>9</v>
      </c>
      <c r="B1105" s="736" t="s">
        <v>341</v>
      </c>
      <c r="C1105" s="737"/>
      <c r="D1105" s="181" t="s">
        <v>342</v>
      </c>
      <c r="E1105" s="55">
        <v>113</v>
      </c>
      <c r="F1105" s="675"/>
      <c r="G1105" s="676"/>
      <c r="H1105" s="677">
        <v>0</v>
      </c>
      <c r="I1105" s="678"/>
      <c r="J1105" s="688" t="s">
        <v>113</v>
      </c>
      <c r="K1105" s="689"/>
      <c r="L1105" s="681" t="s">
        <v>357</v>
      </c>
      <c r="M1105" s="682"/>
    </row>
    <row r="1106" spans="1:13" ht="38.25" customHeight="1" thickBot="1">
      <c r="A1106" s="14">
        <v>10</v>
      </c>
      <c r="B1106" s="686" t="s">
        <v>129</v>
      </c>
      <c r="C1106" s="687"/>
      <c r="D1106" s="181" t="s">
        <v>130</v>
      </c>
      <c r="E1106" s="56">
        <v>1</v>
      </c>
      <c r="F1106" s="675"/>
      <c r="G1106" s="676"/>
      <c r="H1106" s="677">
        <v>0</v>
      </c>
      <c r="I1106" s="678"/>
      <c r="J1106" s="679" t="s">
        <v>113</v>
      </c>
      <c r="K1106" s="680"/>
      <c r="L1106" s="732" t="s">
        <v>131</v>
      </c>
      <c r="M1106" s="733"/>
    </row>
    <row r="1107" spans="1:13" ht="17.25" thickTop="1">
      <c r="A1107" s="683" t="s">
        <v>132</v>
      </c>
      <c r="B1107" s="684"/>
      <c r="C1107" s="684"/>
      <c r="D1107" s="684"/>
      <c r="E1107" s="684"/>
      <c r="F1107" s="684"/>
      <c r="G1107" s="684"/>
      <c r="H1107" s="684"/>
      <c r="I1107" s="684"/>
      <c r="J1107" s="684"/>
      <c r="K1107" s="684"/>
      <c r="L1107" s="684"/>
      <c r="M1107" s="685"/>
    </row>
    <row r="1108" spans="1:13">
      <c r="A1108" s="668" t="s">
        <v>133</v>
      </c>
      <c r="B1108" s="663"/>
      <c r="C1108" s="187" t="s">
        <v>134</v>
      </c>
      <c r="D1108" s="187" t="s">
        <v>135</v>
      </c>
      <c r="E1108" s="187" t="s">
        <v>133</v>
      </c>
      <c r="F1108" s="187" t="s">
        <v>134</v>
      </c>
      <c r="G1108" s="15" t="s">
        <v>135</v>
      </c>
      <c r="H1108" s="663" t="s">
        <v>136</v>
      </c>
      <c r="I1108" s="670"/>
      <c r="J1108" s="671" t="s">
        <v>137</v>
      </c>
      <c r="K1108" s="671"/>
      <c r="L1108" s="671" t="s">
        <v>138</v>
      </c>
      <c r="M1108" s="672"/>
    </row>
    <row r="1109" spans="1:13">
      <c r="A1109" s="661" t="s">
        <v>139</v>
      </c>
      <c r="B1109" s="569"/>
      <c r="C1109" s="16">
        <v>3</v>
      </c>
      <c r="D1109" s="57">
        <f t="shared" ref="D1109:D1120" si="50">C1109+D1018</f>
        <v>3994</v>
      </c>
      <c r="E1109" s="181" t="s">
        <v>140</v>
      </c>
      <c r="F1109" s="16">
        <v>5</v>
      </c>
      <c r="G1109" s="141">
        <f t="shared" ref="G1109:G1120" si="51">F1109+G1018</f>
        <v>8537</v>
      </c>
      <c r="H1109" s="622" t="s">
        <v>243</v>
      </c>
      <c r="I1109" s="570"/>
      <c r="J1109" s="18">
        <v>0</v>
      </c>
      <c r="K1109" s="19">
        <f t="shared" ref="K1109:K1120" si="52">J1109+K1018</f>
        <v>32</v>
      </c>
      <c r="L1109" s="20">
        <v>0</v>
      </c>
      <c r="M1109" s="21">
        <f t="shared" ref="M1109:M1120" si="53">L1109+M1018</f>
        <v>5</v>
      </c>
    </row>
    <row r="1110" spans="1:13">
      <c r="A1110" s="661" t="s">
        <v>142</v>
      </c>
      <c r="B1110" s="569"/>
      <c r="C1110" s="16">
        <v>0</v>
      </c>
      <c r="D1110" s="57">
        <f t="shared" si="50"/>
        <v>65</v>
      </c>
      <c r="E1110" s="181" t="s">
        <v>143</v>
      </c>
      <c r="F1110" s="16">
        <v>0</v>
      </c>
      <c r="G1110" s="141">
        <f t="shared" si="51"/>
        <v>12</v>
      </c>
      <c r="H1110" s="622" t="s">
        <v>144</v>
      </c>
      <c r="I1110" s="570"/>
      <c r="J1110" s="18">
        <v>0</v>
      </c>
      <c r="K1110" s="19">
        <f t="shared" si="52"/>
        <v>143</v>
      </c>
      <c r="L1110" s="20">
        <v>0</v>
      </c>
      <c r="M1110" s="21">
        <f t="shared" si="53"/>
        <v>11</v>
      </c>
    </row>
    <row r="1111" spans="1:13">
      <c r="A1111" s="661" t="s">
        <v>145</v>
      </c>
      <c r="B1111" s="569"/>
      <c r="C1111" s="16">
        <v>1</v>
      </c>
      <c r="D1111" s="57">
        <f t="shared" si="50"/>
        <v>1565</v>
      </c>
      <c r="E1111" s="181" t="s">
        <v>146</v>
      </c>
      <c r="F1111" s="16">
        <v>0</v>
      </c>
      <c r="G1111" s="141">
        <f t="shared" si="51"/>
        <v>55</v>
      </c>
      <c r="H1111" s="622" t="s">
        <v>147</v>
      </c>
      <c r="I1111" s="570"/>
      <c r="J1111" s="18">
        <v>0</v>
      </c>
      <c r="K1111" s="19">
        <f t="shared" si="52"/>
        <v>16</v>
      </c>
      <c r="L1111" s="20">
        <v>0</v>
      </c>
      <c r="M1111" s="21">
        <f t="shared" si="53"/>
        <v>3</v>
      </c>
    </row>
    <row r="1112" spans="1:13">
      <c r="A1112" s="653" t="s">
        <v>244</v>
      </c>
      <c r="B1112" s="654"/>
      <c r="C1112" s="16">
        <v>0</v>
      </c>
      <c r="D1112" s="57">
        <f t="shared" si="50"/>
        <v>4053</v>
      </c>
      <c r="E1112" s="188" t="s">
        <v>149</v>
      </c>
      <c r="F1112" s="16">
        <v>0</v>
      </c>
      <c r="G1112" s="141">
        <f t="shared" si="51"/>
        <v>96</v>
      </c>
      <c r="H1112" s="723" t="s">
        <v>150</v>
      </c>
      <c r="I1112" s="724"/>
      <c r="J1112" s="18">
        <v>0</v>
      </c>
      <c r="K1112" s="19">
        <f t="shared" si="52"/>
        <v>16</v>
      </c>
      <c r="L1112" s="20">
        <v>0</v>
      </c>
      <c r="M1112" s="21">
        <f t="shared" si="53"/>
        <v>2</v>
      </c>
    </row>
    <row r="1113" spans="1:13">
      <c r="A1113" s="721" t="s">
        <v>151</v>
      </c>
      <c r="B1113" s="722"/>
      <c r="C1113" s="24">
        <v>0</v>
      </c>
      <c r="D1113" s="57">
        <f t="shared" si="50"/>
        <v>518</v>
      </c>
      <c r="E1113" s="25" t="s">
        <v>152</v>
      </c>
      <c r="F1113" s="16">
        <v>0</v>
      </c>
      <c r="G1113" s="141">
        <f t="shared" si="51"/>
        <v>107</v>
      </c>
      <c r="H1113" s="622" t="s">
        <v>153</v>
      </c>
      <c r="I1113" s="570"/>
      <c r="J1113" s="18">
        <v>0</v>
      </c>
      <c r="K1113" s="19">
        <f t="shared" si="52"/>
        <v>0</v>
      </c>
      <c r="L1113" s="20">
        <v>0</v>
      </c>
      <c r="M1113" s="21">
        <f t="shared" si="53"/>
        <v>111</v>
      </c>
    </row>
    <row r="1114" spans="1:13">
      <c r="A1114" s="721" t="s">
        <v>154</v>
      </c>
      <c r="B1114" s="722"/>
      <c r="C1114" s="24">
        <v>0</v>
      </c>
      <c r="D1114" s="57">
        <f t="shared" si="50"/>
        <v>87</v>
      </c>
      <c r="E1114" s="189" t="s">
        <v>245</v>
      </c>
      <c r="F1114" s="16">
        <v>0</v>
      </c>
      <c r="G1114" s="141">
        <f t="shared" si="51"/>
        <v>14</v>
      </c>
      <c r="H1114" s="723" t="s">
        <v>246</v>
      </c>
      <c r="I1114" s="724"/>
      <c r="J1114" s="18">
        <v>0</v>
      </c>
      <c r="K1114" s="19">
        <f t="shared" si="52"/>
        <v>0</v>
      </c>
      <c r="L1114" s="26">
        <v>0</v>
      </c>
      <c r="M1114" s="21">
        <f t="shared" si="53"/>
        <v>3824</v>
      </c>
    </row>
    <row r="1115" spans="1:13">
      <c r="A1115" s="721" t="s">
        <v>158</v>
      </c>
      <c r="B1115" s="722"/>
      <c r="C1115" s="24">
        <v>0</v>
      </c>
      <c r="D1115" s="57">
        <f t="shared" si="50"/>
        <v>441</v>
      </c>
      <c r="E1115" s="189" t="s">
        <v>157</v>
      </c>
      <c r="F1115" s="16">
        <v>0</v>
      </c>
      <c r="G1115" s="141">
        <f t="shared" si="51"/>
        <v>41</v>
      </c>
      <c r="H1115" s="622" t="s">
        <v>158</v>
      </c>
      <c r="I1115" s="570"/>
      <c r="J1115" s="18">
        <v>0</v>
      </c>
      <c r="K1115" s="19">
        <f t="shared" si="52"/>
        <v>0</v>
      </c>
      <c r="L1115" s="26">
        <v>0</v>
      </c>
      <c r="M1115" s="21">
        <f t="shared" si="53"/>
        <v>54</v>
      </c>
    </row>
    <row r="1116" spans="1:13">
      <c r="A1116" s="721" t="s">
        <v>159</v>
      </c>
      <c r="B1116" s="722"/>
      <c r="C1116" s="24">
        <v>0</v>
      </c>
      <c r="D1116" s="57">
        <f t="shared" si="50"/>
        <v>10</v>
      </c>
      <c r="E1116" s="189" t="s">
        <v>160</v>
      </c>
      <c r="F1116" s="16">
        <v>0</v>
      </c>
      <c r="G1116" s="57">
        <f t="shared" si="51"/>
        <v>3</v>
      </c>
      <c r="H1116" s="723" t="s">
        <v>161</v>
      </c>
      <c r="I1116" s="724"/>
      <c r="J1116" s="18">
        <v>0</v>
      </c>
      <c r="K1116" s="19">
        <f t="shared" si="52"/>
        <v>0</v>
      </c>
      <c r="L1116" s="20">
        <v>0</v>
      </c>
      <c r="M1116" s="21">
        <f t="shared" si="53"/>
        <v>10</v>
      </c>
    </row>
    <row r="1117" spans="1:13">
      <c r="A1117" s="661" t="s">
        <v>162</v>
      </c>
      <c r="B1117" s="569"/>
      <c r="C1117" s="24">
        <v>0</v>
      </c>
      <c r="D1117" s="57">
        <f t="shared" si="50"/>
        <v>323</v>
      </c>
      <c r="E1117" s="189" t="s">
        <v>163</v>
      </c>
      <c r="F1117" s="16">
        <v>0</v>
      </c>
      <c r="G1117" s="57">
        <f t="shared" si="51"/>
        <v>10</v>
      </c>
      <c r="H1117" s="662" t="s">
        <v>164</v>
      </c>
      <c r="I1117" s="663"/>
      <c r="J1117" s="18">
        <v>0</v>
      </c>
      <c r="K1117" s="19">
        <f t="shared" si="52"/>
        <v>0</v>
      </c>
      <c r="L1117" s="26">
        <v>0</v>
      </c>
      <c r="M1117" s="21">
        <f t="shared" si="53"/>
        <v>2</v>
      </c>
    </row>
    <row r="1118" spans="1:13">
      <c r="A1118" s="661" t="s">
        <v>165</v>
      </c>
      <c r="B1118" s="569"/>
      <c r="C1118" s="24">
        <v>0</v>
      </c>
      <c r="D1118" s="57">
        <f t="shared" si="50"/>
        <v>374</v>
      </c>
      <c r="E1118" s="189" t="s">
        <v>247</v>
      </c>
      <c r="F1118" s="16">
        <v>0</v>
      </c>
      <c r="G1118" s="57">
        <f t="shared" si="51"/>
        <v>328</v>
      </c>
      <c r="H1118" s="662" t="s">
        <v>248</v>
      </c>
      <c r="I1118" s="663"/>
      <c r="J1118" s="18">
        <v>0</v>
      </c>
      <c r="K1118" s="19">
        <f t="shared" si="52"/>
        <v>0</v>
      </c>
      <c r="L1118" s="26">
        <v>0</v>
      </c>
      <c r="M1118" s="21">
        <f t="shared" si="53"/>
        <v>4</v>
      </c>
    </row>
    <row r="1119" spans="1:13">
      <c r="A1119" s="661" t="s">
        <v>249</v>
      </c>
      <c r="B1119" s="569"/>
      <c r="C1119" s="16">
        <v>0</v>
      </c>
      <c r="D1119" s="57">
        <f t="shared" si="50"/>
        <v>39</v>
      </c>
      <c r="E1119" s="181" t="s">
        <v>167</v>
      </c>
      <c r="F1119" s="16">
        <v>2</v>
      </c>
      <c r="G1119" s="57">
        <f t="shared" si="51"/>
        <v>1299</v>
      </c>
      <c r="H1119" s="662" t="s">
        <v>168</v>
      </c>
      <c r="I1119" s="663"/>
      <c r="J1119" s="18">
        <v>0</v>
      </c>
      <c r="K1119" s="19">
        <f t="shared" si="52"/>
        <v>0</v>
      </c>
      <c r="L1119" s="26">
        <v>0</v>
      </c>
      <c r="M1119" s="21">
        <f t="shared" si="53"/>
        <v>9</v>
      </c>
    </row>
    <row r="1120" spans="1:13">
      <c r="A1120" s="661" t="s">
        <v>169</v>
      </c>
      <c r="B1120" s="569"/>
      <c r="C1120" s="16">
        <v>0</v>
      </c>
      <c r="D1120" s="57">
        <f t="shared" si="50"/>
        <v>10</v>
      </c>
      <c r="E1120" s="181" t="s">
        <v>170</v>
      </c>
      <c r="F1120" s="16">
        <v>1</v>
      </c>
      <c r="G1120" s="57">
        <f t="shared" si="51"/>
        <v>506</v>
      </c>
      <c r="H1120" s="662" t="s">
        <v>171</v>
      </c>
      <c r="I1120" s="663"/>
      <c r="J1120" s="18">
        <v>0</v>
      </c>
      <c r="K1120" s="19">
        <f t="shared" si="52"/>
        <v>0</v>
      </c>
      <c r="L1120" s="26">
        <v>0</v>
      </c>
      <c r="M1120" s="21">
        <f t="shared" si="53"/>
        <v>3</v>
      </c>
    </row>
    <row r="1121" spans="1:14" ht="25.5">
      <c r="E1121" s="616" t="s">
        <v>76</v>
      </c>
      <c r="F1121" s="616"/>
      <c r="G1121" s="616"/>
      <c r="H1121" s="616"/>
      <c r="I1121" s="616"/>
      <c r="L1121" s="616" t="s">
        <v>77</v>
      </c>
      <c r="M1121" s="616"/>
    </row>
    <row r="1122" spans="1:14" ht="25.5">
      <c r="A1122" s="617" t="s">
        <v>78</v>
      </c>
      <c r="B1122" s="617"/>
      <c r="C1122" s="617"/>
      <c r="E1122" s="616" t="s">
        <v>79</v>
      </c>
      <c r="F1122" s="616"/>
      <c r="G1122" s="616"/>
      <c r="H1122" s="616"/>
      <c r="I1122" s="616"/>
    </row>
    <row r="1123" spans="1:14" ht="17.25" thickBot="1">
      <c r="A1123" s="5" t="s">
        <v>347</v>
      </c>
      <c r="B1123" s="6"/>
      <c r="C1123" s="6"/>
      <c r="D1123" s="6"/>
      <c r="E1123" s="5"/>
      <c r="F1123" s="5"/>
      <c r="G1123" s="5"/>
      <c r="H1123" s="5" t="s">
        <v>81</v>
      </c>
      <c r="J1123" s="592">
        <v>40860</v>
      </c>
      <c r="K1123" s="592"/>
      <c r="L1123" s="592"/>
      <c r="M1123" s="7">
        <f>J1123</f>
        <v>40860</v>
      </c>
    </row>
    <row r="1124" spans="1:14" ht="36" customHeight="1" thickTop="1" thickBot="1">
      <c r="A1124" s="593" t="s">
        <v>82</v>
      </c>
      <c r="B1124" s="594"/>
      <c r="C1124" s="595"/>
      <c r="D1124" s="596" t="s">
        <v>83</v>
      </c>
      <c r="E1124" s="597"/>
      <c r="F1124" s="597"/>
      <c r="G1124" s="597"/>
      <c r="H1124" s="597"/>
      <c r="I1124" s="598"/>
      <c r="J1124" s="599" t="s">
        <v>84</v>
      </c>
      <c r="K1124" s="599"/>
      <c r="L1124" s="600" t="s">
        <v>85</v>
      </c>
      <c r="M1124" s="601"/>
    </row>
    <row r="1125" spans="1:14" ht="17.25" thickTop="1">
      <c r="A1125" s="568" t="s">
        <v>86</v>
      </c>
      <c r="B1125" s="569"/>
      <c r="C1125" s="570"/>
      <c r="D1125" s="563" t="s">
        <v>87</v>
      </c>
      <c r="E1125" s="602"/>
      <c r="F1125" s="603" t="s">
        <v>88</v>
      </c>
      <c r="G1125" s="604"/>
      <c r="H1125" s="605">
        <v>40190</v>
      </c>
      <c r="I1125" s="606"/>
      <c r="J1125" s="595" t="s">
        <v>89</v>
      </c>
      <c r="K1125" s="595"/>
      <c r="L1125" s="581">
        <v>720</v>
      </c>
      <c r="M1125" s="582"/>
    </row>
    <row r="1126" spans="1:14" ht="17.25" thickBot="1">
      <c r="A1126" s="583" t="s">
        <v>90</v>
      </c>
      <c r="B1126" s="584"/>
      <c r="C1126" s="585"/>
      <c r="D1126" s="586" t="s">
        <v>91</v>
      </c>
      <c r="E1126" s="587"/>
      <c r="F1126" s="568" t="s">
        <v>92</v>
      </c>
      <c r="G1126" s="570"/>
      <c r="H1126" s="588">
        <v>41007</v>
      </c>
      <c r="I1126" s="589"/>
      <c r="J1126" s="570" t="s">
        <v>93</v>
      </c>
      <c r="K1126" s="570"/>
      <c r="L1126" s="590">
        <v>573</v>
      </c>
      <c r="M1126" s="591"/>
    </row>
    <row r="1127" spans="1:14" ht="18" thickTop="1" thickBot="1">
      <c r="A1127" s="565" t="s">
        <v>94</v>
      </c>
      <c r="B1127" s="566"/>
      <c r="C1127" s="567"/>
      <c r="D1127" s="572">
        <v>483900000</v>
      </c>
      <c r="E1127" s="573"/>
      <c r="F1127" s="571" t="s">
        <v>95</v>
      </c>
      <c r="G1127" s="557"/>
      <c r="H1127" s="574">
        <v>97</v>
      </c>
      <c r="I1127" s="575"/>
      <c r="J1127" s="557" t="s">
        <v>96</v>
      </c>
      <c r="K1127" s="557"/>
      <c r="L1127" s="576">
        <f>L1125-L1126</f>
        <v>147</v>
      </c>
      <c r="M1127" s="577"/>
    </row>
    <row r="1128" spans="1:14" ht="17.25" thickTop="1">
      <c r="A1128" s="568"/>
      <c r="B1128" s="569"/>
      <c r="C1128" s="570"/>
      <c r="D1128" s="578" t="s">
        <v>97</v>
      </c>
      <c r="E1128" s="578"/>
      <c r="F1128" s="579" t="s">
        <v>98</v>
      </c>
      <c r="G1128" s="579"/>
      <c r="H1128" s="579"/>
      <c r="I1128" s="580"/>
      <c r="J1128" s="566" t="s">
        <v>99</v>
      </c>
      <c r="K1128" s="567"/>
      <c r="L1128" s="458">
        <v>0.72030000000000005</v>
      </c>
      <c r="M1128" s="459"/>
    </row>
    <row r="1129" spans="1:14" ht="17.25" thickBot="1">
      <c r="A1129" s="571"/>
      <c r="B1129" s="556"/>
      <c r="C1129" s="557"/>
      <c r="D1129" s="553" t="s">
        <v>100</v>
      </c>
      <c r="E1129" s="553"/>
      <c r="F1129" s="554" t="s">
        <v>101</v>
      </c>
      <c r="G1129" s="554"/>
      <c r="H1129" s="554"/>
      <c r="I1129" s="555"/>
      <c r="J1129" s="556" t="s">
        <v>102</v>
      </c>
      <c r="K1129" s="557"/>
      <c r="L1129" s="440">
        <v>0.69110000000000005</v>
      </c>
      <c r="M1129" s="441"/>
      <c r="N1129" s="127">
        <f>L1128-L1129</f>
        <v>2.9200000000000004E-2</v>
      </c>
    </row>
    <row r="1130" spans="1:14" ht="17.25" thickTop="1">
      <c r="A1130" s="661" t="s">
        <v>172</v>
      </c>
      <c r="B1130" s="569"/>
      <c r="C1130" s="16">
        <v>0</v>
      </c>
      <c r="D1130" s="57">
        <f>C1130+D1039</f>
        <v>20</v>
      </c>
      <c r="E1130" s="181" t="s">
        <v>173</v>
      </c>
      <c r="F1130" s="16">
        <v>7</v>
      </c>
      <c r="G1130" s="57">
        <f>F1130+G1039</f>
        <v>146</v>
      </c>
      <c r="H1130" s="662" t="s">
        <v>174</v>
      </c>
      <c r="I1130" s="663"/>
      <c r="J1130" s="18">
        <v>0</v>
      </c>
      <c r="K1130" s="19">
        <f t="shared" ref="K1130" si="54">J1130+K1039</f>
        <v>0</v>
      </c>
      <c r="L1130" s="26">
        <v>0</v>
      </c>
      <c r="M1130" s="21">
        <f t="shared" ref="M1130" si="55">L1130+M1039</f>
        <v>10</v>
      </c>
    </row>
    <row r="1131" spans="1:14">
      <c r="A1131" s="661" t="s">
        <v>175</v>
      </c>
      <c r="B1131" s="569"/>
      <c r="C1131" s="16">
        <v>0</v>
      </c>
      <c r="D1131" s="57">
        <f>C1131+D1040</f>
        <v>11</v>
      </c>
      <c r="E1131" s="181" t="s">
        <v>250</v>
      </c>
      <c r="F1131" s="16">
        <v>0</v>
      </c>
      <c r="G1131" s="57">
        <f>F1131+G1040</f>
        <v>15</v>
      </c>
      <c r="H1131" s="662"/>
      <c r="I1131" s="663"/>
      <c r="J1131" s="18"/>
      <c r="K1131" s="19"/>
      <c r="L1131" s="26"/>
      <c r="M1131" s="110"/>
    </row>
    <row r="1132" spans="1:14">
      <c r="A1132" s="646" t="s">
        <v>251</v>
      </c>
      <c r="B1132" s="647"/>
      <c r="C1132" s="94">
        <v>0</v>
      </c>
      <c r="D1132" s="57">
        <f>C1132+D1041</f>
        <v>8</v>
      </c>
      <c r="E1132" s="95" t="s">
        <v>344</v>
      </c>
      <c r="F1132" s="94">
        <v>0</v>
      </c>
      <c r="G1132" s="57">
        <f>F1132+G1041</f>
        <v>4</v>
      </c>
      <c r="H1132" s="648"/>
      <c r="I1132" s="649"/>
      <c r="J1132" s="97"/>
      <c r="K1132" s="98"/>
      <c r="L1132" s="99"/>
      <c r="M1132" s="111"/>
    </row>
    <row r="1133" spans="1:14">
      <c r="A1133" s="650" t="s">
        <v>252</v>
      </c>
      <c r="B1133" s="651"/>
      <c r="C1133" s="651"/>
      <c r="D1133" s="651"/>
      <c r="E1133" s="651"/>
      <c r="F1133" s="651"/>
      <c r="G1133" s="651"/>
      <c r="H1133" s="651"/>
      <c r="I1133" s="651"/>
      <c r="J1133" s="651"/>
      <c r="K1133" s="651"/>
      <c r="L1133" s="651"/>
      <c r="M1133" s="652"/>
    </row>
    <row r="1134" spans="1:14">
      <c r="A1134" s="653" t="s">
        <v>253</v>
      </c>
      <c r="B1134" s="654"/>
      <c r="C1134" s="656" t="s">
        <v>254</v>
      </c>
      <c r="D1134" s="639" t="s">
        <v>255</v>
      </c>
      <c r="E1134" s="566"/>
      <c r="F1134" s="639" t="s">
        <v>256</v>
      </c>
      <c r="G1134" s="658"/>
      <c r="H1134" s="659" t="s">
        <v>257</v>
      </c>
      <c r="I1134" s="656" t="s">
        <v>258</v>
      </c>
      <c r="J1134" s="639" t="s">
        <v>255</v>
      </c>
      <c r="K1134" s="566"/>
      <c r="L1134" s="639" t="s">
        <v>256</v>
      </c>
      <c r="M1134" s="640"/>
    </row>
    <row r="1135" spans="1:14" ht="33" customHeight="1">
      <c r="A1135" s="655"/>
      <c r="B1135" s="566"/>
      <c r="C1135" s="657"/>
      <c r="D1135" s="181" t="s">
        <v>191</v>
      </c>
      <c r="E1135" s="181" t="s">
        <v>192</v>
      </c>
      <c r="F1135" s="181" t="s">
        <v>191</v>
      </c>
      <c r="G1135" s="27" t="s">
        <v>192</v>
      </c>
      <c r="H1135" s="660"/>
      <c r="I1135" s="657"/>
      <c r="J1135" s="181" t="s">
        <v>191</v>
      </c>
      <c r="K1135" s="181" t="s">
        <v>192</v>
      </c>
      <c r="L1135" s="181" t="s">
        <v>191</v>
      </c>
      <c r="M1135" s="186" t="s">
        <v>192</v>
      </c>
    </row>
    <row r="1136" spans="1:14" ht="22.5">
      <c r="A1136" s="180">
        <v>1</v>
      </c>
      <c r="B1136" s="190" t="s">
        <v>194</v>
      </c>
      <c r="C1136" s="65" t="s">
        <v>195</v>
      </c>
      <c r="D1136" s="59">
        <v>0</v>
      </c>
      <c r="E1136" s="58">
        <v>70.5</v>
      </c>
      <c r="F1136" s="59">
        <v>0</v>
      </c>
      <c r="G1136" s="28">
        <v>70.5</v>
      </c>
      <c r="H1136" s="29" t="s">
        <v>196</v>
      </c>
      <c r="I1136" s="58">
        <v>5876</v>
      </c>
      <c r="J1136" s="58">
        <v>0</v>
      </c>
      <c r="K1136" s="58">
        <v>0</v>
      </c>
      <c r="L1136" s="58">
        <v>0</v>
      </c>
      <c r="M1136" s="72">
        <v>6653.6</v>
      </c>
    </row>
    <row r="1137" spans="1:13" ht="22.5">
      <c r="A1137" s="182">
        <v>2</v>
      </c>
      <c r="B1137" s="60" t="s">
        <v>197</v>
      </c>
      <c r="C1137" s="77" t="s">
        <v>195</v>
      </c>
      <c r="D1137" s="62">
        <v>0</v>
      </c>
      <c r="E1137" s="58">
        <v>1286.5</v>
      </c>
      <c r="F1137" s="62">
        <v>0</v>
      </c>
      <c r="G1137" s="52">
        <v>1286.5</v>
      </c>
      <c r="H1137" s="74" t="s">
        <v>198</v>
      </c>
      <c r="I1137" s="64">
        <v>280</v>
      </c>
      <c r="J1137" s="64">
        <v>0</v>
      </c>
      <c r="K1137" s="58">
        <v>0</v>
      </c>
      <c r="L1137" s="64">
        <v>0</v>
      </c>
      <c r="M1137" s="76">
        <v>150</v>
      </c>
    </row>
    <row r="1138" spans="1:13" ht="22.5">
      <c r="A1138" s="180">
        <v>3</v>
      </c>
      <c r="B1138" s="190" t="s">
        <v>197</v>
      </c>
      <c r="C1138" s="70">
        <v>1510</v>
      </c>
      <c r="D1138" s="59">
        <v>0</v>
      </c>
      <c r="E1138" s="58">
        <v>1617</v>
      </c>
      <c r="F1138" s="59">
        <v>0</v>
      </c>
      <c r="G1138" s="28">
        <v>1617</v>
      </c>
      <c r="H1138" s="73" t="s">
        <v>20</v>
      </c>
      <c r="I1138" s="58">
        <v>0</v>
      </c>
      <c r="J1138" s="58">
        <v>0</v>
      </c>
      <c r="K1138" s="58">
        <v>0</v>
      </c>
      <c r="L1138" s="58">
        <v>0</v>
      </c>
      <c r="M1138" s="72">
        <v>400.5</v>
      </c>
    </row>
    <row r="1139" spans="1:13" ht="36">
      <c r="A1139" s="182">
        <v>4</v>
      </c>
      <c r="B1139" s="60" t="s">
        <v>199</v>
      </c>
      <c r="C1139" s="77" t="s">
        <v>195</v>
      </c>
      <c r="D1139" s="62">
        <v>0</v>
      </c>
      <c r="E1139" s="58">
        <v>11</v>
      </c>
      <c r="F1139" s="62">
        <v>0</v>
      </c>
      <c r="G1139" s="52">
        <v>11</v>
      </c>
      <c r="H1139" s="79" t="s">
        <v>21</v>
      </c>
      <c r="I1139" s="183">
        <v>2605</v>
      </c>
      <c r="J1139" s="64">
        <v>0</v>
      </c>
      <c r="K1139" s="58">
        <v>0</v>
      </c>
      <c r="L1139" s="64">
        <v>0</v>
      </c>
      <c r="M1139" s="61">
        <v>2605</v>
      </c>
    </row>
    <row r="1140" spans="1:13" ht="36">
      <c r="A1140" s="182">
        <v>5</v>
      </c>
      <c r="B1140" s="78" t="s">
        <v>200</v>
      </c>
      <c r="C1140" s="75">
        <v>25580.94</v>
      </c>
      <c r="D1140" s="62">
        <v>0</v>
      </c>
      <c r="E1140" s="58">
        <v>26635.5</v>
      </c>
      <c r="F1140" s="62">
        <v>0</v>
      </c>
      <c r="G1140" s="52">
        <v>26635.5</v>
      </c>
      <c r="H1140" s="79" t="s">
        <v>22</v>
      </c>
      <c r="I1140" s="183">
        <v>7442</v>
      </c>
      <c r="J1140" s="64">
        <v>0</v>
      </c>
      <c r="K1140" s="58">
        <v>0</v>
      </c>
      <c r="L1140" s="64">
        <v>0</v>
      </c>
      <c r="M1140" s="50">
        <v>7442</v>
      </c>
    </row>
    <row r="1141" spans="1:13" ht="36">
      <c r="A1141" s="182">
        <v>6</v>
      </c>
      <c r="B1141" s="78" t="s">
        <v>201</v>
      </c>
      <c r="C1141" s="71">
        <v>50</v>
      </c>
      <c r="D1141" s="62">
        <v>0</v>
      </c>
      <c r="E1141" s="58">
        <v>72.5</v>
      </c>
      <c r="F1141" s="62">
        <v>0</v>
      </c>
      <c r="G1141" s="52">
        <v>72.5</v>
      </c>
      <c r="H1141" s="79" t="s">
        <v>23</v>
      </c>
      <c r="I1141" s="183">
        <v>1319</v>
      </c>
      <c r="J1141" s="64">
        <v>0</v>
      </c>
      <c r="K1141" s="58">
        <v>0</v>
      </c>
      <c r="L1141" s="64">
        <v>0</v>
      </c>
      <c r="M1141" s="50">
        <v>1319</v>
      </c>
    </row>
    <row r="1142" spans="1:13" ht="22.5">
      <c r="A1142" s="180">
        <v>7</v>
      </c>
      <c r="B1142" s="179" t="s">
        <v>202</v>
      </c>
      <c r="C1142" s="66">
        <v>33.6</v>
      </c>
      <c r="D1142" s="59">
        <v>0</v>
      </c>
      <c r="E1142" s="58">
        <v>24.16</v>
      </c>
      <c r="F1142" s="59">
        <v>0</v>
      </c>
      <c r="G1142" s="28">
        <v>24.16</v>
      </c>
      <c r="H1142" s="31"/>
      <c r="I1142" s="181"/>
      <c r="J1142" s="181"/>
      <c r="K1142" s="181"/>
      <c r="L1142" s="181"/>
      <c r="M1142" s="30"/>
    </row>
    <row r="1143" spans="1:13" ht="22.5">
      <c r="A1143" s="182">
        <v>8</v>
      </c>
      <c r="B1143" s="32" t="s">
        <v>203</v>
      </c>
      <c r="C1143" s="67">
        <v>88.8</v>
      </c>
      <c r="D1143" s="62">
        <v>0</v>
      </c>
      <c r="E1143" s="58">
        <v>70.42</v>
      </c>
      <c r="F1143" s="62">
        <v>0</v>
      </c>
      <c r="G1143" s="52">
        <v>70.42</v>
      </c>
      <c r="H1143" s="33"/>
      <c r="I1143" s="183"/>
      <c r="J1143" s="183"/>
      <c r="K1143" s="183"/>
      <c r="L1143" s="183"/>
      <c r="M1143" s="34"/>
    </row>
    <row r="1144" spans="1:13">
      <c r="A1144" s="180">
        <v>9</v>
      </c>
      <c r="B1144" s="179" t="s">
        <v>204</v>
      </c>
      <c r="C1144" s="68">
        <v>1343</v>
      </c>
      <c r="D1144" s="59">
        <v>0</v>
      </c>
      <c r="E1144" s="58">
        <v>1474.91</v>
      </c>
      <c r="F1144" s="59">
        <v>0</v>
      </c>
      <c r="G1144" s="28">
        <v>1474.91</v>
      </c>
      <c r="H1144" s="31"/>
      <c r="I1144" s="181"/>
      <c r="J1144" s="181"/>
      <c r="K1144" s="181"/>
      <c r="L1144" s="181"/>
      <c r="M1144" s="30"/>
    </row>
    <row r="1145" spans="1:13">
      <c r="A1145" s="182">
        <v>10</v>
      </c>
      <c r="B1145" s="32" t="s">
        <v>205</v>
      </c>
      <c r="C1145" s="69">
        <v>4007</v>
      </c>
      <c r="D1145" s="62">
        <v>0</v>
      </c>
      <c r="E1145" s="58">
        <v>3972.43</v>
      </c>
      <c r="F1145" s="62">
        <v>0</v>
      </c>
      <c r="G1145" s="28">
        <v>3972.43</v>
      </c>
      <c r="H1145" s="33"/>
      <c r="I1145" s="183"/>
      <c r="J1145" s="183"/>
      <c r="K1145" s="183"/>
      <c r="L1145" s="183"/>
      <c r="M1145" s="34"/>
    </row>
    <row r="1146" spans="1:13" ht="17.25" thickBot="1">
      <c r="A1146" s="35">
        <v>11</v>
      </c>
      <c r="B1146" s="36"/>
      <c r="C1146" s="37"/>
      <c r="D1146" s="38"/>
      <c r="E1146" s="90"/>
      <c r="F1146" s="38"/>
      <c r="G1146" s="39"/>
      <c r="H1146" s="40"/>
      <c r="I1146" s="41"/>
      <c r="J1146" s="41"/>
      <c r="K1146" s="41"/>
      <c r="L1146" s="41"/>
      <c r="M1146" s="42"/>
    </row>
    <row r="1147" spans="1:13" ht="33.75" thickTop="1">
      <c r="A1147" s="565" t="s">
        <v>206</v>
      </c>
      <c r="B1147" s="566"/>
      <c r="C1147" s="567"/>
      <c r="D1147" s="567"/>
      <c r="E1147" s="639"/>
      <c r="F1147" s="641" t="s">
        <v>207</v>
      </c>
      <c r="G1147" s="642"/>
      <c r="H1147" s="43" t="s">
        <v>208</v>
      </c>
      <c r="I1147" s="43" t="s">
        <v>209</v>
      </c>
      <c r="J1147" s="567" t="s">
        <v>210</v>
      </c>
      <c r="K1147" s="567"/>
      <c r="L1147" s="567" t="s">
        <v>110</v>
      </c>
      <c r="M1147" s="643"/>
    </row>
    <row r="1148" spans="1:13">
      <c r="A1148" s="618" t="s">
        <v>211</v>
      </c>
      <c r="B1148" s="619"/>
      <c r="C1148" s="620"/>
      <c r="D1148" s="620" t="s">
        <v>212</v>
      </c>
      <c r="E1148" s="621"/>
      <c r="F1148" s="644"/>
      <c r="G1148" s="645"/>
      <c r="H1148" s="89"/>
      <c r="I1148" s="57"/>
      <c r="J1148" s="570"/>
      <c r="K1148" s="570"/>
      <c r="L1148" s="570"/>
      <c r="M1148" s="623"/>
    </row>
    <row r="1149" spans="1:13">
      <c r="A1149" s="618" t="s">
        <v>213</v>
      </c>
      <c r="B1149" s="619"/>
      <c r="C1149" s="620"/>
      <c r="D1149" s="620" t="s">
        <v>214</v>
      </c>
      <c r="E1149" s="621"/>
      <c r="F1149" s="622"/>
      <c r="G1149" s="570"/>
      <c r="H1149" s="92"/>
      <c r="I1149" s="57"/>
      <c r="J1149" s="570"/>
      <c r="K1149" s="570"/>
      <c r="L1149" s="570"/>
      <c r="M1149" s="623"/>
    </row>
    <row r="1150" spans="1:13">
      <c r="A1150" s="634" t="s">
        <v>215</v>
      </c>
      <c r="B1150" s="635"/>
      <c r="C1150" s="579"/>
      <c r="D1150" s="636" t="s">
        <v>216</v>
      </c>
      <c r="E1150" s="637"/>
      <c r="F1150" s="638"/>
      <c r="G1150" s="567"/>
      <c r="H1150" s="92"/>
      <c r="I1150" s="57"/>
      <c r="J1150" s="570"/>
      <c r="K1150" s="570"/>
      <c r="L1150" s="570"/>
      <c r="M1150" s="623"/>
    </row>
    <row r="1151" spans="1:13">
      <c r="A1151" s="618" t="s">
        <v>217</v>
      </c>
      <c r="B1151" s="619"/>
      <c r="C1151" s="620"/>
      <c r="D1151" s="620" t="s">
        <v>218</v>
      </c>
      <c r="E1151" s="621"/>
      <c r="F1151" s="622"/>
      <c r="G1151" s="570"/>
      <c r="H1151" s="92"/>
      <c r="I1151" s="44"/>
      <c r="J1151" s="570"/>
      <c r="K1151" s="570"/>
      <c r="L1151" s="570"/>
      <c r="M1151" s="623"/>
    </row>
    <row r="1152" spans="1:13" ht="17.25" thickBot="1">
      <c r="A1152" s="624" t="s">
        <v>219</v>
      </c>
      <c r="B1152" s="625"/>
      <c r="C1152" s="626"/>
      <c r="D1152" s="627" t="s">
        <v>220</v>
      </c>
      <c r="E1152" s="628"/>
      <c r="F1152" s="629"/>
      <c r="G1152" s="630"/>
      <c r="H1152" s="46"/>
      <c r="I1152" s="47"/>
      <c r="J1152" s="631"/>
      <c r="K1152" s="630"/>
      <c r="L1152" s="632"/>
      <c r="M1152" s="633"/>
    </row>
    <row r="1153" spans="1:14" ht="17.25" thickTop="1">
      <c r="A1153" s="607" t="s">
        <v>221</v>
      </c>
      <c r="B1153" s="608"/>
      <c r="C1153" s="608"/>
      <c r="D1153" s="608"/>
      <c r="E1153" s="608"/>
      <c r="F1153" s="608"/>
      <c r="G1153" s="608"/>
      <c r="H1153" s="608"/>
      <c r="I1153" s="608"/>
      <c r="J1153" s="608"/>
      <c r="K1153" s="608"/>
      <c r="L1153" s="608"/>
      <c r="M1153" s="609"/>
    </row>
    <row r="1154" spans="1:14">
      <c r="A1154" s="610" t="s">
        <v>259</v>
      </c>
      <c r="B1154" s="611"/>
      <c r="C1154" s="611"/>
      <c r="D1154" s="611"/>
      <c r="E1154" s="611"/>
      <c r="F1154" s="611"/>
      <c r="G1154" s="611"/>
      <c r="H1154" s="611"/>
      <c r="I1154" s="611"/>
      <c r="J1154" s="611"/>
      <c r="K1154" s="611"/>
      <c r="L1154" s="611"/>
      <c r="M1154" s="612"/>
    </row>
    <row r="1155" spans="1:14" ht="30" customHeight="1">
      <c r="A1155" s="613" t="s">
        <v>223</v>
      </c>
      <c r="B1155" s="614"/>
      <c r="C1155" s="614"/>
      <c r="D1155" s="614"/>
      <c r="E1155" s="614"/>
      <c r="F1155" s="614"/>
      <c r="G1155" s="614"/>
      <c r="H1155" s="614"/>
      <c r="I1155" s="614"/>
      <c r="J1155" s="614"/>
      <c r="K1155" s="614"/>
      <c r="L1155" s="614"/>
      <c r="M1155" s="615"/>
    </row>
    <row r="1156" spans="1:14" ht="64.5" customHeight="1">
      <c r="A1156" s="716" t="s">
        <v>359</v>
      </c>
      <c r="B1156" s="717"/>
      <c r="C1156" s="717"/>
      <c r="D1156" s="717"/>
      <c r="E1156" s="717"/>
      <c r="F1156" s="717"/>
      <c r="G1156" s="717"/>
      <c r="H1156" s="717"/>
      <c r="I1156" s="717"/>
      <c r="J1156" s="717"/>
      <c r="K1156" s="717"/>
      <c r="L1156" s="717"/>
      <c r="M1156" s="718"/>
    </row>
    <row r="1157" spans="1:14">
      <c r="A1157" s="561" t="s">
        <v>225</v>
      </c>
      <c r="B1157" s="562"/>
      <c r="C1157" s="563"/>
      <c r="D1157" s="563"/>
      <c r="E1157" s="563"/>
      <c r="F1157" s="563"/>
      <c r="G1157" s="563"/>
      <c r="H1157" s="563"/>
      <c r="I1157" s="563"/>
      <c r="J1157" s="563"/>
      <c r="K1157" s="563"/>
      <c r="L1157" s="563"/>
      <c r="M1157" s="564"/>
    </row>
    <row r="1158" spans="1:14" ht="25.5">
      <c r="E1158" s="616" t="s">
        <v>76</v>
      </c>
      <c r="F1158" s="616"/>
      <c r="G1158" s="616"/>
      <c r="H1158" s="616"/>
      <c r="I1158" s="616"/>
      <c r="L1158" s="616" t="s">
        <v>77</v>
      </c>
      <c r="M1158" s="616"/>
    </row>
    <row r="1159" spans="1:14" ht="25.5">
      <c r="A1159" s="617" t="s">
        <v>78</v>
      </c>
      <c r="B1159" s="617"/>
      <c r="C1159" s="617"/>
      <c r="E1159" s="616" t="s">
        <v>79</v>
      </c>
      <c r="F1159" s="616"/>
      <c r="G1159" s="616"/>
      <c r="H1159" s="616"/>
      <c r="I1159" s="616"/>
    </row>
    <row r="1160" spans="1:14" ht="17.25" thickBot="1">
      <c r="A1160" s="5" t="s">
        <v>347</v>
      </c>
      <c r="B1160" s="6"/>
      <c r="C1160" s="6"/>
      <c r="D1160" s="6"/>
      <c r="E1160" s="5"/>
      <c r="F1160" s="5"/>
      <c r="G1160" s="5"/>
      <c r="H1160" s="5" t="s">
        <v>81</v>
      </c>
      <c r="J1160" s="592">
        <v>40860</v>
      </c>
      <c r="K1160" s="592"/>
      <c r="L1160" s="592"/>
      <c r="M1160" s="7">
        <f>J1160</f>
        <v>40860</v>
      </c>
    </row>
    <row r="1161" spans="1:14" ht="36" customHeight="1" thickTop="1" thickBot="1">
      <c r="A1161" s="593" t="s">
        <v>82</v>
      </c>
      <c r="B1161" s="594"/>
      <c r="C1161" s="595"/>
      <c r="D1161" s="596" t="s">
        <v>83</v>
      </c>
      <c r="E1161" s="597"/>
      <c r="F1161" s="597"/>
      <c r="G1161" s="597"/>
      <c r="H1161" s="597"/>
      <c r="I1161" s="598"/>
      <c r="J1161" s="599" t="s">
        <v>84</v>
      </c>
      <c r="K1161" s="599"/>
      <c r="L1161" s="600" t="s">
        <v>85</v>
      </c>
      <c r="M1161" s="601"/>
    </row>
    <row r="1162" spans="1:14" ht="17.25" thickTop="1">
      <c r="A1162" s="568" t="s">
        <v>86</v>
      </c>
      <c r="B1162" s="569"/>
      <c r="C1162" s="570"/>
      <c r="D1162" s="563" t="s">
        <v>87</v>
      </c>
      <c r="E1162" s="602"/>
      <c r="F1162" s="603" t="s">
        <v>88</v>
      </c>
      <c r="G1162" s="604"/>
      <c r="H1162" s="605">
        <v>40190</v>
      </c>
      <c r="I1162" s="606"/>
      <c r="J1162" s="595" t="s">
        <v>89</v>
      </c>
      <c r="K1162" s="595"/>
      <c r="L1162" s="581">
        <v>720</v>
      </c>
      <c r="M1162" s="582"/>
    </row>
    <row r="1163" spans="1:14" ht="17.25" thickBot="1">
      <c r="A1163" s="583" t="s">
        <v>90</v>
      </c>
      <c r="B1163" s="584"/>
      <c r="C1163" s="585"/>
      <c r="D1163" s="586" t="s">
        <v>91</v>
      </c>
      <c r="E1163" s="587"/>
      <c r="F1163" s="568" t="s">
        <v>92</v>
      </c>
      <c r="G1163" s="570"/>
      <c r="H1163" s="588">
        <v>41007</v>
      </c>
      <c r="I1163" s="589"/>
      <c r="J1163" s="570" t="s">
        <v>93</v>
      </c>
      <c r="K1163" s="570"/>
      <c r="L1163" s="590">
        <v>573</v>
      </c>
      <c r="M1163" s="591"/>
    </row>
    <row r="1164" spans="1:14" ht="18" thickTop="1" thickBot="1">
      <c r="A1164" s="565" t="s">
        <v>94</v>
      </c>
      <c r="B1164" s="566"/>
      <c r="C1164" s="567"/>
      <c r="D1164" s="572">
        <v>483900000</v>
      </c>
      <c r="E1164" s="573"/>
      <c r="F1164" s="571" t="s">
        <v>95</v>
      </c>
      <c r="G1164" s="557"/>
      <c r="H1164" s="574">
        <v>97</v>
      </c>
      <c r="I1164" s="575"/>
      <c r="J1164" s="557" t="s">
        <v>96</v>
      </c>
      <c r="K1164" s="557"/>
      <c r="L1164" s="576">
        <f>L1162-L1163</f>
        <v>147</v>
      </c>
      <c r="M1164" s="577"/>
    </row>
    <row r="1165" spans="1:14" ht="17.25" thickTop="1">
      <c r="A1165" s="568"/>
      <c r="B1165" s="569"/>
      <c r="C1165" s="570"/>
      <c r="D1165" s="578" t="s">
        <v>97</v>
      </c>
      <c r="E1165" s="578"/>
      <c r="F1165" s="579" t="s">
        <v>98</v>
      </c>
      <c r="G1165" s="579"/>
      <c r="H1165" s="579"/>
      <c r="I1165" s="580"/>
      <c r="J1165" s="566" t="s">
        <v>99</v>
      </c>
      <c r="K1165" s="567"/>
      <c r="L1165" s="458">
        <v>0.72030000000000005</v>
      </c>
      <c r="M1165" s="459"/>
    </row>
    <row r="1166" spans="1:14" ht="17.25" thickBot="1">
      <c r="A1166" s="571"/>
      <c r="B1166" s="556"/>
      <c r="C1166" s="557"/>
      <c r="D1166" s="553" t="s">
        <v>100</v>
      </c>
      <c r="E1166" s="553"/>
      <c r="F1166" s="554" t="s">
        <v>101</v>
      </c>
      <c r="G1166" s="554"/>
      <c r="H1166" s="554"/>
      <c r="I1166" s="555"/>
      <c r="J1166" s="556" t="s">
        <v>102</v>
      </c>
      <c r="K1166" s="557"/>
      <c r="L1166" s="440">
        <v>0.69110000000000005</v>
      </c>
      <c r="M1166" s="441"/>
      <c r="N1166" s="127">
        <f>L1165-L1166</f>
        <v>2.9200000000000004E-2</v>
      </c>
    </row>
    <row r="1167" spans="1:14" ht="18" thickTop="1" thickBot="1">
      <c r="A1167" s="543" t="s">
        <v>226</v>
      </c>
      <c r="B1167" s="544"/>
      <c r="C1167" s="545"/>
      <c r="D1167" s="545"/>
      <c r="E1167" s="545"/>
      <c r="F1167" s="545"/>
      <c r="G1167" s="545"/>
      <c r="H1167" s="545"/>
      <c r="I1167" s="545"/>
      <c r="J1167" s="545"/>
      <c r="K1167" s="545"/>
      <c r="L1167" s="545"/>
      <c r="M1167" s="546"/>
    </row>
    <row r="1168" spans="1:14" ht="42" customHeight="1" thickTop="1" thickBot="1">
      <c r="A1168" s="547" t="s">
        <v>227</v>
      </c>
      <c r="B1168" s="548"/>
      <c r="C1168" s="549"/>
      <c r="D1168" s="549"/>
      <c r="E1168" s="549"/>
      <c r="F1168" s="549"/>
      <c r="G1168" s="549"/>
      <c r="H1168" s="550" t="s">
        <v>228</v>
      </c>
      <c r="I1168" s="550"/>
      <c r="J1168" s="550"/>
      <c r="K1168" s="550"/>
      <c r="L1168" s="550"/>
      <c r="M1168" s="551"/>
    </row>
    <row r="1169" spans="1:13" ht="17.25" thickTop="1">
      <c r="A1169" s="552" t="s">
        <v>229</v>
      </c>
      <c r="B1169" s="552"/>
      <c r="C1169" s="541"/>
      <c r="D1169" s="541"/>
      <c r="E1169" s="541"/>
      <c r="F1169" s="541"/>
      <c r="G1169" s="541"/>
      <c r="H1169" s="541"/>
      <c r="I1169" s="541"/>
      <c r="J1169" s="541"/>
      <c r="K1169" s="541"/>
      <c r="L1169" s="541"/>
      <c r="M1169" s="541"/>
    </row>
    <row r="1170" spans="1:13">
      <c r="A1170" s="542" t="s">
        <v>230</v>
      </c>
      <c r="B1170" s="542"/>
      <c r="C1170" s="540"/>
      <c r="D1170" s="540"/>
      <c r="E1170" s="540"/>
      <c r="F1170" s="540"/>
      <c r="G1170" s="540"/>
      <c r="H1170" s="540"/>
      <c r="I1170" s="540"/>
      <c r="J1170" s="540"/>
      <c r="K1170" s="540"/>
      <c r="L1170" s="540"/>
      <c r="M1170" s="540"/>
    </row>
    <row r="1171" spans="1:13">
      <c r="A1171" s="540" t="s">
        <v>231</v>
      </c>
      <c r="B1171" s="540"/>
      <c r="C1171" s="540"/>
      <c r="D1171" s="540"/>
      <c r="E1171" s="540"/>
      <c r="F1171" s="540"/>
      <c r="G1171" s="540"/>
      <c r="H1171" s="540"/>
      <c r="I1171" s="540"/>
      <c r="J1171" s="540"/>
      <c r="K1171" s="540"/>
      <c r="L1171" s="540"/>
      <c r="M1171" s="540"/>
    </row>
    <row r="1172" spans="1:13">
      <c r="A1172" s="540" t="s">
        <v>232</v>
      </c>
      <c r="B1172" s="540"/>
      <c r="C1172" s="541"/>
      <c r="D1172" s="541"/>
      <c r="E1172" s="541"/>
      <c r="F1172" s="541"/>
      <c r="G1172" s="541"/>
      <c r="H1172" s="541"/>
      <c r="I1172" s="541"/>
      <c r="J1172" s="541"/>
      <c r="K1172" s="541"/>
      <c r="L1172" s="541"/>
      <c r="M1172" s="541"/>
    </row>
    <row r="1173" spans="1:13">
      <c r="A1173" s="542" t="s">
        <v>233</v>
      </c>
      <c r="B1173" s="542"/>
      <c r="C1173" s="540"/>
      <c r="D1173" s="540"/>
      <c r="E1173" s="540"/>
      <c r="F1173" s="540"/>
      <c r="G1173" s="540"/>
      <c r="H1173" s="540"/>
      <c r="I1173" s="540"/>
      <c r="J1173" s="540"/>
      <c r="K1173" s="540"/>
      <c r="L1173" s="540"/>
      <c r="M1173" s="540"/>
    </row>
    <row r="1174" spans="1:13">
      <c r="A1174" s="540" t="s">
        <v>234</v>
      </c>
      <c r="B1174" s="540"/>
      <c r="C1174" s="540"/>
      <c r="D1174" s="540"/>
      <c r="E1174" s="540"/>
      <c r="F1174" s="540"/>
      <c r="G1174" s="540"/>
      <c r="H1174" s="540"/>
      <c r="I1174" s="540"/>
      <c r="J1174" s="540"/>
      <c r="K1174" s="540"/>
      <c r="L1174" s="540"/>
      <c r="M1174" s="540"/>
    </row>
    <row r="1175" spans="1:13">
      <c r="A1175" s="540" t="s">
        <v>235</v>
      </c>
      <c r="B1175" s="540"/>
      <c r="C1175" s="540"/>
      <c r="D1175" s="540"/>
      <c r="E1175" s="540"/>
      <c r="F1175" s="540"/>
      <c r="G1175" s="540"/>
      <c r="H1175" s="540"/>
      <c r="I1175" s="540"/>
      <c r="J1175" s="540"/>
      <c r="K1175" s="540"/>
      <c r="L1175" s="540"/>
      <c r="M1175" s="540"/>
    </row>
    <row r="1176" spans="1:13">
      <c r="A1176" s="540" t="s">
        <v>236</v>
      </c>
      <c r="B1176" s="540"/>
      <c r="C1176" s="540"/>
      <c r="D1176" s="540"/>
      <c r="E1176" s="540"/>
      <c r="F1176" s="540"/>
      <c r="G1176" s="540"/>
      <c r="H1176" s="540"/>
      <c r="I1176" s="540"/>
      <c r="J1176" s="540"/>
      <c r="K1176" s="540"/>
      <c r="L1176" s="540"/>
      <c r="M1176" s="540"/>
    </row>
    <row r="1177" spans="1:13" ht="25.5">
      <c r="E1177" s="616" t="s">
        <v>76</v>
      </c>
      <c r="F1177" s="616"/>
      <c r="G1177" s="616"/>
      <c r="H1177" s="616"/>
      <c r="I1177" s="616"/>
      <c r="L1177" s="616" t="s">
        <v>77</v>
      </c>
      <c r="M1177" s="616"/>
    </row>
    <row r="1178" spans="1:13" ht="25.5">
      <c r="A1178" s="617" t="s">
        <v>78</v>
      </c>
      <c r="B1178" s="617"/>
      <c r="C1178" s="617"/>
      <c r="E1178" s="616" t="s">
        <v>79</v>
      </c>
      <c r="F1178" s="616"/>
      <c r="G1178" s="616"/>
      <c r="H1178" s="616"/>
      <c r="I1178" s="616"/>
    </row>
    <row r="1179" spans="1:13" ht="17.25" thickBot="1">
      <c r="A1179" s="5" t="s">
        <v>347</v>
      </c>
      <c r="B1179" s="6"/>
      <c r="C1179" s="6"/>
      <c r="D1179" s="6"/>
      <c r="E1179" s="5"/>
      <c r="F1179" s="5"/>
      <c r="G1179" s="5"/>
      <c r="H1179" s="5" t="s">
        <v>81</v>
      </c>
      <c r="J1179" s="592">
        <v>40861</v>
      </c>
      <c r="K1179" s="592"/>
      <c r="L1179" s="592"/>
      <c r="M1179" s="7">
        <f>J1179</f>
        <v>40861</v>
      </c>
    </row>
    <row r="1180" spans="1:13" ht="36" customHeight="1" thickTop="1" thickBot="1">
      <c r="A1180" s="593" t="s">
        <v>360</v>
      </c>
      <c r="B1180" s="594"/>
      <c r="C1180" s="595"/>
      <c r="D1180" s="596" t="s">
        <v>361</v>
      </c>
      <c r="E1180" s="597"/>
      <c r="F1180" s="597"/>
      <c r="G1180" s="597"/>
      <c r="H1180" s="597"/>
      <c r="I1180" s="598"/>
      <c r="J1180" s="599" t="s">
        <v>362</v>
      </c>
      <c r="K1180" s="599"/>
      <c r="L1180" s="600" t="s">
        <v>363</v>
      </c>
      <c r="M1180" s="601"/>
    </row>
    <row r="1181" spans="1:13" ht="17.25" thickTop="1">
      <c r="A1181" s="568" t="s">
        <v>364</v>
      </c>
      <c r="B1181" s="569"/>
      <c r="C1181" s="570"/>
      <c r="D1181" s="563" t="s">
        <v>365</v>
      </c>
      <c r="E1181" s="602"/>
      <c r="F1181" s="603" t="s">
        <v>366</v>
      </c>
      <c r="G1181" s="604"/>
      <c r="H1181" s="605">
        <v>40190</v>
      </c>
      <c r="I1181" s="606"/>
      <c r="J1181" s="595" t="s">
        <v>367</v>
      </c>
      <c r="K1181" s="595"/>
      <c r="L1181" s="581">
        <v>720</v>
      </c>
      <c r="M1181" s="582"/>
    </row>
    <row r="1182" spans="1:13" ht="17.25" thickBot="1">
      <c r="A1182" s="583" t="s">
        <v>368</v>
      </c>
      <c r="B1182" s="584"/>
      <c r="C1182" s="585"/>
      <c r="D1182" s="586" t="s">
        <v>369</v>
      </c>
      <c r="E1182" s="587"/>
      <c r="F1182" s="568" t="s">
        <v>370</v>
      </c>
      <c r="G1182" s="570"/>
      <c r="H1182" s="588">
        <v>41007</v>
      </c>
      <c r="I1182" s="589"/>
      <c r="J1182" s="570" t="s">
        <v>371</v>
      </c>
      <c r="K1182" s="570"/>
      <c r="L1182" s="590">
        <v>574</v>
      </c>
      <c r="M1182" s="591"/>
    </row>
    <row r="1183" spans="1:13" ht="18" thickTop="1" thickBot="1">
      <c r="A1183" s="565" t="s">
        <v>372</v>
      </c>
      <c r="B1183" s="566"/>
      <c r="C1183" s="567"/>
      <c r="D1183" s="572">
        <v>483900000</v>
      </c>
      <c r="E1183" s="573"/>
      <c r="F1183" s="571" t="s">
        <v>373</v>
      </c>
      <c r="G1183" s="557"/>
      <c r="H1183" s="574">
        <v>97</v>
      </c>
      <c r="I1183" s="575"/>
      <c r="J1183" s="557" t="s">
        <v>374</v>
      </c>
      <c r="K1183" s="557"/>
      <c r="L1183" s="576">
        <f>L1181-L1182</f>
        <v>146</v>
      </c>
      <c r="M1183" s="577"/>
    </row>
    <row r="1184" spans="1:13" ht="17.25" thickTop="1">
      <c r="A1184" s="568"/>
      <c r="B1184" s="569"/>
      <c r="C1184" s="570"/>
      <c r="D1184" s="578" t="s">
        <v>375</v>
      </c>
      <c r="E1184" s="578"/>
      <c r="F1184" s="579" t="s">
        <v>376</v>
      </c>
      <c r="G1184" s="579"/>
      <c r="H1184" s="579"/>
      <c r="I1184" s="580"/>
      <c r="J1184" s="566" t="s">
        <v>377</v>
      </c>
      <c r="K1184" s="567"/>
      <c r="L1184" s="458">
        <v>0.72030000000000005</v>
      </c>
      <c r="M1184" s="459"/>
    </row>
    <row r="1185" spans="1:19" ht="17.25" thickBot="1">
      <c r="A1185" s="571"/>
      <c r="B1185" s="556"/>
      <c r="C1185" s="557"/>
      <c r="D1185" s="553" t="s">
        <v>378</v>
      </c>
      <c r="E1185" s="553"/>
      <c r="F1185" s="554" t="s">
        <v>379</v>
      </c>
      <c r="G1185" s="554"/>
      <c r="H1185" s="554"/>
      <c r="I1185" s="555"/>
      <c r="J1185" s="556" t="s">
        <v>380</v>
      </c>
      <c r="K1185" s="557"/>
      <c r="L1185" s="440">
        <v>0.69120000000000004</v>
      </c>
      <c r="M1185" s="441"/>
      <c r="N1185" s="127">
        <f>L1184-L1185</f>
        <v>2.9100000000000015E-2</v>
      </c>
    </row>
    <row r="1186" spans="1:19" ht="18" thickTop="1" thickBot="1">
      <c r="A1186" s="704" t="s">
        <v>381</v>
      </c>
      <c r="B1186" s="705"/>
      <c r="C1186" s="706"/>
      <c r="D1186" s="706"/>
      <c r="E1186" s="706"/>
      <c r="F1186" s="706"/>
      <c r="G1186" s="706"/>
      <c r="H1186" s="706"/>
      <c r="I1186" s="706"/>
      <c r="J1186" s="707"/>
      <c r="K1186" s="707"/>
      <c r="L1186" s="706"/>
      <c r="M1186" s="708"/>
    </row>
    <row r="1187" spans="1:19" ht="24" customHeight="1" thickTop="1">
      <c r="A1187" s="568" t="s">
        <v>382</v>
      </c>
      <c r="B1187" s="569"/>
      <c r="C1187" s="570"/>
      <c r="D1187" s="181" t="s">
        <v>383</v>
      </c>
      <c r="E1187" s="181" t="s">
        <v>384</v>
      </c>
      <c r="F1187" s="570" t="s">
        <v>385</v>
      </c>
      <c r="G1187" s="570"/>
      <c r="H1187" s="570" t="s">
        <v>386</v>
      </c>
      <c r="I1187" s="709"/>
      <c r="J1187" s="710" t="s">
        <v>387</v>
      </c>
      <c r="K1187" s="711"/>
      <c r="L1187" s="569" t="s">
        <v>388</v>
      </c>
      <c r="M1187" s="623"/>
    </row>
    <row r="1188" spans="1:19" ht="38.25" customHeight="1">
      <c r="A1188" s="14">
        <v>1</v>
      </c>
      <c r="B1188" s="698" t="s">
        <v>389</v>
      </c>
      <c r="C1188" s="699"/>
      <c r="D1188" s="181" t="s">
        <v>390</v>
      </c>
      <c r="E1188" s="54">
        <v>1</v>
      </c>
      <c r="F1188" s="675"/>
      <c r="G1188" s="676"/>
      <c r="H1188" s="677">
        <f>L1182/L1181</f>
        <v>0.79722222222222228</v>
      </c>
      <c r="I1188" s="678"/>
      <c r="J1188" s="688" t="s">
        <v>391</v>
      </c>
      <c r="K1188" s="689"/>
      <c r="L1188" s="700"/>
      <c r="M1188" s="701"/>
    </row>
    <row r="1189" spans="1:19" ht="38.1" customHeight="1">
      <c r="A1189" s="14">
        <v>2</v>
      </c>
      <c r="B1189" s="692" t="s">
        <v>392</v>
      </c>
      <c r="C1189" s="693"/>
      <c r="D1189" s="181" t="s">
        <v>393</v>
      </c>
      <c r="E1189" s="54">
        <v>6838</v>
      </c>
      <c r="F1189" s="675"/>
      <c r="G1189" s="676"/>
      <c r="H1189" s="677">
        <v>5780</v>
      </c>
      <c r="I1189" s="678"/>
      <c r="J1189" s="688" t="s">
        <v>391</v>
      </c>
      <c r="K1189" s="689"/>
      <c r="L1189" s="668"/>
      <c r="M1189" s="725"/>
      <c r="O1189" s="10"/>
      <c r="P1189" s="63"/>
      <c r="Q1189" s="11"/>
      <c r="R1189" s="11"/>
      <c r="S1189" s="4"/>
    </row>
    <row r="1190" spans="1:19" ht="38.25" customHeight="1">
      <c r="A1190" s="14">
        <v>3</v>
      </c>
      <c r="B1190" s="686" t="s">
        <v>394</v>
      </c>
      <c r="C1190" s="687"/>
      <c r="D1190" s="181" t="s">
        <v>395</v>
      </c>
      <c r="E1190" s="112">
        <v>33186</v>
      </c>
      <c r="F1190" s="675"/>
      <c r="G1190" s="676"/>
      <c r="H1190" s="702">
        <v>33180</v>
      </c>
      <c r="I1190" s="703"/>
      <c r="J1190" s="688" t="s">
        <v>391</v>
      </c>
      <c r="K1190" s="689"/>
      <c r="L1190" s="732"/>
      <c r="M1190" s="733"/>
    </row>
    <row r="1191" spans="1:19" ht="38.25" customHeight="1">
      <c r="A1191" s="14">
        <v>4</v>
      </c>
      <c r="B1191" s="686" t="s">
        <v>396</v>
      </c>
      <c r="C1191" s="687"/>
      <c r="D1191" s="181" t="s">
        <v>397</v>
      </c>
      <c r="E1191" s="112">
        <v>49.6</v>
      </c>
      <c r="F1191" s="675"/>
      <c r="G1191" s="676"/>
      <c r="H1191" s="702">
        <v>36</v>
      </c>
      <c r="I1191" s="703"/>
      <c r="J1191" s="688" t="s">
        <v>391</v>
      </c>
      <c r="K1191" s="689"/>
      <c r="L1191" s="732"/>
      <c r="M1191" s="733"/>
    </row>
    <row r="1192" spans="1:19" ht="38.25" customHeight="1">
      <c r="A1192" s="14">
        <v>5</v>
      </c>
      <c r="B1192" s="692" t="s">
        <v>398</v>
      </c>
      <c r="C1192" s="693"/>
      <c r="D1192" s="181" t="s">
        <v>393</v>
      </c>
      <c r="E1192" s="112">
        <v>696.15</v>
      </c>
      <c r="F1192" s="675"/>
      <c r="G1192" s="676"/>
      <c r="H1192" s="677">
        <v>208</v>
      </c>
      <c r="I1192" s="678"/>
      <c r="J1192" s="688" t="s">
        <v>391</v>
      </c>
      <c r="K1192" s="689"/>
      <c r="L1192" s="694" t="s">
        <v>399</v>
      </c>
      <c r="M1192" s="695"/>
    </row>
    <row r="1193" spans="1:19" ht="38.25" customHeight="1">
      <c r="A1193" s="14">
        <v>6</v>
      </c>
      <c r="B1193" s="692" t="s">
        <v>400</v>
      </c>
      <c r="C1193" s="693"/>
      <c r="D1193" s="181" t="s">
        <v>393</v>
      </c>
      <c r="E1193" s="55">
        <v>8512</v>
      </c>
      <c r="F1193" s="675"/>
      <c r="G1193" s="676"/>
      <c r="H1193" s="677">
        <v>7000</v>
      </c>
      <c r="I1193" s="678"/>
      <c r="J1193" s="688" t="s">
        <v>391</v>
      </c>
      <c r="K1193" s="689"/>
      <c r="L1193" s="732" t="s">
        <v>401</v>
      </c>
      <c r="M1193" s="733"/>
    </row>
    <row r="1194" spans="1:19" ht="38.25" customHeight="1">
      <c r="A1194" s="14">
        <v>7</v>
      </c>
      <c r="B1194" s="692" t="s">
        <v>398</v>
      </c>
      <c r="C1194" s="693"/>
      <c r="D1194" s="181" t="s">
        <v>393</v>
      </c>
      <c r="E1194" s="112">
        <v>696.15</v>
      </c>
      <c r="F1194" s="675"/>
      <c r="G1194" s="676"/>
      <c r="H1194" s="677">
        <v>208</v>
      </c>
      <c r="I1194" s="678"/>
      <c r="J1194" s="688" t="s">
        <v>391</v>
      </c>
      <c r="K1194" s="689"/>
      <c r="L1194" s="694" t="s">
        <v>399</v>
      </c>
      <c r="M1194" s="695"/>
    </row>
    <row r="1195" spans="1:19" ht="38.25" customHeight="1">
      <c r="A1195" s="14">
        <v>8</v>
      </c>
      <c r="B1195" s="686" t="s">
        <v>402</v>
      </c>
      <c r="C1195" s="687"/>
      <c r="D1195" s="181" t="s">
        <v>393</v>
      </c>
      <c r="E1195" s="55">
        <v>7726</v>
      </c>
      <c r="F1195" s="675"/>
      <c r="G1195" s="676"/>
      <c r="H1195" s="677">
        <v>6726</v>
      </c>
      <c r="I1195" s="678"/>
      <c r="J1195" s="688" t="s">
        <v>403</v>
      </c>
      <c r="K1195" s="689"/>
      <c r="L1195" s="738" t="s">
        <v>404</v>
      </c>
      <c r="M1195" s="739"/>
    </row>
    <row r="1196" spans="1:19" ht="38.25" customHeight="1">
      <c r="A1196" s="14">
        <v>9</v>
      </c>
      <c r="B1196" s="686" t="s">
        <v>405</v>
      </c>
      <c r="C1196" s="687"/>
      <c r="D1196" s="181" t="s">
        <v>393</v>
      </c>
      <c r="E1196" s="55">
        <v>2865</v>
      </c>
      <c r="F1196" s="675"/>
      <c r="G1196" s="676"/>
      <c r="H1196" s="677">
        <v>26742</v>
      </c>
      <c r="I1196" s="678"/>
      <c r="J1196" s="688" t="s">
        <v>391</v>
      </c>
      <c r="K1196" s="689"/>
      <c r="L1196" s="668" t="s">
        <v>406</v>
      </c>
      <c r="M1196" s="725"/>
    </row>
    <row r="1197" spans="1:19" ht="38.25" customHeight="1">
      <c r="A1197" s="14">
        <v>10</v>
      </c>
      <c r="B1197" s="686" t="s">
        <v>407</v>
      </c>
      <c r="C1197" s="687"/>
      <c r="D1197" s="181" t="s">
        <v>393</v>
      </c>
      <c r="E1197" s="55">
        <v>2013</v>
      </c>
      <c r="F1197" s="675"/>
      <c r="G1197" s="676"/>
      <c r="H1197" s="677">
        <v>100</v>
      </c>
      <c r="I1197" s="678"/>
      <c r="J1197" s="688" t="s">
        <v>391</v>
      </c>
      <c r="K1197" s="689"/>
      <c r="L1197" s="681" t="s">
        <v>408</v>
      </c>
      <c r="M1197" s="682"/>
    </row>
    <row r="1198" spans="1:19" ht="38.25" customHeight="1" thickBot="1">
      <c r="A1198" s="14">
        <v>11</v>
      </c>
      <c r="B1198" s="736" t="s">
        <v>409</v>
      </c>
      <c r="C1198" s="737"/>
      <c r="D1198" s="181" t="s">
        <v>410</v>
      </c>
      <c r="E1198" s="55">
        <v>113</v>
      </c>
      <c r="F1198" s="675"/>
      <c r="G1198" s="676"/>
      <c r="H1198" s="677">
        <v>0</v>
      </c>
      <c r="I1198" s="678"/>
      <c r="J1198" s="679" t="s">
        <v>391</v>
      </c>
      <c r="K1198" s="680"/>
      <c r="L1198" s="681" t="s">
        <v>411</v>
      </c>
      <c r="M1198" s="682"/>
    </row>
    <row r="1199" spans="1:19" ht="17.25" thickTop="1">
      <c r="A1199" s="683" t="s">
        <v>412</v>
      </c>
      <c r="B1199" s="684"/>
      <c r="C1199" s="684"/>
      <c r="D1199" s="684"/>
      <c r="E1199" s="684"/>
      <c r="F1199" s="684"/>
      <c r="G1199" s="684"/>
      <c r="H1199" s="684"/>
      <c r="I1199" s="684"/>
      <c r="J1199" s="684"/>
      <c r="K1199" s="684"/>
      <c r="L1199" s="684"/>
      <c r="M1199" s="685"/>
    </row>
    <row r="1200" spans="1:19">
      <c r="A1200" s="668" t="s">
        <v>413</v>
      </c>
      <c r="B1200" s="663"/>
      <c r="C1200" s="187" t="s">
        <v>414</v>
      </c>
      <c r="D1200" s="187" t="s">
        <v>415</v>
      </c>
      <c r="E1200" s="187" t="s">
        <v>413</v>
      </c>
      <c r="F1200" s="187" t="s">
        <v>414</v>
      </c>
      <c r="G1200" s="15" t="s">
        <v>415</v>
      </c>
      <c r="H1200" s="663" t="s">
        <v>416</v>
      </c>
      <c r="I1200" s="670"/>
      <c r="J1200" s="671" t="s">
        <v>417</v>
      </c>
      <c r="K1200" s="671"/>
      <c r="L1200" s="671" t="s">
        <v>418</v>
      </c>
      <c r="M1200" s="672"/>
    </row>
    <row r="1201" spans="1:13">
      <c r="A1201" s="661" t="s">
        <v>419</v>
      </c>
      <c r="B1201" s="569"/>
      <c r="C1201" s="16">
        <v>7</v>
      </c>
      <c r="D1201" s="57">
        <f t="shared" ref="D1201:D1205" si="56">C1201+D1109</f>
        <v>4001</v>
      </c>
      <c r="E1201" s="181" t="s">
        <v>420</v>
      </c>
      <c r="F1201" s="16">
        <v>5</v>
      </c>
      <c r="G1201" s="141">
        <f t="shared" ref="G1201:G1210" si="57">F1201+G1109</f>
        <v>8542</v>
      </c>
      <c r="H1201" s="622" t="s">
        <v>421</v>
      </c>
      <c r="I1201" s="570"/>
      <c r="J1201" s="18">
        <v>0</v>
      </c>
      <c r="K1201" s="19">
        <f t="shared" ref="K1201:K1210" si="58">J1201+K1109</f>
        <v>32</v>
      </c>
      <c r="L1201" s="20">
        <v>0</v>
      </c>
      <c r="M1201" s="21">
        <f t="shared" ref="M1201:M1210" si="59">L1201+M1109</f>
        <v>5</v>
      </c>
    </row>
    <row r="1202" spans="1:13">
      <c r="A1202" s="661" t="s">
        <v>422</v>
      </c>
      <c r="B1202" s="569"/>
      <c r="C1202" s="16">
        <v>0</v>
      </c>
      <c r="D1202" s="57">
        <f t="shared" si="56"/>
        <v>65</v>
      </c>
      <c r="E1202" s="181" t="s">
        <v>423</v>
      </c>
      <c r="F1202" s="16">
        <v>0</v>
      </c>
      <c r="G1202" s="141">
        <f t="shared" si="57"/>
        <v>12</v>
      </c>
      <c r="H1202" s="622" t="s">
        <v>424</v>
      </c>
      <c r="I1202" s="570"/>
      <c r="J1202" s="18">
        <v>0</v>
      </c>
      <c r="K1202" s="19">
        <f t="shared" si="58"/>
        <v>143</v>
      </c>
      <c r="L1202" s="20">
        <v>0</v>
      </c>
      <c r="M1202" s="21">
        <f t="shared" si="59"/>
        <v>11</v>
      </c>
    </row>
    <row r="1203" spans="1:13">
      <c r="A1203" s="661" t="s">
        <v>425</v>
      </c>
      <c r="B1203" s="569"/>
      <c r="C1203" s="16">
        <v>4</v>
      </c>
      <c r="D1203" s="57">
        <f t="shared" si="56"/>
        <v>1569</v>
      </c>
      <c r="E1203" s="181" t="s">
        <v>426</v>
      </c>
      <c r="F1203" s="16">
        <v>0</v>
      </c>
      <c r="G1203" s="141">
        <f t="shared" si="57"/>
        <v>55</v>
      </c>
      <c r="H1203" s="622" t="s">
        <v>427</v>
      </c>
      <c r="I1203" s="570"/>
      <c r="J1203" s="18">
        <v>0</v>
      </c>
      <c r="K1203" s="19">
        <f t="shared" si="58"/>
        <v>16</v>
      </c>
      <c r="L1203" s="20">
        <v>0</v>
      </c>
      <c r="M1203" s="21">
        <f t="shared" si="59"/>
        <v>3</v>
      </c>
    </row>
    <row r="1204" spans="1:13">
      <c r="A1204" s="653" t="s">
        <v>428</v>
      </c>
      <c r="B1204" s="654"/>
      <c r="C1204" s="16">
        <v>0</v>
      </c>
      <c r="D1204" s="57">
        <f t="shared" si="56"/>
        <v>4053</v>
      </c>
      <c r="E1204" s="188" t="s">
        <v>429</v>
      </c>
      <c r="F1204" s="16">
        <v>0</v>
      </c>
      <c r="G1204" s="141">
        <f t="shared" si="57"/>
        <v>96</v>
      </c>
      <c r="H1204" s="723" t="s">
        <v>430</v>
      </c>
      <c r="I1204" s="724"/>
      <c r="J1204" s="18">
        <v>0</v>
      </c>
      <c r="K1204" s="19">
        <f t="shared" si="58"/>
        <v>16</v>
      </c>
      <c r="L1204" s="20">
        <v>0</v>
      </c>
      <c r="M1204" s="21">
        <f t="shared" si="59"/>
        <v>2</v>
      </c>
    </row>
    <row r="1205" spans="1:13">
      <c r="A1205" s="721" t="s">
        <v>431</v>
      </c>
      <c r="B1205" s="722"/>
      <c r="C1205" s="24">
        <v>0</v>
      </c>
      <c r="D1205" s="57">
        <f t="shared" si="56"/>
        <v>518</v>
      </c>
      <c r="E1205" s="25" t="s">
        <v>432</v>
      </c>
      <c r="F1205" s="16">
        <v>0</v>
      </c>
      <c r="G1205" s="141">
        <f t="shared" si="57"/>
        <v>107</v>
      </c>
      <c r="H1205" s="622" t="s">
        <v>433</v>
      </c>
      <c r="I1205" s="570"/>
      <c r="J1205" s="18">
        <v>0</v>
      </c>
      <c r="K1205" s="19">
        <f t="shared" si="58"/>
        <v>0</v>
      </c>
      <c r="L1205" s="20">
        <v>0</v>
      </c>
      <c r="M1205" s="21">
        <f t="shared" si="59"/>
        <v>111</v>
      </c>
    </row>
    <row r="1206" spans="1:13">
      <c r="A1206" s="721" t="s">
        <v>434</v>
      </c>
      <c r="B1206" s="722"/>
      <c r="C1206" s="24">
        <v>0</v>
      </c>
      <c r="D1206" s="57">
        <f>C1206+D1114</f>
        <v>87</v>
      </c>
      <c r="E1206" s="189" t="s">
        <v>435</v>
      </c>
      <c r="F1206" s="16">
        <v>0</v>
      </c>
      <c r="G1206" s="141">
        <f t="shared" si="57"/>
        <v>14</v>
      </c>
      <c r="H1206" s="723" t="s">
        <v>436</v>
      </c>
      <c r="I1206" s="724"/>
      <c r="J1206" s="18">
        <v>0</v>
      </c>
      <c r="K1206" s="19">
        <f t="shared" si="58"/>
        <v>0</v>
      </c>
      <c r="L1206" s="26">
        <v>0</v>
      </c>
      <c r="M1206" s="21">
        <f t="shared" si="59"/>
        <v>3824</v>
      </c>
    </row>
    <row r="1207" spans="1:13">
      <c r="A1207" s="721" t="s">
        <v>437</v>
      </c>
      <c r="B1207" s="722"/>
      <c r="C1207" s="24">
        <v>0</v>
      </c>
      <c r="D1207" s="57">
        <f t="shared" ref="D1207:D1210" si="60">C1207+D1115</f>
        <v>441</v>
      </c>
      <c r="E1207" s="189" t="s">
        <v>438</v>
      </c>
      <c r="F1207" s="16">
        <v>0</v>
      </c>
      <c r="G1207" s="141">
        <f t="shared" si="57"/>
        <v>41</v>
      </c>
      <c r="H1207" s="622" t="s">
        <v>437</v>
      </c>
      <c r="I1207" s="570"/>
      <c r="J1207" s="18">
        <v>0</v>
      </c>
      <c r="K1207" s="19">
        <f t="shared" si="58"/>
        <v>0</v>
      </c>
      <c r="L1207" s="26">
        <v>0</v>
      </c>
      <c r="M1207" s="21">
        <f t="shared" si="59"/>
        <v>54</v>
      </c>
    </row>
    <row r="1208" spans="1:13">
      <c r="A1208" s="721" t="s">
        <v>439</v>
      </c>
      <c r="B1208" s="722"/>
      <c r="C1208" s="24">
        <v>0</v>
      </c>
      <c r="D1208" s="57">
        <f t="shared" si="60"/>
        <v>10</v>
      </c>
      <c r="E1208" s="189" t="s">
        <v>440</v>
      </c>
      <c r="F1208" s="16">
        <v>0</v>
      </c>
      <c r="G1208" s="57">
        <f t="shared" si="57"/>
        <v>3</v>
      </c>
      <c r="H1208" s="723" t="s">
        <v>441</v>
      </c>
      <c r="I1208" s="724"/>
      <c r="J1208" s="18">
        <v>0</v>
      </c>
      <c r="K1208" s="19">
        <f t="shared" si="58"/>
        <v>0</v>
      </c>
      <c r="L1208" s="20">
        <v>0</v>
      </c>
      <c r="M1208" s="21">
        <f t="shared" si="59"/>
        <v>10</v>
      </c>
    </row>
    <row r="1209" spans="1:13">
      <c r="A1209" s="661" t="s">
        <v>442</v>
      </c>
      <c r="B1209" s="569"/>
      <c r="C1209" s="24">
        <v>0</v>
      </c>
      <c r="D1209" s="57">
        <f t="shared" si="60"/>
        <v>323</v>
      </c>
      <c r="E1209" s="189" t="s">
        <v>443</v>
      </c>
      <c r="F1209" s="16">
        <v>0</v>
      </c>
      <c r="G1209" s="57">
        <f t="shared" si="57"/>
        <v>10</v>
      </c>
      <c r="H1209" s="662" t="s">
        <v>444</v>
      </c>
      <c r="I1209" s="663"/>
      <c r="J1209" s="18">
        <v>0</v>
      </c>
      <c r="K1209" s="19">
        <f t="shared" si="58"/>
        <v>0</v>
      </c>
      <c r="L1209" s="26">
        <v>0</v>
      </c>
      <c r="M1209" s="21">
        <f t="shared" si="59"/>
        <v>2</v>
      </c>
    </row>
    <row r="1210" spans="1:13">
      <c r="A1210" s="661" t="s">
        <v>445</v>
      </c>
      <c r="B1210" s="569"/>
      <c r="C1210" s="16">
        <v>0</v>
      </c>
      <c r="D1210" s="57">
        <f t="shared" si="60"/>
        <v>374</v>
      </c>
      <c r="E1210" s="181" t="s">
        <v>446</v>
      </c>
      <c r="F1210" s="16">
        <v>0</v>
      </c>
      <c r="G1210" s="57">
        <f t="shared" si="57"/>
        <v>328</v>
      </c>
      <c r="H1210" s="662" t="s">
        <v>447</v>
      </c>
      <c r="I1210" s="663"/>
      <c r="J1210" s="18">
        <v>0</v>
      </c>
      <c r="K1210" s="19">
        <f t="shared" si="58"/>
        <v>0</v>
      </c>
      <c r="L1210" s="26">
        <v>0</v>
      </c>
      <c r="M1210" s="21">
        <f t="shared" si="59"/>
        <v>4</v>
      </c>
    </row>
    <row r="1211" spans="1:13" ht="25.5">
      <c r="E1211" s="616" t="s">
        <v>448</v>
      </c>
      <c r="F1211" s="616"/>
      <c r="G1211" s="616"/>
      <c r="H1211" s="616"/>
      <c r="I1211" s="616"/>
      <c r="L1211" s="616" t="s">
        <v>449</v>
      </c>
      <c r="M1211" s="616"/>
    </row>
    <row r="1212" spans="1:13" ht="25.5">
      <c r="A1212" s="617" t="s">
        <v>450</v>
      </c>
      <c r="B1212" s="617"/>
      <c r="C1212" s="617"/>
      <c r="E1212" s="616" t="s">
        <v>451</v>
      </c>
      <c r="F1212" s="616"/>
      <c r="G1212" s="616"/>
      <c r="H1212" s="616"/>
      <c r="I1212" s="616"/>
    </row>
    <row r="1213" spans="1:13" ht="17.25" thickBot="1">
      <c r="A1213" s="5" t="s">
        <v>75</v>
      </c>
      <c r="B1213" s="6"/>
      <c r="C1213" s="6"/>
      <c r="D1213" s="6"/>
      <c r="E1213" s="5"/>
      <c r="F1213" s="5"/>
      <c r="G1213" s="5"/>
      <c r="H1213" s="5" t="s">
        <v>452</v>
      </c>
      <c r="J1213" s="592">
        <v>40861</v>
      </c>
      <c r="K1213" s="592"/>
      <c r="L1213" s="592"/>
      <c r="M1213" s="7">
        <f>J1213</f>
        <v>40861</v>
      </c>
    </row>
    <row r="1214" spans="1:13" ht="36" customHeight="1" thickTop="1" thickBot="1">
      <c r="A1214" s="593" t="s">
        <v>360</v>
      </c>
      <c r="B1214" s="594"/>
      <c r="C1214" s="595"/>
      <c r="D1214" s="596" t="s">
        <v>361</v>
      </c>
      <c r="E1214" s="597"/>
      <c r="F1214" s="597"/>
      <c r="G1214" s="597"/>
      <c r="H1214" s="597"/>
      <c r="I1214" s="598"/>
      <c r="J1214" s="599" t="s">
        <v>362</v>
      </c>
      <c r="K1214" s="599"/>
      <c r="L1214" s="600" t="s">
        <v>363</v>
      </c>
      <c r="M1214" s="601"/>
    </row>
    <row r="1215" spans="1:13" ht="17.25" thickTop="1">
      <c r="A1215" s="568" t="s">
        <v>364</v>
      </c>
      <c r="B1215" s="569"/>
      <c r="C1215" s="570"/>
      <c r="D1215" s="563" t="s">
        <v>365</v>
      </c>
      <c r="E1215" s="602"/>
      <c r="F1215" s="603" t="s">
        <v>366</v>
      </c>
      <c r="G1215" s="604"/>
      <c r="H1215" s="605">
        <v>40190</v>
      </c>
      <c r="I1215" s="606"/>
      <c r="J1215" s="595" t="s">
        <v>367</v>
      </c>
      <c r="K1215" s="595"/>
      <c r="L1215" s="581">
        <v>720</v>
      </c>
      <c r="M1215" s="582"/>
    </row>
    <row r="1216" spans="1:13" ht="17.25" thickBot="1">
      <c r="A1216" s="583" t="s">
        <v>368</v>
      </c>
      <c r="B1216" s="584"/>
      <c r="C1216" s="585"/>
      <c r="D1216" s="586" t="s">
        <v>369</v>
      </c>
      <c r="E1216" s="587"/>
      <c r="F1216" s="568" t="s">
        <v>370</v>
      </c>
      <c r="G1216" s="570"/>
      <c r="H1216" s="588">
        <v>41007</v>
      </c>
      <c r="I1216" s="589"/>
      <c r="J1216" s="570" t="s">
        <v>371</v>
      </c>
      <c r="K1216" s="570"/>
      <c r="L1216" s="590">
        <v>574</v>
      </c>
      <c r="M1216" s="591"/>
    </row>
    <row r="1217" spans="1:14" ht="18" thickTop="1" thickBot="1">
      <c r="A1217" s="565" t="s">
        <v>372</v>
      </c>
      <c r="B1217" s="566"/>
      <c r="C1217" s="567"/>
      <c r="D1217" s="572">
        <v>483900000</v>
      </c>
      <c r="E1217" s="573"/>
      <c r="F1217" s="571" t="s">
        <v>373</v>
      </c>
      <c r="G1217" s="557"/>
      <c r="H1217" s="574">
        <v>97</v>
      </c>
      <c r="I1217" s="575"/>
      <c r="J1217" s="557" t="s">
        <v>374</v>
      </c>
      <c r="K1217" s="557"/>
      <c r="L1217" s="576">
        <f>L1215-L1216</f>
        <v>146</v>
      </c>
      <c r="M1217" s="577"/>
    </row>
    <row r="1218" spans="1:14" ht="17.25" thickTop="1">
      <c r="A1218" s="568"/>
      <c r="B1218" s="569"/>
      <c r="C1218" s="570"/>
      <c r="D1218" s="578" t="s">
        <v>375</v>
      </c>
      <c r="E1218" s="578"/>
      <c r="F1218" s="579" t="s">
        <v>376</v>
      </c>
      <c r="G1218" s="579"/>
      <c r="H1218" s="579"/>
      <c r="I1218" s="580"/>
      <c r="J1218" s="566" t="s">
        <v>377</v>
      </c>
      <c r="K1218" s="567"/>
      <c r="L1218" s="458">
        <v>0.72030000000000005</v>
      </c>
      <c r="M1218" s="459"/>
    </row>
    <row r="1219" spans="1:14" ht="17.25" thickBot="1">
      <c r="A1219" s="571"/>
      <c r="B1219" s="556"/>
      <c r="C1219" s="557"/>
      <c r="D1219" s="553" t="s">
        <v>378</v>
      </c>
      <c r="E1219" s="553"/>
      <c r="F1219" s="554" t="s">
        <v>379</v>
      </c>
      <c r="G1219" s="554"/>
      <c r="H1219" s="554"/>
      <c r="I1219" s="555"/>
      <c r="J1219" s="556" t="s">
        <v>380</v>
      </c>
      <c r="K1219" s="557"/>
      <c r="L1219" s="440">
        <v>0.69120000000000004</v>
      </c>
      <c r="M1219" s="441"/>
      <c r="N1219" s="127">
        <f>L1218-L1219</f>
        <v>2.9100000000000015E-2</v>
      </c>
    </row>
    <row r="1220" spans="1:14" ht="17.25" thickTop="1">
      <c r="A1220" s="661" t="s">
        <v>453</v>
      </c>
      <c r="B1220" s="569"/>
      <c r="C1220" s="16">
        <v>0</v>
      </c>
      <c r="D1220" s="57">
        <f>C1220+D1119</f>
        <v>39</v>
      </c>
      <c r="E1220" s="181" t="s">
        <v>454</v>
      </c>
      <c r="F1220" s="16">
        <v>10</v>
      </c>
      <c r="G1220" s="57">
        <f>F1220+G1119</f>
        <v>1309</v>
      </c>
      <c r="H1220" s="662" t="s">
        <v>455</v>
      </c>
      <c r="I1220" s="663"/>
      <c r="J1220" s="18">
        <v>0</v>
      </c>
      <c r="K1220" s="19">
        <f>J1220+K1119</f>
        <v>0</v>
      </c>
      <c r="L1220" s="26">
        <v>0</v>
      </c>
      <c r="M1220" s="21">
        <f>L1220+M1119</f>
        <v>9</v>
      </c>
    </row>
    <row r="1221" spans="1:14">
      <c r="A1221" s="653" t="s">
        <v>456</v>
      </c>
      <c r="B1221" s="654"/>
      <c r="C1221" s="22">
        <v>0</v>
      </c>
      <c r="D1221" s="57">
        <f>C1221+D1120</f>
        <v>10</v>
      </c>
      <c r="E1221" s="188" t="s">
        <v>457</v>
      </c>
      <c r="F1221" s="16">
        <v>4</v>
      </c>
      <c r="G1221" s="57">
        <f>F1221+G1120</f>
        <v>510</v>
      </c>
      <c r="H1221" s="641" t="s">
        <v>458</v>
      </c>
      <c r="I1221" s="642"/>
      <c r="J1221" s="87">
        <v>0</v>
      </c>
      <c r="K1221" s="19">
        <f>J1221+K1120</f>
        <v>0</v>
      </c>
      <c r="L1221" s="88">
        <v>0</v>
      </c>
      <c r="M1221" s="21">
        <f>L1221+M1120</f>
        <v>3</v>
      </c>
    </row>
    <row r="1222" spans="1:14">
      <c r="A1222" s="661" t="s">
        <v>459</v>
      </c>
      <c r="B1222" s="569"/>
      <c r="C1222" s="16">
        <v>0</v>
      </c>
      <c r="D1222" s="57">
        <f>C1222+D1130</f>
        <v>20</v>
      </c>
      <c r="E1222" s="181" t="s">
        <v>460</v>
      </c>
      <c r="F1222" s="16">
        <v>7</v>
      </c>
      <c r="G1222" s="57">
        <f>F1222+G1130</f>
        <v>153</v>
      </c>
      <c r="H1222" s="662" t="s">
        <v>461</v>
      </c>
      <c r="I1222" s="663"/>
      <c r="J1222" s="18">
        <v>0</v>
      </c>
      <c r="K1222" s="19">
        <f>J1222+K1130</f>
        <v>0</v>
      </c>
      <c r="L1222" s="26">
        <v>0</v>
      </c>
      <c r="M1222" s="21">
        <f>L1222+M1130</f>
        <v>10</v>
      </c>
    </row>
    <row r="1223" spans="1:14">
      <c r="A1223" s="661" t="s">
        <v>462</v>
      </c>
      <c r="B1223" s="569"/>
      <c r="C1223" s="16">
        <v>0</v>
      </c>
      <c r="D1223" s="57">
        <f>C1223+D1131</f>
        <v>11</v>
      </c>
      <c r="E1223" s="181" t="s">
        <v>463</v>
      </c>
      <c r="F1223" s="16">
        <v>0</v>
      </c>
      <c r="G1223" s="57">
        <f>F1223+G1131</f>
        <v>15</v>
      </c>
      <c r="H1223" s="662"/>
      <c r="I1223" s="663"/>
      <c r="J1223" s="18"/>
      <c r="K1223" s="19"/>
      <c r="L1223" s="26"/>
      <c r="M1223" s="110"/>
    </row>
    <row r="1224" spans="1:14">
      <c r="A1224" s="646" t="s">
        <v>464</v>
      </c>
      <c r="B1224" s="647"/>
      <c r="C1224" s="94">
        <v>0</v>
      </c>
      <c r="D1224" s="57">
        <f>C1224+D1132</f>
        <v>8</v>
      </c>
      <c r="E1224" s="95" t="s">
        <v>465</v>
      </c>
      <c r="F1224" s="94">
        <v>4</v>
      </c>
      <c r="G1224" s="57">
        <f>F1224+G1132</f>
        <v>8</v>
      </c>
      <c r="H1224" s="648"/>
      <c r="I1224" s="649"/>
      <c r="J1224" s="97"/>
      <c r="K1224" s="98"/>
      <c r="L1224" s="99"/>
      <c r="M1224" s="111"/>
    </row>
    <row r="1225" spans="1:14">
      <c r="A1225" s="650" t="s">
        <v>466</v>
      </c>
      <c r="B1225" s="651"/>
      <c r="C1225" s="651"/>
      <c r="D1225" s="651"/>
      <c r="E1225" s="651"/>
      <c r="F1225" s="651"/>
      <c r="G1225" s="651"/>
      <c r="H1225" s="651"/>
      <c r="I1225" s="651"/>
      <c r="J1225" s="651"/>
      <c r="K1225" s="651"/>
      <c r="L1225" s="651"/>
      <c r="M1225" s="652"/>
    </row>
    <row r="1226" spans="1:14">
      <c r="A1226" s="653" t="s">
        <v>467</v>
      </c>
      <c r="B1226" s="654"/>
      <c r="C1226" s="656" t="s">
        <v>468</v>
      </c>
      <c r="D1226" s="639" t="s">
        <v>469</v>
      </c>
      <c r="E1226" s="566"/>
      <c r="F1226" s="639" t="s">
        <v>470</v>
      </c>
      <c r="G1226" s="658"/>
      <c r="H1226" s="659" t="s">
        <v>471</v>
      </c>
      <c r="I1226" s="656" t="s">
        <v>472</v>
      </c>
      <c r="J1226" s="639" t="s">
        <v>469</v>
      </c>
      <c r="K1226" s="566"/>
      <c r="L1226" s="639" t="s">
        <v>470</v>
      </c>
      <c r="M1226" s="640"/>
    </row>
    <row r="1227" spans="1:14" ht="33" customHeight="1">
      <c r="A1227" s="655"/>
      <c r="B1227" s="566"/>
      <c r="C1227" s="657"/>
      <c r="D1227" s="181" t="s">
        <v>473</v>
      </c>
      <c r="E1227" s="181" t="s">
        <v>474</v>
      </c>
      <c r="F1227" s="181" t="s">
        <v>473</v>
      </c>
      <c r="G1227" s="27" t="s">
        <v>474</v>
      </c>
      <c r="H1227" s="660"/>
      <c r="I1227" s="657"/>
      <c r="J1227" s="181" t="s">
        <v>473</v>
      </c>
      <c r="K1227" s="181" t="s">
        <v>474</v>
      </c>
      <c r="L1227" s="181" t="s">
        <v>473</v>
      </c>
      <c r="M1227" s="186" t="s">
        <v>474</v>
      </c>
    </row>
    <row r="1228" spans="1:14" ht="22.5">
      <c r="A1228" s="180">
        <v>1</v>
      </c>
      <c r="B1228" s="190" t="s">
        <v>475</v>
      </c>
      <c r="C1228" s="65" t="s">
        <v>476</v>
      </c>
      <c r="D1228" s="59">
        <v>0</v>
      </c>
      <c r="E1228" s="58">
        <v>70.5</v>
      </c>
      <c r="F1228" s="59">
        <v>0</v>
      </c>
      <c r="G1228" s="28">
        <v>70.5</v>
      </c>
      <c r="H1228" s="29" t="s">
        <v>477</v>
      </c>
      <c r="I1228" s="58">
        <v>5876</v>
      </c>
      <c r="J1228" s="58">
        <v>0</v>
      </c>
      <c r="K1228" s="58">
        <v>0</v>
      </c>
      <c r="L1228" s="58">
        <v>0</v>
      </c>
      <c r="M1228" s="72">
        <v>6653.6</v>
      </c>
    </row>
    <row r="1229" spans="1:14" ht="22.5">
      <c r="A1229" s="182">
        <v>2</v>
      </c>
      <c r="B1229" s="60" t="s">
        <v>478</v>
      </c>
      <c r="C1229" s="77" t="s">
        <v>476</v>
      </c>
      <c r="D1229" s="62">
        <v>0</v>
      </c>
      <c r="E1229" s="58">
        <v>1286.5</v>
      </c>
      <c r="F1229" s="62">
        <v>0</v>
      </c>
      <c r="G1229" s="52">
        <v>1286.5</v>
      </c>
      <c r="H1229" s="74" t="s">
        <v>479</v>
      </c>
      <c r="I1229" s="64">
        <v>280</v>
      </c>
      <c r="J1229" s="64">
        <v>0</v>
      </c>
      <c r="K1229" s="58">
        <v>0</v>
      </c>
      <c r="L1229" s="64">
        <v>0</v>
      </c>
      <c r="M1229" s="76">
        <v>150</v>
      </c>
    </row>
    <row r="1230" spans="1:14" ht="22.5">
      <c r="A1230" s="180">
        <v>3</v>
      </c>
      <c r="B1230" s="190" t="s">
        <v>478</v>
      </c>
      <c r="C1230" s="70">
        <v>1510</v>
      </c>
      <c r="D1230" s="59">
        <v>0</v>
      </c>
      <c r="E1230" s="58">
        <v>1617</v>
      </c>
      <c r="F1230" s="59">
        <v>0</v>
      </c>
      <c r="G1230" s="28">
        <v>1617</v>
      </c>
      <c r="H1230" s="73" t="s">
        <v>20</v>
      </c>
      <c r="I1230" s="58">
        <v>0</v>
      </c>
      <c r="J1230" s="58">
        <v>0</v>
      </c>
      <c r="K1230" s="58">
        <v>0</v>
      </c>
      <c r="L1230" s="58">
        <v>0</v>
      </c>
      <c r="M1230" s="72">
        <v>400.5</v>
      </c>
    </row>
    <row r="1231" spans="1:14" ht="36">
      <c r="A1231" s="182">
        <v>4</v>
      </c>
      <c r="B1231" s="60" t="s">
        <v>480</v>
      </c>
      <c r="C1231" s="77" t="s">
        <v>476</v>
      </c>
      <c r="D1231" s="62">
        <v>0</v>
      </c>
      <c r="E1231" s="58">
        <v>11</v>
      </c>
      <c r="F1231" s="62">
        <v>0</v>
      </c>
      <c r="G1231" s="52">
        <v>11</v>
      </c>
      <c r="H1231" s="79" t="s">
        <v>21</v>
      </c>
      <c r="I1231" s="183">
        <v>2605</v>
      </c>
      <c r="J1231" s="64">
        <v>0</v>
      </c>
      <c r="K1231" s="58">
        <v>0</v>
      </c>
      <c r="L1231" s="64">
        <v>0</v>
      </c>
      <c r="M1231" s="61">
        <v>2605</v>
      </c>
    </row>
    <row r="1232" spans="1:14" ht="36">
      <c r="A1232" s="182">
        <v>5</v>
      </c>
      <c r="B1232" s="78" t="s">
        <v>481</v>
      </c>
      <c r="C1232" s="75">
        <v>25580.94</v>
      </c>
      <c r="D1232" s="62">
        <v>0</v>
      </c>
      <c r="E1232" s="58">
        <v>26635.5</v>
      </c>
      <c r="F1232" s="62">
        <v>0</v>
      </c>
      <c r="G1232" s="52">
        <v>26635.5</v>
      </c>
      <c r="H1232" s="79" t="s">
        <v>22</v>
      </c>
      <c r="I1232" s="183">
        <v>7442</v>
      </c>
      <c r="J1232" s="64">
        <v>0</v>
      </c>
      <c r="K1232" s="58">
        <v>0</v>
      </c>
      <c r="L1232" s="64">
        <v>0</v>
      </c>
      <c r="M1232" s="50">
        <v>7442</v>
      </c>
    </row>
    <row r="1233" spans="1:13" ht="36">
      <c r="A1233" s="182">
        <v>6</v>
      </c>
      <c r="B1233" s="78" t="s">
        <v>482</v>
      </c>
      <c r="C1233" s="71">
        <v>50</v>
      </c>
      <c r="D1233" s="62">
        <v>0</v>
      </c>
      <c r="E1233" s="58">
        <v>72.5</v>
      </c>
      <c r="F1233" s="62">
        <v>0</v>
      </c>
      <c r="G1233" s="52">
        <v>72.5</v>
      </c>
      <c r="H1233" s="79" t="s">
        <v>23</v>
      </c>
      <c r="I1233" s="183">
        <v>1319</v>
      </c>
      <c r="J1233" s="64">
        <v>0</v>
      </c>
      <c r="K1233" s="58">
        <v>0</v>
      </c>
      <c r="L1233" s="64">
        <v>0</v>
      </c>
      <c r="M1233" s="50">
        <v>1319</v>
      </c>
    </row>
    <row r="1234" spans="1:13" ht="22.5">
      <c r="A1234" s="180">
        <v>7</v>
      </c>
      <c r="B1234" s="179" t="s">
        <v>483</v>
      </c>
      <c r="C1234" s="66">
        <v>33.6</v>
      </c>
      <c r="D1234" s="59">
        <v>0</v>
      </c>
      <c r="E1234" s="58">
        <v>24.16</v>
      </c>
      <c r="F1234" s="59">
        <v>0</v>
      </c>
      <c r="G1234" s="28">
        <v>24.16</v>
      </c>
      <c r="H1234" s="31"/>
      <c r="I1234" s="181"/>
      <c r="J1234" s="181"/>
      <c r="K1234" s="181"/>
      <c r="L1234" s="181"/>
      <c r="M1234" s="30"/>
    </row>
    <row r="1235" spans="1:13" ht="22.5">
      <c r="A1235" s="182">
        <v>8</v>
      </c>
      <c r="B1235" s="32" t="s">
        <v>484</v>
      </c>
      <c r="C1235" s="67">
        <v>88.8</v>
      </c>
      <c r="D1235" s="62">
        <v>0</v>
      </c>
      <c r="E1235" s="58">
        <v>70.42</v>
      </c>
      <c r="F1235" s="62">
        <v>0</v>
      </c>
      <c r="G1235" s="52">
        <v>70.42</v>
      </c>
      <c r="H1235" s="33"/>
      <c r="I1235" s="183"/>
      <c r="J1235" s="183"/>
      <c r="K1235" s="183"/>
      <c r="L1235" s="183"/>
      <c r="M1235" s="34"/>
    </row>
    <row r="1236" spans="1:13">
      <c r="A1236" s="180">
        <v>9</v>
      </c>
      <c r="B1236" s="179" t="s">
        <v>485</v>
      </c>
      <c r="C1236" s="68">
        <v>1343</v>
      </c>
      <c r="D1236" s="59">
        <v>0</v>
      </c>
      <c r="E1236" s="58">
        <v>1474.91</v>
      </c>
      <c r="F1236" s="59">
        <v>0</v>
      </c>
      <c r="G1236" s="28">
        <v>1474.91</v>
      </c>
      <c r="H1236" s="31"/>
      <c r="I1236" s="181"/>
      <c r="J1236" s="181"/>
      <c r="K1236" s="181"/>
      <c r="L1236" s="181"/>
      <c r="M1236" s="30"/>
    </row>
    <row r="1237" spans="1:13">
      <c r="A1237" s="182">
        <v>10</v>
      </c>
      <c r="B1237" s="32" t="s">
        <v>486</v>
      </c>
      <c r="C1237" s="69">
        <v>4007</v>
      </c>
      <c r="D1237" s="62">
        <v>0</v>
      </c>
      <c r="E1237" s="58">
        <v>3972.43</v>
      </c>
      <c r="F1237" s="62">
        <v>0</v>
      </c>
      <c r="G1237" s="28">
        <v>3972.43</v>
      </c>
      <c r="H1237" s="33"/>
      <c r="I1237" s="183"/>
      <c r="J1237" s="183"/>
      <c r="K1237" s="183"/>
      <c r="L1237" s="183"/>
      <c r="M1237" s="34"/>
    </row>
    <row r="1238" spans="1:13" ht="17.25" thickBot="1">
      <c r="A1238" s="35">
        <v>11</v>
      </c>
      <c r="B1238" s="36"/>
      <c r="C1238" s="37"/>
      <c r="D1238" s="38"/>
      <c r="E1238" s="90"/>
      <c r="F1238" s="38"/>
      <c r="G1238" s="39"/>
      <c r="H1238" s="40"/>
      <c r="I1238" s="41"/>
      <c r="J1238" s="41"/>
      <c r="K1238" s="41"/>
      <c r="L1238" s="41"/>
      <c r="M1238" s="42"/>
    </row>
    <row r="1239" spans="1:13" ht="33.75" thickTop="1">
      <c r="A1239" s="565" t="s">
        <v>487</v>
      </c>
      <c r="B1239" s="566"/>
      <c r="C1239" s="567"/>
      <c r="D1239" s="567"/>
      <c r="E1239" s="639"/>
      <c r="F1239" s="641" t="s">
        <v>488</v>
      </c>
      <c r="G1239" s="642"/>
      <c r="H1239" s="43" t="s">
        <v>489</v>
      </c>
      <c r="I1239" s="43" t="s">
        <v>490</v>
      </c>
      <c r="J1239" s="567" t="s">
        <v>491</v>
      </c>
      <c r="K1239" s="567"/>
      <c r="L1239" s="567" t="s">
        <v>388</v>
      </c>
      <c r="M1239" s="643"/>
    </row>
    <row r="1240" spans="1:13">
      <c r="A1240" s="618" t="s">
        <v>492</v>
      </c>
      <c r="B1240" s="619"/>
      <c r="C1240" s="620"/>
      <c r="D1240" s="620" t="s">
        <v>493</v>
      </c>
      <c r="E1240" s="621"/>
      <c r="F1240" s="644"/>
      <c r="G1240" s="645"/>
      <c r="H1240" s="89"/>
      <c r="I1240" s="57"/>
      <c r="J1240" s="570"/>
      <c r="K1240" s="570"/>
      <c r="L1240" s="570"/>
      <c r="M1240" s="623"/>
    </row>
    <row r="1241" spans="1:13">
      <c r="A1241" s="618" t="s">
        <v>494</v>
      </c>
      <c r="B1241" s="619"/>
      <c r="C1241" s="620"/>
      <c r="D1241" s="620" t="s">
        <v>495</v>
      </c>
      <c r="E1241" s="621"/>
      <c r="F1241" s="622"/>
      <c r="G1241" s="570"/>
      <c r="H1241" s="92"/>
      <c r="I1241" s="57"/>
      <c r="J1241" s="570"/>
      <c r="K1241" s="570"/>
      <c r="L1241" s="570"/>
      <c r="M1241" s="623"/>
    </row>
    <row r="1242" spans="1:13">
      <c r="A1242" s="634" t="s">
        <v>496</v>
      </c>
      <c r="B1242" s="635"/>
      <c r="C1242" s="579"/>
      <c r="D1242" s="636" t="s">
        <v>497</v>
      </c>
      <c r="E1242" s="637"/>
      <c r="F1242" s="638"/>
      <c r="G1242" s="567"/>
      <c r="H1242" s="92"/>
      <c r="I1242" s="57"/>
      <c r="J1242" s="570"/>
      <c r="K1242" s="570"/>
      <c r="L1242" s="570"/>
      <c r="M1242" s="623"/>
    </row>
    <row r="1243" spans="1:13">
      <c r="A1243" s="618" t="s">
        <v>498</v>
      </c>
      <c r="B1243" s="619"/>
      <c r="C1243" s="620"/>
      <c r="D1243" s="620" t="s">
        <v>499</v>
      </c>
      <c r="E1243" s="621"/>
      <c r="F1243" s="622"/>
      <c r="G1243" s="570"/>
      <c r="H1243" s="92"/>
      <c r="I1243" s="44"/>
      <c r="J1243" s="570"/>
      <c r="K1243" s="570"/>
      <c r="L1243" s="570"/>
      <c r="M1243" s="623"/>
    </row>
    <row r="1244" spans="1:13" ht="17.25" thickBot="1">
      <c r="A1244" s="624" t="s">
        <v>500</v>
      </c>
      <c r="B1244" s="625"/>
      <c r="C1244" s="626"/>
      <c r="D1244" s="627" t="s">
        <v>501</v>
      </c>
      <c r="E1244" s="628"/>
      <c r="F1244" s="629"/>
      <c r="G1244" s="630"/>
      <c r="H1244" s="46"/>
      <c r="I1244" s="47"/>
      <c r="J1244" s="631"/>
      <c r="K1244" s="630"/>
      <c r="L1244" s="632"/>
      <c r="M1244" s="633"/>
    </row>
    <row r="1245" spans="1:13" ht="17.25" thickTop="1">
      <c r="A1245" s="607" t="s">
        <v>502</v>
      </c>
      <c r="B1245" s="608"/>
      <c r="C1245" s="608"/>
      <c r="D1245" s="608"/>
      <c r="E1245" s="608"/>
      <c r="F1245" s="608"/>
      <c r="G1245" s="608"/>
      <c r="H1245" s="608"/>
      <c r="I1245" s="608"/>
      <c r="J1245" s="608"/>
      <c r="K1245" s="608"/>
      <c r="L1245" s="608"/>
      <c r="M1245" s="609"/>
    </row>
    <row r="1246" spans="1:13">
      <c r="A1246" s="610" t="s">
        <v>503</v>
      </c>
      <c r="B1246" s="611"/>
      <c r="C1246" s="611"/>
      <c r="D1246" s="611"/>
      <c r="E1246" s="611"/>
      <c r="F1246" s="611"/>
      <c r="G1246" s="611"/>
      <c r="H1246" s="611"/>
      <c r="I1246" s="611"/>
      <c r="J1246" s="611"/>
      <c r="K1246" s="611"/>
      <c r="L1246" s="611"/>
      <c r="M1246" s="612"/>
    </row>
    <row r="1247" spans="1:13" ht="30" customHeight="1">
      <c r="A1247" s="613" t="s">
        <v>504</v>
      </c>
      <c r="B1247" s="614"/>
      <c r="C1247" s="614"/>
      <c r="D1247" s="614"/>
      <c r="E1247" s="614"/>
      <c r="F1247" s="614"/>
      <c r="G1247" s="614"/>
      <c r="H1247" s="614"/>
      <c r="I1247" s="614"/>
      <c r="J1247" s="614"/>
      <c r="K1247" s="614"/>
      <c r="L1247" s="614"/>
      <c r="M1247" s="615"/>
    </row>
    <row r="1248" spans="1:13" ht="58.5" customHeight="1">
      <c r="A1248" s="716" t="s">
        <v>505</v>
      </c>
      <c r="B1248" s="717"/>
      <c r="C1248" s="717"/>
      <c r="D1248" s="717"/>
      <c r="E1248" s="717"/>
      <c r="F1248" s="717"/>
      <c r="G1248" s="717"/>
      <c r="H1248" s="717"/>
      <c r="I1248" s="717"/>
      <c r="J1248" s="717"/>
      <c r="K1248" s="717"/>
      <c r="L1248" s="717"/>
      <c r="M1248" s="718"/>
    </row>
    <row r="1249" spans="1:14" ht="25.5">
      <c r="E1249" s="616" t="s">
        <v>448</v>
      </c>
      <c r="F1249" s="616"/>
      <c r="G1249" s="616"/>
      <c r="H1249" s="616"/>
      <c r="I1249" s="616"/>
      <c r="L1249" s="616" t="s">
        <v>449</v>
      </c>
      <c r="M1249" s="616"/>
    </row>
    <row r="1250" spans="1:14" ht="25.5">
      <c r="A1250" s="617" t="s">
        <v>450</v>
      </c>
      <c r="B1250" s="617"/>
      <c r="C1250" s="617"/>
      <c r="E1250" s="616" t="s">
        <v>451</v>
      </c>
      <c r="F1250" s="616"/>
      <c r="G1250" s="616"/>
      <c r="H1250" s="616"/>
      <c r="I1250" s="616"/>
    </row>
    <row r="1251" spans="1:14" ht="17.25" thickBot="1">
      <c r="A1251" s="5" t="s">
        <v>75</v>
      </c>
      <c r="B1251" s="6"/>
      <c r="C1251" s="6"/>
      <c r="D1251" s="6"/>
      <c r="E1251" s="5"/>
      <c r="F1251" s="5"/>
      <c r="G1251" s="5"/>
      <c r="H1251" s="5" t="s">
        <v>452</v>
      </c>
      <c r="J1251" s="592">
        <v>40861</v>
      </c>
      <c r="K1251" s="592"/>
      <c r="L1251" s="592"/>
      <c r="M1251" s="7">
        <f>J1251</f>
        <v>40861</v>
      </c>
    </row>
    <row r="1252" spans="1:14" ht="36" customHeight="1" thickTop="1" thickBot="1">
      <c r="A1252" s="593" t="s">
        <v>360</v>
      </c>
      <c r="B1252" s="594"/>
      <c r="C1252" s="595"/>
      <c r="D1252" s="596" t="s">
        <v>361</v>
      </c>
      <c r="E1252" s="597"/>
      <c r="F1252" s="597"/>
      <c r="G1252" s="597"/>
      <c r="H1252" s="597"/>
      <c r="I1252" s="598"/>
      <c r="J1252" s="599" t="s">
        <v>362</v>
      </c>
      <c r="K1252" s="599"/>
      <c r="L1252" s="600" t="s">
        <v>363</v>
      </c>
      <c r="M1252" s="601"/>
    </row>
    <row r="1253" spans="1:14" ht="17.25" thickTop="1">
      <c r="A1253" s="568" t="s">
        <v>364</v>
      </c>
      <c r="B1253" s="569"/>
      <c r="C1253" s="570"/>
      <c r="D1253" s="563" t="s">
        <v>365</v>
      </c>
      <c r="E1253" s="602"/>
      <c r="F1253" s="603" t="s">
        <v>366</v>
      </c>
      <c r="G1253" s="604"/>
      <c r="H1253" s="605">
        <v>40190</v>
      </c>
      <c r="I1253" s="606"/>
      <c r="J1253" s="595" t="s">
        <v>367</v>
      </c>
      <c r="K1253" s="595"/>
      <c r="L1253" s="581">
        <v>720</v>
      </c>
      <c r="M1253" s="582"/>
    </row>
    <row r="1254" spans="1:14" ht="17.25" thickBot="1">
      <c r="A1254" s="583" t="s">
        <v>368</v>
      </c>
      <c r="B1254" s="584"/>
      <c r="C1254" s="585"/>
      <c r="D1254" s="586" t="s">
        <v>369</v>
      </c>
      <c r="E1254" s="587"/>
      <c r="F1254" s="568" t="s">
        <v>370</v>
      </c>
      <c r="G1254" s="570"/>
      <c r="H1254" s="588">
        <v>41007</v>
      </c>
      <c r="I1254" s="589"/>
      <c r="J1254" s="570" t="s">
        <v>371</v>
      </c>
      <c r="K1254" s="570"/>
      <c r="L1254" s="590">
        <v>574</v>
      </c>
      <c r="M1254" s="591"/>
    </row>
    <row r="1255" spans="1:14" ht="18" thickTop="1" thickBot="1">
      <c r="A1255" s="565" t="s">
        <v>372</v>
      </c>
      <c r="B1255" s="566"/>
      <c r="C1255" s="567"/>
      <c r="D1255" s="572">
        <v>483900000</v>
      </c>
      <c r="E1255" s="573"/>
      <c r="F1255" s="571" t="s">
        <v>373</v>
      </c>
      <c r="G1255" s="557"/>
      <c r="H1255" s="574">
        <v>97</v>
      </c>
      <c r="I1255" s="575"/>
      <c r="J1255" s="557" t="s">
        <v>374</v>
      </c>
      <c r="K1255" s="557"/>
      <c r="L1255" s="576">
        <f>L1253-L1254</f>
        <v>146</v>
      </c>
      <c r="M1255" s="577"/>
    </row>
    <row r="1256" spans="1:14" ht="17.25" thickTop="1">
      <c r="A1256" s="568"/>
      <c r="B1256" s="569"/>
      <c r="C1256" s="570"/>
      <c r="D1256" s="578" t="s">
        <v>375</v>
      </c>
      <c r="E1256" s="578"/>
      <c r="F1256" s="579" t="s">
        <v>376</v>
      </c>
      <c r="G1256" s="579"/>
      <c r="H1256" s="579"/>
      <c r="I1256" s="580"/>
      <c r="J1256" s="566" t="s">
        <v>377</v>
      </c>
      <c r="K1256" s="567"/>
      <c r="L1256" s="458">
        <v>0.72030000000000005</v>
      </c>
      <c r="M1256" s="459"/>
    </row>
    <row r="1257" spans="1:14" ht="17.25" thickBot="1">
      <c r="A1257" s="571"/>
      <c r="B1257" s="556"/>
      <c r="C1257" s="557"/>
      <c r="D1257" s="553" t="s">
        <v>378</v>
      </c>
      <c r="E1257" s="553"/>
      <c r="F1257" s="554" t="s">
        <v>379</v>
      </c>
      <c r="G1257" s="554"/>
      <c r="H1257" s="554"/>
      <c r="I1257" s="555"/>
      <c r="J1257" s="556" t="s">
        <v>380</v>
      </c>
      <c r="K1257" s="557"/>
      <c r="L1257" s="440">
        <v>0.69120000000000004</v>
      </c>
      <c r="M1257" s="441"/>
      <c r="N1257" s="127">
        <f>L1256-L1257</f>
        <v>2.9100000000000015E-2</v>
      </c>
    </row>
    <row r="1258" spans="1:14" ht="17.25" thickTop="1">
      <c r="A1258" s="561" t="s">
        <v>506</v>
      </c>
      <c r="B1258" s="562"/>
      <c r="C1258" s="563"/>
      <c r="D1258" s="563"/>
      <c r="E1258" s="563"/>
      <c r="F1258" s="563"/>
      <c r="G1258" s="563"/>
      <c r="H1258" s="563"/>
      <c r="I1258" s="563"/>
      <c r="J1258" s="563"/>
      <c r="K1258" s="563"/>
      <c r="L1258" s="563"/>
      <c r="M1258" s="564"/>
    </row>
    <row r="1259" spans="1:14" ht="17.25" thickBot="1">
      <c r="A1259" s="543" t="s">
        <v>507</v>
      </c>
      <c r="B1259" s="544"/>
      <c r="C1259" s="545"/>
      <c r="D1259" s="545"/>
      <c r="E1259" s="545"/>
      <c r="F1259" s="545"/>
      <c r="G1259" s="545"/>
      <c r="H1259" s="545"/>
      <c r="I1259" s="545"/>
      <c r="J1259" s="545"/>
      <c r="K1259" s="545"/>
      <c r="L1259" s="545"/>
      <c r="M1259" s="546"/>
    </row>
    <row r="1260" spans="1:14" ht="42" customHeight="1" thickTop="1" thickBot="1">
      <c r="A1260" s="547" t="s">
        <v>508</v>
      </c>
      <c r="B1260" s="548"/>
      <c r="C1260" s="549"/>
      <c r="D1260" s="549"/>
      <c r="E1260" s="549"/>
      <c r="F1260" s="549"/>
      <c r="G1260" s="549"/>
      <c r="H1260" s="550" t="s">
        <v>509</v>
      </c>
      <c r="I1260" s="550"/>
      <c r="J1260" s="550"/>
      <c r="K1260" s="550"/>
      <c r="L1260" s="550"/>
      <c r="M1260" s="551"/>
    </row>
    <row r="1261" spans="1:14" ht="17.25" thickTop="1">
      <c r="A1261" s="552" t="s">
        <v>510</v>
      </c>
      <c r="B1261" s="552"/>
      <c r="C1261" s="541"/>
      <c r="D1261" s="541"/>
      <c r="E1261" s="541"/>
      <c r="F1261" s="541"/>
      <c r="G1261" s="541"/>
      <c r="H1261" s="541"/>
      <c r="I1261" s="541"/>
      <c r="J1261" s="541"/>
      <c r="K1261" s="541"/>
      <c r="L1261" s="541"/>
      <c r="M1261" s="541"/>
    </row>
    <row r="1262" spans="1:14">
      <c r="A1262" s="542" t="s">
        <v>511</v>
      </c>
      <c r="B1262" s="542"/>
      <c r="C1262" s="540"/>
      <c r="D1262" s="540"/>
      <c r="E1262" s="540"/>
      <c r="F1262" s="540"/>
      <c r="G1262" s="540"/>
      <c r="H1262" s="540"/>
      <c r="I1262" s="540"/>
      <c r="J1262" s="540"/>
      <c r="K1262" s="540"/>
      <c r="L1262" s="540"/>
      <c r="M1262" s="540"/>
    </row>
    <row r="1263" spans="1:14">
      <c r="A1263" s="540" t="s">
        <v>512</v>
      </c>
      <c r="B1263" s="540"/>
      <c r="C1263" s="540"/>
      <c r="D1263" s="540"/>
      <c r="E1263" s="540"/>
      <c r="F1263" s="540"/>
      <c r="G1263" s="540"/>
      <c r="H1263" s="540"/>
      <c r="I1263" s="540"/>
      <c r="J1263" s="540"/>
      <c r="K1263" s="540"/>
      <c r="L1263" s="540"/>
      <c r="M1263" s="540"/>
    </row>
    <row r="1264" spans="1:14">
      <c r="A1264" s="540" t="s">
        <v>513</v>
      </c>
      <c r="B1264" s="540"/>
      <c r="C1264" s="541"/>
      <c r="D1264" s="541"/>
      <c r="E1264" s="541"/>
      <c r="F1264" s="541"/>
      <c r="G1264" s="541"/>
      <c r="H1264" s="541"/>
      <c r="I1264" s="541"/>
      <c r="J1264" s="541"/>
      <c r="K1264" s="541"/>
      <c r="L1264" s="541"/>
      <c r="M1264" s="541"/>
    </row>
    <row r="1265" spans="1:14">
      <c r="A1265" s="542" t="s">
        <v>514</v>
      </c>
      <c r="B1265" s="542"/>
      <c r="C1265" s="540"/>
      <c r="D1265" s="540"/>
      <c r="E1265" s="540"/>
      <c r="F1265" s="540"/>
      <c r="G1265" s="540"/>
      <c r="H1265" s="540"/>
      <c r="I1265" s="540"/>
      <c r="J1265" s="540"/>
      <c r="K1265" s="540"/>
      <c r="L1265" s="540"/>
      <c r="M1265" s="540"/>
    </row>
    <row r="1266" spans="1:14">
      <c r="A1266" s="540" t="s">
        <v>515</v>
      </c>
      <c r="B1266" s="540"/>
      <c r="C1266" s="540"/>
      <c r="D1266" s="540"/>
      <c r="E1266" s="540"/>
      <c r="F1266" s="540"/>
      <c r="G1266" s="540"/>
      <c r="H1266" s="540"/>
      <c r="I1266" s="540"/>
      <c r="J1266" s="540"/>
      <c r="K1266" s="540"/>
      <c r="L1266" s="540"/>
      <c r="M1266" s="540"/>
    </row>
    <row r="1267" spans="1:14">
      <c r="A1267" s="540" t="s">
        <v>516</v>
      </c>
      <c r="B1267" s="540"/>
      <c r="C1267" s="540"/>
      <c r="D1267" s="540"/>
      <c r="E1267" s="540"/>
      <c r="F1267" s="540"/>
      <c r="G1267" s="540"/>
      <c r="H1267" s="540"/>
      <c r="I1267" s="540"/>
      <c r="J1267" s="540"/>
      <c r="K1267" s="540"/>
      <c r="L1267" s="540"/>
      <c r="M1267" s="540"/>
    </row>
    <row r="1268" spans="1:14">
      <c r="A1268" s="540" t="s">
        <v>517</v>
      </c>
      <c r="B1268" s="540"/>
      <c r="C1268" s="540"/>
      <c r="D1268" s="540"/>
      <c r="E1268" s="540"/>
      <c r="F1268" s="540"/>
      <c r="G1268" s="540"/>
      <c r="H1268" s="540"/>
      <c r="I1268" s="540"/>
      <c r="J1268" s="540"/>
      <c r="K1268" s="540"/>
      <c r="L1268" s="540"/>
      <c r="M1268" s="540"/>
    </row>
    <row r="1269" spans="1:14" ht="25.5">
      <c r="E1269" s="616" t="s">
        <v>448</v>
      </c>
      <c r="F1269" s="616"/>
      <c r="G1269" s="616"/>
      <c r="H1269" s="616"/>
      <c r="I1269" s="616"/>
      <c r="L1269" s="616" t="s">
        <v>449</v>
      </c>
      <c r="M1269" s="616"/>
    </row>
    <row r="1270" spans="1:14" ht="25.5">
      <c r="A1270" s="617" t="s">
        <v>450</v>
      </c>
      <c r="B1270" s="617"/>
      <c r="C1270" s="617"/>
      <c r="E1270" s="616" t="s">
        <v>451</v>
      </c>
      <c r="F1270" s="616"/>
      <c r="G1270" s="616"/>
      <c r="H1270" s="616"/>
      <c r="I1270" s="616"/>
    </row>
    <row r="1271" spans="1:14" ht="17.25" thickBot="1">
      <c r="A1271" s="5" t="s">
        <v>518</v>
      </c>
      <c r="B1271" s="6"/>
      <c r="C1271" s="6"/>
      <c r="D1271" s="6"/>
      <c r="E1271" s="5"/>
      <c r="F1271" s="5"/>
      <c r="G1271" s="5"/>
      <c r="H1271" s="5" t="s">
        <v>452</v>
      </c>
      <c r="J1271" s="592">
        <v>40862</v>
      </c>
      <c r="K1271" s="592"/>
      <c r="L1271" s="592"/>
      <c r="M1271" s="7">
        <f>J1271</f>
        <v>40862</v>
      </c>
    </row>
    <row r="1272" spans="1:14" ht="36" customHeight="1" thickTop="1" thickBot="1">
      <c r="A1272" s="593" t="s">
        <v>360</v>
      </c>
      <c r="B1272" s="594"/>
      <c r="C1272" s="595"/>
      <c r="D1272" s="596" t="s">
        <v>361</v>
      </c>
      <c r="E1272" s="597"/>
      <c r="F1272" s="597"/>
      <c r="G1272" s="597"/>
      <c r="H1272" s="597"/>
      <c r="I1272" s="598"/>
      <c r="J1272" s="599" t="s">
        <v>362</v>
      </c>
      <c r="K1272" s="599"/>
      <c r="L1272" s="600" t="s">
        <v>363</v>
      </c>
      <c r="M1272" s="601"/>
    </row>
    <row r="1273" spans="1:14" ht="17.25" thickTop="1">
      <c r="A1273" s="568" t="s">
        <v>364</v>
      </c>
      <c r="B1273" s="569"/>
      <c r="C1273" s="570"/>
      <c r="D1273" s="563" t="s">
        <v>365</v>
      </c>
      <c r="E1273" s="602"/>
      <c r="F1273" s="603" t="s">
        <v>366</v>
      </c>
      <c r="G1273" s="604"/>
      <c r="H1273" s="605">
        <v>40190</v>
      </c>
      <c r="I1273" s="606"/>
      <c r="J1273" s="595" t="s">
        <v>367</v>
      </c>
      <c r="K1273" s="595"/>
      <c r="L1273" s="581">
        <v>720</v>
      </c>
      <c r="M1273" s="582"/>
    </row>
    <row r="1274" spans="1:14" ht="17.25" thickBot="1">
      <c r="A1274" s="583" t="s">
        <v>368</v>
      </c>
      <c r="B1274" s="584"/>
      <c r="C1274" s="585"/>
      <c r="D1274" s="586" t="s">
        <v>369</v>
      </c>
      <c r="E1274" s="587"/>
      <c r="F1274" s="568" t="s">
        <v>370</v>
      </c>
      <c r="G1274" s="570"/>
      <c r="H1274" s="588">
        <v>41007</v>
      </c>
      <c r="I1274" s="589"/>
      <c r="J1274" s="570" t="s">
        <v>371</v>
      </c>
      <c r="K1274" s="570"/>
      <c r="L1274" s="590">
        <v>575</v>
      </c>
      <c r="M1274" s="591"/>
    </row>
    <row r="1275" spans="1:14" ht="18" thickTop="1" thickBot="1">
      <c r="A1275" s="565" t="s">
        <v>372</v>
      </c>
      <c r="B1275" s="566"/>
      <c r="C1275" s="567"/>
      <c r="D1275" s="572">
        <v>483900000</v>
      </c>
      <c r="E1275" s="573"/>
      <c r="F1275" s="571" t="s">
        <v>373</v>
      </c>
      <c r="G1275" s="557"/>
      <c r="H1275" s="574">
        <v>97</v>
      </c>
      <c r="I1275" s="575"/>
      <c r="J1275" s="557" t="s">
        <v>374</v>
      </c>
      <c r="K1275" s="557"/>
      <c r="L1275" s="576">
        <f>L1273-L1274</f>
        <v>145</v>
      </c>
      <c r="M1275" s="577"/>
    </row>
    <row r="1276" spans="1:14" ht="17.25" thickTop="1">
      <c r="A1276" s="568"/>
      <c r="B1276" s="569"/>
      <c r="C1276" s="570"/>
      <c r="D1276" s="578" t="s">
        <v>375</v>
      </c>
      <c r="E1276" s="578"/>
      <c r="F1276" s="579" t="s">
        <v>376</v>
      </c>
      <c r="G1276" s="579"/>
      <c r="H1276" s="579"/>
      <c r="I1276" s="580"/>
      <c r="J1276" s="566" t="s">
        <v>377</v>
      </c>
      <c r="K1276" s="567"/>
      <c r="L1276" s="458">
        <v>0.72360000000000002</v>
      </c>
      <c r="M1276" s="459"/>
    </row>
    <row r="1277" spans="1:14" ht="17.25" thickBot="1">
      <c r="A1277" s="571"/>
      <c r="B1277" s="556"/>
      <c r="C1277" s="557"/>
      <c r="D1277" s="553" t="s">
        <v>378</v>
      </c>
      <c r="E1277" s="553"/>
      <c r="F1277" s="554" t="s">
        <v>379</v>
      </c>
      <c r="G1277" s="554"/>
      <c r="H1277" s="554"/>
      <c r="I1277" s="555"/>
      <c r="J1277" s="556" t="s">
        <v>380</v>
      </c>
      <c r="K1277" s="557"/>
      <c r="L1277" s="440">
        <v>0.69130000000000003</v>
      </c>
      <c r="M1277" s="441"/>
      <c r="N1277" s="127">
        <f>L1276-L1277</f>
        <v>3.2299999999999995E-2</v>
      </c>
    </row>
    <row r="1278" spans="1:14" ht="18" thickTop="1" thickBot="1">
      <c r="A1278" s="704" t="s">
        <v>381</v>
      </c>
      <c r="B1278" s="705"/>
      <c r="C1278" s="706"/>
      <c r="D1278" s="706"/>
      <c r="E1278" s="706"/>
      <c r="F1278" s="706"/>
      <c r="G1278" s="706"/>
      <c r="H1278" s="706"/>
      <c r="I1278" s="706"/>
      <c r="J1278" s="707"/>
      <c r="K1278" s="707"/>
      <c r="L1278" s="706"/>
      <c r="M1278" s="708"/>
    </row>
    <row r="1279" spans="1:14" ht="24" customHeight="1" thickTop="1">
      <c r="A1279" s="568" t="s">
        <v>382</v>
      </c>
      <c r="B1279" s="569"/>
      <c r="C1279" s="570"/>
      <c r="D1279" s="181" t="s">
        <v>383</v>
      </c>
      <c r="E1279" s="181" t="s">
        <v>384</v>
      </c>
      <c r="F1279" s="570" t="s">
        <v>385</v>
      </c>
      <c r="G1279" s="570"/>
      <c r="H1279" s="570" t="s">
        <v>386</v>
      </c>
      <c r="I1279" s="709"/>
      <c r="J1279" s="710" t="s">
        <v>387</v>
      </c>
      <c r="K1279" s="711"/>
      <c r="L1279" s="569" t="s">
        <v>388</v>
      </c>
      <c r="M1279" s="623"/>
    </row>
    <row r="1280" spans="1:14" ht="38.25" customHeight="1">
      <c r="A1280" s="14">
        <v>1</v>
      </c>
      <c r="B1280" s="698" t="s">
        <v>389</v>
      </c>
      <c r="C1280" s="699"/>
      <c r="D1280" s="181" t="s">
        <v>390</v>
      </c>
      <c r="E1280" s="54">
        <v>1</v>
      </c>
      <c r="F1280" s="675"/>
      <c r="G1280" s="676"/>
      <c r="H1280" s="677">
        <f>L1274/L1273</f>
        <v>0.79861111111111116</v>
      </c>
      <c r="I1280" s="678"/>
      <c r="J1280" s="688" t="s">
        <v>391</v>
      </c>
      <c r="K1280" s="689"/>
      <c r="L1280" s="700"/>
      <c r="M1280" s="701"/>
    </row>
    <row r="1281" spans="1:19" ht="38.1" customHeight="1">
      <c r="A1281" s="14">
        <v>2</v>
      </c>
      <c r="B1281" s="692" t="s">
        <v>392</v>
      </c>
      <c r="C1281" s="693"/>
      <c r="D1281" s="181" t="s">
        <v>393</v>
      </c>
      <c r="E1281" s="54">
        <v>6838</v>
      </c>
      <c r="F1281" s="675"/>
      <c r="G1281" s="676"/>
      <c r="H1281" s="677">
        <v>5780</v>
      </c>
      <c r="I1281" s="678"/>
      <c r="J1281" s="688" t="s">
        <v>391</v>
      </c>
      <c r="K1281" s="689"/>
      <c r="L1281" s="668" t="s">
        <v>519</v>
      </c>
      <c r="M1281" s="725"/>
      <c r="O1281" s="10"/>
      <c r="P1281" s="63"/>
      <c r="Q1281" s="11"/>
      <c r="R1281" s="11"/>
      <c r="S1281" s="4"/>
    </row>
    <row r="1282" spans="1:19" ht="38.25" customHeight="1">
      <c r="A1282" s="14">
        <v>3</v>
      </c>
      <c r="B1282" s="686" t="s">
        <v>394</v>
      </c>
      <c r="C1282" s="687"/>
      <c r="D1282" s="181" t="s">
        <v>395</v>
      </c>
      <c r="E1282" s="112">
        <v>33186</v>
      </c>
      <c r="F1282" s="675"/>
      <c r="G1282" s="676"/>
      <c r="H1282" s="702">
        <v>33180</v>
      </c>
      <c r="I1282" s="703"/>
      <c r="J1282" s="688" t="s">
        <v>391</v>
      </c>
      <c r="K1282" s="689"/>
      <c r="L1282" s="690" t="s">
        <v>520</v>
      </c>
      <c r="M1282" s="691"/>
    </row>
    <row r="1283" spans="1:19" ht="38.25" customHeight="1">
      <c r="A1283" s="14">
        <v>4</v>
      </c>
      <c r="B1283" s="686" t="s">
        <v>396</v>
      </c>
      <c r="C1283" s="687"/>
      <c r="D1283" s="181" t="s">
        <v>397</v>
      </c>
      <c r="E1283" s="112">
        <v>49.6</v>
      </c>
      <c r="F1283" s="675"/>
      <c r="G1283" s="676"/>
      <c r="H1283" s="702">
        <v>36</v>
      </c>
      <c r="I1283" s="703"/>
      <c r="J1283" s="688" t="s">
        <v>391</v>
      </c>
      <c r="K1283" s="689"/>
      <c r="L1283" s="734" t="s">
        <v>521</v>
      </c>
      <c r="M1283" s="735"/>
    </row>
    <row r="1284" spans="1:19" ht="38.25" customHeight="1">
      <c r="A1284" s="14">
        <v>5</v>
      </c>
      <c r="B1284" s="692" t="s">
        <v>400</v>
      </c>
      <c r="C1284" s="693"/>
      <c r="D1284" s="181" t="s">
        <v>393</v>
      </c>
      <c r="E1284" s="55">
        <v>8512</v>
      </c>
      <c r="F1284" s="675"/>
      <c r="G1284" s="676"/>
      <c r="H1284" s="677">
        <v>7000</v>
      </c>
      <c r="I1284" s="678"/>
      <c r="J1284" s="688" t="s">
        <v>391</v>
      </c>
      <c r="K1284" s="689"/>
      <c r="L1284" s="732" t="s">
        <v>401</v>
      </c>
      <c r="M1284" s="733"/>
    </row>
    <row r="1285" spans="1:19" ht="38.25" customHeight="1">
      <c r="A1285" s="14">
        <v>6</v>
      </c>
      <c r="B1285" s="692" t="s">
        <v>398</v>
      </c>
      <c r="C1285" s="693"/>
      <c r="D1285" s="181" t="s">
        <v>393</v>
      </c>
      <c r="E1285" s="112">
        <v>696.15</v>
      </c>
      <c r="F1285" s="675"/>
      <c r="G1285" s="676"/>
      <c r="H1285" s="677">
        <v>208</v>
      </c>
      <c r="I1285" s="678"/>
      <c r="J1285" s="688" t="s">
        <v>391</v>
      </c>
      <c r="K1285" s="689"/>
      <c r="L1285" s="694" t="s">
        <v>399</v>
      </c>
      <c r="M1285" s="695"/>
    </row>
    <row r="1286" spans="1:19" ht="38.25" customHeight="1">
      <c r="A1286" s="14">
        <v>7</v>
      </c>
      <c r="B1286" s="686" t="s">
        <v>402</v>
      </c>
      <c r="C1286" s="687"/>
      <c r="D1286" s="181" t="s">
        <v>393</v>
      </c>
      <c r="E1286" s="55">
        <v>7726</v>
      </c>
      <c r="F1286" s="675"/>
      <c r="G1286" s="676"/>
      <c r="H1286" s="677">
        <v>6726</v>
      </c>
      <c r="I1286" s="678"/>
      <c r="J1286" s="688" t="s">
        <v>403</v>
      </c>
      <c r="K1286" s="689"/>
      <c r="L1286" s="694" t="s">
        <v>522</v>
      </c>
      <c r="M1286" s="695"/>
    </row>
    <row r="1287" spans="1:19" ht="38.25" customHeight="1">
      <c r="A1287" s="14">
        <v>8</v>
      </c>
      <c r="B1287" s="686" t="s">
        <v>405</v>
      </c>
      <c r="C1287" s="687"/>
      <c r="D1287" s="181" t="s">
        <v>393</v>
      </c>
      <c r="E1287" s="55">
        <v>2865</v>
      </c>
      <c r="F1287" s="675"/>
      <c r="G1287" s="676"/>
      <c r="H1287" s="677">
        <v>26742</v>
      </c>
      <c r="I1287" s="678"/>
      <c r="J1287" s="688" t="s">
        <v>391</v>
      </c>
      <c r="K1287" s="689"/>
      <c r="L1287" s="668" t="s">
        <v>406</v>
      </c>
      <c r="M1287" s="725"/>
    </row>
    <row r="1288" spans="1:19" ht="38.25" customHeight="1">
      <c r="A1288" s="14">
        <v>9</v>
      </c>
      <c r="B1288" s="686" t="s">
        <v>407</v>
      </c>
      <c r="C1288" s="687"/>
      <c r="D1288" s="181" t="s">
        <v>393</v>
      </c>
      <c r="E1288" s="55">
        <v>2013</v>
      </c>
      <c r="F1288" s="675"/>
      <c r="G1288" s="676"/>
      <c r="H1288" s="677">
        <v>100</v>
      </c>
      <c r="I1288" s="678"/>
      <c r="J1288" s="688" t="s">
        <v>391</v>
      </c>
      <c r="K1288" s="689"/>
      <c r="L1288" s="681" t="s">
        <v>523</v>
      </c>
      <c r="M1288" s="682"/>
    </row>
    <row r="1289" spans="1:19" ht="38.25" customHeight="1">
      <c r="A1289" s="14">
        <v>10</v>
      </c>
      <c r="B1289" s="673" t="s">
        <v>524</v>
      </c>
      <c r="C1289" s="674"/>
      <c r="D1289" s="181" t="s">
        <v>393</v>
      </c>
      <c r="E1289" s="112">
        <v>214.54</v>
      </c>
      <c r="F1289" s="675"/>
      <c r="G1289" s="676"/>
      <c r="H1289" s="677"/>
      <c r="I1289" s="678"/>
      <c r="J1289" s="688" t="s">
        <v>391</v>
      </c>
      <c r="K1289" s="689"/>
      <c r="L1289" s="668" t="s">
        <v>525</v>
      </c>
      <c r="M1289" s="725"/>
    </row>
    <row r="1290" spans="1:19" ht="38.25" customHeight="1">
      <c r="A1290" s="14">
        <v>11</v>
      </c>
      <c r="B1290" s="673" t="s">
        <v>526</v>
      </c>
      <c r="C1290" s="674"/>
      <c r="D1290" s="181" t="s">
        <v>393</v>
      </c>
      <c r="E1290" s="55">
        <v>585</v>
      </c>
      <c r="F1290" s="675"/>
      <c r="G1290" s="676"/>
      <c r="H1290" s="677"/>
      <c r="I1290" s="678"/>
      <c r="J1290" s="688" t="s">
        <v>391</v>
      </c>
      <c r="K1290" s="689"/>
      <c r="L1290" s="681" t="s">
        <v>527</v>
      </c>
      <c r="M1290" s="682"/>
    </row>
    <row r="1291" spans="1:19" ht="38.25" customHeight="1">
      <c r="A1291" s="14">
        <v>12</v>
      </c>
      <c r="B1291" s="673" t="s">
        <v>409</v>
      </c>
      <c r="C1291" s="674"/>
      <c r="D1291" s="181" t="s">
        <v>410</v>
      </c>
      <c r="E1291" s="55">
        <v>113</v>
      </c>
      <c r="F1291" s="675"/>
      <c r="G1291" s="676"/>
      <c r="H1291" s="677">
        <v>0</v>
      </c>
      <c r="I1291" s="678"/>
      <c r="J1291" s="688" t="s">
        <v>391</v>
      </c>
      <c r="K1291" s="689"/>
      <c r="L1291" s="681" t="s">
        <v>411</v>
      </c>
      <c r="M1291" s="682"/>
    </row>
    <row r="1292" spans="1:19" ht="38.25" customHeight="1" thickBot="1">
      <c r="A1292" s="14">
        <v>13</v>
      </c>
      <c r="B1292" s="673" t="s">
        <v>528</v>
      </c>
      <c r="C1292" s="674"/>
      <c r="D1292" s="181" t="s">
        <v>410</v>
      </c>
      <c r="E1292" s="128">
        <v>67.2</v>
      </c>
      <c r="F1292" s="675"/>
      <c r="G1292" s="676"/>
      <c r="H1292" s="677"/>
      <c r="I1292" s="678"/>
      <c r="J1292" s="679" t="s">
        <v>529</v>
      </c>
      <c r="K1292" s="680"/>
      <c r="L1292" s="681"/>
      <c r="M1292" s="682"/>
    </row>
    <row r="1293" spans="1:19" ht="17.25" thickTop="1">
      <c r="A1293" s="683" t="s">
        <v>412</v>
      </c>
      <c r="B1293" s="684"/>
      <c r="C1293" s="684"/>
      <c r="D1293" s="684"/>
      <c r="E1293" s="684"/>
      <c r="F1293" s="684"/>
      <c r="G1293" s="684"/>
      <c r="H1293" s="684"/>
      <c r="I1293" s="684"/>
      <c r="J1293" s="684"/>
      <c r="K1293" s="684"/>
      <c r="L1293" s="684"/>
      <c r="M1293" s="685"/>
    </row>
    <row r="1294" spans="1:19">
      <c r="A1294" s="668" t="s">
        <v>413</v>
      </c>
      <c r="B1294" s="663"/>
      <c r="C1294" s="187" t="s">
        <v>414</v>
      </c>
      <c r="D1294" s="187" t="s">
        <v>415</v>
      </c>
      <c r="E1294" s="187" t="s">
        <v>413</v>
      </c>
      <c r="F1294" s="187" t="s">
        <v>414</v>
      </c>
      <c r="G1294" s="15" t="s">
        <v>415</v>
      </c>
      <c r="H1294" s="663" t="s">
        <v>416</v>
      </c>
      <c r="I1294" s="670"/>
      <c r="J1294" s="671" t="s">
        <v>417</v>
      </c>
      <c r="K1294" s="671"/>
      <c r="L1294" s="671" t="s">
        <v>418</v>
      </c>
      <c r="M1294" s="672"/>
    </row>
    <row r="1295" spans="1:19">
      <c r="A1295" s="661" t="s">
        <v>419</v>
      </c>
      <c r="B1295" s="569"/>
      <c r="C1295" s="16">
        <v>7</v>
      </c>
      <c r="D1295" s="57">
        <f>C1295+D1201</f>
        <v>4008</v>
      </c>
      <c r="E1295" s="181" t="s">
        <v>420</v>
      </c>
      <c r="F1295" s="16">
        <v>5</v>
      </c>
      <c r="G1295" s="57">
        <f>F1295+G1201</f>
        <v>8547</v>
      </c>
      <c r="H1295" s="569" t="s">
        <v>421</v>
      </c>
      <c r="I1295" s="570"/>
      <c r="J1295" s="18">
        <v>0</v>
      </c>
      <c r="K1295" s="19">
        <f>J1295+K1201</f>
        <v>32</v>
      </c>
      <c r="L1295" s="20">
        <v>0</v>
      </c>
      <c r="M1295" s="21">
        <f>L1295+M1201</f>
        <v>5</v>
      </c>
    </row>
    <row r="1296" spans="1:19">
      <c r="A1296" s="661" t="s">
        <v>422</v>
      </c>
      <c r="B1296" s="569"/>
      <c r="C1296" s="16">
        <v>0</v>
      </c>
      <c r="D1296" s="57">
        <f>C1296+D1202</f>
        <v>65</v>
      </c>
      <c r="E1296" s="181" t="s">
        <v>423</v>
      </c>
      <c r="F1296" s="16">
        <v>0</v>
      </c>
      <c r="G1296" s="57">
        <f>F1296+G1202</f>
        <v>12</v>
      </c>
      <c r="H1296" s="569" t="s">
        <v>424</v>
      </c>
      <c r="I1296" s="570"/>
      <c r="J1296" s="18">
        <v>0</v>
      </c>
      <c r="K1296" s="19">
        <f t="shared" ref="K1296:K1299" si="61">J1296+K1202</f>
        <v>143</v>
      </c>
      <c r="L1296" s="20">
        <v>0</v>
      </c>
      <c r="M1296" s="21">
        <f t="shared" ref="M1296:M1299" si="62">L1296+M1202</f>
        <v>11</v>
      </c>
    </row>
    <row r="1297" spans="1:14">
      <c r="A1297" s="661" t="s">
        <v>425</v>
      </c>
      <c r="B1297" s="569"/>
      <c r="C1297" s="16">
        <v>4</v>
      </c>
      <c r="D1297" s="57">
        <f>C1297+D1203</f>
        <v>1573</v>
      </c>
      <c r="E1297" s="181" t="s">
        <v>426</v>
      </c>
      <c r="F1297" s="16">
        <v>0</v>
      </c>
      <c r="G1297" s="57">
        <f>F1297+G1203</f>
        <v>55</v>
      </c>
      <c r="H1297" s="569" t="s">
        <v>427</v>
      </c>
      <c r="I1297" s="570"/>
      <c r="J1297" s="18">
        <v>0</v>
      </c>
      <c r="K1297" s="19">
        <f t="shared" si="61"/>
        <v>16</v>
      </c>
      <c r="L1297" s="20">
        <v>0</v>
      </c>
      <c r="M1297" s="21">
        <f t="shared" si="62"/>
        <v>3</v>
      </c>
    </row>
    <row r="1298" spans="1:14">
      <c r="A1298" s="653" t="s">
        <v>428</v>
      </c>
      <c r="B1298" s="654"/>
      <c r="C1298" s="16">
        <v>0</v>
      </c>
      <c r="D1298" s="57">
        <f>C1298+D1204</f>
        <v>4053</v>
      </c>
      <c r="E1298" s="188" t="s">
        <v>429</v>
      </c>
      <c r="F1298" s="16">
        <v>0</v>
      </c>
      <c r="G1298" s="57">
        <f>F1298+G1204</f>
        <v>96</v>
      </c>
      <c r="H1298" s="722" t="s">
        <v>430</v>
      </c>
      <c r="I1298" s="724"/>
      <c r="J1298" s="18">
        <v>0</v>
      </c>
      <c r="K1298" s="19">
        <f t="shared" si="61"/>
        <v>16</v>
      </c>
      <c r="L1298" s="20">
        <v>0</v>
      </c>
      <c r="M1298" s="21">
        <f t="shared" si="62"/>
        <v>2</v>
      </c>
    </row>
    <row r="1299" spans="1:14" ht="17.25" thickBot="1">
      <c r="A1299" s="712" t="s">
        <v>431</v>
      </c>
      <c r="B1299" s="556"/>
      <c r="C1299" s="114">
        <v>0</v>
      </c>
      <c r="D1299" s="129">
        <f>C1299+D1205</f>
        <v>518</v>
      </c>
      <c r="E1299" s="130" t="s">
        <v>432</v>
      </c>
      <c r="F1299" s="114">
        <v>0</v>
      </c>
      <c r="G1299" s="129">
        <f>F1299+G1205</f>
        <v>107</v>
      </c>
      <c r="H1299" s="556" t="s">
        <v>433</v>
      </c>
      <c r="I1299" s="557"/>
      <c r="J1299" s="115">
        <v>0</v>
      </c>
      <c r="K1299" s="116">
        <f t="shared" si="61"/>
        <v>0</v>
      </c>
      <c r="L1299" s="131">
        <v>0</v>
      </c>
      <c r="M1299" s="118">
        <f t="shared" si="62"/>
        <v>111</v>
      </c>
    </row>
    <row r="1300" spans="1:14" ht="26.25" thickTop="1">
      <c r="E1300" s="616" t="s">
        <v>448</v>
      </c>
      <c r="F1300" s="616"/>
      <c r="G1300" s="616"/>
      <c r="H1300" s="616"/>
      <c r="I1300" s="616"/>
      <c r="L1300" s="616" t="s">
        <v>449</v>
      </c>
      <c r="M1300" s="616"/>
    </row>
    <row r="1301" spans="1:14" ht="25.5">
      <c r="A1301" s="617" t="s">
        <v>450</v>
      </c>
      <c r="B1301" s="617"/>
      <c r="C1301" s="617"/>
      <c r="E1301" s="616" t="s">
        <v>451</v>
      </c>
      <c r="F1301" s="616"/>
      <c r="G1301" s="616"/>
      <c r="H1301" s="616"/>
      <c r="I1301" s="616"/>
    </row>
    <row r="1302" spans="1:14" ht="17.25" thickBot="1">
      <c r="A1302" s="5" t="s">
        <v>75</v>
      </c>
      <c r="B1302" s="6"/>
      <c r="C1302" s="6"/>
      <c r="D1302" s="6"/>
      <c r="E1302" s="5"/>
      <c r="F1302" s="5"/>
      <c r="G1302" s="5"/>
      <c r="H1302" s="5" t="s">
        <v>452</v>
      </c>
      <c r="J1302" s="592">
        <v>40862</v>
      </c>
      <c r="K1302" s="592"/>
      <c r="L1302" s="592"/>
      <c r="M1302" s="7">
        <f>J1302</f>
        <v>40862</v>
      </c>
    </row>
    <row r="1303" spans="1:14" ht="36" customHeight="1" thickTop="1" thickBot="1">
      <c r="A1303" s="593" t="s">
        <v>360</v>
      </c>
      <c r="B1303" s="594"/>
      <c r="C1303" s="595"/>
      <c r="D1303" s="596" t="s">
        <v>361</v>
      </c>
      <c r="E1303" s="597"/>
      <c r="F1303" s="597"/>
      <c r="G1303" s="597"/>
      <c r="H1303" s="597"/>
      <c r="I1303" s="598"/>
      <c r="J1303" s="599" t="s">
        <v>362</v>
      </c>
      <c r="K1303" s="599"/>
      <c r="L1303" s="600" t="s">
        <v>363</v>
      </c>
      <c r="M1303" s="601"/>
    </row>
    <row r="1304" spans="1:14" ht="17.25" thickTop="1">
      <c r="A1304" s="568" t="s">
        <v>364</v>
      </c>
      <c r="B1304" s="569"/>
      <c r="C1304" s="570"/>
      <c r="D1304" s="563" t="s">
        <v>365</v>
      </c>
      <c r="E1304" s="602"/>
      <c r="F1304" s="603" t="s">
        <v>366</v>
      </c>
      <c r="G1304" s="604"/>
      <c r="H1304" s="605">
        <v>40190</v>
      </c>
      <c r="I1304" s="606"/>
      <c r="J1304" s="595" t="s">
        <v>367</v>
      </c>
      <c r="K1304" s="595"/>
      <c r="L1304" s="581">
        <v>720</v>
      </c>
      <c r="M1304" s="582"/>
    </row>
    <row r="1305" spans="1:14" ht="17.25" thickBot="1">
      <c r="A1305" s="583" t="s">
        <v>368</v>
      </c>
      <c r="B1305" s="584"/>
      <c r="C1305" s="585"/>
      <c r="D1305" s="586" t="s">
        <v>369</v>
      </c>
      <c r="E1305" s="587"/>
      <c r="F1305" s="568" t="s">
        <v>370</v>
      </c>
      <c r="G1305" s="570"/>
      <c r="H1305" s="588">
        <v>41007</v>
      </c>
      <c r="I1305" s="589"/>
      <c r="J1305" s="570" t="s">
        <v>371</v>
      </c>
      <c r="K1305" s="570"/>
      <c r="L1305" s="590">
        <v>575</v>
      </c>
      <c r="M1305" s="591"/>
    </row>
    <row r="1306" spans="1:14" ht="18" thickTop="1" thickBot="1">
      <c r="A1306" s="565" t="s">
        <v>372</v>
      </c>
      <c r="B1306" s="566"/>
      <c r="C1306" s="567"/>
      <c r="D1306" s="572">
        <v>483900000</v>
      </c>
      <c r="E1306" s="573"/>
      <c r="F1306" s="571" t="s">
        <v>373</v>
      </c>
      <c r="G1306" s="557"/>
      <c r="H1306" s="574">
        <v>97</v>
      </c>
      <c r="I1306" s="575"/>
      <c r="J1306" s="557" t="s">
        <v>374</v>
      </c>
      <c r="K1306" s="557"/>
      <c r="L1306" s="576">
        <f>L1304-L1305</f>
        <v>145</v>
      </c>
      <c r="M1306" s="577"/>
    </row>
    <row r="1307" spans="1:14" ht="17.25" thickTop="1">
      <c r="A1307" s="568"/>
      <c r="B1307" s="569"/>
      <c r="C1307" s="570"/>
      <c r="D1307" s="578" t="s">
        <v>375</v>
      </c>
      <c r="E1307" s="578"/>
      <c r="F1307" s="579" t="s">
        <v>376</v>
      </c>
      <c r="G1307" s="579"/>
      <c r="H1307" s="579"/>
      <c r="I1307" s="580"/>
      <c r="J1307" s="566" t="s">
        <v>377</v>
      </c>
      <c r="K1307" s="567"/>
      <c r="L1307" s="458">
        <v>0.72360000000000002</v>
      </c>
      <c r="M1307" s="459"/>
    </row>
    <row r="1308" spans="1:14" ht="17.25" thickBot="1">
      <c r="A1308" s="571"/>
      <c r="B1308" s="556"/>
      <c r="C1308" s="557"/>
      <c r="D1308" s="553" t="s">
        <v>378</v>
      </c>
      <c r="E1308" s="553"/>
      <c r="F1308" s="554" t="s">
        <v>379</v>
      </c>
      <c r="G1308" s="554"/>
      <c r="H1308" s="554"/>
      <c r="I1308" s="555"/>
      <c r="J1308" s="556" t="s">
        <v>380</v>
      </c>
      <c r="K1308" s="557"/>
      <c r="L1308" s="440">
        <v>0.69130000000000003</v>
      </c>
      <c r="M1308" s="441"/>
      <c r="N1308" s="127">
        <f>L1307-L1308</f>
        <v>3.2299999999999995E-2</v>
      </c>
    </row>
    <row r="1309" spans="1:14" ht="17.25" thickTop="1">
      <c r="A1309" s="721" t="s">
        <v>434</v>
      </c>
      <c r="B1309" s="722"/>
      <c r="C1309" s="24">
        <v>0</v>
      </c>
      <c r="D1309" s="57">
        <f>C1309+D1206</f>
        <v>87</v>
      </c>
      <c r="E1309" s="189" t="s">
        <v>435</v>
      </c>
      <c r="F1309" s="57">
        <v>0</v>
      </c>
      <c r="G1309" s="141">
        <f>F1309+G1206</f>
        <v>14</v>
      </c>
      <c r="H1309" s="731" t="s">
        <v>436</v>
      </c>
      <c r="I1309" s="599"/>
      <c r="J1309" s="18">
        <v>0</v>
      </c>
      <c r="K1309" s="19">
        <f t="shared" ref="K1309:K1315" si="63">J1309+K1206</f>
        <v>0</v>
      </c>
      <c r="L1309" s="26">
        <v>0</v>
      </c>
      <c r="M1309" s="21">
        <f>L1309+M1206</f>
        <v>3824</v>
      </c>
    </row>
    <row r="1310" spans="1:14">
      <c r="A1310" s="721" t="s">
        <v>437</v>
      </c>
      <c r="B1310" s="722"/>
      <c r="C1310" s="24">
        <v>0</v>
      </c>
      <c r="D1310" s="57">
        <f>C1310+D1207</f>
        <v>441</v>
      </c>
      <c r="E1310" s="189" t="s">
        <v>438</v>
      </c>
      <c r="F1310" s="16">
        <v>0</v>
      </c>
      <c r="G1310" s="141">
        <f t="shared" ref="G1310:G1313" si="64">F1310+G1207</f>
        <v>41</v>
      </c>
      <c r="H1310" s="622" t="s">
        <v>437</v>
      </c>
      <c r="I1310" s="570"/>
      <c r="J1310" s="18">
        <v>0</v>
      </c>
      <c r="K1310" s="19">
        <f t="shared" si="63"/>
        <v>0</v>
      </c>
      <c r="L1310" s="26">
        <v>0</v>
      </c>
      <c r="M1310" s="21">
        <f t="shared" ref="M1310:M1313" si="65">L1310+M1207</f>
        <v>54</v>
      </c>
    </row>
    <row r="1311" spans="1:14">
      <c r="A1311" s="721" t="s">
        <v>439</v>
      </c>
      <c r="B1311" s="722"/>
      <c r="C1311" s="24">
        <v>0</v>
      </c>
      <c r="D1311" s="57">
        <f>C1311+D1208</f>
        <v>10</v>
      </c>
      <c r="E1311" s="189" t="s">
        <v>440</v>
      </c>
      <c r="F1311" s="16">
        <v>0</v>
      </c>
      <c r="G1311" s="57">
        <f t="shared" si="64"/>
        <v>3</v>
      </c>
      <c r="H1311" s="723" t="s">
        <v>441</v>
      </c>
      <c r="I1311" s="724"/>
      <c r="J1311" s="18">
        <v>0</v>
      </c>
      <c r="K1311" s="19">
        <f t="shared" si="63"/>
        <v>0</v>
      </c>
      <c r="L1311" s="20">
        <v>0</v>
      </c>
      <c r="M1311" s="21">
        <f t="shared" si="65"/>
        <v>10</v>
      </c>
    </row>
    <row r="1312" spans="1:14">
      <c r="A1312" s="661" t="s">
        <v>442</v>
      </c>
      <c r="B1312" s="569"/>
      <c r="C1312" s="24">
        <v>0</v>
      </c>
      <c r="D1312" s="57">
        <f>C1312+D1209</f>
        <v>323</v>
      </c>
      <c r="E1312" s="189" t="s">
        <v>443</v>
      </c>
      <c r="F1312" s="16">
        <v>0</v>
      </c>
      <c r="G1312" s="57">
        <f t="shared" si="64"/>
        <v>10</v>
      </c>
      <c r="H1312" s="662" t="s">
        <v>444</v>
      </c>
      <c r="I1312" s="663"/>
      <c r="J1312" s="18">
        <v>0</v>
      </c>
      <c r="K1312" s="19">
        <f t="shared" si="63"/>
        <v>0</v>
      </c>
      <c r="L1312" s="26">
        <v>0</v>
      </c>
      <c r="M1312" s="21">
        <f t="shared" si="65"/>
        <v>2</v>
      </c>
    </row>
    <row r="1313" spans="1:13">
      <c r="A1313" s="661" t="s">
        <v>445</v>
      </c>
      <c r="B1313" s="569"/>
      <c r="C1313" s="16">
        <v>0</v>
      </c>
      <c r="D1313" s="57">
        <f>C1313+D1210</f>
        <v>374</v>
      </c>
      <c r="E1313" s="181" t="s">
        <v>446</v>
      </c>
      <c r="F1313" s="16">
        <v>0</v>
      </c>
      <c r="G1313" s="57">
        <f t="shared" si="64"/>
        <v>328</v>
      </c>
      <c r="H1313" s="662" t="s">
        <v>447</v>
      </c>
      <c r="I1313" s="663"/>
      <c r="J1313" s="18">
        <v>0</v>
      </c>
      <c r="K1313" s="19">
        <f t="shared" si="63"/>
        <v>0</v>
      </c>
      <c r="L1313" s="26">
        <v>0</v>
      </c>
      <c r="M1313" s="21">
        <f t="shared" si="65"/>
        <v>4</v>
      </c>
    </row>
    <row r="1314" spans="1:13">
      <c r="A1314" s="661" t="s">
        <v>453</v>
      </c>
      <c r="B1314" s="569"/>
      <c r="C1314" s="16">
        <v>0</v>
      </c>
      <c r="D1314" s="57">
        <f>C1314+D1220</f>
        <v>39</v>
      </c>
      <c r="E1314" s="181" t="s">
        <v>454</v>
      </c>
      <c r="F1314" s="16">
        <v>10</v>
      </c>
      <c r="G1314" s="57">
        <f>F1314+G1220</f>
        <v>1319</v>
      </c>
      <c r="H1314" s="662" t="s">
        <v>455</v>
      </c>
      <c r="I1314" s="663"/>
      <c r="J1314" s="18">
        <v>0</v>
      </c>
      <c r="K1314" s="19">
        <f t="shared" si="63"/>
        <v>0</v>
      </c>
      <c r="L1314" s="26">
        <v>0</v>
      </c>
      <c r="M1314" s="21">
        <f>L1314+M1220</f>
        <v>9</v>
      </c>
    </row>
    <row r="1315" spans="1:13">
      <c r="A1315" s="653" t="s">
        <v>456</v>
      </c>
      <c r="B1315" s="654"/>
      <c r="C1315" s="22">
        <v>0</v>
      </c>
      <c r="D1315" s="57">
        <f t="shared" ref="D1315:D1318" si="66">C1315+D1221</f>
        <v>10</v>
      </c>
      <c r="E1315" s="188" t="s">
        <v>457</v>
      </c>
      <c r="F1315" s="16">
        <v>6</v>
      </c>
      <c r="G1315" s="57">
        <f t="shared" ref="G1315:G1318" si="67">F1315+G1221</f>
        <v>516</v>
      </c>
      <c r="H1315" s="641" t="s">
        <v>458</v>
      </c>
      <c r="I1315" s="642"/>
      <c r="J1315" s="87">
        <v>0</v>
      </c>
      <c r="K1315" s="19">
        <f t="shared" si="63"/>
        <v>0</v>
      </c>
      <c r="L1315" s="88">
        <v>0</v>
      </c>
      <c r="M1315" s="21">
        <f t="shared" ref="M1315:M1316" si="68">L1315+M1221</f>
        <v>3</v>
      </c>
    </row>
    <row r="1316" spans="1:13">
      <c r="A1316" s="661" t="s">
        <v>459</v>
      </c>
      <c r="B1316" s="569"/>
      <c r="C1316" s="16">
        <v>0</v>
      </c>
      <c r="D1316" s="57">
        <f t="shared" si="66"/>
        <v>20</v>
      </c>
      <c r="E1316" s="181" t="s">
        <v>460</v>
      </c>
      <c r="F1316" s="16">
        <v>7</v>
      </c>
      <c r="G1316" s="57">
        <f t="shared" si="67"/>
        <v>160</v>
      </c>
      <c r="H1316" s="662" t="s">
        <v>461</v>
      </c>
      <c r="I1316" s="663"/>
      <c r="J1316" s="18">
        <v>0</v>
      </c>
      <c r="K1316" s="19">
        <f>J1316+K1222</f>
        <v>0</v>
      </c>
      <c r="L1316" s="26">
        <v>0</v>
      </c>
      <c r="M1316" s="21">
        <f t="shared" si="68"/>
        <v>10</v>
      </c>
    </row>
    <row r="1317" spans="1:13">
      <c r="A1317" s="661" t="s">
        <v>462</v>
      </c>
      <c r="B1317" s="569"/>
      <c r="C1317" s="16">
        <v>0</v>
      </c>
      <c r="D1317" s="57">
        <f t="shared" si="66"/>
        <v>11</v>
      </c>
      <c r="E1317" s="181" t="s">
        <v>463</v>
      </c>
      <c r="F1317" s="16">
        <v>0</v>
      </c>
      <c r="G1317" s="57">
        <f t="shared" si="67"/>
        <v>15</v>
      </c>
      <c r="H1317" s="662"/>
      <c r="I1317" s="663"/>
      <c r="J1317" s="18"/>
      <c r="K1317" s="19"/>
      <c r="L1317" s="26"/>
      <c r="M1317" s="110"/>
    </row>
    <row r="1318" spans="1:13">
      <c r="A1318" s="646" t="s">
        <v>464</v>
      </c>
      <c r="B1318" s="647"/>
      <c r="C1318" s="94">
        <v>0</v>
      </c>
      <c r="D1318" s="57">
        <f t="shared" si="66"/>
        <v>8</v>
      </c>
      <c r="E1318" s="95" t="s">
        <v>465</v>
      </c>
      <c r="F1318" s="94">
        <v>0</v>
      </c>
      <c r="G1318" s="57">
        <f t="shared" si="67"/>
        <v>8</v>
      </c>
      <c r="H1318" s="648"/>
      <c r="I1318" s="649"/>
      <c r="J1318" s="97"/>
      <c r="K1318" s="98"/>
      <c r="L1318" s="99"/>
      <c r="M1318" s="111"/>
    </row>
    <row r="1319" spans="1:13">
      <c r="A1319" s="650" t="s">
        <v>466</v>
      </c>
      <c r="B1319" s="651"/>
      <c r="C1319" s="651"/>
      <c r="D1319" s="651"/>
      <c r="E1319" s="651"/>
      <c r="F1319" s="651"/>
      <c r="G1319" s="651"/>
      <c r="H1319" s="651"/>
      <c r="I1319" s="651"/>
      <c r="J1319" s="651"/>
      <c r="K1319" s="651"/>
      <c r="L1319" s="651"/>
      <c r="M1319" s="652"/>
    </row>
    <row r="1320" spans="1:13">
      <c r="A1320" s="653" t="s">
        <v>467</v>
      </c>
      <c r="B1320" s="654"/>
      <c r="C1320" s="656" t="s">
        <v>468</v>
      </c>
      <c r="D1320" s="639" t="s">
        <v>469</v>
      </c>
      <c r="E1320" s="566"/>
      <c r="F1320" s="639" t="s">
        <v>470</v>
      </c>
      <c r="G1320" s="658"/>
      <c r="H1320" s="659" t="s">
        <v>471</v>
      </c>
      <c r="I1320" s="656" t="s">
        <v>472</v>
      </c>
      <c r="J1320" s="639" t="s">
        <v>469</v>
      </c>
      <c r="K1320" s="566"/>
      <c r="L1320" s="639" t="s">
        <v>470</v>
      </c>
      <c r="M1320" s="640"/>
    </row>
    <row r="1321" spans="1:13" ht="33" customHeight="1">
      <c r="A1321" s="655"/>
      <c r="B1321" s="566"/>
      <c r="C1321" s="657"/>
      <c r="D1321" s="181" t="s">
        <v>473</v>
      </c>
      <c r="E1321" s="181" t="s">
        <v>474</v>
      </c>
      <c r="F1321" s="181" t="s">
        <v>473</v>
      </c>
      <c r="G1321" s="27" t="s">
        <v>474</v>
      </c>
      <c r="H1321" s="660"/>
      <c r="I1321" s="657"/>
      <c r="J1321" s="181" t="s">
        <v>473</v>
      </c>
      <c r="K1321" s="181" t="s">
        <v>474</v>
      </c>
      <c r="L1321" s="181" t="s">
        <v>473</v>
      </c>
      <c r="M1321" s="186" t="s">
        <v>474</v>
      </c>
    </row>
    <row r="1322" spans="1:13" ht="22.5">
      <c r="A1322" s="180">
        <v>1</v>
      </c>
      <c r="B1322" s="190" t="s">
        <v>475</v>
      </c>
      <c r="C1322" s="65" t="s">
        <v>476</v>
      </c>
      <c r="D1322" s="59">
        <v>0</v>
      </c>
      <c r="E1322" s="58">
        <v>70.5</v>
      </c>
      <c r="F1322" s="59">
        <v>0</v>
      </c>
      <c r="G1322" s="28">
        <v>70.5</v>
      </c>
      <c r="H1322" s="29" t="s">
        <v>477</v>
      </c>
      <c r="I1322" s="58">
        <v>5876</v>
      </c>
      <c r="J1322" s="58">
        <v>0</v>
      </c>
      <c r="K1322" s="58">
        <v>0</v>
      </c>
      <c r="L1322" s="58">
        <v>0</v>
      </c>
      <c r="M1322" s="72">
        <v>6653.6</v>
      </c>
    </row>
    <row r="1323" spans="1:13" ht="22.5">
      <c r="A1323" s="182">
        <v>2</v>
      </c>
      <c r="B1323" s="60" t="s">
        <v>478</v>
      </c>
      <c r="C1323" s="77" t="s">
        <v>476</v>
      </c>
      <c r="D1323" s="62">
        <v>0</v>
      </c>
      <c r="E1323" s="58">
        <v>1286.5</v>
      </c>
      <c r="F1323" s="62">
        <v>0</v>
      </c>
      <c r="G1323" s="52">
        <v>1286.5</v>
      </c>
      <c r="H1323" s="74" t="s">
        <v>479</v>
      </c>
      <c r="I1323" s="64">
        <v>280</v>
      </c>
      <c r="J1323" s="64">
        <v>0</v>
      </c>
      <c r="K1323" s="58">
        <v>0</v>
      </c>
      <c r="L1323" s="64">
        <v>0</v>
      </c>
      <c r="M1323" s="76">
        <v>150</v>
      </c>
    </row>
    <row r="1324" spans="1:13" ht="22.5">
      <c r="A1324" s="180">
        <v>3</v>
      </c>
      <c r="B1324" s="190" t="s">
        <v>478</v>
      </c>
      <c r="C1324" s="70">
        <v>1510</v>
      </c>
      <c r="D1324" s="59">
        <v>0</v>
      </c>
      <c r="E1324" s="58">
        <v>1617</v>
      </c>
      <c r="F1324" s="59">
        <v>0</v>
      </c>
      <c r="G1324" s="28">
        <v>1617</v>
      </c>
      <c r="H1324" s="73" t="s">
        <v>20</v>
      </c>
      <c r="I1324" s="58">
        <v>0</v>
      </c>
      <c r="J1324" s="58">
        <v>0</v>
      </c>
      <c r="K1324" s="58">
        <v>0</v>
      </c>
      <c r="L1324" s="58">
        <v>0</v>
      </c>
      <c r="M1324" s="72">
        <v>400.5</v>
      </c>
    </row>
    <row r="1325" spans="1:13" ht="36">
      <c r="A1325" s="182">
        <v>4</v>
      </c>
      <c r="B1325" s="60" t="s">
        <v>480</v>
      </c>
      <c r="C1325" s="77" t="s">
        <v>476</v>
      </c>
      <c r="D1325" s="62">
        <v>0</v>
      </c>
      <c r="E1325" s="58">
        <v>11</v>
      </c>
      <c r="F1325" s="62">
        <v>0</v>
      </c>
      <c r="G1325" s="52">
        <v>11</v>
      </c>
      <c r="H1325" s="79" t="s">
        <v>21</v>
      </c>
      <c r="I1325" s="183">
        <v>2605</v>
      </c>
      <c r="J1325" s="64">
        <v>0</v>
      </c>
      <c r="K1325" s="58">
        <v>0</v>
      </c>
      <c r="L1325" s="64">
        <v>0</v>
      </c>
      <c r="M1325" s="61">
        <v>2605</v>
      </c>
    </row>
    <row r="1326" spans="1:13" ht="36">
      <c r="A1326" s="182">
        <v>5</v>
      </c>
      <c r="B1326" s="78" t="s">
        <v>481</v>
      </c>
      <c r="C1326" s="75">
        <v>25580.94</v>
      </c>
      <c r="D1326" s="62">
        <v>0</v>
      </c>
      <c r="E1326" s="58">
        <v>26635.5</v>
      </c>
      <c r="F1326" s="62">
        <v>0</v>
      </c>
      <c r="G1326" s="52">
        <v>26635.5</v>
      </c>
      <c r="H1326" s="79" t="s">
        <v>22</v>
      </c>
      <c r="I1326" s="183">
        <v>7442</v>
      </c>
      <c r="J1326" s="64">
        <v>0</v>
      </c>
      <c r="K1326" s="58">
        <v>0</v>
      </c>
      <c r="L1326" s="64">
        <v>0</v>
      </c>
      <c r="M1326" s="50">
        <v>7442</v>
      </c>
    </row>
    <row r="1327" spans="1:13" ht="36">
      <c r="A1327" s="182">
        <v>6</v>
      </c>
      <c r="B1327" s="78" t="s">
        <v>482</v>
      </c>
      <c r="C1327" s="71">
        <v>50</v>
      </c>
      <c r="D1327" s="62">
        <v>0</v>
      </c>
      <c r="E1327" s="58">
        <v>72.5</v>
      </c>
      <c r="F1327" s="62">
        <v>0</v>
      </c>
      <c r="G1327" s="52">
        <v>72.5</v>
      </c>
      <c r="H1327" s="79" t="s">
        <v>23</v>
      </c>
      <c r="I1327" s="183">
        <v>1319</v>
      </c>
      <c r="J1327" s="64">
        <v>0</v>
      </c>
      <c r="K1327" s="58">
        <v>0</v>
      </c>
      <c r="L1327" s="64">
        <v>0</v>
      </c>
      <c r="M1327" s="50">
        <v>1319</v>
      </c>
    </row>
    <row r="1328" spans="1:13" ht="22.5">
      <c r="A1328" s="180">
        <v>7</v>
      </c>
      <c r="B1328" s="179" t="s">
        <v>483</v>
      </c>
      <c r="C1328" s="66">
        <v>33.6</v>
      </c>
      <c r="D1328" s="59">
        <v>0</v>
      </c>
      <c r="E1328" s="58">
        <v>24.16</v>
      </c>
      <c r="F1328" s="59">
        <v>0</v>
      </c>
      <c r="G1328" s="28">
        <v>24.16</v>
      </c>
      <c r="H1328" s="31"/>
      <c r="I1328" s="181"/>
      <c r="J1328" s="181"/>
      <c r="K1328" s="181"/>
      <c r="L1328" s="181"/>
      <c r="M1328" s="30"/>
    </row>
    <row r="1329" spans="1:13" ht="22.5">
      <c r="A1329" s="182">
        <v>8</v>
      </c>
      <c r="B1329" s="32" t="s">
        <v>484</v>
      </c>
      <c r="C1329" s="67">
        <v>88.8</v>
      </c>
      <c r="D1329" s="62">
        <v>0</v>
      </c>
      <c r="E1329" s="58">
        <v>70.42</v>
      </c>
      <c r="F1329" s="62">
        <v>0</v>
      </c>
      <c r="G1329" s="52">
        <v>70.42</v>
      </c>
      <c r="H1329" s="33"/>
      <c r="I1329" s="183"/>
      <c r="J1329" s="183"/>
      <c r="K1329" s="183"/>
      <c r="L1329" s="183"/>
      <c r="M1329" s="34"/>
    </row>
    <row r="1330" spans="1:13">
      <c r="A1330" s="180">
        <v>9</v>
      </c>
      <c r="B1330" s="179" t="s">
        <v>485</v>
      </c>
      <c r="C1330" s="68">
        <v>1343</v>
      </c>
      <c r="D1330" s="59">
        <v>0</v>
      </c>
      <c r="E1330" s="58">
        <v>1474.91</v>
      </c>
      <c r="F1330" s="59">
        <v>0</v>
      </c>
      <c r="G1330" s="28">
        <v>1474.91</v>
      </c>
      <c r="H1330" s="31"/>
      <c r="I1330" s="181"/>
      <c r="J1330" s="181"/>
      <c r="K1330" s="181"/>
      <c r="L1330" s="181"/>
      <c r="M1330" s="30"/>
    </row>
    <row r="1331" spans="1:13">
      <c r="A1331" s="182">
        <v>10</v>
      </c>
      <c r="B1331" s="32" t="s">
        <v>486</v>
      </c>
      <c r="C1331" s="69">
        <v>4007</v>
      </c>
      <c r="D1331" s="62">
        <v>0</v>
      </c>
      <c r="E1331" s="58">
        <v>3972.43</v>
      </c>
      <c r="F1331" s="62">
        <v>0</v>
      </c>
      <c r="G1331" s="28">
        <v>3972.43</v>
      </c>
      <c r="H1331" s="33"/>
      <c r="I1331" s="183"/>
      <c r="J1331" s="183"/>
      <c r="K1331" s="183"/>
      <c r="L1331" s="183"/>
      <c r="M1331" s="34"/>
    </row>
    <row r="1332" spans="1:13" ht="17.25" thickBot="1">
      <c r="A1332" s="35">
        <v>11</v>
      </c>
      <c r="B1332" s="36"/>
      <c r="C1332" s="37"/>
      <c r="D1332" s="38"/>
      <c r="E1332" s="90"/>
      <c r="F1332" s="38"/>
      <c r="G1332" s="39"/>
      <c r="H1332" s="40"/>
      <c r="I1332" s="41"/>
      <c r="J1332" s="41"/>
      <c r="K1332" s="41"/>
      <c r="L1332" s="41"/>
      <c r="M1332" s="42"/>
    </row>
    <row r="1333" spans="1:13" ht="33.75" thickTop="1">
      <c r="A1333" s="565" t="s">
        <v>487</v>
      </c>
      <c r="B1333" s="566"/>
      <c r="C1333" s="567"/>
      <c r="D1333" s="567"/>
      <c r="E1333" s="639"/>
      <c r="F1333" s="641" t="s">
        <v>488</v>
      </c>
      <c r="G1333" s="642"/>
      <c r="H1333" s="43" t="s">
        <v>489</v>
      </c>
      <c r="I1333" s="43" t="s">
        <v>490</v>
      </c>
      <c r="J1333" s="567" t="s">
        <v>491</v>
      </c>
      <c r="K1333" s="567"/>
      <c r="L1333" s="567" t="s">
        <v>388</v>
      </c>
      <c r="M1333" s="643"/>
    </row>
    <row r="1334" spans="1:13">
      <c r="A1334" s="618" t="s">
        <v>492</v>
      </c>
      <c r="B1334" s="619"/>
      <c r="C1334" s="620"/>
      <c r="D1334" s="620" t="s">
        <v>493</v>
      </c>
      <c r="E1334" s="621"/>
      <c r="F1334" s="644"/>
      <c r="G1334" s="645"/>
      <c r="H1334" s="89"/>
      <c r="I1334" s="57"/>
      <c r="J1334" s="570"/>
      <c r="K1334" s="570"/>
      <c r="L1334" s="570"/>
      <c r="M1334" s="623"/>
    </row>
    <row r="1335" spans="1:13">
      <c r="A1335" s="618" t="s">
        <v>494</v>
      </c>
      <c r="B1335" s="619"/>
      <c r="C1335" s="620"/>
      <c r="D1335" s="620" t="s">
        <v>495</v>
      </c>
      <c r="E1335" s="621"/>
      <c r="F1335" s="622"/>
      <c r="G1335" s="570"/>
      <c r="H1335" s="92"/>
      <c r="I1335" s="57"/>
      <c r="J1335" s="570"/>
      <c r="K1335" s="570"/>
      <c r="L1335" s="570"/>
      <c r="M1335" s="623"/>
    </row>
    <row r="1336" spans="1:13">
      <c r="A1336" s="634" t="s">
        <v>496</v>
      </c>
      <c r="B1336" s="635"/>
      <c r="C1336" s="579"/>
      <c r="D1336" s="636" t="s">
        <v>497</v>
      </c>
      <c r="E1336" s="637"/>
      <c r="F1336" s="638"/>
      <c r="G1336" s="567"/>
      <c r="H1336" s="92"/>
      <c r="I1336" s="57"/>
      <c r="J1336" s="570"/>
      <c r="K1336" s="570"/>
      <c r="L1336" s="570"/>
      <c r="M1336" s="623"/>
    </row>
    <row r="1337" spans="1:13">
      <c r="A1337" s="618" t="s">
        <v>498</v>
      </c>
      <c r="B1337" s="619"/>
      <c r="C1337" s="620"/>
      <c r="D1337" s="620" t="s">
        <v>499</v>
      </c>
      <c r="E1337" s="621"/>
      <c r="F1337" s="622"/>
      <c r="G1337" s="570"/>
      <c r="H1337" s="92"/>
      <c r="I1337" s="44"/>
      <c r="J1337" s="570"/>
      <c r="K1337" s="570"/>
      <c r="L1337" s="570"/>
      <c r="M1337" s="623"/>
    </row>
    <row r="1338" spans="1:13" ht="17.25" thickBot="1">
      <c r="A1338" s="624" t="s">
        <v>500</v>
      </c>
      <c r="B1338" s="625"/>
      <c r="C1338" s="626"/>
      <c r="D1338" s="627" t="s">
        <v>501</v>
      </c>
      <c r="E1338" s="628"/>
      <c r="F1338" s="629"/>
      <c r="G1338" s="630"/>
      <c r="H1338" s="46"/>
      <c r="I1338" s="47"/>
      <c r="J1338" s="631"/>
      <c r="K1338" s="630"/>
      <c r="L1338" s="632"/>
      <c r="M1338" s="633"/>
    </row>
    <row r="1339" spans="1:13" ht="17.25" thickTop="1">
      <c r="A1339" s="607" t="s">
        <v>502</v>
      </c>
      <c r="B1339" s="608"/>
      <c r="C1339" s="608"/>
      <c r="D1339" s="608"/>
      <c r="E1339" s="608"/>
      <c r="F1339" s="608"/>
      <c r="G1339" s="608"/>
      <c r="H1339" s="608"/>
      <c r="I1339" s="608"/>
      <c r="J1339" s="608"/>
      <c r="K1339" s="608"/>
      <c r="L1339" s="608"/>
      <c r="M1339" s="609"/>
    </row>
    <row r="1340" spans="1:13">
      <c r="A1340" s="610" t="s">
        <v>503</v>
      </c>
      <c r="B1340" s="611"/>
      <c r="C1340" s="611"/>
      <c r="D1340" s="611"/>
      <c r="E1340" s="611"/>
      <c r="F1340" s="611"/>
      <c r="G1340" s="611"/>
      <c r="H1340" s="611"/>
      <c r="I1340" s="611"/>
      <c r="J1340" s="611"/>
      <c r="K1340" s="611"/>
      <c r="L1340" s="611"/>
      <c r="M1340" s="612"/>
    </row>
    <row r="1341" spans="1:13" ht="25.5">
      <c r="E1341" s="616" t="s">
        <v>448</v>
      </c>
      <c r="F1341" s="616"/>
      <c r="G1341" s="616"/>
      <c r="H1341" s="616"/>
      <c r="I1341" s="616"/>
      <c r="L1341" s="616" t="s">
        <v>449</v>
      </c>
      <c r="M1341" s="616"/>
    </row>
    <row r="1342" spans="1:13" ht="25.5">
      <c r="A1342" s="617" t="s">
        <v>450</v>
      </c>
      <c r="B1342" s="617"/>
      <c r="C1342" s="617"/>
      <c r="E1342" s="616" t="s">
        <v>451</v>
      </c>
      <c r="F1342" s="616"/>
      <c r="G1342" s="616"/>
      <c r="H1342" s="616"/>
      <c r="I1342" s="616"/>
    </row>
    <row r="1343" spans="1:13" ht="17.25" thickBot="1">
      <c r="A1343" s="5" t="s">
        <v>75</v>
      </c>
      <c r="B1343" s="6"/>
      <c r="C1343" s="6"/>
      <c r="D1343" s="6"/>
      <c r="E1343" s="5"/>
      <c r="F1343" s="5"/>
      <c r="G1343" s="5"/>
      <c r="H1343" s="5" t="s">
        <v>452</v>
      </c>
      <c r="J1343" s="592">
        <v>40862</v>
      </c>
      <c r="K1343" s="592"/>
      <c r="L1343" s="592"/>
      <c r="M1343" s="7">
        <f>J1343</f>
        <v>40862</v>
      </c>
    </row>
    <row r="1344" spans="1:13" ht="36" customHeight="1" thickTop="1" thickBot="1">
      <c r="A1344" s="593" t="s">
        <v>530</v>
      </c>
      <c r="B1344" s="594"/>
      <c r="C1344" s="595"/>
      <c r="D1344" s="596" t="s">
        <v>531</v>
      </c>
      <c r="E1344" s="597"/>
      <c r="F1344" s="597"/>
      <c r="G1344" s="597"/>
      <c r="H1344" s="597"/>
      <c r="I1344" s="598"/>
      <c r="J1344" s="599" t="s">
        <v>532</v>
      </c>
      <c r="K1344" s="599"/>
      <c r="L1344" s="600" t="s">
        <v>533</v>
      </c>
      <c r="M1344" s="601"/>
    </row>
    <row r="1345" spans="1:14" ht="17.25" thickTop="1">
      <c r="A1345" s="568" t="s">
        <v>534</v>
      </c>
      <c r="B1345" s="569"/>
      <c r="C1345" s="570"/>
      <c r="D1345" s="563" t="s">
        <v>535</v>
      </c>
      <c r="E1345" s="602"/>
      <c r="F1345" s="603" t="s">
        <v>536</v>
      </c>
      <c r="G1345" s="604"/>
      <c r="H1345" s="605">
        <v>40190</v>
      </c>
      <c r="I1345" s="606"/>
      <c r="J1345" s="595" t="s">
        <v>537</v>
      </c>
      <c r="K1345" s="595"/>
      <c r="L1345" s="581">
        <v>720</v>
      </c>
      <c r="M1345" s="582"/>
    </row>
    <row r="1346" spans="1:14" ht="17.25" thickBot="1">
      <c r="A1346" s="583" t="s">
        <v>538</v>
      </c>
      <c r="B1346" s="584"/>
      <c r="C1346" s="585"/>
      <c r="D1346" s="586" t="s">
        <v>539</v>
      </c>
      <c r="E1346" s="587"/>
      <c r="F1346" s="568" t="s">
        <v>540</v>
      </c>
      <c r="G1346" s="570"/>
      <c r="H1346" s="588">
        <v>41007</v>
      </c>
      <c r="I1346" s="589"/>
      <c r="J1346" s="570" t="s">
        <v>541</v>
      </c>
      <c r="K1346" s="570"/>
      <c r="L1346" s="590">
        <v>575</v>
      </c>
      <c r="M1346" s="591"/>
    </row>
    <row r="1347" spans="1:14" ht="18" thickTop="1" thickBot="1">
      <c r="A1347" s="565" t="s">
        <v>542</v>
      </c>
      <c r="B1347" s="566"/>
      <c r="C1347" s="567"/>
      <c r="D1347" s="572">
        <v>483900000</v>
      </c>
      <c r="E1347" s="573"/>
      <c r="F1347" s="571" t="s">
        <v>543</v>
      </c>
      <c r="G1347" s="557"/>
      <c r="H1347" s="574">
        <v>97</v>
      </c>
      <c r="I1347" s="575"/>
      <c r="J1347" s="557" t="s">
        <v>544</v>
      </c>
      <c r="K1347" s="557"/>
      <c r="L1347" s="576">
        <f>L1345-L1346</f>
        <v>145</v>
      </c>
      <c r="M1347" s="577"/>
    </row>
    <row r="1348" spans="1:14" ht="17.25" thickTop="1">
      <c r="A1348" s="568"/>
      <c r="B1348" s="569"/>
      <c r="C1348" s="570"/>
      <c r="D1348" s="578" t="s">
        <v>545</v>
      </c>
      <c r="E1348" s="578"/>
      <c r="F1348" s="579" t="s">
        <v>546</v>
      </c>
      <c r="G1348" s="579"/>
      <c r="H1348" s="579"/>
      <c r="I1348" s="580"/>
      <c r="J1348" s="566" t="s">
        <v>547</v>
      </c>
      <c r="K1348" s="567"/>
      <c r="L1348" s="458">
        <v>0.72360000000000002</v>
      </c>
      <c r="M1348" s="459"/>
    </row>
    <row r="1349" spans="1:14" ht="17.25" thickBot="1">
      <c r="A1349" s="571"/>
      <c r="B1349" s="556"/>
      <c r="C1349" s="557"/>
      <c r="D1349" s="553" t="s">
        <v>548</v>
      </c>
      <c r="E1349" s="553"/>
      <c r="F1349" s="554" t="s">
        <v>549</v>
      </c>
      <c r="G1349" s="554"/>
      <c r="H1349" s="554"/>
      <c r="I1349" s="555"/>
      <c r="J1349" s="556" t="s">
        <v>550</v>
      </c>
      <c r="K1349" s="557"/>
      <c r="L1349" s="440">
        <v>0.69130000000000003</v>
      </c>
      <c r="M1349" s="441"/>
      <c r="N1349" s="127">
        <f>L1348-L1349</f>
        <v>3.2299999999999995E-2</v>
      </c>
    </row>
    <row r="1350" spans="1:14" ht="30" customHeight="1" thickTop="1">
      <c r="A1350" s="613" t="s">
        <v>551</v>
      </c>
      <c r="B1350" s="614"/>
      <c r="C1350" s="614"/>
      <c r="D1350" s="614"/>
      <c r="E1350" s="614"/>
      <c r="F1350" s="614"/>
      <c r="G1350" s="614"/>
      <c r="H1350" s="614"/>
      <c r="I1350" s="614"/>
      <c r="J1350" s="614"/>
      <c r="K1350" s="614"/>
      <c r="L1350" s="614"/>
      <c r="M1350" s="615"/>
    </row>
    <row r="1351" spans="1:14" ht="58.5" customHeight="1">
      <c r="A1351" s="716" t="s">
        <v>552</v>
      </c>
      <c r="B1351" s="717"/>
      <c r="C1351" s="717"/>
      <c r="D1351" s="717"/>
      <c r="E1351" s="717"/>
      <c r="F1351" s="717"/>
      <c r="G1351" s="717"/>
      <c r="H1351" s="717"/>
      <c r="I1351" s="717"/>
      <c r="J1351" s="717"/>
      <c r="K1351" s="717"/>
      <c r="L1351" s="717"/>
      <c r="M1351" s="718"/>
    </row>
    <row r="1352" spans="1:14">
      <c r="A1352" s="561" t="s">
        <v>553</v>
      </c>
      <c r="B1352" s="562"/>
      <c r="C1352" s="563"/>
      <c r="D1352" s="563"/>
      <c r="E1352" s="563"/>
      <c r="F1352" s="563"/>
      <c r="G1352" s="563"/>
      <c r="H1352" s="563"/>
      <c r="I1352" s="563"/>
      <c r="J1352" s="563"/>
      <c r="K1352" s="563"/>
      <c r="L1352" s="563"/>
      <c r="M1352" s="564"/>
    </row>
    <row r="1353" spans="1:14" ht="17.25" thickBot="1">
      <c r="A1353" s="543" t="s">
        <v>554</v>
      </c>
      <c r="B1353" s="544"/>
      <c r="C1353" s="545"/>
      <c r="D1353" s="545"/>
      <c r="E1353" s="545"/>
      <c r="F1353" s="545"/>
      <c r="G1353" s="545"/>
      <c r="H1353" s="545"/>
      <c r="I1353" s="545"/>
      <c r="J1353" s="545"/>
      <c r="K1353" s="545"/>
      <c r="L1353" s="545"/>
      <c r="M1353" s="546"/>
    </row>
    <row r="1354" spans="1:14" ht="42" customHeight="1" thickTop="1" thickBot="1">
      <c r="A1354" s="547" t="s">
        <v>555</v>
      </c>
      <c r="B1354" s="548"/>
      <c r="C1354" s="549"/>
      <c r="D1354" s="549"/>
      <c r="E1354" s="549"/>
      <c r="F1354" s="549"/>
      <c r="G1354" s="549"/>
      <c r="H1354" s="550" t="s">
        <v>556</v>
      </c>
      <c r="I1354" s="550"/>
      <c r="J1354" s="550"/>
      <c r="K1354" s="550"/>
      <c r="L1354" s="550"/>
      <c r="M1354" s="551"/>
    </row>
    <row r="1355" spans="1:14" ht="17.25" thickTop="1">
      <c r="A1355" s="552" t="s">
        <v>557</v>
      </c>
      <c r="B1355" s="552"/>
      <c r="C1355" s="541"/>
      <c r="D1355" s="541"/>
      <c r="E1355" s="541"/>
      <c r="F1355" s="541"/>
      <c r="G1355" s="541"/>
      <c r="H1355" s="541"/>
      <c r="I1355" s="541"/>
      <c r="J1355" s="541"/>
      <c r="K1355" s="541"/>
      <c r="L1355" s="541"/>
      <c r="M1355" s="541"/>
    </row>
    <row r="1356" spans="1:14">
      <c r="A1356" s="542" t="s">
        <v>558</v>
      </c>
      <c r="B1356" s="542"/>
      <c r="C1356" s="540"/>
      <c r="D1356" s="540"/>
      <c r="E1356" s="540"/>
      <c r="F1356" s="540"/>
      <c r="G1356" s="540"/>
      <c r="H1356" s="540"/>
      <c r="I1356" s="540"/>
      <c r="J1356" s="540"/>
      <c r="K1356" s="540"/>
      <c r="L1356" s="540"/>
      <c r="M1356" s="540"/>
    </row>
    <row r="1357" spans="1:14">
      <c r="A1357" s="540" t="s">
        <v>559</v>
      </c>
      <c r="B1357" s="540"/>
      <c r="C1357" s="540"/>
      <c r="D1357" s="540"/>
      <c r="E1357" s="540"/>
      <c r="F1357" s="540"/>
      <c r="G1357" s="540"/>
      <c r="H1357" s="540"/>
      <c r="I1357" s="540"/>
      <c r="J1357" s="540"/>
      <c r="K1357" s="540"/>
      <c r="L1357" s="540"/>
      <c r="M1357" s="540"/>
    </row>
    <row r="1358" spans="1:14">
      <c r="A1358" s="540" t="s">
        <v>560</v>
      </c>
      <c r="B1358" s="540"/>
      <c r="C1358" s="541"/>
      <c r="D1358" s="541"/>
      <c r="E1358" s="541"/>
      <c r="F1358" s="541"/>
      <c r="G1358" s="541"/>
      <c r="H1358" s="541"/>
      <c r="I1358" s="541"/>
      <c r="J1358" s="541"/>
      <c r="K1358" s="541"/>
      <c r="L1358" s="541"/>
      <c r="M1358" s="541"/>
    </row>
    <row r="1359" spans="1:14">
      <c r="A1359" s="542" t="s">
        <v>561</v>
      </c>
      <c r="B1359" s="542"/>
      <c r="C1359" s="540"/>
      <c r="D1359" s="540"/>
      <c r="E1359" s="540"/>
      <c r="F1359" s="540"/>
      <c r="G1359" s="540"/>
      <c r="H1359" s="540"/>
      <c r="I1359" s="540"/>
      <c r="J1359" s="540"/>
      <c r="K1359" s="540"/>
      <c r="L1359" s="540"/>
      <c r="M1359" s="540"/>
    </row>
    <row r="1360" spans="1:14">
      <c r="A1360" s="540" t="s">
        <v>562</v>
      </c>
      <c r="B1360" s="540"/>
      <c r="C1360" s="540"/>
      <c r="D1360" s="540"/>
      <c r="E1360" s="540"/>
      <c r="F1360" s="540"/>
      <c r="G1360" s="540"/>
      <c r="H1360" s="540"/>
      <c r="I1360" s="540"/>
      <c r="J1360" s="540"/>
      <c r="K1360" s="540"/>
      <c r="L1360" s="540"/>
      <c r="M1360" s="540"/>
    </row>
    <row r="1361" spans="1:14">
      <c r="A1361" s="540" t="s">
        <v>563</v>
      </c>
      <c r="B1361" s="540"/>
      <c r="C1361" s="540"/>
      <c r="D1361" s="540"/>
      <c r="E1361" s="540"/>
      <c r="F1361" s="540"/>
      <c r="G1361" s="540"/>
      <c r="H1361" s="540"/>
      <c r="I1361" s="540"/>
      <c r="J1361" s="540"/>
      <c r="K1361" s="540"/>
      <c r="L1361" s="540"/>
      <c r="M1361" s="540"/>
    </row>
    <row r="1362" spans="1:14">
      <c r="A1362" s="540" t="s">
        <v>564</v>
      </c>
      <c r="B1362" s="540"/>
      <c r="C1362" s="540"/>
      <c r="D1362" s="540"/>
      <c r="E1362" s="540"/>
      <c r="F1362" s="540"/>
      <c r="G1362" s="540"/>
      <c r="H1362" s="540"/>
      <c r="I1362" s="540"/>
      <c r="J1362" s="540"/>
      <c r="K1362" s="540"/>
      <c r="L1362" s="540"/>
      <c r="M1362" s="540"/>
    </row>
    <row r="1363" spans="1:14" ht="25.5">
      <c r="E1363" s="616" t="s">
        <v>565</v>
      </c>
      <c r="F1363" s="616"/>
      <c r="G1363" s="616"/>
      <c r="H1363" s="616"/>
      <c r="I1363" s="616"/>
      <c r="L1363" s="616" t="s">
        <v>566</v>
      </c>
      <c r="M1363" s="616"/>
    </row>
    <row r="1364" spans="1:14" ht="25.5">
      <c r="A1364" s="617" t="s">
        <v>567</v>
      </c>
      <c r="B1364" s="617"/>
      <c r="C1364" s="617"/>
      <c r="E1364" s="616" t="s">
        <v>568</v>
      </c>
      <c r="F1364" s="616"/>
      <c r="G1364" s="616"/>
      <c r="H1364" s="616"/>
      <c r="I1364" s="616"/>
    </row>
    <row r="1365" spans="1:14" ht="17.25" thickBot="1">
      <c r="A1365" s="5" t="s">
        <v>569</v>
      </c>
      <c r="B1365" s="6"/>
      <c r="C1365" s="6"/>
      <c r="D1365" s="6"/>
      <c r="E1365" s="5"/>
      <c r="F1365" s="5"/>
      <c r="G1365" s="5"/>
      <c r="H1365" s="5" t="s">
        <v>452</v>
      </c>
      <c r="J1365" s="592">
        <v>40863</v>
      </c>
      <c r="K1365" s="592"/>
      <c r="L1365" s="592"/>
      <c r="M1365" s="7">
        <f>J1365</f>
        <v>40863</v>
      </c>
    </row>
    <row r="1366" spans="1:14" ht="36" customHeight="1" thickTop="1" thickBot="1">
      <c r="A1366" s="593" t="s">
        <v>530</v>
      </c>
      <c r="B1366" s="594"/>
      <c r="C1366" s="595"/>
      <c r="D1366" s="596" t="s">
        <v>531</v>
      </c>
      <c r="E1366" s="597"/>
      <c r="F1366" s="597"/>
      <c r="G1366" s="597"/>
      <c r="H1366" s="597"/>
      <c r="I1366" s="598"/>
      <c r="J1366" s="599" t="s">
        <v>532</v>
      </c>
      <c r="K1366" s="599"/>
      <c r="L1366" s="600" t="s">
        <v>533</v>
      </c>
      <c r="M1366" s="601"/>
    </row>
    <row r="1367" spans="1:14" ht="17.25" thickTop="1">
      <c r="A1367" s="568" t="s">
        <v>534</v>
      </c>
      <c r="B1367" s="569"/>
      <c r="C1367" s="570"/>
      <c r="D1367" s="563" t="s">
        <v>535</v>
      </c>
      <c r="E1367" s="602"/>
      <c r="F1367" s="603" t="s">
        <v>536</v>
      </c>
      <c r="G1367" s="604"/>
      <c r="H1367" s="605">
        <v>40190</v>
      </c>
      <c r="I1367" s="606"/>
      <c r="J1367" s="595" t="s">
        <v>537</v>
      </c>
      <c r="K1367" s="595"/>
      <c r="L1367" s="581">
        <v>720</v>
      </c>
      <c r="M1367" s="582"/>
    </row>
    <row r="1368" spans="1:14" ht="17.25" thickBot="1">
      <c r="A1368" s="583" t="s">
        <v>538</v>
      </c>
      <c r="B1368" s="584"/>
      <c r="C1368" s="585"/>
      <c r="D1368" s="586" t="s">
        <v>539</v>
      </c>
      <c r="E1368" s="587"/>
      <c r="F1368" s="568" t="s">
        <v>540</v>
      </c>
      <c r="G1368" s="570"/>
      <c r="H1368" s="588">
        <v>41007</v>
      </c>
      <c r="I1368" s="589"/>
      <c r="J1368" s="570" t="s">
        <v>541</v>
      </c>
      <c r="K1368" s="570"/>
      <c r="L1368" s="590">
        <v>576</v>
      </c>
      <c r="M1368" s="591"/>
    </row>
    <row r="1369" spans="1:14" ht="18" thickTop="1" thickBot="1">
      <c r="A1369" s="565" t="s">
        <v>542</v>
      </c>
      <c r="B1369" s="566"/>
      <c r="C1369" s="567"/>
      <c r="D1369" s="572">
        <v>483900000</v>
      </c>
      <c r="E1369" s="573"/>
      <c r="F1369" s="571" t="s">
        <v>543</v>
      </c>
      <c r="G1369" s="557"/>
      <c r="H1369" s="574">
        <v>97</v>
      </c>
      <c r="I1369" s="575"/>
      <c r="J1369" s="557" t="s">
        <v>544</v>
      </c>
      <c r="K1369" s="557"/>
      <c r="L1369" s="576">
        <f>L1367-L1368</f>
        <v>144</v>
      </c>
      <c r="M1369" s="577"/>
    </row>
    <row r="1370" spans="1:14" ht="17.25" thickTop="1">
      <c r="A1370" s="568"/>
      <c r="B1370" s="569"/>
      <c r="C1370" s="570"/>
      <c r="D1370" s="578" t="s">
        <v>545</v>
      </c>
      <c r="E1370" s="578"/>
      <c r="F1370" s="579" t="s">
        <v>546</v>
      </c>
      <c r="G1370" s="579"/>
      <c r="H1370" s="579"/>
      <c r="I1370" s="580"/>
      <c r="J1370" s="566" t="s">
        <v>547</v>
      </c>
      <c r="K1370" s="567"/>
      <c r="L1370" s="458">
        <v>0.72519999999999996</v>
      </c>
      <c r="M1370" s="459"/>
    </row>
    <row r="1371" spans="1:14" ht="17.25" thickBot="1">
      <c r="A1371" s="571"/>
      <c r="B1371" s="556"/>
      <c r="C1371" s="557"/>
      <c r="D1371" s="553" t="s">
        <v>548</v>
      </c>
      <c r="E1371" s="553"/>
      <c r="F1371" s="554" t="s">
        <v>549</v>
      </c>
      <c r="G1371" s="554"/>
      <c r="H1371" s="554"/>
      <c r="I1371" s="555"/>
      <c r="J1371" s="556" t="s">
        <v>550</v>
      </c>
      <c r="K1371" s="557"/>
      <c r="L1371" s="440">
        <v>0.69630000000000003</v>
      </c>
      <c r="M1371" s="441"/>
      <c r="N1371" s="127">
        <f>L1370-L1371</f>
        <v>2.8899999999999926E-2</v>
      </c>
    </row>
    <row r="1372" spans="1:14" ht="18" thickTop="1" thickBot="1">
      <c r="A1372" s="704" t="s">
        <v>570</v>
      </c>
      <c r="B1372" s="705"/>
      <c r="C1372" s="706"/>
      <c r="D1372" s="706"/>
      <c r="E1372" s="706"/>
      <c r="F1372" s="706"/>
      <c r="G1372" s="706"/>
      <c r="H1372" s="706"/>
      <c r="I1372" s="706"/>
      <c r="J1372" s="707"/>
      <c r="K1372" s="707"/>
      <c r="L1372" s="706"/>
      <c r="M1372" s="708"/>
    </row>
    <row r="1373" spans="1:14" ht="24" customHeight="1" thickTop="1">
      <c r="A1373" s="568" t="s">
        <v>571</v>
      </c>
      <c r="B1373" s="569"/>
      <c r="C1373" s="570"/>
      <c r="D1373" s="181" t="s">
        <v>572</v>
      </c>
      <c r="E1373" s="181" t="s">
        <v>573</v>
      </c>
      <c r="F1373" s="570" t="s">
        <v>574</v>
      </c>
      <c r="G1373" s="570"/>
      <c r="H1373" s="570" t="s">
        <v>575</v>
      </c>
      <c r="I1373" s="709"/>
      <c r="J1373" s="710" t="s">
        <v>576</v>
      </c>
      <c r="K1373" s="711"/>
      <c r="L1373" s="569" t="s">
        <v>577</v>
      </c>
      <c r="M1373" s="623"/>
    </row>
    <row r="1374" spans="1:14" ht="38.25" customHeight="1">
      <c r="A1374" s="14">
        <v>1</v>
      </c>
      <c r="B1374" s="698" t="s">
        <v>578</v>
      </c>
      <c r="C1374" s="699"/>
      <c r="D1374" s="181" t="s">
        <v>579</v>
      </c>
      <c r="E1374" s="54">
        <v>1</v>
      </c>
      <c r="F1374" s="675"/>
      <c r="G1374" s="676"/>
      <c r="H1374" s="677">
        <f>L1368/L1367</f>
        <v>0.8</v>
      </c>
      <c r="I1374" s="678"/>
      <c r="J1374" s="688" t="s">
        <v>580</v>
      </c>
      <c r="K1374" s="689"/>
      <c r="L1374" s="700"/>
      <c r="M1374" s="701"/>
    </row>
    <row r="1375" spans="1:14" ht="38.25" customHeight="1">
      <c r="A1375" s="14">
        <v>2</v>
      </c>
      <c r="B1375" s="692" t="s">
        <v>581</v>
      </c>
      <c r="C1375" s="693"/>
      <c r="D1375" s="181" t="s">
        <v>582</v>
      </c>
      <c r="E1375" s="55">
        <v>8512</v>
      </c>
      <c r="F1375" s="675"/>
      <c r="G1375" s="676"/>
      <c r="H1375" s="677">
        <v>7000</v>
      </c>
      <c r="I1375" s="678"/>
      <c r="J1375" s="688" t="s">
        <v>580</v>
      </c>
      <c r="K1375" s="689"/>
      <c r="L1375" s="694" t="s">
        <v>583</v>
      </c>
      <c r="M1375" s="695"/>
    </row>
    <row r="1376" spans="1:14" ht="38.25" customHeight="1">
      <c r="A1376" s="14">
        <v>3</v>
      </c>
      <c r="B1376" s="692" t="s">
        <v>584</v>
      </c>
      <c r="C1376" s="693"/>
      <c r="D1376" s="181" t="s">
        <v>582</v>
      </c>
      <c r="E1376" s="112">
        <v>696.15</v>
      </c>
      <c r="F1376" s="675"/>
      <c r="G1376" s="676"/>
      <c r="H1376" s="677">
        <v>208</v>
      </c>
      <c r="I1376" s="678"/>
      <c r="J1376" s="688" t="s">
        <v>580</v>
      </c>
      <c r="K1376" s="689"/>
      <c r="L1376" s="694" t="s">
        <v>585</v>
      </c>
      <c r="M1376" s="695"/>
    </row>
    <row r="1377" spans="1:13" ht="38.25" customHeight="1">
      <c r="A1377" s="14">
        <v>4</v>
      </c>
      <c r="B1377" s="692" t="s">
        <v>586</v>
      </c>
      <c r="C1377" s="693"/>
      <c r="D1377" s="181" t="s">
        <v>582</v>
      </c>
      <c r="E1377" s="112">
        <v>557</v>
      </c>
      <c r="F1377" s="675"/>
      <c r="G1377" s="676"/>
      <c r="H1377" s="677"/>
      <c r="I1377" s="678"/>
      <c r="J1377" s="688" t="s">
        <v>580</v>
      </c>
      <c r="K1377" s="689"/>
      <c r="L1377" s="694" t="s">
        <v>587</v>
      </c>
      <c r="M1377" s="695"/>
    </row>
    <row r="1378" spans="1:13" ht="38.25" customHeight="1">
      <c r="A1378" s="14">
        <v>5</v>
      </c>
      <c r="B1378" s="686" t="s">
        <v>588</v>
      </c>
      <c r="C1378" s="687"/>
      <c r="D1378" s="181" t="s">
        <v>582</v>
      </c>
      <c r="E1378" s="55">
        <v>7726</v>
      </c>
      <c r="F1378" s="675"/>
      <c r="G1378" s="676"/>
      <c r="H1378" s="677">
        <v>6726</v>
      </c>
      <c r="I1378" s="678"/>
      <c r="J1378" s="688" t="s">
        <v>589</v>
      </c>
      <c r="K1378" s="689"/>
      <c r="L1378" s="694" t="s">
        <v>590</v>
      </c>
      <c r="M1378" s="695"/>
    </row>
    <row r="1379" spans="1:13" ht="38.25" customHeight="1">
      <c r="A1379" s="14">
        <v>6</v>
      </c>
      <c r="B1379" s="686" t="s">
        <v>591</v>
      </c>
      <c r="C1379" s="687"/>
      <c r="D1379" s="181" t="s">
        <v>582</v>
      </c>
      <c r="E1379" s="55">
        <v>2865</v>
      </c>
      <c r="F1379" s="675"/>
      <c r="G1379" s="676"/>
      <c r="H1379" s="677">
        <v>26742</v>
      </c>
      <c r="I1379" s="678"/>
      <c r="J1379" s="688" t="s">
        <v>580</v>
      </c>
      <c r="K1379" s="689"/>
      <c r="L1379" s="668" t="s">
        <v>592</v>
      </c>
      <c r="M1379" s="725"/>
    </row>
    <row r="1380" spans="1:13" ht="38.25" customHeight="1">
      <c r="A1380" s="14">
        <v>7</v>
      </c>
      <c r="B1380" s="686" t="s">
        <v>593</v>
      </c>
      <c r="C1380" s="687"/>
      <c r="D1380" s="181" t="s">
        <v>582</v>
      </c>
      <c r="E1380" s="55">
        <v>2013</v>
      </c>
      <c r="F1380" s="675"/>
      <c r="G1380" s="676"/>
      <c r="H1380" s="677">
        <v>100</v>
      </c>
      <c r="I1380" s="678"/>
      <c r="J1380" s="688" t="s">
        <v>580</v>
      </c>
      <c r="K1380" s="689"/>
      <c r="L1380" s="681" t="s">
        <v>594</v>
      </c>
      <c r="M1380" s="682"/>
    </row>
    <row r="1381" spans="1:13" ht="38.25" customHeight="1">
      <c r="A1381" s="14">
        <v>8</v>
      </c>
      <c r="B1381" s="673" t="s">
        <v>595</v>
      </c>
      <c r="C1381" s="674"/>
      <c r="D1381" s="181" t="s">
        <v>582</v>
      </c>
      <c r="E1381" s="112">
        <v>214.54</v>
      </c>
      <c r="F1381" s="675"/>
      <c r="G1381" s="676"/>
      <c r="H1381" s="677"/>
      <c r="I1381" s="678"/>
      <c r="J1381" s="688" t="s">
        <v>580</v>
      </c>
      <c r="K1381" s="689"/>
      <c r="L1381" s="668" t="s">
        <v>596</v>
      </c>
      <c r="M1381" s="725"/>
    </row>
    <row r="1382" spans="1:13" ht="38.25" customHeight="1">
      <c r="A1382" s="14">
        <v>9</v>
      </c>
      <c r="B1382" s="673" t="s">
        <v>597</v>
      </c>
      <c r="C1382" s="674"/>
      <c r="D1382" s="181" t="s">
        <v>582</v>
      </c>
      <c r="E1382" s="55">
        <v>585</v>
      </c>
      <c r="F1382" s="675"/>
      <c r="G1382" s="676"/>
      <c r="H1382" s="677"/>
      <c r="I1382" s="678"/>
      <c r="J1382" s="688" t="s">
        <v>580</v>
      </c>
      <c r="K1382" s="689"/>
      <c r="L1382" s="681" t="s">
        <v>598</v>
      </c>
      <c r="M1382" s="682"/>
    </row>
    <row r="1383" spans="1:13" ht="38.25" customHeight="1">
      <c r="A1383" s="14">
        <v>10</v>
      </c>
      <c r="B1383" s="673" t="s">
        <v>599</v>
      </c>
      <c r="C1383" s="674"/>
      <c r="D1383" s="181" t="s">
        <v>600</v>
      </c>
      <c r="E1383" s="55">
        <v>113</v>
      </c>
      <c r="F1383" s="675"/>
      <c r="G1383" s="676"/>
      <c r="H1383" s="677">
        <v>0</v>
      </c>
      <c r="I1383" s="678"/>
      <c r="J1383" s="688" t="s">
        <v>580</v>
      </c>
      <c r="K1383" s="689"/>
      <c r="L1383" s="681" t="s">
        <v>601</v>
      </c>
      <c r="M1383" s="682"/>
    </row>
    <row r="1384" spans="1:13" ht="38.25" customHeight="1" thickBot="1">
      <c r="A1384" s="14">
        <v>11</v>
      </c>
      <c r="B1384" s="673" t="s">
        <v>602</v>
      </c>
      <c r="C1384" s="674"/>
      <c r="D1384" s="181" t="s">
        <v>600</v>
      </c>
      <c r="E1384" s="128">
        <v>67.2</v>
      </c>
      <c r="F1384" s="675"/>
      <c r="G1384" s="676"/>
      <c r="H1384" s="677"/>
      <c r="I1384" s="678"/>
      <c r="J1384" s="679" t="s">
        <v>603</v>
      </c>
      <c r="K1384" s="680"/>
      <c r="L1384" s="681"/>
      <c r="M1384" s="682"/>
    </row>
    <row r="1385" spans="1:13" ht="17.25" thickTop="1">
      <c r="A1385" s="683" t="s">
        <v>604</v>
      </c>
      <c r="B1385" s="684"/>
      <c r="C1385" s="684"/>
      <c r="D1385" s="684"/>
      <c r="E1385" s="684"/>
      <c r="F1385" s="684"/>
      <c r="G1385" s="684"/>
      <c r="H1385" s="684"/>
      <c r="I1385" s="684"/>
      <c r="J1385" s="684"/>
      <c r="K1385" s="684"/>
      <c r="L1385" s="684"/>
      <c r="M1385" s="685"/>
    </row>
    <row r="1386" spans="1:13">
      <c r="A1386" s="668" t="s">
        <v>605</v>
      </c>
      <c r="B1386" s="663"/>
      <c r="C1386" s="187" t="s">
        <v>606</v>
      </c>
      <c r="D1386" s="187" t="s">
        <v>607</v>
      </c>
      <c r="E1386" s="187" t="s">
        <v>605</v>
      </c>
      <c r="F1386" s="187" t="s">
        <v>606</v>
      </c>
      <c r="G1386" s="15" t="s">
        <v>607</v>
      </c>
      <c r="H1386" s="663" t="s">
        <v>608</v>
      </c>
      <c r="I1386" s="670"/>
      <c r="J1386" s="671" t="s">
        <v>609</v>
      </c>
      <c r="K1386" s="671"/>
      <c r="L1386" s="671" t="s">
        <v>610</v>
      </c>
      <c r="M1386" s="672"/>
    </row>
    <row r="1387" spans="1:13">
      <c r="A1387" s="661" t="s">
        <v>611</v>
      </c>
      <c r="B1387" s="569"/>
      <c r="C1387" s="16">
        <v>7</v>
      </c>
      <c r="D1387" s="57">
        <f>C1387+D1295</f>
        <v>4015</v>
      </c>
      <c r="E1387" s="181" t="s">
        <v>612</v>
      </c>
      <c r="F1387" s="16">
        <v>5</v>
      </c>
      <c r="G1387" s="57">
        <f>F1387+G1295</f>
        <v>8552</v>
      </c>
      <c r="H1387" s="569" t="s">
        <v>613</v>
      </c>
      <c r="I1387" s="570"/>
      <c r="J1387" s="18">
        <v>0</v>
      </c>
      <c r="K1387" s="19">
        <f t="shared" ref="K1387:K1394" si="69">J1387+K1295</f>
        <v>32</v>
      </c>
      <c r="L1387" s="20">
        <v>0</v>
      </c>
      <c r="M1387" s="21">
        <f>L1387+M1295</f>
        <v>5</v>
      </c>
    </row>
    <row r="1388" spans="1:13">
      <c r="A1388" s="661" t="s">
        <v>614</v>
      </c>
      <c r="B1388" s="569"/>
      <c r="C1388" s="16">
        <v>0</v>
      </c>
      <c r="D1388" s="57">
        <f>C1388+D1296</f>
        <v>65</v>
      </c>
      <c r="E1388" s="181" t="s">
        <v>615</v>
      </c>
      <c r="F1388" s="16">
        <v>0</v>
      </c>
      <c r="G1388" s="57">
        <f>F1388+G1296</f>
        <v>12</v>
      </c>
      <c r="H1388" s="569" t="s">
        <v>616</v>
      </c>
      <c r="I1388" s="570"/>
      <c r="J1388" s="18">
        <v>0</v>
      </c>
      <c r="K1388" s="19">
        <f t="shared" si="69"/>
        <v>143</v>
      </c>
      <c r="L1388" s="20">
        <v>0</v>
      </c>
      <c r="M1388" s="21">
        <f t="shared" ref="M1388:M1391" si="70">L1388+M1296</f>
        <v>11</v>
      </c>
    </row>
    <row r="1389" spans="1:13">
      <c r="A1389" s="661" t="s">
        <v>617</v>
      </c>
      <c r="B1389" s="569"/>
      <c r="C1389" s="16">
        <v>4</v>
      </c>
      <c r="D1389" s="57">
        <f>C1389+D1297</f>
        <v>1577</v>
      </c>
      <c r="E1389" s="181" t="s">
        <v>618</v>
      </c>
      <c r="F1389" s="16">
        <v>0</v>
      </c>
      <c r="G1389" s="57">
        <f>F1389+G1297</f>
        <v>55</v>
      </c>
      <c r="H1389" s="569" t="s">
        <v>619</v>
      </c>
      <c r="I1389" s="570"/>
      <c r="J1389" s="18">
        <v>0</v>
      </c>
      <c r="K1389" s="19">
        <f t="shared" si="69"/>
        <v>16</v>
      </c>
      <c r="L1389" s="20">
        <v>0</v>
      </c>
      <c r="M1389" s="21">
        <f t="shared" si="70"/>
        <v>3</v>
      </c>
    </row>
    <row r="1390" spans="1:13">
      <c r="A1390" s="653" t="s">
        <v>620</v>
      </c>
      <c r="B1390" s="654"/>
      <c r="C1390" s="16">
        <v>0</v>
      </c>
      <c r="D1390" s="57">
        <f>C1390+D1298</f>
        <v>4053</v>
      </c>
      <c r="E1390" s="188" t="s">
        <v>621</v>
      </c>
      <c r="F1390" s="16">
        <v>0</v>
      </c>
      <c r="G1390" s="57">
        <f>F1390+G1298</f>
        <v>96</v>
      </c>
      <c r="H1390" s="722" t="s">
        <v>622</v>
      </c>
      <c r="I1390" s="724"/>
      <c r="J1390" s="18">
        <v>0</v>
      </c>
      <c r="K1390" s="19">
        <f t="shared" si="69"/>
        <v>16</v>
      </c>
      <c r="L1390" s="20">
        <v>0</v>
      </c>
      <c r="M1390" s="21">
        <f t="shared" si="70"/>
        <v>2</v>
      </c>
    </row>
    <row r="1391" spans="1:13">
      <c r="A1391" s="721" t="s">
        <v>623</v>
      </c>
      <c r="B1391" s="722"/>
      <c r="C1391" s="24">
        <v>0</v>
      </c>
      <c r="D1391" s="57">
        <f>C1391+D1299</f>
        <v>518</v>
      </c>
      <c r="E1391" s="25" t="s">
        <v>624</v>
      </c>
      <c r="F1391" s="16">
        <v>0</v>
      </c>
      <c r="G1391" s="57">
        <f>F1391+G1299</f>
        <v>107</v>
      </c>
      <c r="H1391" s="569" t="s">
        <v>625</v>
      </c>
      <c r="I1391" s="570"/>
      <c r="J1391" s="18">
        <v>0</v>
      </c>
      <c r="K1391" s="19">
        <f t="shared" si="69"/>
        <v>0</v>
      </c>
      <c r="L1391" s="20">
        <v>0</v>
      </c>
      <c r="M1391" s="21">
        <f t="shared" si="70"/>
        <v>111</v>
      </c>
    </row>
    <row r="1392" spans="1:13">
      <c r="A1392" s="721" t="s">
        <v>626</v>
      </c>
      <c r="B1392" s="722"/>
      <c r="C1392" s="24">
        <v>0</v>
      </c>
      <c r="D1392" s="57">
        <f>C1392+D1309</f>
        <v>87</v>
      </c>
      <c r="E1392" s="189" t="s">
        <v>627</v>
      </c>
      <c r="F1392" s="16">
        <v>0</v>
      </c>
      <c r="G1392" s="57">
        <f>F1392+G1309</f>
        <v>14</v>
      </c>
      <c r="H1392" s="722" t="s">
        <v>628</v>
      </c>
      <c r="I1392" s="724"/>
      <c r="J1392" s="18">
        <v>0</v>
      </c>
      <c r="K1392" s="19">
        <f t="shared" si="69"/>
        <v>0</v>
      </c>
      <c r="L1392" s="26">
        <v>0</v>
      </c>
      <c r="M1392" s="21">
        <f>L1392+M1309</f>
        <v>3824</v>
      </c>
    </row>
    <row r="1393" spans="1:14">
      <c r="A1393" s="721" t="s">
        <v>629</v>
      </c>
      <c r="B1393" s="722"/>
      <c r="C1393" s="24">
        <v>0</v>
      </c>
      <c r="D1393" s="57">
        <f t="shared" ref="D1393:D1396" si="71">C1393+D1310</f>
        <v>441</v>
      </c>
      <c r="E1393" s="189" t="s">
        <v>630</v>
      </c>
      <c r="F1393" s="16">
        <v>0</v>
      </c>
      <c r="G1393" s="57">
        <f t="shared" ref="G1393:G1396" si="72">F1393+G1310</f>
        <v>41</v>
      </c>
      <c r="H1393" s="722" t="s">
        <v>629</v>
      </c>
      <c r="I1393" s="724"/>
      <c r="J1393" s="18">
        <v>0</v>
      </c>
      <c r="K1393" s="19">
        <f t="shared" si="69"/>
        <v>0</v>
      </c>
      <c r="L1393" s="26">
        <v>0</v>
      </c>
      <c r="M1393" s="21">
        <f t="shared" ref="M1393:M1396" si="73">L1393+M1310</f>
        <v>54</v>
      </c>
    </row>
    <row r="1394" spans="1:14">
      <c r="A1394" s="721" t="s">
        <v>631</v>
      </c>
      <c r="B1394" s="722"/>
      <c r="C1394" s="24">
        <v>0</v>
      </c>
      <c r="D1394" s="57">
        <f t="shared" si="71"/>
        <v>10</v>
      </c>
      <c r="E1394" s="189" t="s">
        <v>632</v>
      </c>
      <c r="F1394" s="16">
        <v>0</v>
      </c>
      <c r="G1394" s="57">
        <f t="shared" si="72"/>
        <v>3</v>
      </c>
      <c r="H1394" s="723" t="s">
        <v>633</v>
      </c>
      <c r="I1394" s="724"/>
      <c r="J1394" s="18">
        <v>0</v>
      </c>
      <c r="K1394" s="19">
        <f t="shared" si="69"/>
        <v>0</v>
      </c>
      <c r="L1394" s="20">
        <v>0</v>
      </c>
      <c r="M1394" s="21">
        <f t="shared" si="73"/>
        <v>10</v>
      </c>
    </row>
    <row r="1395" spans="1:14">
      <c r="A1395" s="661" t="s">
        <v>634</v>
      </c>
      <c r="B1395" s="569"/>
      <c r="C1395" s="24">
        <v>0</v>
      </c>
      <c r="D1395" s="57">
        <f t="shared" si="71"/>
        <v>323</v>
      </c>
      <c r="E1395" s="189" t="s">
        <v>635</v>
      </c>
      <c r="F1395" s="16">
        <v>0</v>
      </c>
      <c r="G1395" s="57">
        <f t="shared" si="72"/>
        <v>10</v>
      </c>
      <c r="H1395" s="662" t="s">
        <v>636</v>
      </c>
      <c r="I1395" s="663"/>
      <c r="J1395" s="18">
        <v>0</v>
      </c>
      <c r="K1395" s="19">
        <f>J1395+K1298</f>
        <v>16</v>
      </c>
      <c r="L1395" s="26">
        <v>0</v>
      </c>
      <c r="M1395" s="21">
        <f t="shared" si="73"/>
        <v>2</v>
      </c>
    </row>
    <row r="1396" spans="1:14" ht="17.25" thickBot="1">
      <c r="A1396" s="712" t="s">
        <v>637</v>
      </c>
      <c r="B1396" s="556"/>
      <c r="C1396" s="114">
        <v>0</v>
      </c>
      <c r="D1396" s="129">
        <f t="shared" si="71"/>
        <v>374</v>
      </c>
      <c r="E1396" s="184" t="s">
        <v>638</v>
      </c>
      <c r="F1396" s="114">
        <v>0</v>
      </c>
      <c r="G1396" s="129">
        <f t="shared" si="72"/>
        <v>328</v>
      </c>
      <c r="H1396" s="729" t="s">
        <v>639</v>
      </c>
      <c r="I1396" s="730"/>
      <c r="J1396" s="115">
        <v>0</v>
      </c>
      <c r="K1396" s="116">
        <f>J1396+K1299</f>
        <v>0</v>
      </c>
      <c r="L1396" s="117">
        <v>0</v>
      </c>
      <c r="M1396" s="118">
        <f t="shared" si="73"/>
        <v>4</v>
      </c>
    </row>
    <row r="1397" spans="1:14" ht="26.25" thickTop="1">
      <c r="E1397" s="616" t="s">
        <v>565</v>
      </c>
      <c r="F1397" s="616"/>
      <c r="G1397" s="616"/>
      <c r="H1397" s="616"/>
      <c r="I1397" s="616"/>
      <c r="L1397" s="616" t="s">
        <v>566</v>
      </c>
      <c r="M1397" s="616"/>
    </row>
    <row r="1398" spans="1:14" ht="25.5">
      <c r="A1398" s="617" t="s">
        <v>567</v>
      </c>
      <c r="B1398" s="617"/>
      <c r="C1398" s="617"/>
      <c r="E1398" s="616" t="s">
        <v>568</v>
      </c>
      <c r="F1398" s="616"/>
      <c r="G1398" s="616"/>
      <c r="H1398" s="616"/>
      <c r="I1398" s="616"/>
    </row>
    <row r="1399" spans="1:14" ht="17.25" thickBot="1">
      <c r="A1399" s="5" t="s">
        <v>640</v>
      </c>
      <c r="B1399" s="6"/>
      <c r="C1399" s="6"/>
      <c r="D1399" s="6"/>
      <c r="E1399" s="5"/>
      <c r="F1399" s="5"/>
      <c r="G1399" s="5"/>
      <c r="H1399" s="5" t="s">
        <v>641</v>
      </c>
      <c r="J1399" s="592">
        <v>40863</v>
      </c>
      <c r="K1399" s="592"/>
      <c r="L1399" s="592"/>
      <c r="M1399" s="7">
        <f>J1399</f>
        <v>40863</v>
      </c>
    </row>
    <row r="1400" spans="1:14" ht="36" customHeight="1" thickTop="1" thickBot="1">
      <c r="A1400" s="593" t="s">
        <v>360</v>
      </c>
      <c r="B1400" s="594"/>
      <c r="C1400" s="595"/>
      <c r="D1400" s="596" t="s">
        <v>361</v>
      </c>
      <c r="E1400" s="597"/>
      <c r="F1400" s="597"/>
      <c r="G1400" s="597"/>
      <c r="H1400" s="597"/>
      <c r="I1400" s="598"/>
      <c r="J1400" s="599" t="s">
        <v>362</v>
      </c>
      <c r="K1400" s="599"/>
      <c r="L1400" s="600" t="s">
        <v>363</v>
      </c>
      <c r="M1400" s="601"/>
    </row>
    <row r="1401" spans="1:14" ht="17.25" thickTop="1">
      <c r="A1401" s="568" t="s">
        <v>364</v>
      </c>
      <c r="B1401" s="569"/>
      <c r="C1401" s="570"/>
      <c r="D1401" s="563" t="s">
        <v>365</v>
      </c>
      <c r="E1401" s="602"/>
      <c r="F1401" s="603" t="s">
        <v>366</v>
      </c>
      <c r="G1401" s="604"/>
      <c r="H1401" s="605">
        <v>40190</v>
      </c>
      <c r="I1401" s="606"/>
      <c r="J1401" s="595" t="s">
        <v>367</v>
      </c>
      <c r="K1401" s="595"/>
      <c r="L1401" s="581">
        <v>720</v>
      </c>
      <c r="M1401" s="582"/>
    </row>
    <row r="1402" spans="1:14" ht="17.25" thickBot="1">
      <c r="A1402" s="583" t="s">
        <v>368</v>
      </c>
      <c r="B1402" s="584"/>
      <c r="C1402" s="585"/>
      <c r="D1402" s="586" t="s">
        <v>369</v>
      </c>
      <c r="E1402" s="587"/>
      <c r="F1402" s="568" t="s">
        <v>370</v>
      </c>
      <c r="G1402" s="570"/>
      <c r="H1402" s="588">
        <v>41007</v>
      </c>
      <c r="I1402" s="589"/>
      <c r="J1402" s="570" t="s">
        <v>371</v>
      </c>
      <c r="K1402" s="570"/>
      <c r="L1402" s="590">
        <v>576</v>
      </c>
      <c r="M1402" s="591"/>
    </row>
    <row r="1403" spans="1:14" ht="18" thickTop="1" thickBot="1">
      <c r="A1403" s="565" t="s">
        <v>372</v>
      </c>
      <c r="B1403" s="566"/>
      <c r="C1403" s="567"/>
      <c r="D1403" s="572">
        <v>483900000</v>
      </c>
      <c r="E1403" s="573"/>
      <c r="F1403" s="571" t="s">
        <v>373</v>
      </c>
      <c r="G1403" s="557"/>
      <c r="H1403" s="574">
        <v>97</v>
      </c>
      <c r="I1403" s="575"/>
      <c r="J1403" s="557" t="s">
        <v>374</v>
      </c>
      <c r="K1403" s="557"/>
      <c r="L1403" s="576">
        <f>L1401-L1402</f>
        <v>144</v>
      </c>
      <c r="M1403" s="577"/>
    </row>
    <row r="1404" spans="1:14" ht="17.25" thickTop="1">
      <c r="A1404" s="568"/>
      <c r="B1404" s="569"/>
      <c r="C1404" s="570"/>
      <c r="D1404" s="578" t="s">
        <v>375</v>
      </c>
      <c r="E1404" s="578"/>
      <c r="F1404" s="579" t="s">
        <v>376</v>
      </c>
      <c r="G1404" s="579"/>
      <c r="H1404" s="579"/>
      <c r="I1404" s="580"/>
      <c r="J1404" s="566" t="s">
        <v>377</v>
      </c>
      <c r="K1404" s="567"/>
      <c r="L1404" s="458">
        <v>0.72519999999999996</v>
      </c>
      <c r="M1404" s="459"/>
    </row>
    <row r="1405" spans="1:14" ht="17.25" thickBot="1">
      <c r="A1405" s="571"/>
      <c r="B1405" s="556"/>
      <c r="C1405" s="557"/>
      <c r="D1405" s="553" t="s">
        <v>378</v>
      </c>
      <c r="E1405" s="553"/>
      <c r="F1405" s="554" t="s">
        <v>379</v>
      </c>
      <c r="G1405" s="554"/>
      <c r="H1405" s="554"/>
      <c r="I1405" s="555"/>
      <c r="J1405" s="556" t="s">
        <v>380</v>
      </c>
      <c r="K1405" s="557"/>
      <c r="L1405" s="440">
        <v>0.69630000000000003</v>
      </c>
      <c r="M1405" s="441"/>
      <c r="N1405" s="127">
        <f>L1404-L1405</f>
        <v>2.8899999999999926E-2</v>
      </c>
    </row>
    <row r="1406" spans="1:14" ht="17.25" thickTop="1">
      <c r="A1406" s="661" t="s">
        <v>453</v>
      </c>
      <c r="B1406" s="569"/>
      <c r="C1406" s="16">
        <v>0</v>
      </c>
      <c r="D1406" s="57">
        <f>C1406+D1314</f>
        <v>39</v>
      </c>
      <c r="E1406" s="181" t="s">
        <v>454</v>
      </c>
      <c r="F1406" s="16">
        <v>10</v>
      </c>
      <c r="G1406" s="57">
        <f>F1406+G1314</f>
        <v>1329</v>
      </c>
      <c r="H1406" s="662" t="s">
        <v>455</v>
      </c>
      <c r="I1406" s="663"/>
      <c r="J1406" s="18">
        <v>0</v>
      </c>
      <c r="K1406" s="19">
        <f>J1406+K1314</f>
        <v>0</v>
      </c>
      <c r="L1406" s="26">
        <v>0</v>
      </c>
      <c r="M1406" s="21">
        <f>L1406+M1314</f>
        <v>9</v>
      </c>
    </row>
    <row r="1407" spans="1:14">
      <c r="A1407" s="661" t="s">
        <v>456</v>
      </c>
      <c r="B1407" s="569"/>
      <c r="C1407" s="16">
        <v>0</v>
      </c>
      <c r="D1407" s="57">
        <f t="shared" ref="D1407:D1410" si="74">C1407+D1315</f>
        <v>10</v>
      </c>
      <c r="E1407" s="181" t="s">
        <v>457</v>
      </c>
      <c r="F1407" s="16">
        <v>6</v>
      </c>
      <c r="G1407" s="57">
        <f t="shared" ref="G1407:G1410" si="75">F1407+G1315</f>
        <v>522</v>
      </c>
      <c r="H1407" s="662" t="s">
        <v>458</v>
      </c>
      <c r="I1407" s="663"/>
      <c r="J1407" s="18">
        <v>0</v>
      </c>
      <c r="K1407" s="19">
        <f t="shared" ref="K1407:K1408" si="76">J1407+K1315</f>
        <v>0</v>
      </c>
      <c r="L1407" s="26">
        <v>0</v>
      </c>
      <c r="M1407" s="21">
        <f t="shared" ref="M1407:M1408" si="77">L1407+M1315</f>
        <v>3</v>
      </c>
    </row>
    <row r="1408" spans="1:14">
      <c r="A1408" s="655" t="s">
        <v>459</v>
      </c>
      <c r="B1408" s="566"/>
      <c r="C1408" s="132">
        <v>0</v>
      </c>
      <c r="D1408" s="57">
        <f t="shared" si="74"/>
        <v>20</v>
      </c>
      <c r="E1408" s="183" t="s">
        <v>460</v>
      </c>
      <c r="F1408" s="132">
        <v>7</v>
      </c>
      <c r="G1408" s="57">
        <f t="shared" si="75"/>
        <v>167</v>
      </c>
      <c r="H1408" s="641" t="s">
        <v>461</v>
      </c>
      <c r="I1408" s="642"/>
      <c r="J1408" s="87">
        <v>0</v>
      </c>
      <c r="K1408" s="19">
        <f t="shared" si="76"/>
        <v>0</v>
      </c>
      <c r="L1408" s="88">
        <v>0</v>
      </c>
      <c r="M1408" s="21">
        <f t="shared" si="77"/>
        <v>10</v>
      </c>
    </row>
    <row r="1409" spans="1:13">
      <c r="A1409" s="661" t="s">
        <v>462</v>
      </c>
      <c r="B1409" s="569"/>
      <c r="C1409" s="16">
        <v>0</v>
      </c>
      <c r="D1409" s="57">
        <f t="shared" si="74"/>
        <v>11</v>
      </c>
      <c r="E1409" s="181" t="s">
        <v>463</v>
      </c>
      <c r="F1409" s="16">
        <v>0</v>
      </c>
      <c r="G1409" s="57">
        <f t="shared" si="75"/>
        <v>15</v>
      </c>
      <c r="H1409" s="662"/>
      <c r="I1409" s="663"/>
      <c r="J1409" s="18"/>
      <c r="K1409" s="19"/>
      <c r="L1409" s="26"/>
      <c r="M1409" s="110"/>
    </row>
    <row r="1410" spans="1:13">
      <c r="A1410" s="646" t="s">
        <v>464</v>
      </c>
      <c r="B1410" s="647"/>
      <c r="C1410" s="94">
        <v>0</v>
      </c>
      <c r="D1410" s="57">
        <f t="shared" si="74"/>
        <v>8</v>
      </c>
      <c r="E1410" s="95" t="s">
        <v>465</v>
      </c>
      <c r="F1410" s="94">
        <v>0</v>
      </c>
      <c r="G1410" s="57">
        <f t="shared" si="75"/>
        <v>8</v>
      </c>
      <c r="H1410" s="648"/>
      <c r="I1410" s="649"/>
      <c r="J1410" s="97"/>
      <c r="K1410" s="98"/>
      <c r="L1410" s="99"/>
      <c r="M1410" s="111"/>
    </row>
    <row r="1411" spans="1:13">
      <c r="A1411" s="650" t="s">
        <v>466</v>
      </c>
      <c r="B1411" s="651"/>
      <c r="C1411" s="651"/>
      <c r="D1411" s="651"/>
      <c r="E1411" s="651"/>
      <c r="F1411" s="651"/>
      <c r="G1411" s="651"/>
      <c r="H1411" s="651"/>
      <c r="I1411" s="651"/>
      <c r="J1411" s="651"/>
      <c r="K1411" s="651"/>
      <c r="L1411" s="651"/>
      <c r="M1411" s="652"/>
    </row>
    <row r="1412" spans="1:13">
      <c r="A1412" s="653" t="s">
        <v>467</v>
      </c>
      <c r="B1412" s="654"/>
      <c r="C1412" s="656" t="s">
        <v>468</v>
      </c>
      <c r="D1412" s="639" t="s">
        <v>469</v>
      </c>
      <c r="E1412" s="566"/>
      <c r="F1412" s="639" t="s">
        <v>470</v>
      </c>
      <c r="G1412" s="658"/>
      <c r="H1412" s="659" t="s">
        <v>471</v>
      </c>
      <c r="I1412" s="656" t="s">
        <v>472</v>
      </c>
      <c r="J1412" s="639" t="s">
        <v>469</v>
      </c>
      <c r="K1412" s="566"/>
      <c r="L1412" s="639" t="s">
        <v>470</v>
      </c>
      <c r="M1412" s="640"/>
    </row>
    <row r="1413" spans="1:13" ht="33" customHeight="1">
      <c r="A1413" s="655"/>
      <c r="B1413" s="566"/>
      <c r="C1413" s="657"/>
      <c r="D1413" s="181" t="s">
        <v>473</v>
      </c>
      <c r="E1413" s="181" t="s">
        <v>474</v>
      </c>
      <c r="F1413" s="181" t="s">
        <v>473</v>
      </c>
      <c r="G1413" s="27" t="s">
        <v>474</v>
      </c>
      <c r="H1413" s="660"/>
      <c r="I1413" s="657"/>
      <c r="J1413" s="181" t="s">
        <v>473</v>
      </c>
      <c r="K1413" s="181" t="s">
        <v>474</v>
      </c>
      <c r="L1413" s="181" t="s">
        <v>473</v>
      </c>
      <c r="M1413" s="186" t="s">
        <v>474</v>
      </c>
    </row>
    <row r="1414" spans="1:13" ht="22.5">
      <c r="A1414" s="180">
        <v>1</v>
      </c>
      <c r="B1414" s="190" t="s">
        <v>475</v>
      </c>
      <c r="C1414" s="65" t="s">
        <v>476</v>
      </c>
      <c r="D1414" s="59">
        <v>0</v>
      </c>
      <c r="E1414" s="58">
        <v>70.5</v>
      </c>
      <c r="F1414" s="59">
        <v>0</v>
      </c>
      <c r="G1414" s="28">
        <v>70.5</v>
      </c>
      <c r="H1414" s="29" t="s">
        <v>477</v>
      </c>
      <c r="I1414" s="58">
        <v>5876</v>
      </c>
      <c r="J1414" s="58">
        <v>0</v>
      </c>
      <c r="K1414" s="58">
        <v>0</v>
      </c>
      <c r="L1414" s="58">
        <v>0</v>
      </c>
      <c r="M1414" s="72">
        <v>6653.6</v>
      </c>
    </row>
    <row r="1415" spans="1:13" ht="22.5">
      <c r="A1415" s="182">
        <v>2</v>
      </c>
      <c r="B1415" s="60" t="s">
        <v>478</v>
      </c>
      <c r="C1415" s="77" t="s">
        <v>476</v>
      </c>
      <c r="D1415" s="62">
        <v>0</v>
      </c>
      <c r="E1415" s="58">
        <v>1286.5</v>
      </c>
      <c r="F1415" s="62">
        <v>0</v>
      </c>
      <c r="G1415" s="52">
        <v>1286.5</v>
      </c>
      <c r="H1415" s="74" t="s">
        <v>479</v>
      </c>
      <c r="I1415" s="64">
        <v>280</v>
      </c>
      <c r="J1415" s="64">
        <v>0</v>
      </c>
      <c r="K1415" s="58">
        <v>0</v>
      </c>
      <c r="L1415" s="64">
        <v>0</v>
      </c>
      <c r="M1415" s="76">
        <v>150</v>
      </c>
    </row>
    <row r="1416" spans="1:13" ht="22.5">
      <c r="A1416" s="180">
        <v>3</v>
      </c>
      <c r="B1416" s="190" t="s">
        <v>478</v>
      </c>
      <c r="C1416" s="70">
        <v>1510</v>
      </c>
      <c r="D1416" s="59">
        <v>0</v>
      </c>
      <c r="E1416" s="58">
        <v>1617</v>
      </c>
      <c r="F1416" s="59">
        <v>0</v>
      </c>
      <c r="G1416" s="28">
        <v>1617</v>
      </c>
      <c r="H1416" s="73" t="s">
        <v>20</v>
      </c>
      <c r="I1416" s="58">
        <v>0</v>
      </c>
      <c r="J1416" s="58">
        <v>0</v>
      </c>
      <c r="K1416" s="58">
        <v>0</v>
      </c>
      <c r="L1416" s="58">
        <v>0</v>
      </c>
      <c r="M1416" s="72">
        <v>400.5</v>
      </c>
    </row>
    <row r="1417" spans="1:13" ht="36">
      <c r="A1417" s="182">
        <v>4</v>
      </c>
      <c r="B1417" s="60" t="s">
        <v>480</v>
      </c>
      <c r="C1417" s="77" t="s">
        <v>476</v>
      </c>
      <c r="D1417" s="62">
        <v>0</v>
      </c>
      <c r="E1417" s="58">
        <v>11</v>
      </c>
      <c r="F1417" s="62">
        <v>0</v>
      </c>
      <c r="G1417" s="52">
        <v>11</v>
      </c>
      <c r="H1417" s="79" t="s">
        <v>21</v>
      </c>
      <c r="I1417" s="183">
        <v>2605</v>
      </c>
      <c r="J1417" s="64">
        <v>0</v>
      </c>
      <c r="K1417" s="58">
        <v>0</v>
      </c>
      <c r="L1417" s="64">
        <v>0</v>
      </c>
      <c r="M1417" s="61">
        <v>2605</v>
      </c>
    </row>
    <row r="1418" spans="1:13" ht="36">
      <c r="A1418" s="182">
        <v>5</v>
      </c>
      <c r="B1418" s="78" t="s">
        <v>481</v>
      </c>
      <c r="C1418" s="75">
        <v>25580.94</v>
      </c>
      <c r="D1418" s="62">
        <v>0</v>
      </c>
      <c r="E1418" s="58">
        <v>26635.5</v>
      </c>
      <c r="F1418" s="62">
        <v>0</v>
      </c>
      <c r="G1418" s="52">
        <v>26635.5</v>
      </c>
      <c r="H1418" s="79" t="s">
        <v>22</v>
      </c>
      <c r="I1418" s="183">
        <v>7442</v>
      </c>
      <c r="J1418" s="64">
        <v>0</v>
      </c>
      <c r="K1418" s="58">
        <v>0</v>
      </c>
      <c r="L1418" s="64">
        <v>0</v>
      </c>
      <c r="M1418" s="50">
        <v>7442</v>
      </c>
    </row>
    <row r="1419" spans="1:13" ht="36">
      <c r="A1419" s="182">
        <v>6</v>
      </c>
      <c r="B1419" s="78" t="s">
        <v>482</v>
      </c>
      <c r="C1419" s="71">
        <v>50</v>
      </c>
      <c r="D1419" s="62">
        <v>0</v>
      </c>
      <c r="E1419" s="58">
        <v>72.5</v>
      </c>
      <c r="F1419" s="62">
        <v>0</v>
      </c>
      <c r="G1419" s="52">
        <v>72.5</v>
      </c>
      <c r="H1419" s="79" t="s">
        <v>23</v>
      </c>
      <c r="I1419" s="183">
        <v>1319</v>
      </c>
      <c r="J1419" s="64">
        <v>0</v>
      </c>
      <c r="K1419" s="58">
        <v>0</v>
      </c>
      <c r="L1419" s="64">
        <v>0</v>
      </c>
      <c r="M1419" s="50">
        <v>1319</v>
      </c>
    </row>
    <row r="1420" spans="1:13" ht="22.5">
      <c r="A1420" s="180">
        <v>7</v>
      </c>
      <c r="B1420" s="179" t="s">
        <v>483</v>
      </c>
      <c r="C1420" s="66">
        <v>33.6</v>
      </c>
      <c r="D1420" s="59">
        <v>0</v>
      </c>
      <c r="E1420" s="58">
        <v>24.16</v>
      </c>
      <c r="F1420" s="59">
        <v>0</v>
      </c>
      <c r="G1420" s="28">
        <v>24.16</v>
      </c>
      <c r="H1420" s="31"/>
      <c r="I1420" s="181"/>
      <c r="J1420" s="181"/>
      <c r="K1420" s="181"/>
      <c r="L1420" s="181"/>
      <c r="M1420" s="30"/>
    </row>
    <row r="1421" spans="1:13" ht="22.5">
      <c r="A1421" s="182">
        <v>8</v>
      </c>
      <c r="B1421" s="32" t="s">
        <v>484</v>
      </c>
      <c r="C1421" s="67">
        <v>88.8</v>
      </c>
      <c r="D1421" s="62">
        <v>0</v>
      </c>
      <c r="E1421" s="58">
        <v>70.42</v>
      </c>
      <c r="F1421" s="62">
        <v>0</v>
      </c>
      <c r="G1421" s="52">
        <v>70.42</v>
      </c>
      <c r="H1421" s="33"/>
      <c r="I1421" s="183"/>
      <c r="J1421" s="183"/>
      <c r="K1421" s="183"/>
      <c r="L1421" s="183"/>
      <c r="M1421" s="34"/>
    </row>
    <row r="1422" spans="1:13">
      <c r="A1422" s="180">
        <v>9</v>
      </c>
      <c r="B1422" s="179" t="s">
        <v>485</v>
      </c>
      <c r="C1422" s="68">
        <v>1343</v>
      </c>
      <c r="D1422" s="59">
        <v>0</v>
      </c>
      <c r="E1422" s="58">
        <v>1474.91</v>
      </c>
      <c r="F1422" s="59">
        <v>0</v>
      </c>
      <c r="G1422" s="28">
        <v>1474.91</v>
      </c>
      <c r="H1422" s="31"/>
      <c r="I1422" s="181"/>
      <c r="J1422" s="181"/>
      <c r="K1422" s="181"/>
      <c r="L1422" s="181"/>
      <c r="M1422" s="30"/>
    </row>
    <row r="1423" spans="1:13">
      <c r="A1423" s="182">
        <v>10</v>
      </c>
      <c r="B1423" s="32" t="s">
        <v>486</v>
      </c>
      <c r="C1423" s="69">
        <v>4007</v>
      </c>
      <c r="D1423" s="62">
        <v>0</v>
      </c>
      <c r="E1423" s="58">
        <v>3972.43</v>
      </c>
      <c r="F1423" s="62">
        <v>0</v>
      </c>
      <c r="G1423" s="28">
        <v>3972.43</v>
      </c>
      <c r="H1423" s="33"/>
      <c r="I1423" s="183"/>
      <c r="J1423" s="183"/>
      <c r="K1423" s="183"/>
      <c r="L1423" s="183"/>
      <c r="M1423" s="34"/>
    </row>
    <row r="1424" spans="1:13" ht="17.25" thickBot="1">
      <c r="A1424" s="35">
        <v>11</v>
      </c>
      <c r="B1424" s="36"/>
      <c r="C1424" s="37"/>
      <c r="D1424" s="38"/>
      <c r="E1424" s="90"/>
      <c r="F1424" s="38"/>
      <c r="G1424" s="39"/>
      <c r="H1424" s="40"/>
      <c r="I1424" s="41"/>
      <c r="J1424" s="41"/>
      <c r="K1424" s="41"/>
      <c r="L1424" s="41"/>
      <c r="M1424" s="42"/>
    </row>
    <row r="1425" spans="1:13" ht="33.75" thickTop="1">
      <c r="A1425" s="565" t="s">
        <v>487</v>
      </c>
      <c r="B1425" s="566"/>
      <c r="C1425" s="567"/>
      <c r="D1425" s="567"/>
      <c r="E1425" s="639"/>
      <c r="F1425" s="641" t="s">
        <v>488</v>
      </c>
      <c r="G1425" s="642"/>
      <c r="H1425" s="43" t="s">
        <v>489</v>
      </c>
      <c r="I1425" s="43" t="s">
        <v>490</v>
      </c>
      <c r="J1425" s="567" t="s">
        <v>491</v>
      </c>
      <c r="K1425" s="567"/>
      <c r="L1425" s="567" t="s">
        <v>388</v>
      </c>
      <c r="M1425" s="643"/>
    </row>
    <row r="1426" spans="1:13">
      <c r="A1426" s="618" t="s">
        <v>492</v>
      </c>
      <c r="B1426" s="619"/>
      <c r="C1426" s="620"/>
      <c r="D1426" s="620" t="s">
        <v>493</v>
      </c>
      <c r="E1426" s="621"/>
      <c r="F1426" s="644"/>
      <c r="G1426" s="645"/>
      <c r="H1426" s="89"/>
      <c r="I1426" s="57"/>
      <c r="J1426" s="570"/>
      <c r="K1426" s="570"/>
      <c r="L1426" s="570"/>
      <c r="M1426" s="623"/>
    </row>
    <row r="1427" spans="1:13">
      <c r="A1427" s="618" t="s">
        <v>494</v>
      </c>
      <c r="B1427" s="619"/>
      <c r="C1427" s="620"/>
      <c r="D1427" s="620" t="s">
        <v>495</v>
      </c>
      <c r="E1427" s="621"/>
      <c r="F1427" s="622"/>
      <c r="G1427" s="570"/>
      <c r="H1427" s="92"/>
      <c r="I1427" s="57"/>
      <c r="J1427" s="570"/>
      <c r="K1427" s="570"/>
      <c r="L1427" s="570"/>
      <c r="M1427" s="623"/>
    </row>
    <row r="1428" spans="1:13">
      <c r="A1428" s="634" t="s">
        <v>496</v>
      </c>
      <c r="B1428" s="635"/>
      <c r="C1428" s="579"/>
      <c r="D1428" s="636" t="s">
        <v>497</v>
      </c>
      <c r="E1428" s="637"/>
      <c r="F1428" s="638"/>
      <c r="G1428" s="567"/>
      <c r="H1428" s="92"/>
      <c r="I1428" s="57"/>
      <c r="J1428" s="570"/>
      <c r="K1428" s="570"/>
      <c r="L1428" s="570"/>
      <c r="M1428" s="623"/>
    </row>
    <row r="1429" spans="1:13">
      <c r="A1429" s="618" t="s">
        <v>498</v>
      </c>
      <c r="B1429" s="619"/>
      <c r="C1429" s="620"/>
      <c r="D1429" s="620" t="s">
        <v>499</v>
      </c>
      <c r="E1429" s="621"/>
      <c r="F1429" s="622"/>
      <c r="G1429" s="570"/>
      <c r="H1429" s="92"/>
      <c r="I1429" s="44"/>
      <c r="J1429" s="570"/>
      <c r="K1429" s="570"/>
      <c r="L1429" s="570"/>
      <c r="M1429" s="623"/>
    </row>
    <row r="1430" spans="1:13" ht="17.25" thickBot="1">
      <c r="A1430" s="624" t="s">
        <v>500</v>
      </c>
      <c r="B1430" s="625"/>
      <c r="C1430" s="626"/>
      <c r="D1430" s="627" t="s">
        <v>501</v>
      </c>
      <c r="E1430" s="628"/>
      <c r="F1430" s="629"/>
      <c r="G1430" s="630"/>
      <c r="H1430" s="46"/>
      <c r="I1430" s="47"/>
      <c r="J1430" s="631"/>
      <c r="K1430" s="630"/>
      <c r="L1430" s="632"/>
      <c r="M1430" s="633"/>
    </row>
    <row r="1431" spans="1:13" ht="17.25" thickTop="1">
      <c r="A1431" s="607" t="s">
        <v>502</v>
      </c>
      <c r="B1431" s="608"/>
      <c r="C1431" s="608"/>
      <c r="D1431" s="608"/>
      <c r="E1431" s="608"/>
      <c r="F1431" s="608"/>
      <c r="G1431" s="608"/>
      <c r="H1431" s="608"/>
      <c r="I1431" s="608"/>
      <c r="J1431" s="608"/>
      <c r="K1431" s="608"/>
      <c r="L1431" s="608"/>
      <c r="M1431" s="609"/>
    </row>
    <row r="1432" spans="1:13">
      <c r="A1432" s="610" t="s">
        <v>503</v>
      </c>
      <c r="B1432" s="611"/>
      <c r="C1432" s="611"/>
      <c r="D1432" s="611"/>
      <c r="E1432" s="611"/>
      <c r="F1432" s="611"/>
      <c r="G1432" s="611"/>
      <c r="H1432" s="611"/>
      <c r="I1432" s="611"/>
      <c r="J1432" s="611"/>
      <c r="K1432" s="611"/>
      <c r="L1432" s="611"/>
      <c r="M1432" s="612"/>
    </row>
    <row r="1433" spans="1:13" ht="30" customHeight="1">
      <c r="A1433" s="613" t="s">
        <v>504</v>
      </c>
      <c r="B1433" s="614"/>
      <c r="C1433" s="614"/>
      <c r="D1433" s="614"/>
      <c r="E1433" s="614"/>
      <c r="F1433" s="614"/>
      <c r="G1433" s="614"/>
      <c r="H1433" s="614"/>
      <c r="I1433" s="614"/>
      <c r="J1433" s="614"/>
      <c r="K1433" s="614"/>
      <c r="L1433" s="614"/>
      <c r="M1433" s="615"/>
    </row>
    <row r="1434" spans="1:13" ht="65.25" customHeight="1">
      <c r="A1434" s="716" t="s">
        <v>642</v>
      </c>
      <c r="B1434" s="717"/>
      <c r="C1434" s="717"/>
      <c r="D1434" s="717"/>
      <c r="E1434" s="717"/>
      <c r="F1434" s="717"/>
      <c r="G1434" s="717"/>
      <c r="H1434" s="717"/>
      <c r="I1434" s="717"/>
      <c r="J1434" s="717"/>
      <c r="K1434" s="717"/>
      <c r="L1434" s="717"/>
      <c r="M1434" s="718"/>
    </row>
    <row r="1435" spans="1:13" ht="25.5">
      <c r="E1435" s="616" t="s">
        <v>448</v>
      </c>
      <c r="F1435" s="616"/>
      <c r="G1435" s="616"/>
      <c r="H1435" s="616"/>
      <c r="I1435" s="616"/>
      <c r="L1435" s="616" t="s">
        <v>449</v>
      </c>
      <c r="M1435" s="616"/>
    </row>
    <row r="1436" spans="1:13" ht="25.5">
      <c r="A1436" s="617" t="s">
        <v>450</v>
      </c>
      <c r="B1436" s="617"/>
      <c r="C1436" s="617"/>
      <c r="E1436" s="616" t="s">
        <v>451</v>
      </c>
      <c r="F1436" s="616"/>
      <c r="G1436" s="616"/>
      <c r="H1436" s="616"/>
      <c r="I1436" s="616"/>
    </row>
    <row r="1437" spans="1:13" ht="17.25" thickBot="1">
      <c r="A1437" s="5" t="s">
        <v>569</v>
      </c>
      <c r="B1437" s="6"/>
      <c r="C1437" s="6"/>
      <c r="D1437" s="6"/>
      <c r="E1437" s="5"/>
      <c r="F1437" s="5"/>
      <c r="G1437" s="5"/>
      <c r="H1437" s="5" t="s">
        <v>452</v>
      </c>
      <c r="J1437" s="592">
        <v>40863</v>
      </c>
      <c r="K1437" s="592"/>
      <c r="L1437" s="592"/>
      <c r="M1437" s="7">
        <f>J1437</f>
        <v>40863</v>
      </c>
    </row>
    <row r="1438" spans="1:13" ht="36" customHeight="1" thickTop="1" thickBot="1">
      <c r="A1438" s="593" t="s">
        <v>360</v>
      </c>
      <c r="B1438" s="594"/>
      <c r="C1438" s="595"/>
      <c r="D1438" s="596" t="s">
        <v>361</v>
      </c>
      <c r="E1438" s="597"/>
      <c r="F1438" s="597"/>
      <c r="G1438" s="597"/>
      <c r="H1438" s="597"/>
      <c r="I1438" s="598"/>
      <c r="J1438" s="599" t="s">
        <v>362</v>
      </c>
      <c r="K1438" s="599"/>
      <c r="L1438" s="600" t="s">
        <v>363</v>
      </c>
      <c r="M1438" s="601"/>
    </row>
    <row r="1439" spans="1:13" ht="17.25" thickTop="1">
      <c r="A1439" s="568" t="s">
        <v>364</v>
      </c>
      <c r="B1439" s="569"/>
      <c r="C1439" s="570"/>
      <c r="D1439" s="563" t="s">
        <v>365</v>
      </c>
      <c r="E1439" s="602"/>
      <c r="F1439" s="603" t="s">
        <v>366</v>
      </c>
      <c r="G1439" s="604"/>
      <c r="H1439" s="605">
        <v>40190</v>
      </c>
      <c r="I1439" s="606"/>
      <c r="J1439" s="595" t="s">
        <v>367</v>
      </c>
      <c r="K1439" s="595"/>
      <c r="L1439" s="581">
        <v>720</v>
      </c>
      <c r="M1439" s="582"/>
    </row>
    <row r="1440" spans="1:13" ht="17.25" thickBot="1">
      <c r="A1440" s="583" t="s">
        <v>368</v>
      </c>
      <c r="B1440" s="584"/>
      <c r="C1440" s="585"/>
      <c r="D1440" s="586" t="s">
        <v>369</v>
      </c>
      <c r="E1440" s="587"/>
      <c r="F1440" s="568" t="s">
        <v>370</v>
      </c>
      <c r="G1440" s="570"/>
      <c r="H1440" s="588">
        <v>41007</v>
      </c>
      <c r="I1440" s="589"/>
      <c r="J1440" s="570" t="s">
        <v>371</v>
      </c>
      <c r="K1440" s="570"/>
      <c r="L1440" s="590">
        <v>576</v>
      </c>
      <c r="M1440" s="591"/>
    </row>
    <row r="1441" spans="1:14" ht="18" thickTop="1" thickBot="1">
      <c r="A1441" s="565" t="s">
        <v>372</v>
      </c>
      <c r="B1441" s="566"/>
      <c r="C1441" s="567"/>
      <c r="D1441" s="572">
        <v>483900000</v>
      </c>
      <c r="E1441" s="573"/>
      <c r="F1441" s="571" t="s">
        <v>373</v>
      </c>
      <c r="G1441" s="557"/>
      <c r="H1441" s="574">
        <v>97</v>
      </c>
      <c r="I1441" s="575"/>
      <c r="J1441" s="557" t="s">
        <v>374</v>
      </c>
      <c r="K1441" s="557"/>
      <c r="L1441" s="576">
        <f>L1439-L1440</f>
        <v>144</v>
      </c>
      <c r="M1441" s="577"/>
    </row>
    <row r="1442" spans="1:14" ht="17.25" thickTop="1">
      <c r="A1442" s="568"/>
      <c r="B1442" s="569"/>
      <c r="C1442" s="570"/>
      <c r="D1442" s="578" t="s">
        <v>375</v>
      </c>
      <c r="E1442" s="578"/>
      <c r="F1442" s="579" t="s">
        <v>376</v>
      </c>
      <c r="G1442" s="579"/>
      <c r="H1442" s="579"/>
      <c r="I1442" s="580"/>
      <c r="J1442" s="566" t="s">
        <v>377</v>
      </c>
      <c r="K1442" s="567"/>
      <c r="L1442" s="458">
        <v>0.72519999999999996</v>
      </c>
      <c r="M1442" s="459"/>
    </row>
    <row r="1443" spans="1:14" ht="17.25" thickBot="1">
      <c r="A1443" s="571"/>
      <c r="B1443" s="556"/>
      <c r="C1443" s="557"/>
      <c r="D1443" s="553" t="s">
        <v>378</v>
      </c>
      <c r="E1443" s="553"/>
      <c r="F1443" s="554" t="s">
        <v>379</v>
      </c>
      <c r="G1443" s="554"/>
      <c r="H1443" s="554"/>
      <c r="I1443" s="555"/>
      <c r="J1443" s="556" t="s">
        <v>380</v>
      </c>
      <c r="K1443" s="557"/>
      <c r="L1443" s="440">
        <v>0.69630000000000003</v>
      </c>
      <c r="M1443" s="441"/>
      <c r="N1443" s="127">
        <f>L1442-L1443</f>
        <v>2.8899999999999926E-2</v>
      </c>
    </row>
    <row r="1444" spans="1:14" ht="17.25" thickTop="1">
      <c r="A1444" s="561" t="s">
        <v>506</v>
      </c>
      <c r="B1444" s="562"/>
      <c r="C1444" s="563"/>
      <c r="D1444" s="563"/>
      <c r="E1444" s="563"/>
      <c r="F1444" s="563"/>
      <c r="G1444" s="563"/>
      <c r="H1444" s="563"/>
      <c r="I1444" s="563"/>
      <c r="J1444" s="563"/>
      <c r="K1444" s="563"/>
      <c r="L1444" s="563"/>
      <c r="M1444" s="564"/>
    </row>
    <row r="1445" spans="1:14" ht="17.25" thickBot="1">
      <c r="A1445" s="543" t="s">
        <v>507</v>
      </c>
      <c r="B1445" s="544"/>
      <c r="C1445" s="545"/>
      <c r="D1445" s="545"/>
      <c r="E1445" s="545"/>
      <c r="F1445" s="545"/>
      <c r="G1445" s="545"/>
      <c r="H1445" s="545"/>
      <c r="I1445" s="545"/>
      <c r="J1445" s="545"/>
      <c r="K1445" s="545"/>
      <c r="L1445" s="545"/>
      <c r="M1445" s="546"/>
    </row>
    <row r="1446" spans="1:14" ht="42" customHeight="1" thickTop="1" thickBot="1">
      <c r="A1446" s="547" t="s">
        <v>508</v>
      </c>
      <c r="B1446" s="548"/>
      <c r="C1446" s="549"/>
      <c r="D1446" s="549"/>
      <c r="E1446" s="549"/>
      <c r="F1446" s="549"/>
      <c r="G1446" s="549"/>
      <c r="H1446" s="550" t="s">
        <v>509</v>
      </c>
      <c r="I1446" s="550"/>
      <c r="J1446" s="550"/>
      <c r="K1446" s="550"/>
      <c r="L1446" s="550"/>
      <c r="M1446" s="551"/>
    </row>
    <row r="1447" spans="1:14" ht="17.25" thickTop="1">
      <c r="A1447" s="552" t="s">
        <v>510</v>
      </c>
      <c r="B1447" s="552"/>
      <c r="C1447" s="541"/>
      <c r="D1447" s="541"/>
      <c r="E1447" s="541"/>
      <c r="F1447" s="541"/>
      <c r="G1447" s="541"/>
      <c r="H1447" s="541"/>
      <c r="I1447" s="541"/>
      <c r="J1447" s="541"/>
      <c r="K1447" s="541"/>
      <c r="L1447" s="541"/>
      <c r="M1447" s="541"/>
    </row>
    <row r="1448" spans="1:14">
      <c r="A1448" s="542" t="s">
        <v>511</v>
      </c>
      <c r="B1448" s="542"/>
      <c r="C1448" s="540"/>
      <c r="D1448" s="540"/>
      <c r="E1448" s="540"/>
      <c r="F1448" s="540"/>
      <c r="G1448" s="540"/>
      <c r="H1448" s="540"/>
      <c r="I1448" s="540"/>
      <c r="J1448" s="540"/>
      <c r="K1448" s="540"/>
      <c r="L1448" s="540"/>
      <c r="M1448" s="540"/>
    </row>
    <row r="1449" spans="1:14">
      <c r="A1449" s="540" t="s">
        <v>512</v>
      </c>
      <c r="B1449" s="540"/>
      <c r="C1449" s="540"/>
      <c r="D1449" s="540"/>
      <c r="E1449" s="540"/>
      <c r="F1449" s="540"/>
      <c r="G1449" s="540"/>
      <c r="H1449" s="540"/>
      <c r="I1449" s="540"/>
      <c r="J1449" s="540"/>
      <c r="K1449" s="540"/>
      <c r="L1449" s="540"/>
      <c r="M1449" s="540"/>
    </row>
    <row r="1450" spans="1:14">
      <c r="A1450" s="540" t="s">
        <v>513</v>
      </c>
      <c r="B1450" s="540"/>
      <c r="C1450" s="541"/>
      <c r="D1450" s="541"/>
      <c r="E1450" s="541"/>
      <c r="F1450" s="541"/>
      <c r="G1450" s="541"/>
      <c r="H1450" s="541"/>
      <c r="I1450" s="541"/>
      <c r="J1450" s="541"/>
      <c r="K1450" s="541"/>
      <c r="L1450" s="541"/>
      <c r="M1450" s="541"/>
    </row>
    <row r="1451" spans="1:14">
      <c r="A1451" s="542" t="s">
        <v>514</v>
      </c>
      <c r="B1451" s="542"/>
      <c r="C1451" s="540"/>
      <c r="D1451" s="540"/>
      <c r="E1451" s="540"/>
      <c r="F1451" s="540"/>
      <c r="G1451" s="540"/>
      <c r="H1451" s="540"/>
      <c r="I1451" s="540"/>
      <c r="J1451" s="540"/>
      <c r="K1451" s="540"/>
      <c r="L1451" s="540"/>
      <c r="M1451" s="540"/>
    </row>
    <row r="1452" spans="1:14">
      <c r="A1452" s="540" t="s">
        <v>515</v>
      </c>
      <c r="B1452" s="540"/>
      <c r="C1452" s="540"/>
      <c r="D1452" s="540"/>
      <c r="E1452" s="540"/>
      <c r="F1452" s="540"/>
      <c r="G1452" s="540"/>
      <c r="H1452" s="540"/>
      <c r="I1452" s="540"/>
      <c r="J1452" s="540"/>
      <c r="K1452" s="540"/>
      <c r="L1452" s="540"/>
      <c r="M1452" s="540"/>
    </row>
    <row r="1453" spans="1:14">
      <c r="A1453" s="540" t="s">
        <v>516</v>
      </c>
      <c r="B1453" s="540"/>
      <c r="C1453" s="540"/>
      <c r="D1453" s="540"/>
      <c r="E1453" s="540"/>
      <c r="F1453" s="540"/>
      <c r="G1453" s="540"/>
      <c r="H1453" s="540"/>
      <c r="I1453" s="540"/>
      <c r="J1453" s="540"/>
      <c r="K1453" s="540"/>
      <c r="L1453" s="540"/>
      <c r="M1453" s="540"/>
    </row>
    <row r="1454" spans="1:14">
      <c r="A1454" s="540" t="s">
        <v>517</v>
      </c>
      <c r="B1454" s="540"/>
      <c r="C1454" s="540"/>
      <c r="D1454" s="540"/>
      <c r="E1454" s="540"/>
      <c r="F1454" s="540"/>
      <c r="G1454" s="540"/>
      <c r="H1454" s="540"/>
      <c r="I1454" s="540"/>
      <c r="J1454" s="540"/>
      <c r="K1454" s="540"/>
      <c r="L1454" s="540"/>
      <c r="M1454" s="540"/>
    </row>
    <row r="1455" spans="1:14" ht="25.5">
      <c r="E1455" s="616" t="s">
        <v>448</v>
      </c>
      <c r="F1455" s="616"/>
      <c r="G1455" s="616"/>
      <c r="H1455" s="616"/>
      <c r="I1455" s="616"/>
      <c r="L1455" s="616" t="s">
        <v>449</v>
      </c>
      <c r="M1455" s="616"/>
    </row>
    <row r="1456" spans="1:14" ht="25.5">
      <c r="A1456" s="617" t="s">
        <v>450</v>
      </c>
      <c r="B1456" s="617"/>
      <c r="C1456" s="617"/>
      <c r="E1456" s="616" t="s">
        <v>451</v>
      </c>
      <c r="F1456" s="616"/>
      <c r="G1456" s="616"/>
      <c r="H1456" s="616"/>
      <c r="I1456" s="616"/>
    </row>
    <row r="1457" spans="1:14" ht="17.25" thickBot="1">
      <c r="A1457" s="5" t="s">
        <v>518</v>
      </c>
      <c r="B1457" s="6"/>
      <c r="C1457" s="6"/>
      <c r="D1457" s="6"/>
      <c r="E1457" s="5"/>
      <c r="F1457" s="5"/>
      <c r="G1457" s="5"/>
      <c r="H1457" s="5" t="s">
        <v>452</v>
      </c>
      <c r="J1457" s="592">
        <v>40864</v>
      </c>
      <c r="K1457" s="592"/>
      <c r="L1457" s="592"/>
      <c r="M1457" s="7">
        <f>J1457</f>
        <v>40864</v>
      </c>
    </row>
    <row r="1458" spans="1:14" ht="36" customHeight="1" thickTop="1" thickBot="1">
      <c r="A1458" s="593" t="s">
        <v>360</v>
      </c>
      <c r="B1458" s="594"/>
      <c r="C1458" s="595"/>
      <c r="D1458" s="596" t="s">
        <v>361</v>
      </c>
      <c r="E1458" s="597"/>
      <c r="F1458" s="597"/>
      <c r="G1458" s="597"/>
      <c r="H1458" s="597"/>
      <c r="I1458" s="598"/>
      <c r="J1458" s="599" t="s">
        <v>362</v>
      </c>
      <c r="K1458" s="599"/>
      <c r="L1458" s="600" t="s">
        <v>363</v>
      </c>
      <c r="M1458" s="601"/>
    </row>
    <row r="1459" spans="1:14" ht="17.25" thickTop="1">
      <c r="A1459" s="568" t="s">
        <v>364</v>
      </c>
      <c r="B1459" s="569"/>
      <c r="C1459" s="570"/>
      <c r="D1459" s="563" t="s">
        <v>365</v>
      </c>
      <c r="E1459" s="602"/>
      <c r="F1459" s="603" t="s">
        <v>366</v>
      </c>
      <c r="G1459" s="604"/>
      <c r="H1459" s="605">
        <v>40190</v>
      </c>
      <c r="I1459" s="606"/>
      <c r="J1459" s="595" t="s">
        <v>367</v>
      </c>
      <c r="K1459" s="595"/>
      <c r="L1459" s="581">
        <v>720</v>
      </c>
      <c r="M1459" s="582"/>
    </row>
    <row r="1460" spans="1:14" ht="17.25" thickBot="1">
      <c r="A1460" s="583" t="s">
        <v>368</v>
      </c>
      <c r="B1460" s="584"/>
      <c r="C1460" s="585"/>
      <c r="D1460" s="586" t="s">
        <v>369</v>
      </c>
      <c r="E1460" s="587"/>
      <c r="F1460" s="568" t="s">
        <v>370</v>
      </c>
      <c r="G1460" s="570"/>
      <c r="H1460" s="588">
        <v>41007</v>
      </c>
      <c r="I1460" s="589"/>
      <c r="J1460" s="570" t="s">
        <v>371</v>
      </c>
      <c r="K1460" s="570"/>
      <c r="L1460" s="590">
        <v>577</v>
      </c>
      <c r="M1460" s="591"/>
    </row>
    <row r="1461" spans="1:14" ht="18" thickTop="1" thickBot="1">
      <c r="A1461" s="565" t="s">
        <v>372</v>
      </c>
      <c r="B1461" s="566"/>
      <c r="C1461" s="567"/>
      <c r="D1461" s="572">
        <v>483900000</v>
      </c>
      <c r="E1461" s="573"/>
      <c r="F1461" s="571" t="s">
        <v>373</v>
      </c>
      <c r="G1461" s="557"/>
      <c r="H1461" s="574">
        <v>97</v>
      </c>
      <c r="I1461" s="575"/>
      <c r="J1461" s="557" t="s">
        <v>374</v>
      </c>
      <c r="K1461" s="557"/>
      <c r="L1461" s="576">
        <f>L1459-L1460</f>
        <v>143</v>
      </c>
      <c r="M1461" s="577"/>
    </row>
    <row r="1462" spans="1:14" ht="17.25" thickTop="1">
      <c r="A1462" s="568"/>
      <c r="B1462" s="569"/>
      <c r="C1462" s="570"/>
      <c r="D1462" s="578" t="s">
        <v>375</v>
      </c>
      <c r="E1462" s="578"/>
      <c r="F1462" s="579" t="s">
        <v>376</v>
      </c>
      <c r="G1462" s="579"/>
      <c r="H1462" s="579"/>
      <c r="I1462" s="580"/>
      <c r="J1462" s="566" t="s">
        <v>377</v>
      </c>
      <c r="K1462" s="567"/>
      <c r="L1462" s="458">
        <v>0.72519999999999996</v>
      </c>
      <c r="M1462" s="459"/>
    </row>
    <row r="1463" spans="1:14" ht="17.25" thickBot="1">
      <c r="A1463" s="571"/>
      <c r="B1463" s="556"/>
      <c r="C1463" s="557"/>
      <c r="D1463" s="553" t="s">
        <v>378</v>
      </c>
      <c r="E1463" s="553"/>
      <c r="F1463" s="554" t="s">
        <v>379</v>
      </c>
      <c r="G1463" s="554"/>
      <c r="H1463" s="554"/>
      <c r="I1463" s="555"/>
      <c r="J1463" s="556" t="s">
        <v>380</v>
      </c>
      <c r="K1463" s="557"/>
      <c r="L1463" s="440">
        <v>0.69640000000000002</v>
      </c>
      <c r="M1463" s="441"/>
      <c r="N1463" s="127">
        <f>L1462-L1463</f>
        <v>2.8799999999999937E-2</v>
      </c>
    </row>
    <row r="1464" spans="1:14" ht="18" thickTop="1" thickBot="1">
      <c r="A1464" s="704" t="s">
        <v>381</v>
      </c>
      <c r="B1464" s="705"/>
      <c r="C1464" s="706"/>
      <c r="D1464" s="706"/>
      <c r="E1464" s="706"/>
      <c r="F1464" s="706"/>
      <c r="G1464" s="706"/>
      <c r="H1464" s="706"/>
      <c r="I1464" s="706"/>
      <c r="J1464" s="707"/>
      <c r="K1464" s="707"/>
      <c r="L1464" s="706"/>
      <c r="M1464" s="708"/>
    </row>
    <row r="1465" spans="1:14" ht="24" customHeight="1" thickTop="1">
      <c r="A1465" s="568" t="s">
        <v>382</v>
      </c>
      <c r="B1465" s="569"/>
      <c r="C1465" s="570"/>
      <c r="D1465" s="181" t="s">
        <v>383</v>
      </c>
      <c r="E1465" s="181" t="s">
        <v>384</v>
      </c>
      <c r="F1465" s="570" t="s">
        <v>385</v>
      </c>
      <c r="G1465" s="570"/>
      <c r="H1465" s="570" t="s">
        <v>386</v>
      </c>
      <c r="I1465" s="709"/>
      <c r="J1465" s="710" t="s">
        <v>387</v>
      </c>
      <c r="K1465" s="711"/>
      <c r="L1465" s="569" t="s">
        <v>388</v>
      </c>
      <c r="M1465" s="623"/>
    </row>
    <row r="1466" spans="1:14" ht="38.25" customHeight="1">
      <c r="A1466" s="14">
        <v>1</v>
      </c>
      <c r="B1466" s="698" t="s">
        <v>389</v>
      </c>
      <c r="C1466" s="699"/>
      <c r="D1466" s="181" t="s">
        <v>390</v>
      </c>
      <c r="E1466" s="54">
        <v>1</v>
      </c>
      <c r="F1466" s="675"/>
      <c r="G1466" s="676"/>
      <c r="H1466" s="677">
        <f>L1460/L1459</f>
        <v>0.80138888888888893</v>
      </c>
      <c r="I1466" s="678"/>
      <c r="J1466" s="688" t="s">
        <v>391</v>
      </c>
      <c r="K1466" s="689"/>
      <c r="L1466" s="700"/>
      <c r="M1466" s="701"/>
    </row>
    <row r="1467" spans="1:14" ht="38.25" customHeight="1">
      <c r="A1467" s="14">
        <v>2</v>
      </c>
      <c r="B1467" s="686" t="s">
        <v>396</v>
      </c>
      <c r="C1467" s="687"/>
      <c r="D1467" s="181" t="s">
        <v>397</v>
      </c>
      <c r="E1467" s="112">
        <v>49.6</v>
      </c>
      <c r="F1467" s="675"/>
      <c r="G1467" s="676"/>
      <c r="H1467" s="702">
        <v>36</v>
      </c>
      <c r="I1467" s="703"/>
      <c r="J1467" s="688" t="s">
        <v>391</v>
      </c>
      <c r="K1467" s="689"/>
      <c r="L1467" s="694" t="s">
        <v>643</v>
      </c>
      <c r="M1467" s="695"/>
    </row>
    <row r="1468" spans="1:14" ht="38.25" customHeight="1">
      <c r="A1468" s="14">
        <v>3</v>
      </c>
      <c r="B1468" s="686" t="s">
        <v>644</v>
      </c>
      <c r="C1468" s="687"/>
      <c r="D1468" s="181" t="s">
        <v>393</v>
      </c>
      <c r="E1468" s="112">
        <v>2173.25</v>
      </c>
      <c r="F1468" s="675"/>
      <c r="G1468" s="676"/>
      <c r="H1468" s="677">
        <v>2000</v>
      </c>
      <c r="I1468" s="678"/>
      <c r="J1468" s="688" t="s">
        <v>391</v>
      </c>
      <c r="K1468" s="689"/>
      <c r="L1468" s="694" t="s">
        <v>645</v>
      </c>
      <c r="M1468" s="695"/>
    </row>
    <row r="1469" spans="1:14" ht="38.25" customHeight="1">
      <c r="A1469" s="14">
        <v>4</v>
      </c>
      <c r="B1469" s="686" t="s">
        <v>646</v>
      </c>
      <c r="C1469" s="687"/>
      <c r="D1469" s="181" t="s">
        <v>393</v>
      </c>
      <c r="E1469" s="55">
        <v>2845</v>
      </c>
      <c r="F1469" s="675"/>
      <c r="G1469" s="676"/>
      <c r="H1469" s="677">
        <v>2560</v>
      </c>
      <c r="I1469" s="678"/>
      <c r="J1469" s="688" t="s">
        <v>391</v>
      </c>
      <c r="K1469" s="689"/>
      <c r="L1469" s="694" t="s">
        <v>647</v>
      </c>
      <c r="M1469" s="695"/>
    </row>
    <row r="1470" spans="1:14" ht="38.25" customHeight="1">
      <c r="A1470" s="14">
        <v>5</v>
      </c>
      <c r="B1470" s="692" t="s">
        <v>400</v>
      </c>
      <c r="C1470" s="693"/>
      <c r="D1470" s="181" t="s">
        <v>393</v>
      </c>
      <c r="E1470" s="55">
        <v>8512</v>
      </c>
      <c r="F1470" s="675"/>
      <c r="G1470" s="676"/>
      <c r="H1470" s="677">
        <v>7000</v>
      </c>
      <c r="I1470" s="678"/>
      <c r="J1470" s="688" t="s">
        <v>391</v>
      </c>
      <c r="K1470" s="689"/>
      <c r="L1470" s="694" t="s">
        <v>401</v>
      </c>
      <c r="M1470" s="695"/>
    </row>
    <row r="1471" spans="1:14" ht="38.25" customHeight="1">
      <c r="A1471" s="14">
        <v>6</v>
      </c>
      <c r="B1471" s="692" t="s">
        <v>398</v>
      </c>
      <c r="C1471" s="693"/>
      <c r="D1471" s="181" t="s">
        <v>393</v>
      </c>
      <c r="E1471" s="112">
        <v>696.15</v>
      </c>
      <c r="F1471" s="675"/>
      <c r="G1471" s="676"/>
      <c r="H1471" s="677">
        <v>208</v>
      </c>
      <c r="I1471" s="678"/>
      <c r="J1471" s="688" t="s">
        <v>391</v>
      </c>
      <c r="K1471" s="689"/>
      <c r="L1471" s="694" t="s">
        <v>399</v>
      </c>
      <c r="M1471" s="695"/>
    </row>
    <row r="1472" spans="1:14" ht="38.25" customHeight="1">
      <c r="A1472" s="14">
        <v>7</v>
      </c>
      <c r="B1472" s="692" t="s">
        <v>648</v>
      </c>
      <c r="C1472" s="693"/>
      <c r="D1472" s="181" t="s">
        <v>393</v>
      </c>
      <c r="E1472" s="112">
        <v>557</v>
      </c>
      <c r="F1472" s="675"/>
      <c r="G1472" s="676"/>
      <c r="H1472" s="677"/>
      <c r="I1472" s="678"/>
      <c r="J1472" s="688" t="s">
        <v>391</v>
      </c>
      <c r="K1472" s="689"/>
      <c r="L1472" s="694" t="s">
        <v>649</v>
      </c>
      <c r="M1472" s="695"/>
    </row>
    <row r="1473" spans="1:13" ht="38.25" customHeight="1">
      <c r="A1473" s="14">
        <v>8</v>
      </c>
      <c r="B1473" s="686" t="s">
        <v>402</v>
      </c>
      <c r="C1473" s="687"/>
      <c r="D1473" s="181" t="s">
        <v>393</v>
      </c>
      <c r="E1473" s="55">
        <v>7726</v>
      </c>
      <c r="F1473" s="675"/>
      <c r="G1473" s="676"/>
      <c r="H1473" s="677">
        <v>6726</v>
      </c>
      <c r="I1473" s="678"/>
      <c r="J1473" s="688" t="s">
        <v>403</v>
      </c>
      <c r="K1473" s="689"/>
      <c r="L1473" s="694" t="s">
        <v>650</v>
      </c>
      <c r="M1473" s="695"/>
    </row>
    <row r="1474" spans="1:13" ht="38.25" customHeight="1">
      <c r="A1474" s="14">
        <v>9</v>
      </c>
      <c r="B1474" s="686" t="s">
        <v>405</v>
      </c>
      <c r="C1474" s="687"/>
      <c r="D1474" s="181" t="s">
        <v>393</v>
      </c>
      <c r="E1474" s="55">
        <v>2865</v>
      </c>
      <c r="F1474" s="675"/>
      <c r="G1474" s="676"/>
      <c r="H1474" s="677">
        <v>26742</v>
      </c>
      <c r="I1474" s="678"/>
      <c r="J1474" s="688" t="s">
        <v>391</v>
      </c>
      <c r="K1474" s="689"/>
      <c r="L1474" s="668" t="s">
        <v>406</v>
      </c>
      <c r="M1474" s="725"/>
    </row>
    <row r="1475" spans="1:13" ht="38.25" customHeight="1">
      <c r="A1475" s="14">
        <v>10</v>
      </c>
      <c r="B1475" s="686" t="s">
        <v>407</v>
      </c>
      <c r="C1475" s="687"/>
      <c r="D1475" s="181" t="s">
        <v>393</v>
      </c>
      <c r="E1475" s="55">
        <v>2013</v>
      </c>
      <c r="F1475" s="675"/>
      <c r="G1475" s="676"/>
      <c r="H1475" s="677">
        <v>100</v>
      </c>
      <c r="I1475" s="678"/>
      <c r="J1475" s="688" t="s">
        <v>391</v>
      </c>
      <c r="K1475" s="689"/>
      <c r="L1475" s="681" t="s">
        <v>651</v>
      </c>
      <c r="M1475" s="682"/>
    </row>
    <row r="1476" spans="1:13" ht="38.25" customHeight="1">
      <c r="A1476" s="14">
        <v>11</v>
      </c>
      <c r="B1476" s="673" t="s">
        <v>526</v>
      </c>
      <c r="C1476" s="674"/>
      <c r="D1476" s="181" t="s">
        <v>393</v>
      </c>
      <c r="E1476" s="55">
        <v>585</v>
      </c>
      <c r="F1476" s="675"/>
      <c r="G1476" s="676"/>
      <c r="H1476" s="677"/>
      <c r="I1476" s="678"/>
      <c r="J1476" s="688" t="s">
        <v>391</v>
      </c>
      <c r="K1476" s="689"/>
      <c r="L1476" s="681" t="s">
        <v>652</v>
      </c>
      <c r="M1476" s="682"/>
    </row>
    <row r="1477" spans="1:13" ht="38.25" customHeight="1">
      <c r="A1477" s="14">
        <v>12</v>
      </c>
      <c r="B1477" s="673" t="s">
        <v>409</v>
      </c>
      <c r="C1477" s="674"/>
      <c r="D1477" s="181" t="s">
        <v>410</v>
      </c>
      <c r="E1477" s="55">
        <v>113</v>
      </c>
      <c r="F1477" s="675"/>
      <c r="G1477" s="676"/>
      <c r="H1477" s="677">
        <v>0</v>
      </c>
      <c r="I1477" s="678"/>
      <c r="J1477" s="688" t="s">
        <v>391</v>
      </c>
      <c r="K1477" s="689"/>
      <c r="L1477" s="681" t="s">
        <v>411</v>
      </c>
      <c r="M1477" s="682"/>
    </row>
    <row r="1478" spans="1:13" ht="38.25" customHeight="1" thickBot="1">
      <c r="A1478" s="14">
        <v>13</v>
      </c>
      <c r="B1478" s="673" t="s">
        <v>653</v>
      </c>
      <c r="C1478" s="674"/>
      <c r="D1478" s="181" t="s">
        <v>410</v>
      </c>
      <c r="E1478" s="55"/>
      <c r="F1478" s="675"/>
      <c r="G1478" s="676"/>
      <c r="H1478" s="677"/>
      <c r="I1478" s="678"/>
      <c r="J1478" s="679" t="s">
        <v>529</v>
      </c>
      <c r="K1478" s="680"/>
      <c r="L1478" s="681"/>
      <c r="M1478" s="682"/>
    </row>
    <row r="1479" spans="1:13" ht="17.25" thickTop="1">
      <c r="A1479" s="683" t="s">
        <v>412</v>
      </c>
      <c r="B1479" s="684"/>
      <c r="C1479" s="684"/>
      <c r="D1479" s="684"/>
      <c r="E1479" s="684"/>
      <c r="F1479" s="684"/>
      <c r="G1479" s="684"/>
      <c r="H1479" s="684"/>
      <c r="I1479" s="684"/>
      <c r="J1479" s="684"/>
      <c r="K1479" s="684"/>
      <c r="L1479" s="684"/>
      <c r="M1479" s="685"/>
    </row>
    <row r="1480" spans="1:13">
      <c r="A1480" s="668" t="s">
        <v>413</v>
      </c>
      <c r="B1480" s="663"/>
      <c r="C1480" s="187" t="s">
        <v>414</v>
      </c>
      <c r="D1480" s="187" t="s">
        <v>415</v>
      </c>
      <c r="E1480" s="187" t="s">
        <v>413</v>
      </c>
      <c r="F1480" s="187" t="s">
        <v>414</v>
      </c>
      <c r="G1480" s="15" t="s">
        <v>415</v>
      </c>
      <c r="H1480" s="663" t="s">
        <v>416</v>
      </c>
      <c r="I1480" s="670"/>
      <c r="J1480" s="671" t="s">
        <v>417</v>
      </c>
      <c r="K1480" s="671"/>
      <c r="L1480" s="671" t="s">
        <v>418</v>
      </c>
      <c r="M1480" s="672"/>
    </row>
    <row r="1481" spans="1:13">
      <c r="A1481" s="661" t="s">
        <v>419</v>
      </c>
      <c r="B1481" s="569"/>
      <c r="C1481" s="16">
        <v>7</v>
      </c>
      <c r="D1481" s="57">
        <f t="shared" ref="D1481:D1490" si="78">C1481+D1387</f>
        <v>4022</v>
      </c>
      <c r="E1481" s="181" t="s">
        <v>420</v>
      </c>
      <c r="F1481" s="16">
        <v>2</v>
      </c>
      <c r="G1481" s="145">
        <f t="shared" ref="G1481:G1488" si="79">F1481+G1387</f>
        <v>8554</v>
      </c>
      <c r="H1481" s="569" t="s">
        <v>421</v>
      </c>
      <c r="I1481" s="570"/>
      <c r="J1481" s="18">
        <v>0</v>
      </c>
      <c r="K1481" s="19">
        <f t="shared" ref="K1481:K1488" si="80">J1481+K1387</f>
        <v>32</v>
      </c>
      <c r="L1481" s="20">
        <v>0</v>
      </c>
      <c r="M1481" s="21">
        <f>L1481+M1387</f>
        <v>5</v>
      </c>
    </row>
    <row r="1482" spans="1:13">
      <c r="A1482" s="661" t="s">
        <v>422</v>
      </c>
      <c r="B1482" s="569"/>
      <c r="C1482" s="16">
        <v>0</v>
      </c>
      <c r="D1482" s="57">
        <f t="shared" si="78"/>
        <v>65</v>
      </c>
      <c r="E1482" s="181" t="s">
        <v>423</v>
      </c>
      <c r="F1482" s="16">
        <v>0</v>
      </c>
      <c r="G1482" s="145">
        <f t="shared" si="79"/>
        <v>12</v>
      </c>
      <c r="H1482" s="569" t="s">
        <v>424</v>
      </c>
      <c r="I1482" s="570"/>
      <c r="J1482" s="18">
        <v>0</v>
      </c>
      <c r="K1482" s="19">
        <f t="shared" si="80"/>
        <v>143</v>
      </c>
      <c r="L1482" s="20">
        <v>0</v>
      </c>
      <c r="M1482" s="21">
        <f t="shared" ref="M1482:M1490" si="81">L1482+M1388</f>
        <v>11</v>
      </c>
    </row>
    <row r="1483" spans="1:13">
      <c r="A1483" s="661" t="s">
        <v>425</v>
      </c>
      <c r="B1483" s="569"/>
      <c r="C1483" s="16">
        <v>5</v>
      </c>
      <c r="D1483" s="57">
        <f t="shared" si="78"/>
        <v>1582</v>
      </c>
      <c r="E1483" s="181" t="s">
        <v>426</v>
      </c>
      <c r="F1483" s="16">
        <v>0</v>
      </c>
      <c r="G1483" s="145">
        <f t="shared" si="79"/>
        <v>55</v>
      </c>
      <c r="H1483" s="569" t="s">
        <v>427</v>
      </c>
      <c r="I1483" s="570"/>
      <c r="J1483" s="18">
        <v>0</v>
      </c>
      <c r="K1483" s="19">
        <f t="shared" si="80"/>
        <v>16</v>
      </c>
      <c r="L1483" s="20">
        <v>0</v>
      </c>
      <c r="M1483" s="21">
        <f t="shared" si="81"/>
        <v>3</v>
      </c>
    </row>
    <row r="1484" spans="1:13">
      <c r="A1484" s="653" t="s">
        <v>428</v>
      </c>
      <c r="B1484" s="654"/>
      <c r="C1484" s="16">
        <v>0</v>
      </c>
      <c r="D1484" s="57">
        <f t="shared" si="78"/>
        <v>4053</v>
      </c>
      <c r="E1484" s="188" t="s">
        <v>429</v>
      </c>
      <c r="F1484" s="16">
        <v>0</v>
      </c>
      <c r="G1484" s="145">
        <f t="shared" si="79"/>
        <v>96</v>
      </c>
      <c r="H1484" s="722" t="s">
        <v>430</v>
      </c>
      <c r="I1484" s="724"/>
      <c r="J1484" s="18">
        <v>0</v>
      </c>
      <c r="K1484" s="19">
        <f t="shared" si="80"/>
        <v>16</v>
      </c>
      <c r="L1484" s="20">
        <v>0</v>
      </c>
      <c r="M1484" s="21">
        <f t="shared" si="81"/>
        <v>2</v>
      </c>
    </row>
    <row r="1485" spans="1:13">
      <c r="A1485" s="661" t="s">
        <v>431</v>
      </c>
      <c r="B1485" s="569"/>
      <c r="C1485" s="16">
        <v>0</v>
      </c>
      <c r="D1485" s="57">
        <f t="shared" si="78"/>
        <v>518</v>
      </c>
      <c r="E1485" s="187" t="s">
        <v>432</v>
      </c>
      <c r="F1485" s="16">
        <v>0</v>
      </c>
      <c r="G1485" s="145">
        <f t="shared" si="79"/>
        <v>107</v>
      </c>
      <c r="H1485" s="569" t="s">
        <v>433</v>
      </c>
      <c r="I1485" s="570"/>
      <c r="J1485" s="18">
        <v>0</v>
      </c>
      <c r="K1485" s="19">
        <f t="shared" si="80"/>
        <v>0</v>
      </c>
      <c r="L1485" s="20">
        <v>0</v>
      </c>
      <c r="M1485" s="21">
        <f t="shared" si="81"/>
        <v>111</v>
      </c>
    </row>
    <row r="1486" spans="1:13">
      <c r="A1486" s="653" t="s">
        <v>434</v>
      </c>
      <c r="B1486" s="654"/>
      <c r="C1486" s="22">
        <v>0</v>
      </c>
      <c r="D1486" s="133">
        <f t="shared" si="78"/>
        <v>87</v>
      </c>
      <c r="E1486" s="188" t="s">
        <v>435</v>
      </c>
      <c r="F1486" s="132">
        <v>0</v>
      </c>
      <c r="G1486" s="154">
        <f t="shared" si="79"/>
        <v>14</v>
      </c>
      <c r="H1486" s="654" t="s">
        <v>436</v>
      </c>
      <c r="I1486" s="720"/>
      <c r="J1486" s="87">
        <v>0</v>
      </c>
      <c r="K1486" s="134">
        <f t="shared" si="80"/>
        <v>0</v>
      </c>
      <c r="L1486" s="88">
        <v>0</v>
      </c>
      <c r="M1486" s="21">
        <f t="shared" si="81"/>
        <v>3824</v>
      </c>
    </row>
    <row r="1487" spans="1:13">
      <c r="A1487" s="721" t="s">
        <v>437</v>
      </c>
      <c r="B1487" s="722"/>
      <c r="C1487" s="24">
        <v>0</v>
      </c>
      <c r="D1487" s="57">
        <f t="shared" si="78"/>
        <v>441</v>
      </c>
      <c r="E1487" s="189" t="s">
        <v>438</v>
      </c>
      <c r="F1487" s="16">
        <v>0</v>
      </c>
      <c r="G1487" s="145">
        <f t="shared" si="79"/>
        <v>41</v>
      </c>
      <c r="H1487" s="722" t="s">
        <v>437</v>
      </c>
      <c r="I1487" s="724"/>
      <c r="J1487" s="18">
        <v>0</v>
      </c>
      <c r="K1487" s="19">
        <f t="shared" si="80"/>
        <v>0</v>
      </c>
      <c r="L1487" s="26">
        <v>0</v>
      </c>
      <c r="M1487" s="21">
        <f t="shared" si="81"/>
        <v>54</v>
      </c>
    </row>
    <row r="1488" spans="1:13">
      <c r="A1488" s="721" t="s">
        <v>439</v>
      </c>
      <c r="B1488" s="722"/>
      <c r="C1488" s="24">
        <v>0</v>
      </c>
      <c r="D1488" s="57">
        <f t="shared" si="78"/>
        <v>10</v>
      </c>
      <c r="E1488" s="189" t="s">
        <v>440</v>
      </c>
      <c r="F1488" s="16">
        <v>0</v>
      </c>
      <c r="G1488" s="145">
        <f t="shared" si="79"/>
        <v>3</v>
      </c>
      <c r="H1488" s="722" t="s">
        <v>441</v>
      </c>
      <c r="I1488" s="724"/>
      <c r="J1488" s="18">
        <v>0</v>
      </c>
      <c r="K1488" s="19">
        <f t="shared" si="80"/>
        <v>0</v>
      </c>
      <c r="L1488" s="20">
        <v>0</v>
      </c>
      <c r="M1488" s="21">
        <f t="shared" si="81"/>
        <v>10</v>
      </c>
    </row>
    <row r="1489" spans="1:14">
      <c r="A1489" s="661" t="s">
        <v>442</v>
      </c>
      <c r="B1489" s="569"/>
      <c r="C1489" s="24">
        <v>0</v>
      </c>
      <c r="D1489" s="57">
        <f t="shared" si="78"/>
        <v>323</v>
      </c>
      <c r="E1489" s="189" t="s">
        <v>443</v>
      </c>
      <c r="F1489" s="16">
        <v>0</v>
      </c>
      <c r="G1489" s="145">
        <f>F1489+G1395</f>
        <v>10</v>
      </c>
      <c r="H1489" s="728" t="s">
        <v>444</v>
      </c>
      <c r="I1489" s="663"/>
      <c r="J1489" s="18">
        <v>0</v>
      </c>
      <c r="K1489" s="19">
        <f>J1489+K1390</f>
        <v>16</v>
      </c>
      <c r="L1489" s="26">
        <v>0</v>
      </c>
      <c r="M1489" s="21">
        <f t="shared" si="81"/>
        <v>2</v>
      </c>
    </row>
    <row r="1490" spans="1:14">
      <c r="A1490" s="661" t="s">
        <v>445</v>
      </c>
      <c r="B1490" s="569"/>
      <c r="C1490" s="16">
        <v>0</v>
      </c>
      <c r="D1490" s="57">
        <f t="shared" si="78"/>
        <v>374</v>
      </c>
      <c r="E1490" s="181" t="s">
        <v>446</v>
      </c>
      <c r="F1490" s="16">
        <v>0</v>
      </c>
      <c r="G1490" s="145">
        <f>F1490+G1396</f>
        <v>328</v>
      </c>
      <c r="H1490" s="728" t="s">
        <v>447</v>
      </c>
      <c r="I1490" s="663"/>
      <c r="J1490" s="18">
        <v>0</v>
      </c>
      <c r="K1490" s="19">
        <f>J1490+K1391</f>
        <v>0</v>
      </c>
      <c r="L1490" s="26">
        <v>0</v>
      </c>
      <c r="M1490" s="21">
        <f t="shared" si="81"/>
        <v>4</v>
      </c>
    </row>
    <row r="1491" spans="1:14">
      <c r="A1491" s="661" t="s">
        <v>453</v>
      </c>
      <c r="B1491" s="569"/>
      <c r="C1491" s="16">
        <v>0</v>
      </c>
      <c r="D1491" s="57">
        <f>C1491+D1406</f>
        <v>39</v>
      </c>
      <c r="E1491" s="181" t="s">
        <v>454</v>
      </c>
      <c r="F1491" s="16">
        <v>10</v>
      </c>
      <c r="G1491" s="145">
        <f>F1491+G1406</f>
        <v>1339</v>
      </c>
      <c r="H1491" s="728" t="s">
        <v>455</v>
      </c>
      <c r="I1491" s="663"/>
      <c r="J1491" s="18">
        <v>0</v>
      </c>
      <c r="K1491" s="19">
        <f>J1491+K1392</f>
        <v>0</v>
      </c>
      <c r="L1491" s="26">
        <v>0</v>
      </c>
      <c r="M1491" s="21">
        <f>L1491+M1314</f>
        <v>9</v>
      </c>
    </row>
    <row r="1492" spans="1:14" ht="25.5">
      <c r="E1492" s="616" t="s">
        <v>448</v>
      </c>
      <c r="F1492" s="616"/>
      <c r="G1492" s="616"/>
      <c r="H1492" s="616"/>
      <c r="I1492" s="616"/>
      <c r="L1492" s="616" t="s">
        <v>449</v>
      </c>
      <c r="M1492" s="616"/>
    </row>
    <row r="1493" spans="1:14" ht="25.5">
      <c r="A1493" s="617" t="s">
        <v>450</v>
      </c>
      <c r="B1493" s="617"/>
      <c r="C1493" s="617"/>
      <c r="E1493" s="616" t="s">
        <v>451</v>
      </c>
      <c r="F1493" s="616"/>
      <c r="G1493" s="616"/>
      <c r="H1493" s="616"/>
      <c r="I1493" s="616"/>
    </row>
    <row r="1494" spans="1:14" ht="17.25" thickBot="1">
      <c r="A1494" s="5" t="s">
        <v>518</v>
      </c>
      <c r="B1494" s="6"/>
      <c r="C1494" s="6"/>
      <c r="D1494" s="6"/>
      <c r="E1494" s="5"/>
      <c r="F1494" s="5"/>
      <c r="G1494" s="5"/>
      <c r="H1494" s="5" t="s">
        <v>452</v>
      </c>
      <c r="J1494" s="592">
        <v>40864</v>
      </c>
      <c r="K1494" s="592"/>
      <c r="L1494" s="592"/>
      <c r="M1494" s="7">
        <f>J1494</f>
        <v>40864</v>
      </c>
    </row>
    <row r="1495" spans="1:14" ht="36" customHeight="1" thickTop="1" thickBot="1">
      <c r="A1495" s="593" t="s">
        <v>530</v>
      </c>
      <c r="B1495" s="594"/>
      <c r="C1495" s="595"/>
      <c r="D1495" s="596" t="s">
        <v>531</v>
      </c>
      <c r="E1495" s="597"/>
      <c r="F1495" s="597"/>
      <c r="G1495" s="597"/>
      <c r="H1495" s="597"/>
      <c r="I1495" s="598"/>
      <c r="J1495" s="599" t="s">
        <v>532</v>
      </c>
      <c r="K1495" s="599"/>
      <c r="L1495" s="600" t="s">
        <v>533</v>
      </c>
      <c r="M1495" s="601"/>
    </row>
    <row r="1496" spans="1:14" ht="17.25" thickTop="1">
      <c r="A1496" s="568" t="s">
        <v>534</v>
      </c>
      <c r="B1496" s="569"/>
      <c r="C1496" s="570"/>
      <c r="D1496" s="563" t="s">
        <v>535</v>
      </c>
      <c r="E1496" s="602"/>
      <c r="F1496" s="603" t="s">
        <v>536</v>
      </c>
      <c r="G1496" s="604"/>
      <c r="H1496" s="605">
        <v>40190</v>
      </c>
      <c r="I1496" s="606"/>
      <c r="J1496" s="595" t="s">
        <v>537</v>
      </c>
      <c r="K1496" s="595"/>
      <c r="L1496" s="581">
        <v>720</v>
      </c>
      <c r="M1496" s="582"/>
    </row>
    <row r="1497" spans="1:14" ht="17.25" thickBot="1">
      <c r="A1497" s="583" t="s">
        <v>538</v>
      </c>
      <c r="B1497" s="584"/>
      <c r="C1497" s="585"/>
      <c r="D1497" s="586" t="s">
        <v>539</v>
      </c>
      <c r="E1497" s="587"/>
      <c r="F1497" s="568" t="s">
        <v>540</v>
      </c>
      <c r="G1497" s="570"/>
      <c r="H1497" s="588">
        <v>41007</v>
      </c>
      <c r="I1497" s="589"/>
      <c r="J1497" s="570" t="s">
        <v>541</v>
      </c>
      <c r="K1497" s="570"/>
      <c r="L1497" s="590">
        <v>577</v>
      </c>
      <c r="M1497" s="591"/>
    </row>
    <row r="1498" spans="1:14" ht="18" thickTop="1" thickBot="1">
      <c r="A1498" s="565" t="s">
        <v>542</v>
      </c>
      <c r="B1498" s="566"/>
      <c r="C1498" s="567"/>
      <c r="D1498" s="572">
        <v>483900000</v>
      </c>
      <c r="E1498" s="573"/>
      <c r="F1498" s="571" t="s">
        <v>543</v>
      </c>
      <c r="G1498" s="557"/>
      <c r="H1498" s="574">
        <v>97</v>
      </c>
      <c r="I1498" s="575"/>
      <c r="J1498" s="557" t="s">
        <v>544</v>
      </c>
      <c r="K1498" s="557"/>
      <c r="L1498" s="576">
        <f>L1496-L1497</f>
        <v>143</v>
      </c>
      <c r="M1498" s="577"/>
    </row>
    <row r="1499" spans="1:14" ht="17.25" thickTop="1">
      <c r="A1499" s="568"/>
      <c r="B1499" s="569"/>
      <c r="C1499" s="570"/>
      <c r="D1499" s="578" t="s">
        <v>545</v>
      </c>
      <c r="E1499" s="578"/>
      <c r="F1499" s="579" t="s">
        <v>546</v>
      </c>
      <c r="G1499" s="579"/>
      <c r="H1499" s="579"/>
      <c r="I1499" s="580"/>
      <c r="J1499" s="566" t="s">
        <v>547</v>
      </c>
      <c r="K1499" s="567"/>
      <c r="L1499" s="458">
        <v>0.72519999999999996</v>
      </c>
      <c r="M1499" s="459"/>
    </row>
    <row r="1500" spans="1:14" ht="17.25" thickBot="1">
      <c r="A1500" s="571"/>
      <c r="B1500" s="556"/>
      <c r="C1500" s="557"/>
      <c r="D1500" s="553" t="s">
        <v>548</v>
      </c>
      <c r="E1500" s="553"/>
      <c r="F1500" s="554" t="s">
        <v>549</v>
      </c>
      <c r="G1500" s="554"/>
      <c r="H1500" s="554"/>
      <c r="I1500" s="555"/>
      <c r="J1500" s="556" t="s">
        <v>550</v>
      </c>
      <c r="K1500" s="557"/>
      <c r="L1500" s="440">
        <v>0.69640000000000002</v>
      </c>
      <c r="M1500" s="441"/>
      <c r="N1500" s="127">
        <f>L1499-L1500</f>
        <v>2.8799999999999937E-2</v>
      </c>
    </row>
    <row r="1501" spans="1:14" ht="17.25" thickTop="1">
      <c r="A1501" s="714" t="s">
        <v>654</v>
      </c>
      <c r="B1501" s="594"/>
      <c r="C1501" s="136">
        <v>0</v>
      </c>
      <c r="D1501" s="144">
        <f>C1501+D1407</f>
        <v>10</v>
      </c>
      <c r="E1501" s="185" t="s">
        <v>655</v>
      </c>
      <c r="F1501" s="136">
        <v>6</v>
      </c>
      <c r="G1501" s="144">
        <f>F1501+G1407</f>
        <v>528</v>
      </c>
      <c r="H1501" s="726" t="s">
        <v>656</v>
      </c>
      <c r="I1501" s="727"/>
      <c r="J1501" s="137">
        <v>0</v>
      </c>
      <c r="K1501" s="142">
        <f>J1501+K1407</f>
        <v>0</v>
      </c>
      <c r="L1501" s="139">
        <v>0</v>
      </c>
      <c r="M1501" s="143">
        <f>L1501+M1407</f>
        <v>3</v>
      </c>
    </row>
    <row r="1502" spans="1:14" ht="18" customHeight="1">
      <c r="A1502" s="655" t="s">
        <v>657</v>
      </c>
      <c r="B1502" s="566"/>
      <c r="C1502" s="132">
        <v>0</v>
      </c>
      <c r="D1502" s="57">
        <f t="shared" ref="D1502:D1505" si="82">C1502+D1408</f>
        <v>20</v>
      </c>
      <c r="E1502" s="183" t="s">
        <v>658</v>
      </c>
      <c r="F1502" s="132">
        <v>8</v>
      </c>
      <c r="G1502" s="146">
        <f t="shared" ref="G1502:G1505" si="83">F1502+G1408</f>
        <v>175</v>
      </c>
      <c r="H1502" s="641" t="s">
        <v>659</v>
      </c>
      <c r="I1502" s="642"/>
      <c r="J1502" s="87">
        <v>0</v>
      </c>
      <c r="K1502" s="19">
        <f>J1502+K1408</f>
        <v>0</v>
      </c>
      <c r="L1502" s="88">
        <v>0</v>
      </c>
      <c r="M1502" s="21">
        <f>L1502+M1408</f>
        <v>10</v>
      </c>
    </row>
    <row r="1503" spans="1:14">
      <c r="A1503" s="661" t="s">
        <v>660</v>
      </c>
      <c r="B1503" s="569"/>
      <c r="C1503" s="16">
        <v>0</v>
      </c>
      <c r="D1503" s="57">
        <f t="shared" si="82"/>
        <v>11</v>
      </c>
      <c r="E1503" s="181" t="s">
        <v>661</v>
      </c>
      <c r="F1503" s="16">
        <v>0</v>
      </c>
      <c r="G1503" s="145">
        <f t="shared" si="83"/>
        <v>15</v>
      </c>
      <c r="H1503" s="662"/>
      <c r="I1503" s="663"/>
      <c r="J1503" s="18"/>
      <c r="K1503" s="19"/>
      <c r="L1503" s="26"/>
      <c r="M1503" s="110"/>
    </row>
    <row r="1504" spans="1:14">
      <c r="A1504" s="646" t="s">
        <v>662</v>
      </c>
      <c r="B1504" s="647"/>
      <c r="C1504" s="94">
        <v>0</v>
      </c>
      <c r="D1504" s="57">
        <f t="shared" si="82"/>
        <v>8</v>
      </c>
      <c r="E1504" s="95" t="s">
        <v>663</v>
      </c>
      <c r="F1504" s="94">
        <v>0</v>
      </c>
      <c r="G1504" s="133">
        <f t="shared" si="83"/>
        <v>8</v>
      </c>
      <c r="H1504" s="648"/>
      <c r="I1504" s="649"/>
      <c r="J1504" s="97"/>
      <c r="K1504" s="98"/>
      <c r="L1504" s="99"/>
      <c r="M1504" s="111"/>
    </row>
    <row r="1505" spans="1:13">
      <c r="A1505" s="646" t="s">
        <v>664</v>
      </c>
      <c r="B1505" s="647"/>
      <c r="C1505" s="94">
        <v>5</v>
      </c>
      <c r="D1505" s="133">
        <f t="shared" si="82"/>
        <v>5</v>
      </c>
      <c r="E1505" s="95" t="s">
        <v>665</v>
      </c>
      <c r="F1505" s="94">
        <v>5</v>
      </c>
      <c r="G1505" s="133">
        <f t="shared" si="83"/>
        <v>5</v>
      </c>
      <c r="H1505" s="648"/>
      <c r="I1505" s="649"/>
      <c r="J1505" s="97"/>
      <c r="K1505" s="98"/>
      <c r="L1505" s="99"/>
      <c r="M1505" s="111"/>
    </row>
    <row r="1506" spans="1:13">
      <c r="A1506" s="650" t="s">
        <v>666</v>
      </c>
      <c r="B1506" s="651"/>
      <c r="C1506" s="651"/>
      <c r="D1506" s="651"/>
      <c r="E1506" s="651"/>
      <c r="F1506" s="651"/>
      <c r="G1506" s="651"/>
      <c r="H1506" s="651"/>
      <c r="I1506" s="651"/>
      <c r="J1506" s="651"/>
      <c r="K1506" s="651"/>
      <c r="L1506" s="651"/>
      <c r="M1506" s="652"/>
    </row>
    <row r="1507" spans="1:13">
      <c r="A1507" s="653" t="s">
        <v>667</v>
      </c>
      <c r="B1507" s="654"/>
      <c r="C1507" s="656" t="s">
        <v>668</v>
      </c>
      <c r="D1507" s="639" t="s">
        <v>669</v>
      </c>
      <c r="E1507" s="566"/>
      <c r="F1507" s="639" t="s">
        <v>670</v>
      </c>
      <c r="G1507" s="658"/>
      <c r="H1507" s="659" t="s">
        <v>671</v>
      </c>
      <c r="I1507" s="656" t="s">
        <v>672</v>
      </c>
      <c r="J1507" s="639" t="s">
        <v>669</v>
      </c>
      <c r="K1507" s="566"/>
      <c r="L1507" s="639" t="s">
        <v>670</v>
      </c>
      <c r="M1507" s="640"/>
    </row>
    <row r="1508" spans="1:13" ht="33" customHeight="1">
      <c r="A1508" s="655"/>
      <c r="B1508" s="566"/>
      <c r="C1508" s="657"/>
      <c r="D1508" s="181" t="s">
        <v>673</v>
      </c>
      <c r="E1508" s="181" t="s">
        <v>674</v>
      </c>
      <c r="F1508" s="181" t="s">
        <v>673</v>
      </c>
      <c r="G1508" s="27" t="s">
        <v>674</v>
      </c>
      <c r="H1508" s="660"/>
      <c r="I1508" s="657"/>
      <c r="J1508" s="181" t="s">
        <v>673</v>
      </c>
      <c r="K1508" s="181" t="s">
        <v>674</v>
      </c>
      <c r="L1508" s="181" t="s">
        <v>673</v>
      </c>
      <c r="M1508" s="186" t="s">
        <v>674</v>
      </c>
    </row>
    <row r="1509" spans="1:13" ht="22.5">
      <c r="A1509" s="180">
        <v>1</v>
      </c>
      <c r="B1509" s="190" t="s">
        <v>675</v>
      </c>
      <c r="C1509" s="65" t="s">
        <v>676</v>
      </c>
      <c r="D1509" s="59">
        <v>0</v>
      </c>
      <c r="E1509" s="58">
        <v>70.5</v>
      </c>
      <c r="F1509" s="59">
        <v>0</v>
      </c>
      <c r="G1509" s="28">
        <v>70.5</v>
      </c>
      <c r="H1509" s="29" t="s">
        <v>677</v>
      </c>
      <c r="I1509" s="58">
        <v>5876</v>
      </c>
      <c r="J1509" s="58">
        <v>0</v>
      </c>
      <c r="K1509" s="58">
        <v>0</v>
      </c>
      <c r="L1509" s="58">
        <v>0</v>
      </c>
      <c r="M1509" s="72">
        <v>6653.6</v>
      </c>
    </row>
    <row r="1510" spans="1:13" ht="22.5">
      <c r="A1510" s="182">
        <v>2</v>
      </c>
      <c r="B1510" s="60" t="s">
        <v>678</v>
      </c>
      <c r="C1510" s="77" t="s">
        <v>676</v>
      </c>
      <c r="D1510" s="62">
        <v>0</v>
      </c>
      <c r="E1510" s="58">
        <v>1286.5</v>
      </c>
      <c r="F1510" s="62">
        <v>0</v>
      </c>
      <c r="G1510" s="52">
        <v>1286.5</v>
      </c>
      <c r="H1510" s="74" t="s">
        <v>679</v>
      </c>
      <c r="I1510" s="64">
        <v>280</v>
      </c>
      <c r="J1510" s="64">
        <v>0</v>
      </c>
      <c r="K1510" s="58">
        <v>0</v>
      </c>
      <c r="L1510" s="64">
        <v>0</v>
      </c>
      <c r="M1510" s="76">
        <v>150</v>
      </c>
    </row>
    <row r="1511" spans="1:13" ht="22.5">
      <c r="A1511" s="180">
        <v>3</v>
      </c>
      <c r="B1511" s="190" t="s">
        <v>678</v>
      </c>
      <c r="C1511" s="70">
        <v>1510</v>
      </c>
      <c r="D1511" s="59">
        <v>0</v>
      </c>
      <c r="E1511" s="58">
        <v>1617</v>
      </c>
      <c r="F1511" s="59">
        <v>0</v>
      </c>
      <c r="G1511" s="28">
        <v>1617</v>
      </c>
      <c r="H1511" s="73" t="s">
        <v>20</v>
      </c>
      <c r="I1511" s="58">
        <v>0</v>
      </c>
      <c r="J1511" s="58">
        <v>0</v>
      </c>
      <c r="K1511" s="58">
        <v>0</v>
      </c>
      <c r="L1511" s="58">
        <v>0</v>
      </c>
      <c r="M1511" s="72">
        <v>400.5</v>
      </c>
    </row>
    <row r="1512" spans="1:13" ht="36">
      <c r="A1512" s="182">
        <v>4</v>
      </c>
      <c r="B1512" s="60" t="s">
        <v>680</v>
      </c>
      <c r="C1512" s="77" t="s">
        <v>676</v>
      </c>
      <c r="D1512" s="62">
        <v>0</v>
      </c>
      <c r="E1512" s="58">
        <v>11</v>
      </c>
      <c r="F1512" s="62">
        <v>0</v>
      </c>
      <c r="G1512" s="52">
        <v>11</v>
      </c>
      <c r="H1512" s="79" t="s">
        <v>21</v>
      </c>
      <c r="I1512" s="183">
        <v>2605</v>
      </c>
      <c r="J1512" s="64">
        <v>0</v>
      </c>
      <c r="K1512" s="58">
        <v>0</v>
      </c>
      <c r="L1512" s="64">
        <v>0</v>
      </c>
      <c r="M1512" s="61">
        <v>2605</v>
      </c>
    </row>
    <row r="1513" spans="1:13" ht="36">
      <c r="A1513" s="182">
        <v>5</v>
      </c>
      <c r="B1513" s="78" t="s">
        <v>681</v>
      </c>
      <c r="C1513" s="75">
        <v>25580.94</v>
      </c>
      <c r="D1513" s="62">
        <v>0</v>
      </c>
      <c r="E1513" s="58">
        <v>26635.5</v>
      </c>
      <c r="F1513" s="62">
        <v>0</v>
      </c>
      <c r="G1513" s="52">
        <v>26635.5</v>
      </c>
      <c r="H1513" s="79" t="s">
        <v>22</v>
      </c>
      <c r="I1513" s="183">
        <v>7442</v>
      </c>
      <c r="J1513" s="64">
        <v>0</v>
      </c>
      <c r="K1513" s="58">
        <v>0</v>
      </c>
      <c r="L1513" s="64">
        <v>0</v>
      </c>
      <c r="M1513" s="50">
        <v>7442</v>
      </c>
    </row>
    <row r="1514" spans="1:13" ht="36">
      <c r="A1514" s="182">
        <v>6</v>
      </c>
      <c r="B1514" s="78" t="s">
        <v>682</v>
      </c>
      <c r="C1514" s="71">
        <v>50</v>
      </c>
      <c r="D1514" s="62">
        <v>0</v>
      </c>
      <c r="E1514" s="58">
        <v>72.5</v>
      </c>
      <c r="F1514" s="62">
        <v>0</v>
      </c>
      <c r="G1514" s="52">
        <v>72.5</v>
      </c>
      <c r="H1514" s="79" t="s">
        <v>23</v>
      </c>
      <c r="I1514" s="183">
        <v>1319</v>
      </c>
      <c r="J1514" s="64">
        <v>0</v>
      </c>
      <c r="K1514" s="58">
        <v>0</v>
      </c>
      <c r="L1514" s="64">
        <v>0</v>
      </c>
      <c r="M1514" s="50">
        <v>1319</v>
      </c>
    </row>
    <row r="1515" spans="1:13" ht="22.5">
      <c r="A1515" s="180">
        <v>7</v>
      </c>
      <c r="B1515" s="179" t="s">
        <v>683</v>
      </c>
      <c r="C1515" s="66">
        <v>33.6</v>
      </c>
      <c r="D1515" s="59">
        <v>0</v>
      </c>
      <c r="E1515" s="58">
        <v>24.16</v>
      </c>
      <c r="F1515" s="59">
        <v>0</v>
      </c>
      <c r="G1515" s="28">
        <v>24.16</v>
      </c>
      <c r="H1515" s="31"/>
      <c r="I1515" s="181"/>
      <c r="J1515" s="181"/>
      <c r="K1515" s="181"/>
      <c r="L1515" s="181"/>
      <c r="M1515" s="30"/>
    </row>
    <row r="1516" spans="1:13" ht="22.5">
      <c r="A1516" s="182">
        <v>8</v>
      </c>
      <c r="B1516" s="32" t="s">
        <v>684</v>
      </c>
      <c r="C1516" s="67">
        <v>88.8</v>
      </c>
      <c r="D1516" s="62">
        <v>0</v>
      </c>
      <c r="E1516" s="58">
        <v>70.42</v>
      </c>
      <c r="F1516" s="62">
        <v>0</v>
      </c>
      <c r="G1516" s="52">
        <v>70.42</v>
      </c>
      <c r="H1516" s="33"/>
      <c r="I1516" s="183"/>
      <c r="J1516" s="183"/>
      <c r="K1516" s="183"/>
      <c r="L1516" s="183"/>
      <c r="M1516" s="34"/>
    </row>
    <row r="1517" spans="1:13">
      <c r="A1517" s="180">
        <v>9</v>
      </c>
      <c r="B1517" s="179" t="s">
        <v>685</v>
      </c>
      <c r="C1517" s="68">
        <v>1343</v>
      </c>
      <c r="D1517" s="59">
        <v>0</v>
      </c>
      <c r="E1517" s="58">
        <v>1474.91</v>
      </c>
      <c r="F1517" s="59">
        <v>0</v>
      </c>
      <c r="G1517" s="28">
        <v>1474.91</v>
      </c>
      <c r="H1517" s="31"/>
      <c r="I1517" s="181"/>
      <c r="J1517" s="181"/>
      <c r="K1517" s="181"/>
      <c r="L1517" s="181"/>
      <c r="M1517" s="30"/>
    </row>
    <row r="1518" spans="1:13">
      <c r="A1518" s="182">
        <v>10</v>
      </c>
      <c r="B1518" s="32" t="s">
        <v>686</v>
      </c>
      <c r="C1518" s="69">
        <v>4007</v>
      </c>
      <c r="D1518" s="62">
        <v>0</v>
      </c>
      <c r="E1518" s="58">
        <v>3972.43</v>
      </c>
      <c r="F1518" s="62">
        <v>0</v>
      </c>
      <c r="G1518" s="28">
        <v>3972.43</v>
      </c>
      <c r="H1518" s="33"/>
      <c r="I1518" s="183"/>
      <c r="J1518" s="183"/>
      <c r="K1518" s="183"/>
      <c r="L1518" s="183"/>
      <c r="M1518" s="34"/>
    </row>
    <row r="1519" spans="1:13" ht="17.25" thickBot="1">
      <c r="A1519" s="35">
        <v>11</v>
      </c>
      <c r="B1519" s="36"/>
      <c r="C1519" s="37"/>
      <c r="D1519" s="38"/>
      <c r="E1519" s="90"/>
      <c r="F1519" s="38"/>
      <c r="G1519" s="39"/>
      <c r="H1519" s="40"/>
      <c r="I1519" s="41"/>
      <c r="J1519" s="41"/>
      <c r="K1519" s="41"/>
      <c r="L1519" s="41"/>
      <c r="M1519" s="42"/>
    </row>
    <row r="1520" spans="1:13" ht="33.75" thickTop="1">
      <c r="A1520" s="565" t="s">
        <v>687</v>
      </c>
      <c r="B1520" s="566"/>
      <c r="C1520" s="567"/>
      <c r="D1520" s="567"/>
      <c r="E1520" s="639"/>
      <c r="F1520" s="641" t="s">
        <v>688</v>
      </c>
      <c r="G1520" s="642"/>
      <c r="H1520" s="43" t="s">
        <v>689</v>
      </c>
      <c r="I1520" s="43" t="s">
        <v>690</v>
      </c>
      <c r="J1520" s="567" t="s">
        <v>691</v>
      </c>
      <c r="K1520" s="567"/>
      <c r="L1520" s="567" t="s">
        <v>577</v>
      </c>
      <c r="M1520" s="643"/>
    </row>
    <row r="1521" spans="1:13">
      <c r="A1521" s="618" t="s">
        <v>692</v>
      </c>
      <c r="B1521" s="619"/>
      <c r="C1521" s="620"/>
      <c r="D1521" s="620" t="s">
        <v>693</v>
      </c>
      <c r="E1521" s="621"/>
      <c r="F1521" s="644"/>
      <c r="G1521" s="645"/>
      <c r="H1521" s="89"/>
      <c r="I1521" s="57"/>
      <c r="J1521" s="570"/>
      <c r="K1521" s="570"/>
      <c r="L1521" s="570"/>
      <c r="M1521" s="623"/>
    </row>
    <row r="1522" spans="1:13">
      <c r="A1522" s="618" t="s">
        <v>694</v>
      </c>
      <c r="B1522" s="619"/>
      <c r="C1522" s="620"/>
      <c r="D1522" s="620" t="s">
        <v>695</v>
      </c>
      <c r="E1522" s="621"/>
      <c r="F1522" s="622"/>
      <c r="G1522" s="570"/>
      <c r="H1522" s="92"/>
      <c r="I1522" s="57"/>
      <c r="J1522" s="570"/>
      <c r="K1522" s="570"/>
      <c r="L1522" s="570"/>
      <c r="M1522" s="623"/>
    </row>
    <row r="1523" spans="1:13">
      <c r="A1523" s="634" t="s">
        <v>696</v>
      </c>
      <c r="B1523" s="635"/>
      <c r="C1523" s="579"/>
      <c r="D1523" s="636" t="s">
        <v>697</v>
      </c>
      <c r="E1523" s="637"/>
      <c r="F1523" s="638"/>
      <c r="G1523" s="567"/>
      <c r="H1523" s="92"/>
      <c r="I1523" s="57"/>
      <c r="J1523" s="570"/>
      <c r="K1523" s="570"/>
      <c r="L1523" s="570"/>
      <c r="M1523" s="623"/>
    </row>
    <row r="1524" spans="1:13">
      <c r="A1524" s="618" t="s">
        <v>698</v>
      </c>
      <c r="B1524" s="619"/>
      <c r="C1524" s="620"/>
      <c r="D1524" s="620" t="s">
        <v>699</v>
      </c>
      <c r="E1524" s="621"/>
      <c r="F1524" s="622"/>
      <c r="G1524" s="570"/>
      <c r="H1524" s="92"/>
      <c r="I1524" s="44"/>
      <c r="J1524" s="570"/>
      <c r="K1524" s="570"/>
      <c r="L1524" s="570"/>
      <c r="M1524" s="623"/>
    </row>
    <row r="1525" spans="1:13" ht="17.25" thickBot="1">
      <c r="A1525" s="624" t="s">
        <v>700</v>
      </c>
      <c r="B1525" s="625"/>
      <c r="C1525" s="626"/>
      <c r="D1525" s="627" t="s">
        <v>701</v>
      </c>
      <c r="E1525" s="628"/>
      <c r="F1525" s="629"/>
      <c r="G1525" s="630"/>
      <c r="H1525" s="46"/>
      <c r="I1525" s="47"/>
      <c r="J1525" s="631"/>
      <c r="K1525" s="630"/>
      <c r="L1525" s="632"/>
      <c r="M1525" s="633"/>
    </row>
    <row r="1526" spans="1:13" ht="17.25" thickTop="1">
      <c r="A1526" s="607" t="s">
        <v>702</v>
      </c>
      <c r="B1526" s="608"/>
      <c r="C1526" s="608"/>
      <c r="D1526" s="608"/>
      <c r="E1526" s="608"/>
      <c r="F1526" s="608"/>
      <c r="G1526" s="608"/>
      <c r="H1526" s="608"/>
      <c r="I1526" s="608"/>
      <c r="J1526" s="608"/>
      <c r="K1526" s="608"/>
      <c r="L1526" s="608"/>
      <c r="M1526" s="609"/>
    </row>
    <row r="1527" spans="1:13">
      <c r="A1527" s="610" t="s">
        <v>703</v>
      </c>
      <c r="B1527" s="611"/>
      <c r="C1527" s="611"/>
      <c r="D1527" s="611"/>
      <c r="E1527" s="611"/>
      <c r="F1527" s="611"/>
      <c r="G1527" s="611"/>
      <c r="H1527" s="611"/>
      <c r="I1527" s="611"/>
      <c r="J1527" s="611"/>
      <c r="K1527" s="611"/>
      <c r="L1527" s="611"/>
      <c r="M1527" s="612"/>
    </row>
    <row r="1528" spans="1:13" ht="30" customHeight="1">
      <c r="A1528" s="613" t="s">
        <v>551</v>
      </c>
      <c r="B1528" s="614"/>
      <c r="C1528" s="614"/>
      <c r="D1528" s="614"/>
      <c r="E1528" s="614"/>
      <c r="F1528" s="614"/>
      <c r="G1528" s="614"/>
      <c r="H1528" s="614"/>
      <c r="I1528" s="614"/>
      <c r="J1528" s="614"/>
      <c r="K1528" s="614"/>
      <c r="L1528" s="614"/>
      <c r="M1528" s="615"/>
    </row>
    <row r="1529" spans="1:13" ht="65.25" customHeight="1">
      <c r="A1529" s="716" t="s">
        <v>704</v>
      </c>
      <c r="B1529" s="717"/>
      <c r="C1529" s="717"/>
      <c r="D1529" s="717"/>
      <c r="E1529" s="717"/>
      <c r="F1529" s="717"/>
      <c r="G1529" s="717"/>
      <c r="H1529" s="717"/>
      <c r="I1529" s="717"/>
      <c r="J1529" s="717"/>
      <c r="K1529" s="717"/>
      <c r="L1529" s="717"/>
      <c r="M1529" s="718"/>
    </row>
    <row r="1530" spans="1:13">
      <c r="A1530" s="561" t="s">
        <v>553</v>
      </c>
      <c r="B1530" s="562"/>
      <c r="C1530" s="563"/>
      <c r="D1530" s="563"/>
      <c r="E1530" s="563"/>
      <c r="F1530" s="563"/>
      <c r="G1530" s="563"/>
      <c r="H1530" s="563"/>
      <c r="I1530" s="563"/>
      <c r="J1530" s="563"/>
      <c r="K1530" s="563"/>
      <c r="L1530" s="563"/>
      <c r="M1530" s="564"/>
    </row>
    <row r="1531" spans="1:13" ht="25.5">
      <c r="E1531" s="616" t="s">
        <v>565</v>
      </c>
      <c r="F1531" s="616"/>
      <c r="G1531" s="616"/>
      <c r="H1531" s="616"/>
      <c r="I1531" s="616"/>
      <c r="L1531" s="616" t="s">
        <v>566</v>
      </c>
      <c r="M1531" s="616"/>
    </row>
    <row r="1532" spans="1:13" ht="25.5">
      <c r="A1532" s="617" t="s">
        <v>567</v>
      </c>
      <c r="B1532" s="617"/>
      <c r="C1532" s="617"/>
      <c r="E1532" s="616" t="s">
        <v>568</v>
      </c>
      <c r="F1532" s="616"/>
      <c r="G1532" s="616"/>
      <c r="H1532" s="616"/>
      <c r="I1532" s="616"/>
    </row>
    <row r="1533" spans="1:13" ht="17.25" thickBot="1">
      <c r="A1533" s="5" t="s">
        <v>705</v>
      </c>
      <c r="B1533" s="6"/>
      <c r="C1533" s="6"/>
      <c r="D1533" s="6"/>
      <c r="E1533" s="5"/>
      <c r="F1533" s="5"/>
      <c r="G1533" s="5"/>
      <c r="H1533" s="5" t="s">
        <v>641</v>
      </c>
      <c r="J1533" s="592">
        <v>40864</v>
      </c>
      <c r="K1533" s="592"/>
      <c r="L1533" s="592"/>
      <c r="M1533" s="7">
        <f>J1533</f>
        <v>40864</v>
      </c>
    </row>
    <row r="1534" spans="1:13" ht="36" customHeight="1" thickTop="1" thickBot="1">
      <c r="A1534" s="593" t="s">
        <v>706</v>
      </c>
      <c r="B1534" s="594"/>
      <c r="C1534" s="595"/>
      <c r="D1534" s="596" t="s">
        <v>707</v>
      </c>
      <c r="E1534" s="597"/>
      <c r="F1534" s="597"/>
      <c r="G1534" s="597"/>
      <c r="H1534" s="597"/>
      <c r="I1534" s="598"/>
      <c r="J1534" s="599" t="s">
        <v>708</v>
      </c>
      <c r="K1534" s="599"/>
      <c r="L1534" s="600" t="s">
        <v>709</v>
      </c>
      <c r="M1534" s="601"/>
    </row>
    <row r="1535" spans="1:13" ht="17.25" thickTop="1">
      <c r="A1535" s="568" t="s">
        <v>710</v>
      </c>
      <c r="B1535" s="569"/>
      <c r="C1535" s="570"/>
      <c r="D1535" s="563" t="s">
        <v>711</v>
      </c>
      <c r="E1535" s="602"/>
      <c r="F1535" s="603" t="s">
        <v>712</v>
      </c>
      <c r="G1535" s="604"/>
      <c r="H1535" s="605">
        <v>40190</v>
      </c>
      <c r="I1535" s="606"/>
      <c r="J1535" s="595" t="s">
        <v>713</v>
      </c>
      <c r="K1535" s="595"/>
      <c r="L1535" s="581">
        <v>720</v>
      </c>
      <c r="M1535" s="582"/>
    </row>
    <row r="1536" spans="1:13" ht="17.25" thickBot="1">
      <c r="A1536" s="583" t="s">
        <v>714</v>
      </c>
      <c r="B1536" s="584"/>
      <c r="C1536" s="585"/>
      <c r="D1536" s="586" t="s">
        <v>715</v>
      </c>
      <c r="E1536" s="587"/>
      <c r="F1536" s="568" t="s">
        <v>716</v>
      </c>
      <c r="G1536" s="570"/>
      <c r="H1536" s="588">
        <v>41007</v>
      </c>
      <c r="I1536" s="589"/>
      <c r="J1536" s="570" t="s">
        <v>717</v>
      </c>
      <c r="K1536" s="570"/>
      <c r="L1536" s="590">
        <v>576</v>
      </c>
      <c r="M1536" s="591"/>
    </row>
    <row r="1537" spans="1:14" ht="18" thickTop="1" thickBot="1">
      <c r="A1537" s="565" t="s">
        <v>718</v>
      </c>
      <c r="B1537" s="566"/>
      <c r="C1537" s="567"/>
      <c r="D1537" s="572">
        <v>483900000</v>
      </c>
      <c r="E1537" s="573"/>
      <c r="F1537" s="571" t="s">
        <v>719</v>
      </c>
      <c r="G1537" s="557"/>
      <c r="H1537" s="574">
        <v>97</v>
      </c>
      <c r="I1537" s="575"/>
      <c r="J1537" s="557" t="s">
        <v>720</v>
      </c>
      <c r="K1537" s="557"/>
      <c r="L1537" s="576">
        <f>L1535-L1536</f>
        <v>144</v>
      </c>
      <c r="M1537" s="577"/>
    </row>
    <row r="1538" spans="1:14" ht="17.25" thickTop="1">
      <c r="A1538" s="568"/>
      <c r="B1538" s="569"/>
      <c r="C1538" s="570"/>
      <c r="D1538" s="578" t="s">
        <v>721</v>
      </c>
      <c r="E1538" s="578"/>
      <c r="F1538" s="579" t="s">
        <v>722</v>
      </c>
      <c r="G1538" s="579"/>
      <c r="H1538" s="579"/>
      <c r="I1538" s="580"/>
      <c r="J1538" s="566" t="s">
        <v>723</v>
      </c>
      <c r="K1538" s="567"/>
      <c r="L1538" s="458">
        <v>0.72519999999999996</v>
      </c>
      <c r="M1538" s="459"/>
    </row>
    <row r="1539" spans="1:14" ht="17.25" thickBot="1">
      <c r="A1539" s="571"/>
      <c r="B1539" s="556"/>
      <c r="C1539" s="557"/>
      <c r="D1539" s="553" t="s">
        <v>724</v>
      </c>
      <c r="E1539" s="553"/>
      <c r="F1539" s="554" t="s">
        <v>725</v>
      </c>
      <c r="G1539" s="554"/>
      <c r="H1539" s="554"/>
      <c r="I1539" s="555"/>
      <c r="J1539" s="556" t="s">
        <v>726</v>
      </c>
      <c r="K1539" s="557"/>
      <c r="L1539" s="440">
        <v>0.69640000000000002</v>
      </c>
      <c r="M1539" s="441"/>
      <c r="N1539" s="127">
        <f>L1538-L1539</f>
        <v>2.8799999999999937E-2</v>
      </c>
    </row>
    <row r="1540" spans="1:14" ht="18" thickTop="1" thickBot="1">
      <c r="A1540" s="543" t="s">
        <v>727</v>
      </c>
      <c r="B1540" s="544"/>
      <c r="C1540" s="545"/>
      <c r="D1540" s="545"/>
      <c r="E1540" s="545"/>
      <c r="F1540" s="545"/>
      <c r="G1540" s="545"/>
      <c r="H1540" s="545"/>
      <c r="I1540" s="545"/>
      <c r="J1540" s="545"/>
      <c r="K1540" s="545"/>
      <c r="L1540" s="545"/>
      <c r="M1540" s="546"/>
    </row>
    <row r="1541" spans="1:14" ht="42" customHeight="1" thickTop="1" thickBot="1">
      <c r="A1541" s="547" t="s">
        <v>728</v>
      </c>
      <c r="B1541" s="548"/>
      <c r="C1541" s="549"/>
      <c r="D1541" s="549"/>
      <c r="E1541" s="549"/>
      <c r="F1541" s="549"/>
      <c r="G1541" s="549"/>
      <c r="H1541" s="550" t="s">
        <v>729</v>
      </c>
      <c r="I1541" s="550"/>
      <c r="J1541" s="550"/>
      <c r="K1541" s="550"/>
      <c r="L1541" s="550"/>
      <c r="M1541" s="551"/>
    </row>
    <row r="1542" spans="1:14" ht="17.25" thickTop="1">
      <c r="A1542" s="552" t="s">
        <v>730</v>
      </c>
      <c r="B1542" s="552"/>
      <c r="C1542" s="541"/>
      <c r="D1542" s="541"/>
      <c r="E1542" s="541"/>
      <c r="F1542" s="541"/>
      <c r="G1542" s="541"/>
      <c r="H1542" s="541"/>
      <c r="I1542" s="541"/>
      <c r="J1542" s="541"/>
      <c r="K1542" s="541"/>
      <c r="L1542" s="541"/>
      <c r="M1542" s="541"/>
    </row>
    <row r="1543" spans="1:14">
      <c r="A1543" s="542" t="s">
        <v>731</v>
      </c>
      <c r="B1543" s="542"/>
      <c r="C1543" s="540"/>
      <c r="D1543" s="540"/>
      <c r="E1543" s="540"/>
      <c r="F1543" s="540"/>
      <c r="G1543" s="540"/>
      <c r="H1543" s="540"/>
      <c r="I1543" s="540"/>
      <c r="J1543" s="540"/>
      <c r="K1543" s="540"/>
      <c r="L1543" s="540"/>
      <c r="M1543" s="540"/>
    </row>
    <row r="1544" spans="1:14">
      <c r="A1544" s="540" t="s">
        <v>732</v>
      </c>
      <c r="B1544" s="540"/>
      <c r="C1544" s="540"/>
      <c r="D1544" s="540"/>
      <c r="E1544" s="540"/>
      <c r="F1544" s="540"/>
      <c r="G1544" s="540"/>
      <c r="H1544" s="540"/>
      <c r="I1544" s="540"/>
      <c r="J1544" s="540"/>
      <c r="K1544" s="540"/>
      <c r="L1544" s="540"/>
      <c r="M1544" s="540"/>
    </row>
    <row r="1545" spans="1:14">
      <c r="A1545" s="540" t="s">
        <v>733</v>
      </c>
      <c r="B1545" s="540"/>
      <c r="C1545" s="541"/>
      <c r="D1545" s="541"/>
      <c r="E1545" s="541"/>
      <c r="F1545" s="541"/>
      <c r="G1545" s="541"/>
      <c r="H1545" s="541"/>
      <c r="I1545" s="541"/>
      <c r="J1545" s="541"/>
      <c r="K1545" s="541"/>
      <c r="L1545" s="541"/>
      <c r="M1545" s="541"/>
    </row>
    <row r="1546" spans="1:14">
      <c r="A1546" s="542" t="s">
        <v>734</v>
      </c>
      <c r="B1546" s="542"/>
      <c r="C1546" s="540"/>
      <c r="D1546" s="540"/>
      <c r="E1546" s="540"/>
      <c r="F1546" s="540"/>
      <c r="G1546" s="540"/>
      <c r="H1546" s="540"/>
      <c r="I1546" s="540"/>
      <c r="J1546" s="540"/>
      <c r="K1546" s="540"/>
      <c r="L1546" s="540"/>
      <c r="M1546" s="540"/>
    </row>
    <row r="1547" spans="1:14">
      <c r="A1547" s="540" t="s">
        <v>735</v>
      </c>
      <c r="B1547" s="540"/>
      <c r="C1547" s="540"/>
      <c r="D1547" s="540"/>
      <c r="E1547" s="540"/>
      <c r="F1547" s="540"/>
      <c r="G1547" s="540"/>
      <c r="H1547" s="540"/>
      <c r="I1547" s="540"/>
      <c r="J1547" s="540"/>
      <c r="K1547" s="540"/>
      <c r="L1547" s="540"/>
      <c r="M1547" s="540"/>
    </row>
    <row r="1548" spans="1:14">
      <c r="A1548" s="540" t="s">
        <v>736</v>
      </c>
      <c r="B1548" s="540"/>
      <c r="C1548" s="540"/>
      <c r="D1548" s="540"/>
      <c r="E1548" s="540"/>
      <c r="F1548" s="540"/>
      <c r="G1548" s="540"/>
      <c r="H1548" s="540"/>
      <c r="I1548" s="540"/>
      <c r="J1548" s="540"/>
      <c r="K1548" s="540"/>
      <c r="L1548" s="540"/>
      <c r="M1548" s="540"/>
    </row>
    <row r="1549" spans="1:14">
      <c r="A1549" s="540" t="s">
        <v>737</v>
      </c>
      <c r="B1549" s="540"/>
      <c r="C1549" s="540"/>
      <c r="D1549" s="540"/>
      <c r="E1549" s="540"/>
      <c r="F1549" s="540"/>
      <c r="G1549" s="540"/>
      <c r="H1549" s="540"/>
      <c r="I1549" s="540"/>
      <c r="J1549" s="540"/>
      <c r="K1549" s="540"/>
      <c r="L1549" s="540"/>
      <c r="M1549" s="540"/>
    </row>
    <row r="1550" spans="1:14" ht="25.5">
      <c r="E1550" s="616" t="s">
        <v>738</v>
      </c>
      <c r="F1550" s="616"/>
      <c r="G1550" s="616"/>
      <c r="H1550" s="616"/>
      <c r="I1550" s="616"/>
      <c r="L1550" s="616" t="s">
        <v>739</v>
      </c>
      <c r="M1550" s="616"/>
    </row>
    <row r="1551" spans="1:14" ht="25.5">
      <c r="A1551" s="617" t="s">
        <v>740</v>
      </c>
      <c r="B1551" s="617"/>
      <c r="C1551" s="617"/>
      <c r="E1551" s="616" t="s">
        <v>741</v>
      </c>
      <c r="F1551" s="616"/>
      <c r="G1551" s="616"/>
      <c r="H1551" s="616"/>
      <c r="I1551" s="616"/>
    </row>
    <row r="1552" spans="1:14" ht="17.25" thickBot="1">
      <c r="A1552" s="5" t="s">
        <v>742</v>
      </c>
      <c r="B1552" s="6"/>
      <c r="C1552" s="6"/>
      <c r="D1552" s="6"/>
      <c r="E1552" s="5"/>
      <c r="F1552" s="5"/>
      <c r="G1552" s="5"/>
      <c r="H1552" s="5" t="s">
        <v>743</v>
      </c>
      <c r="J1552" s="592">
        <v>40865</v>
      </c>
      <c r="K1552" s="592"/>
      <c r="L1552" s="592"/>
      <c r="M1552" s="7">
        <f>J1552</f>
        <v>40865</v>
      </c>
    </row>
    <row r="1553" spans="1:14" ht="36" customHeight="1" thickTop="1" thickBot="1">
      <c r="A1553" s="593" t="s">
        <v>360</v>
      </c>
      <c r="B1553" s="594"/>
      <c r="C1553" s="595"/>
      <c r="D1553" s="596" t="s">
        <v>361</v>
      </c>
      <c r="E1553" s="597"/>
      <c r="F1553" s="597"/>
      <c r="G1553" s="597"/>
      <c r="H1553" s="597"/>
      <c r="I1553" s="598"/>
      <c r="J1553" s="599" t="s">
        <v>362</v>
      </c>
      <c r="K1553" s="599"/>
      <c r="L1553" s="600" t="s">
        <v>363</v>
      </c>
      <c r="M1553" s="601"/>
    </row>
    <row r="1554" spans="1:14" ht="17.25" thickTop="1">
      <c r="A1554" s="568" t="s">
        <v>364</v>
      </c>
      <c r="B1554" s="569"/>
      <c r="C1554" s="570"/>
      <c r="D1554" s="563" t="s">
        <v>365</v>
      </c>
      <c r="E1554" s="602"/>
      <c r="F1554" s="603" t="s">
        <v>366</v>
      </c>
      <c r="G1554" s="604"/>
      <c r="H1554" s="605">
        <v>40190</v>
      </c>
      <c r="I1554" s="606"/>
      <c r="J1554" s="595" t="s">
        <v>367</v>
      </c>
      <c r="K1554" s="595"/>
      <c r="L1554" s="581">
        <v>720</v>
      </c>
      <c r="M1554" s="582"/>
    </row>
    <row r="1555" spans="1:14" ht="17.25" thickBot="1">
      <c r="A1555" s="583" t="s">
        <v>368</v>
      </c>
      <c r="B1555" s="584"/>
      <c r="C1555" s="585"/>
      <c r="D1555" s="586" t="s">
        <v>369</v>
      </c>
      <c r="E1555" s="587"/>
      <c r="F1555" s="568" t="s">
        <v>370</v>
      </c>
      <c r="G1555" s="570"/>
      <c r="H1555" s="588">
        <v>41007</v>
      </c>
      <c r="I1555" s="589"/>
      <c r="J1555" s="570" t="s">
        <v>371</v>
      </c>
      <c r="K1555" s="570"/>
      <c r="L1555" s="590">
        <v>578</v>
      </c>
      <c r="M1555" s="591"/>
    </row>
    <row r="1556" spans="1:14" ht="18" thickTop="1" thickBot="1">
      <c r="A1556" s="565" t="s">
        <v>372</v>
      </c>
      <c r="B1556" s="566"/>
      <c r="C1556" s="567"/>
      <c r="D1556" s="572">
        <v>483900000</v>
      </c>
      <c r="E1556" s="573"/>
      <c r="F1556" s="571" t="s">
        <v>373</v>
      </c>
      <c r="G1556" s="557"/>
      <c r="H1556" s="574">
        <v>97</v>
      </c>
      <c r="I1556" s="575"/>
      <c r="J1556" s="557" t="s">
        <v>374</v>
      </c>
      <c r="K1556" s="557"/>
      <c r="L1556" s="576">
        <f>L1554-L1555</f>
        <v>142</v>
      </c>
      <c r="M1556" s="577"/>
    </row>
    <row r="1557" spans="1:14" ht="17.25" thickTop="1">
      <c r="A1557" s="568"/>
      <c r="B1557" s="569"/>
      <c r="C1557" s="570"/>
      <c r="D1557" s="578" t="s">
        <v>375</v>
      </c>
      <c r="E1557" s="578"/>
      <c r="F1557" s="579" t="s">
        <v>376</v>
      </c>
      <c r="G1557" s="579"/>
      <c r="H1557" s="579"/>
      <c r="I1557" s="580"/>
      <c r="J1557" s="566" t="s">
        <v>377</v>
      </c>
      <c r="K1557" s="567"/>
      <c r="L1557" s="458">
        <v>0.72850000000000004</v>
      </c>
      <c r="M1557" s="459"/>
    </row>
    <row r="1558" spans="1:14" ht="17.25" thickBot="1">
      <c r="A1558" s="571"/>
      <c r="B1558" s="556"/>
      <c r="C1558" s="557"/>
      <c r="D1558" s="553" t="s">
        <v>378</v>
      </c>
      <c r="E1558" s="553"/>
      <c r="F1558" s="554" t="s">
        <v>379</v>
      </c>
      <c r="G1558" s="554"/>
      <c r="H1558" s="554"/>
      <c r="I1558" s="555"/>
      <c r="J1558" s="556" t="s">
        <v>380</v>
      </c>
      <c r="K1558" s="557"/>
      <c r="L1558" s="440">
        <v>0.69650000000000001</v>
      </c>
      <c r="M1558" s="441"/>
      <c r="N1558" s="127">
        <f>L1557-L1558</f>
        <v>3.2000000000000028E-2</v>
      </c>
    </row>
    <row r="1559" spans="1:14" ht="18" thickTop="1" thickBot="1">
      <c r="A1559" s="704" t="s">
        <v>381</v>
      </c>
      <c r="B1559" s="705"/>
      <c r="C1559" s="706"/>
      <c r="D1559" s="706"/>
      <c r="E1559" s="706"/>
      <c r="F1559" s="706"/>
      <c r="G1559" s="706"/>
      <c r="H1559" s="706"/>
      <c r="I1559" s="706"/>
      <c r="J1559" s="707"/>
      <c r="K1559" s="707"/>
      <c r="L1559" s="706"/>
      <c r="M1559" s="708"/>
    </row>
    <row r="1560" spans="1:14" ht="24" customHeight="1" thickTop="1">
      <c r="A1560" s="568" t="s">
        <v>382</v>
      </c>
      <c r="B1560" s="569"/>
      <c r="C1560" s="570"/>
      <c r="D1560" s="181" t="s">
        <v>383</v>
      </c>
      <c r="E1560" s="181" t="s">
        <v>384</v>
      </c>
      <c r="F1560" s="570" t="s">
        <v>385</v>
      </c>
      <c r="G1560" s="570"/>
      <c r="H1560" s="570" t="s">
        <v>386</v>
      </c>
      <c r="I1560" s="709"/>
      <c r="J1560" s="710" t="s">
        <v>387</v>
      </c>
      <c r="K1560" s="711"/>
      <c r="L1560" s="569" t="s">
        <v>388</v>
      </c>
      <c r="M1560" s="623"/>
    </row>
    <row r="1561" spans="1:14" ht="38.25" customHeight="1">
      <c r="A1561" s="14">
        <v>1</v>
      </c>
      <c r="B1561" s="698" t="s">
        <v>389</v>
      </c>
      <c r="C1561" s="699"/>
      <c r="D1561" s="181" t="s">
        <v>390</v>
      </c>
      <c r="E1561" s="54">
        <v>1</v>
      </c>
      <c r="F1561" s="675"/>
      <c r="G1561" s="676"/>
      <c r="H1561" s="677">
        <f>L1555/L1554</f>
        <v>0.80277777777777781</v>
      </c>
      <c r="I1561" s="678"/>
      <c r="J1561" s="688" t="s">
        <v>391</v>
      </c>
      <c r="K1561" s="689"/>
      <c r="L1561" s="700"/>
      <c r="M1561" s="701"/>
    </row>
    <row r="1562" spans="1:14" ht="38.25" customHeight="1">
      <c r="A1562" s="14">
        <v>2</v>
      </c>
      <c r="B1562" s="686" t="s">
        <v>396</v>
      </c>
      <c r="C1562" s="687"/>
      <c r="D1562" s="181" t="s">
        <v>397</v>
      </c>
      <c r="E1562" s="112">
        <v>49.6</v>
      </c>
      <c r="F1562" s="675"/>
      <c r="G1562" s="676"/>
      <c r="H1562" s="702">
        <v>36</v>
      </c>
      <c r="I1562" s="703"/>
      <c r="J1562" s="688" t="s">
        <v>391</v>
      </c>
      <c r="K1562" s="689"/>
      <c r="L1562" s="694" t="s">
        <v>643</v>
      </c>
      <c r="M1562" s="695"/>
    </row>
    <row r="1563" spans="1:14" ht="38.25" customHeight="1">
      <c r="A1563" s="14">
        <v>3</v>
      </c>
      <c r="B1563" s="686" t="s">
        <v>644</v>
      </c>
      <c r="C1563" s="687"/>
      <c r="D1563" s="181" t="s">
        <v>393</v>
      </c>
      <c r="E1563" s="112">
        <v>2173.25</v>
      </c>
      <c r="F1563" s="675"/>
      <c r="G1563" s="676"/>
      <c r="H1563" s="677">
        <v>2000</v>
      </c>
      <c r="I1563" s="678"/>
      <c r="J1563" s="688" t="s">
        <v>391</v>
      </c>
      <c r="K1563" s="689"/>
      <c r="L1563" s="694" t="s">
        <v>645</v>
      </c>
      <c r="M1563" s="695"/>
    </row>
    <row r="1564" spans="1:14" ht="38.25" customHeight="1">
      <c r="A1564" s="14">
        <v>4</v>
      </c>
      <c r="B1564" s="686" t="s">
        <v>646</v>
      </c>
      <c r="C1564" s="687"/>
      <c r="D1564" s="181" t="s">
        <v>393</v>
      </c>
      <c r="E1564" s="55">
        <v>2845</v>
      </c>
      <c r="F1564" s="675"/>
      <c r="G1564" s="676"/>
      <c r="H1564" s="677">
        <v>2560</v>
      </c>
      <c r="I1564" s="678"/>
      <c r="J1564" s="688" t="s">
        <v>391</v>
      </c>
      <c r="K1564" s="689"/>
      <c r="L1564" s="694" t="s">
        <v>647</v>
      </c>
      <c r="M1564" s="695"/>
    </row>
    <row r="1565" spans="1:14" ht="38.25" customHeight="1">
      <c r="A1565" s="14">
        <v>5</v>
      </c>
      <c r="B1565" s="692" t="s">
        <v>400</v>
      </c>
      <c r="C1565" s="693"/>
      <c r="D1565" s="181" t="s">
        <v>393</v>
      </c>
      <c r="E1565" s="55">
        <v>8512</v>
      </c>
      <c r="F1565" s="675"/>
      <c r="G1565" s="676"/>
      <c r="H1565" s="677">
        <v>7000</v>
      </c>
      <c r="I1565" s="678"/>
      <c r="J1565" s="688" t="s">
        <v>391</v>
      </c>
      <c r="K1565" s="689"/>
      <c r="L1565" s="694" t="s">
        <v>401</v>
      </c>
      <c r="M1565" s="695"/>
    </row>
    <row r="1566" spans="1:14" ht="38.25" customHeight="1">
      <c r="A1566" s="14">
        <v>6</v>
      </c>
      <c r="B1566" s="692" t="s">
        <v>398</v>
      </c>
      <c r="C1566" s="693"/>
      <c r="D1566" s="181" t="s">
        <v>393</v>
      </c>
      <c r="E1566" s="112">
        <v>696.15</v>
      </c>
      <c r="F1566" s="675"/>
      <c r="G1566" s="676"/>
      <c r="H1566" s="677">
        <v>208</v>
      </c>
      <c r="I1566" s="678"/>
      <c r="J1566" s="688" t="s">
        <v>391</v>
      </c>
      <c r="K1566" s="689"/>
      <c r="L1566" s="694" t="s">
        <v>399</v>
      </c>
      <c r="M1566" s="695"/>
    </row>
    <row r="1567" spans="1:14" ht="38.25" customHeight="1">
      <c r="A1567" s="14">
        <v>7</v>
      </c>
      <c r="B1567" s="692" t="s">
        <v>648</v>
      </c>
      <c r="C1567" s="693"/>
      <c r="D1567" s="181" t="s">
        <v>393</v>
      </c>
      <c r="E1567" s="112">
        <v>557</v>
      </c>
      <c r="F1567" s="675"/>
      <c r="G1567" s="676"/>
      <c r="H1567" s="677"/>
      <c r="I1567" s="678"/>
      <c r="J1567" s="688" t="s">
        <v>391</v>
      </c>
      <c r="K1567" s="689"/>
      <c r="L1567" s="694" t="s">
        <v>649</v>
      </c>
      <c r="M1567" s="695"/>
    </row>
    <row r="1568" spans="1:14" ht="38.25" customHeight="1">
      <c r="A1568" s="14">
        <v>8</v>
      </c>
      <c r="B1568" s="686" t="s">
        <v>402</v>
      </c>
      <c r="C1568" s="687"/>
      <c r="D1568" s="181" t="s">
        <v>393</v>
      </c>
      <c r="E1568" s="55">
        <v>7726</v>
      </c>
      <c r="F1568" s="675"/>
      <c r="G1568" s="676"/>
      <c r="H1568" s="677">
        <v>6726</v>
      </c>
      <c r="I1568" s="678"/>
      <c r="J1568" s="688" t="s">
        <v>403</v>
      </c>
      <c r="K1568" s="689"/>
      <c r="L1568" s="694" t="s">
        <v>650</v>
      </c>
      <c r="M1568" s="695"/>
    </row>
    <row r="1569" spans="1:13" ht="38.25" customHeight="1">
      <c r="A1569" s="14">
        <v>9</v>
      </c>
      <c r="B1569" s="686" t="s">
        <v>405</v>
      </c>
      <c r="C1569" s="687"/>
      <c r="D1569" s="181" t="s">
        <v>393</v>
      </c>
      <c r="E1569" s="55">
        <v>2865</v>
      </c>
      <c r="F1569" s="675"/>
      <c r="G1569" s="676"/>
      <c r="H1569" s="677">
        <v>26742</v>
      </c>
      <c r="I1569" s="678"/>
      <c r="J1569" s="688" t="s">
        <v>391</v>
      </c>
      <c r="K1569" s="689"/>
      <c r="L1569" s="668" t="s">
        <v>406</v>
      </c>
      <c r="M1569" s="725"/>
    </row>
    <row r="1570" spans="1:13" ht="38.25" customHeight="1">
      <c r="A1570" s="14">
        <v>10</v>
      </c>
      <c r="B1570" s="686" t="s">
        <v>407</v>
      </c>
      <c r="C1570" s="687"/>
      <c r="D1570" s="181" t="s">
        <v>393</v>
      </c>
      <c r="E1570" s="55">
        <v>2013</v>
      </c>
      <c r="F1570" s="675"/>
      <c r="G1570" s="676"/>
      <c r="H1570" s="677">
        <v>100</v>
      </c>
      <c r="I1570" s="678"/>
      <c r="J1570" s="688" t="s">
        <v>391</v>
      </c>
      <c r="K1570" s="689"/>
      <c r="L1570" s="681" t="s">
        <v>651</v>
      </c>
      <c r="M1570" s="682"/>
    </row>
    <row r="1571" spans="1:13" ht="38.25" customHeight="1">
      <c r="A1571" s="14">
        <v>11</v>
      </c>
      <c r="B1571" s="673" t="s">
        <v>526</v>
      </c>
      <c r="C1571" s="674"/>
      <c r="D1571" s="181" t="s">
        <v>393</v>
      </c>
      <c r="E1571" s="55">
        <v>585</v>
      </c>
      <c r="F1571" s="675"/>
      <c r="G1571" s="676"/>
      <c r="H1571" s="677"/>
      <c r="I1571" s="678"/>
      <c r="J1571" s="688" t="s">
        <v>391</v>
      </c>
      <c r="K1571" s="689"/>
      <c r="L1571" s="681" t="s">
        <v>652</v>
      </c>
      <c r="M1571" s="682"/>
    </row>
    <row r="1572" spans="1:13" ht="38.25" customHeight="1">
      <c r="A1572" s="14">
        <v>12</v>
      </c>
      <c r="B1572" s="673" t="s">
        <v>409</v>
      </c>
      <c r="C1572" s="674"/>
      <c r="D1572" s="181" t="s">
        <v>410</v>
      </c>
      <c r="E1572" s="55">
        <v>113</v>
      </c>
      <c r="F1572" s="675"/>
      <c r="G1572" s="676"/>
      <c r="H1572" s="677">
        <v>0</v>
      </c>
      <c r="I1572" s="678"/>
      <c r="J1572" s="688" t="s">
        <v>391</v>
      </c>
      <c r="K1572" s="689"/>
      <c r="L1572" s="681" t="s">
        <v>411</v>
      </c>
      <c r="M1572" s="682"/>
    </row>
    <row r="1573" spans="1:13" ht="38.25" customHeight="1" thickBot="1">
      <c r="A1573" s="14">
        <v>13</v>
      </c>
      <c r="B1573" s="673" t="s">
        <v>653</v>
      </c>
      <c r="C1573" s="674"/>
      <c r="D1573" s="181" t="s">
        <v>410</v>
      </c>
      <c r="E1573" s="55"/>
      <c r="F1573" s="675"/>
      <c r="G1573" s="676"/>
      <c r="H1573" s="677"/>
      <c r="I1573" s="678"/>
      <c r="J1573" s="679" t="s">
        <v>529</v>
      </c>
      <c r="K1573" s="680"/>
      <c r="L1573" s="681"/>
      <c r="M1573" s="682"/>
    </row>
    <row r="1574" spans="1:13" ht="17.25" thickTop="1">
      <c r="A1574" s="683" t="s">
        <v>412</v>
      </c>
      <c r="B1574" s="684"/>
      <c r="C1574" s="684"/>
      <c r="D1574" s="684"/>
      <c r="E1574" s="684"/>
      <c r="F1574" s="684"/>
      <c r="G1574" s="684"/>
      <c r="H1574" s="684"/>
      <c r="I1574" s="684"/>
      <c r="J1574" s="684"/>
      <c r="K1574" s="684"/>
      <c r="L1574" s="684"/>
      <c r="M1574" s="685"/>
    </row>
    <row r="1575" spans="1:13">
      <c r="A1575" s="668" t="s">
        <v>413</v>
      </c>
      <c r="B1575" s="663"/>
      <c r="C1575" s="187" t="s">
        <v>414</v>
      </c>
      <c r="D1575" s="187" t="s">
        <v>415</v>
      </c>
      <c r="E1575" s="187" t="s">
        <v>413</v>
      </c>
      <c r="F1575" s="187" t="s">
        <v>414</v>
      </c>
      <c r="G1575" s="140" t="s">
        <v>415</v>
      </c>
      <c r="H1575" s="669" t="s">
        <v>416</v>
      </c>
      <c r="I1575" s="670"/>
      <c r="J1575" s="671" t="s">
        <v>417</v>
      </c>
      <c r="K1575" s="671"/>
      <c r="L1575" s="671" t="s">
        <v>418</v>
      </c>
      <c r="M1575" s="672"/>
    </row>
    <row r="1576" spans="1:13">
      <c r="A1576" s="661" t="s">
        <v>419</v>
      </c>
      <c r="B1576" s="569"/>
      <c r="C1576" s="16">
        <v>7</v>
      </c>
      <c r="D1576" s="57">
        <f>C1576+D1481</f>
        <v>4029</v>
      </c>
      <c r="E1576" s="181" t="s">
        <v>420</v>
      </c>
      <c r="F1576" s="16">
        <v>16</v>
      </c>
      <c r="G1576" s="141">
        <f>F1576+G1481</f>
        <v>8570</v>
      </c>
      <c r="H1576" s="622" t="s">
        <v>421</v>
      </c>
      <c r="I1576" s="570"/>
      <c r="J1576" s="18">
        <v>0</v>
      </c>
      <c r="K1576" s="19">
        <f>J1576+K1481</f>
        <v>32</v>
      </c>
      <c r="L1576" s="20">
        <v>0</v>
      </c>
      <c r="M1576" s="21">
        <f>L1576+M1481</f>
        <v>5</v>
      </c>
    </row>
    <row r="1577" spans="1:13">
      <c r="A1577" s="661" t="s">
        <v>422</v>
      </c>
      <c r="B1577" s="569"/>
      <c r="C1577" s="16">
        <v>0</v>
      </c>
      <c r="D1577" s="57">
        <f t="shared" ref="D1577:D1586" si="84">C1577+D1482</f>
        <v>65</v>
      </c>
      <c r="E1577" s="181" t="s">
        <v>423</v>
      </c>
      <c r="F1577" s="16">
        <v>0</v>
      </c>
      <c r="G1577" s="141">
        <f t="shared" ref="G1577:G1583" si="85">F1577+G1482</f>
        <v>12</v>
      </c>
      <c r="H1577" s="622" t="s">
        <v>424</v>
      </c>
      <c r="I1577" s="570"/>
      <c r="J1577" s="18">
        <v>0</v>
      </c>
      <c r="K1577" s="19">
        <f t="shared" ref="K1577:K1586" si="86">J1577+K1482</f>
        <v>143</v>
      </c>
      <c r="L1577" s="20">
        <v>0</v>
      </c>
      <c r="M1577" s="21">
        <f t="shared" ref="M1577:M1586" si="87">L1577+M1482</f>
        <v>11</v>
      </c>
    </row>
    <row r="1578" spans="1:13">
      <c r="A1578" s="661" t="s">
        <v>425</v>
      </c>
      <c r="B1578" s="569"/>
      <c r="C1578" s="16">
        <v>5</v>
      </c>
      <c r="D1578" s="57">
        <f t="shared" si="84"/>
        <v>1587</v>
      </c>
      <c r="E1578" s="181" t="s">
        <v>426</v>
      </c>
      <c r="F1578" s="16">
        <v>0</v>
      </c>
      <c r="G1578" s="141">
        <f t="shared" si="85"/>
        <v>55</v>
      </c>
      <c r="H1578" s="622" t="s">
        <v>427</v>
      </c>
      <c r="I1578" s="570"/>
      <c r="J1578" s="18">
        <v>0</v>
      </c>
      <c r="K1578" s="19">
        <f t="shared" si="86"/>
        <v>16</v>
      </c>
      <c r="L1578" s="20">
        <v>0</v>
      </c>
      <c r="M1578" s="21">
        <f t="shared" si="87"/>
        <v>3</v>
      </c>
    </row>
    <row r="1579" spans="1:13">
      <c r="A1579" s="653" t="s">
        <v>428</v>
      </c>
      <c r="B1579" s="654"/>
      <c r="C1579" s="16">
        <v>0</v>
      </c>
      <c r="D1579" s="57">
        <f t="shared" si="84"/>
        <v>4053</v>
      </c>
      <c r="E1579" s="188" t="s">
        <v>429</v>
      </c>
      <c r="F1579" s="16">
        <v>0</v>
      </c>
      <c r="G1579" s="141">
        <f t="shared" si="85"/>
        <v>96</v>
      </c>
      <c r="H1579" s="723" t="s">
        <v>430</v>
      </c>
      <c r="I1579" s="724"/>
      <c r="J1579" s="18">
        <v>0</v>
      </c>
      <c r="K1579" s="19">
        <f t="shared" si="86"/>
        <v>16</v>
      </c>
      <c r="L1579" s="20">
        <v>0</v>
      </c>
      <c r="M1579" s="21">
        <f t="shared" si="87"/>
        <v>2</v>
      </c>
    </row>
    <row r="1580" spans="1:13">
      <c r="A1580" s="661" t="s">
        <v>431</v>
      </c>
      <c r="B1580" s="569"/>
      <c r="C1580" s="16">
        <v>0</v>
      </c>
      <c r="D1580" s="57">
        <f t="shared" si="84"/>
        <v>518</v>
      </c>
      <c r="E1580" s="187" t="s">
        <v>432</v>
      </c>
      <c r="F1580" s="16">
        <v>0</v>
      </c>
      <c r="G1580" s="141">
        <f t="shared" si="85"/>
        <v>107</v>
      </c>
      <c r="H1580" s="622" t="s">
        <v>433</v>
      </c>
      <c r="I1580" s="570"/>
      <c r="J1580" s="18">
        <v>0</v>
      </c>
      <c r="K1580" s="19">
        <f t="shared" si="86"/>
        <v>0</v>
      </c>
      <c r="L1580" s="20">
        <v>0</v>
      </c>
      <c r="M1580" s="21">
        <f t="shared" si="87"/>
        <v>111</v>
      </c>
    </row>
    <row r="1581" spans="1:13">
      <c r="A1581" s="653" t="s">
        <v>434</v>
      </c>
      <c r="B1581" s="654"/>
      <c r="C1581" s="22">
        <v>0</v>
      </c>
      <c r="D1581" s="57">
        <f t="shared" si="84"/>
        <v>87</v>
      </c>
      <c r="E1581" s="188" t="s">
        <v>435</v>
      </c>
      <c r="F1581" s="132">
        <v>0</v>
      </c>
      <c r="G1581" s="141">
        <f t="shared" si="85"/>
        <v>14</v>
      </c>
      <c r="H1581" s="719" t="s">
        <v>436</v>
      </c>
      <c r="I1581" s="720"/>
      <c r="J1581" s="87">
        <v>0</v>
      </c>
      <c r="K1581" s="19">
        <f t="shared" si="86"/>
        <v>0</v>
      </c>
      <c r="L1581" s="88">
        <v>0</v>
      </c>
      <c r="M1581" s="21">
        <f t="shared" si="87"/>
        <v>3824</v>
      </c>
    </row>
    <row r="1582" spans="1:13">
      <c r="A1582" s="721" t="s">
        <v>437</v>
      </c>
      <c r="B1582" s="722"/>
      <c r="C1582" s="24">
        <v>0</v>
      </c>
      <c r="D1582" s="57">
        <f t="shared" si="84"/>
        <v>441</v>
      </c>
      <c r="E1582" s="189" t="s">
        <v>438</v>
      </c>
      <c r="F1582" s="16">
        <v>0</v>
      </c>
      <c r="G1582" s="141">
        <f t="shared" si="85"/>
        <v>41</v>
      </c>
      <c r="H1582" s="723" t="s">
        <v>437</v>
      </c>
      <c r="I1582" s="724"/>
      <c r="J1582" s="18">
        <v>0</v>
      </c>
      <c r="K1582" s="19">
        <f t="shared" si="86"/>
        <v>0</v>
      </c>
      <c r="L1582" s="26">
        <v>0</v>
      </c>
      <c r="M1582" s="21">
        <f t="shared" si="87"/>
        <v>54</v>
      </c>
    </row>
    <row r="1583" spans="1:13">
      <c r="A1583" s="721" t="s">
        <v>439</v>
      </c>
      <c r="B1583" s="722"/>
      <c r="C1583" s="24">
        <v>0</v>
      </c>
      <c r="D1583" s="57">
        <f t="shared" si="84"/>
        <v>10</v>
      </c>
      <c r="E1583" s="189" t="s">
        <v>440</v>
      </c>
      <c r="F1583" s="16">
        <v>0</v>
      </c>
      <c r="G1583" s="141">
        <f t="shared" si="85"/>
        <v>3</v>
      </c>
      <c r="H1583" s="723" t="s">
        <v>441</v>
      </c>
      <c r="I1583" s="724"/>
      <c r="J1583" s="18">
        <v>0</v>
      </c>
      <c r="K1583" s="19">
        <f t="shared" si="86"/>
        <v>0</v>
      </c>
      <c r="L1583" s="20">
        <v>0</v>
      </c>
      <c r="M1583" s="21">
        <f t="shared" si="87"/>
        <v>10</v>
      </c>
    </row>
    <row r="1584" spans="1:13">
      <c r="A1584" s="661" t="s">
        <v>442</v>
      </c>
      <c r="B1584" s="569"/>
      <c r="C1584" s="24">
        <v>0</v>
      </c>
      <c r="D1584" s="57">
        <f t="shared" si="84"/>
        <v>323</v>
      </c>
      <c r="E1584" s="189" t="s">
        <v>443</v>
      </c>
      <c r="F1584" s="16">
        <v>0</v>
      </c>
      <c r="G1584" s="141">
        <f>F1584+G1489</f>
        <v>10</v>
      </c>
      <c r="H1584" s="662" t="s">
        <v>444</v>
      </c>
      <c r="I1584" s="663"/>
      <c r="J1584" s="18">
        <v>0</v>
      </c>
      <c r="K1584" s="19">
        <f t="shared" si="86"/>
        <v>16</v>
      </c>
      <c r="L1584" s="26">
        <v>0</v>
      </c>
      <c r="M1584" s="21">
        <f t="shared" si="87"/>
        <v>2</v>
      </c>
    </row>
    <row r="1585" spans="1:14">
      <c r="A1585" s="661" t="s">
        <v>445</v>
      </c>
      <c r="B1585" s="569"/>
      <c r="C1585" s="16">
        <v>0</v>
      </c>
      <c r="D1585" s="57">
        <f t="shared" si="84"/>
        <v>374</v>
      </c>
      <c r="E1585" s="181" t="s">
        <v>446</v>
      </c>
      <c r="F1585" s="16">
        <v>0</v>
      </c>
      <c r="G1585" s="141">
        <f t="shared" ref="G1585:G1586" si="88">F1585+G1490</f>
        <v>328</v>
      </c>
      <c r="H1585" s="662" t="s">
        <v>447</v>
      </c>
      <c r="I1585" s="663"/>
      <c r="J1585" s="18">
        <v>0</v>
      </c>
      <c r="K1585" s="19">
        <f t="shared" si="86"/>
        <v>0</v>
      </c>
      <c r="L1585" s="26">
        <v>0</v>
      </c>
      <c r="M1585" s="21">
        <f t="shared" si="87"/>
        <v>4</v>
      </c>
    </row>
    <row r="1586" spans="1:14">
      <c r="A1586" s="661" t="s">
        <v>453</v>
      </c>
      <c r="B1586" s="569"/>
      <c r="C1586" s="16">
        <v>0</v>
      </c>
      <c r="D1586" s="57">
        <f t="shared" si="84"/>
        <v>39</v>
      </c>
      <c r="E1586" s="181" t="s">
        <v>454</v>
      </c>
      <c r="F1586" s="16">
        <v>10</v>
      </c>
      <c r="G1586" s="141">
        <f t="shared" si="88"/>
        <v>1349</v>
      </c>
      <c r="H1586" s="662" t="s">
        <v>455</v>
      </c>
      <c r="I1586" s="663"/>
      <c r="J1586" s="18">
        <v>0</v>
      </c>
      <c r="K1586" s="19">
        <f t="shared" si="86"/>
        <v>0</v>
      </c>
      <c r="L1586" s="26">
        <v>0</v>
      </c>
      <c r="M1586" s="21">
        <f t="shared" si="87"/>
        <v>9</v>
      </c>
    </row>
    <row r="1587" spans="1:14" ht="25.5">
      <c r="E1587" s="616" t="s">
        <v>448</v>
      </c>
      <c r="F1587" s="616"/>
      <c r="G1587" s="616"/>
      <c r="H1587" s="616"/>
      <c r="I1587" s="616"/>
      <c r="L1587" s="616" t="s">
        <v>449</v>
      </c>
      <c r="M1587" s="616"/>
    </row>
    <row r="1588" spans="1:14" ht="25.5">
      <c r="A1588" s="617" t="s">
        <v>450</v>
      </c>
      <c r="B1588" s="617"/>
      <c r="C1588" s="617"/>
      <c r="E1588" s="616" t="s">
        <v>451</v>
      </c>
      <c r="F1588" s="616"/>
      <c r="G1588" s="616"/>
      <c r="H1588" s="616"/>
      <c r="I1588" s="616"/>
    </row>
    <row r="1589" spans="1:14" ht="17.25" thickBot="1">
      <c r="A1589" s="5" t="s">
        <v>75</v>
      </c>
      <c r="B1589" s="6"/>
      <c r="C1589" s="6"/>
      <c r="D1589" s="6"/>
      <c r="E1589" s="5"/>
      <c r="F1589" s="5"/>
      <c r="G1589" s="5"/>
      <c r="H1589" s="5" t="s">
        <v>452</v>
      </c>
      <c r="J1589" s="592">
        <v>40865</v>
      </c>
      <c r="K1589" s="592"/>
      <c r="L1589" s="592"/>
      <c r="M1589" s="7">
        <f>J1589</f>
        <v>40865</v>
      </c>
    </row>
    <row r="1590" spans="1:14" ht="36" customHeight="1" thickTop="1" thickBot="1">
      <c r="A1590" s="593" t="s">
        <v>360</v>
      </c>
      <c r="B1590" s="594"/>
      <c r="C1590" s="595"/>
      <c r="D1590" s="596" t="s">
        <v>361</v>
      </c>
      <c r="E1590" s="597"/>
      <c r="F1590" s="597"/>
      <c r="G1590" s="597"/>
      <c r="H1590" s="597"/>
      <c r="I1590" s="598"/>
      <c r="J1590" s="599" t="s">
        <v>362</v>
      </c>
      <c r="K1590" s="599"/>
      <c r="L1590" s="600" t="s">
        <v>363</v>
      </c>
      <c r="M1590" s="601"/>
    </row>
    <row r="1591" spans="1:14" ht="17.25" thickTop="1">
      <c r="A1591" s="568" t="s">
        <v>364</v>
      </c>
      <c r="B1591" s="569"/>
      <c r="C1591" s="570"/>
      <c r="D1591" s="563" t="s">
        <v>365</v>
      </c>
      <c r="E1591" s="602"/>
      <c r="F1591" s="603" t="s">
        <v>366</v>
      </c>
      <c r="G1591" s="604"/>
      <c r="H1591" s="605">
        <v>40190</v>
      </c>
      <c r="I1591" s="606"/>
      <c r="J1591" s="595" t="s">
        <v>367</v>
      </c>
      <c r="K1591" s="595"/>
      <c r="L1591" s="581">
        <v>720</v>
      </c>
      <c r="M1591" s="582"/>
    </row>
    <row r="1592" spans="1:14" ht="17.25" thickBot="1">
      <c r="A1592" s="583" t="s">
        <v>368</v>
      </c>
      <c r="B1592" s="584"/>
      <c r="C1592" s="585"/>
      <c r="D1592" s="586" t="s">
        <v>369</v>
      </c>
      <c r="E1592" s="587"/>
      <c r="F1592" s="568" t="s">
        <v>370</v>
      </c>
      <c r="G1592" s="570"/>
      <c r="H1592" s="588">
        <v>41007</v>
      </c>
      <c r="I1592" s="589"/>
      <c r="J1592" s="570" t="s">
        <v>371</v>
      </c>
      <c r="K1592" s="570"/>
      <c r="L1592" s="590">
        <v>578</v>
      </c>
      <c r="M1592" s="591"/>
    </row>
    <row r="1593" spans="1:14" ht="18" thickTop="1" thickBot="1">
      <c r="A1593" s="565" t="s">
        <v>372</v>
      </c>
      <c r="B1593" s="566"/>
      <c r="C1593" s="567"/>
      <c r="D1593" s="572">
        <v>483900000</v>
      </c>
      <c r="E1593" s="573"/>
      <c r="F1593" s="571" t="s">
        <v>373</v>
      </c>
      <c r="G1593" s="557"/>
      <c r="H1593" s="574">
        <v>97</v>
      </c>
      <c r="I1593" s="575"/>
      <c r="J1593" s="557" t="s">
        <v>374</v>
      </c>
      <c r="K1593" s="557"/>
      <c r="L1593" s="576">
        <f>L1591-L1592</f>
        <v>142</v>
      </c>
      <c r="M1593" s="577"/>
    </row>
    <row r="1594" spans="1:14" ht="17.25" thickTop="1">
      <c r="A1594" s="568"/>
      <c r="B1594" s="569"/>
      <c r="C1594" s="570"/>
      <c r="D1594" s="578" t="s">
        <v>375</v>
      </c>
      <c r="E1594" s="578"/>
      <c r="F1594" s="579" t="s">
        <v>376</v>
      </c>
      <c r="G1594" s="579"/>
      <c r="H1594" s="579"/>
      <c r="I1594" s="580"/>
      <c r="J1594" s="566" t="s">
        <v>377</v>
      </c>
      <c r="K1594" s="567"/>
      <c r="L1594" s="458">
        <v>0.72850000000000004</v>
      </c>
      <c r="M1594" s="459"/>
    </row>
    <row r="1595" spans="1:14" ht="17.25" thickBot="1">
      <c r="A1595" s="571"/>
      <c r="B1595" s="556"/>
      <c r="C1595" s="557"/>
      <c r="D1595" s="553" t="s">
        <v>378</v>
      </c>
      <c r="E1595" s="553"/>
      <c r="F1595" s="554" t="s">
        <v>379</v>
      </c>
      <c r="G1595" s="554"/>
      <c r="H1595" s="554"/>
      <c r="I1595" s="555"/>
      <c r="J1595" s="556" t="s">
        <v>380</v>
      </c>
      <c r="K1595" s="557"/>
      <c r="L1595" s="440">
        <v>0.69650000000000001</v>
      </c>
      <c r="M1595" s="441"/>
      <c r="N1595" s="127">
        <f>L1594-L1595</f>
        <v>3.2000000000000028E-2</v>
      </c>
    </row>
    <row r="1596" spans="1:14" ht="17.25" thickTop="1">
      <c r="A1596" s="714" t="s">
        <v>456</v>
      </c>
      <c r="B1596" s="594"/>
      <c r="C1596" s="136">
        <v>0</v>
      </c>
      <c r="D1596" s="144">
        <f>C1596+D1501</f>
        <v>10</v>
      </c>
      <c r="E1596" s="185" t="s">
        <v>457</v>
      </c>
      <c r="F1596" s="136">
        <v>6</v>
      </c>
      <c r="G1596" s="144">
        <f>F1596+G1501</f>
        <v>534</v>
      </c>
      <c r="H1596" s="726" t="s">
        <v>458</v>
      </c>
      <c r="I1596" s="727"/>
      <c r="J1596" s="137">
        <v>0</v>
      </c>
      <c r="K1596" s="138">
        <f>J1596+K1488</f>
        <v>0</v>
      </c>
      <c r="L1596" s="139">
        <v>0</v>
      </c>
      <c r="M1596" s="143">
        <f>L1596+M1501</f>
        <v>3</v>
      </c>
    </row>
    <row r="1597" spans="1:14" ht="18" customHeight="1">
      <c r="A1597" s="655" t="s">
        <v>459</v>
      </c>
      <c r="B1597" s="566"/>
      <c r="C1597" s="132">
        <v>0</v>
      </c>
      <c r="D1597" s="57">
        <f t="shared" ref="D1597:D1600" si="89">C1597+D1502</f>
        <v>20</v>
      </c>
      <c r="E1597" s="183" t="s">
        <v>460</v>
      </c>
      <c r="F1597" s="132">
        <v>8</v>
      </c>
      <c r="G1597" s="145">
        <f t="shared" ref="G1597:G1600" si="90">F1597+G1502</f>
        <v>183</v>
      </c>
      <c r="H1597" s="641" t="s">
        <v>461</v>
      </c>
      <c r="I1597" s="642"/>
      <c r="J1597" s="87">
        <v>0</v>
      </c>
      <c r="K1597" s="134">
        <f>J1597+K1503</f>
        <v>0</v>
      </c>
      <c r="L1597" s="88">
        <v>0</v>
      </c>
      <c r="M1597" s="21">
        <f>L1597+M1502</f>
        <v>10</v>
      </c>
    </row>
    <row r="1598" spans="1:14">
      <c r="A1598" s="661" t="s">
        <v>462</v>
      </c>
      <c r="B1598" s="569"/>
      <c r="C1598" s="16">
        <v>0</v>
      </c>
      <c r="D1598" s="57">
        <f t="shared" si="89"/>
        <v>11</v>
      </c>
      <c r="E1598" s="181" t="s">
        <v>463</v>
      </c>
      <c r="F1598" s="16">
        <v>0</v>
      </c>
      <c r="G1598" s="145">
        <f t="shared" si="90"/>
        <v>15</v>
      </c>
      <c r="H1598" s="662"/>
      <c r="I1598" s="663"/>
      <c r="J1598" s="18"/>
      <c r="K1598" s="19"/>
      <c r="L1598" s="26"/>
      <c r="M1598" s="110"/>
    </row>
    <row r="1599" spans="1:14">
      <c r="A1599" s="646" t="s">
        <v>464</v>
      </c>
      <c r="B1599" s="647"/>
      <c r="C1599" s="94">
        <v>2</v>
      </c>
      <c r="D1599" s="57">
        <f t="shared" si="89"/>
        <v>10</v>
      </c>
      <c r="E1599" s="95" t="s">
        <v>465</v>
      </c>
      <c r="F1599" s="94">
        <v>0</v>
      </c>
      <c r="G1599" s="133">
        <f t="shared" si="90"/>
        <v>8</v>
      </c>
      <c r="H1599" s="648"/>
      <c r="I1599" s="649"/>
      <c r="J1599" s="97"/>
      <c r="K1599" s="98"/>
      <c r="L1599" s="99"/>
      <c r="M1599" s="111"/>
    </row>
    <row r="1600" spans="1:14">
      <c r="A1600" s="646" t="s">
        <v>744</v>
      </c>
      <c r="B1600" s="647"/>
      <c r="C1600" s="94">
        <v>5</v>
      </c>
      <c r="D1600" s="133">
        <f t="shared" si="89"/>
        <v>10</v>
      </c>
      <c r="E1600" s="95" t="s">
        <v>745</v>
      </c>
      <c r="F1600" s="94">
        <v>5</v>
      </c>
      <c r="G1600" s="133">
        <f t="shared" si="90"/>
        <v>10</v>
      </c>
      <c r="H1600" s="648"/>
      <c r="I1600" s="649"/>
      <c r="J1600" s="97"/>
      <c r="K1600" s="98"/>
      <c r="L1600" s="99"/>
      <c r="M1600" s="111"/>
    </row>
    <row r="1601" spans="1:13">
      <c r="A1601" s="650" t="s">
        <v>466</v>
      </c>
      <c r="B1601" s="651"/>
      <c r="C1601" s="651"/>
      <c r="D1601" s="651"/>
      <c r="E1601" s="651"/>
      <c r="F1601" s="651"/>
      <c r="G1601" s="651"/>
      <c r="H1601" s="651"/>
      <c r="I1601" s="651"/>
      <c r="J1601" s="651"/>
      <c r="K1601" s="651"/>
      <c r="L1601" s="651"/>
      <c r="M1601" s="652"/>
    </row>
    <row r="1602" spans="1:13">
      <c r="A1602" s="653" t="s">
        <v>467</v>
      </c>
      <c r="B1602" s="654"/>
      <c r="C1602" s="656" t="s">
        <v>468</v>
      </c>
      <c r="D1602" s="639" t="s">
        <v>469</v>
      </c>
      <c r="E1602" s="566"/>
      <c r="F1602" s="639" t="s">
        <v>470</v>
      </c>
      <c r="G1602" s="658"/>
      <c r="H1602" s="659" t="s">
        <v>471</v>
      </c>
      <c r="I1602" s="656" t="s">
        <v>472</v>
      </c>
      <c r="J1602" s="639" t="s">
        <v>469</v>
      </c>
      <c r="K1602" s="566"/>
      <c r="L1602" s="639" t="s">
        <v>470</v>
      </c>
      <c r="M1602" s="640"/>
    </row>
    <row r="1603" spans="1:13" ht="33" customHeight="1">
      <c r="A1603" s="655"/>
      <c r="B1603" s="566"/>
      <c r="C1603" s="657"/>
      <c r="D1603" s="181" t="s">
        <v>473</v>
      </c>
      <c r="E1603" s="181" t="s">
        <v>474</v>
      </c>
      <c r="F1603" s="181" t="s">
        <v>473</v>
      </c>
      <c r="G1603" s="27" t="s">
        <v>474</v>
      </c>
      <c r="H1603" s="660"/>
      <c r="I1603" s="657"/>
      <c r="J1603" s="181" t="s">
        <v>473</v>
      </c>
      <c r="K1603" s="181" t="s">
        <v>474</v>
      </c>
      <c r="L1603" s="181" t="s">
        <v>473</v>
      </c>
      <c r="M1603" s="186" t="s">
        <v>474</v>
      </c>
    </row>
    <row r="1604" spans="1:13" ht="22.5">
      <c r="A1604" s="180">
        <v>1</v>
      </c>
      <c r="B1604" s="190" t="s">
        <v>475</v>
      </c>
      <c r="C1604" s="65" t="s">
        <v>476</v>
      </c>
      <c r="D1604" s="59">
        <v>0</v>
      </c>
      <c r="E1604" s="58">
        <v>70.5</v>
      </c>
      <c r="F1604" s="59">
        <v>0</v>
      </c>
      <c r="G1604" s="28">
        <v>70.5</v>
      </c>
      <c r="H1604" s="29" t="s">
        <v>477</v>
      </c>
      <c r="I1604" s="58">
        <v>5876</v>
      </c>
      <c r="J1604" s="58">
        <v>0</v>
      </c>
      <c r="K1604" s="58">
        <v>0</v>
      </c>
      <c r="L1604" s="58">
        <v>0</v>
      </c>
      <c r="M1604" s="72">
        <v>6653.6</v>
      </c>
    </row>
    <row r="1605" spans="1:13" ht="22.5">
      <c r="A1605" s="182">
        <v>2</v>
      </c>
      <c r="B1605" s="60" t="s">
        <v>478</v>
      </c>
      <c r="C1605" s="77" t="s">
        <v>476</v>
      </c>
      <c r="D1605" s="62">
        <v>0</v>
      </c>
      <c r="E1605" s="58">
        <v>1286.5</v>
      </c>
      <c r="F1605" s="62">
        <v>0</v>
      </c>
      <c r="G1605" s="52">
        <v>1286.5</v>
      </c>
      <c r="H1605" s="74" t="s">
        <v>479</v>
      </c>
      <c r="I1605" s="64">
        <v>280</v>
      </c>
      <c r="J1605" s="64">
        <v>0</v>
      </c>
      <c r="K1605" s="58">
        <v>0</v>
      </c>
      <c r="L1605" s="64">
        <v>0</v>
      </c>
      <c r="M1605" s="76">
        <v>150</v>
      </c>
    </row>
    <row r="1606" spans="1:13" ht="22.5">
      <c r="A1606" s="180">
        <v>3</v>
      </c>
      <c r="B1606" s="190" t="s">
        <v>478</v>
      </c>
      <c r="C1606" s="70">
        <v>1510</v>
      </c>
      <c r="D1606" s="59">
        <v>0</v>
      </c>
      <c r="E1606" s="58">
        <v>1617</v>
      </c>
      <c r="F1606" s="59">
        <v>0</v>
      </c>
      <c r="G1606" s="28">
        <v>1617</v>
      </c>
      <c r="H1606" s="73" t="s">
        <v>20</v>
      </c>
      <c r="I1606" s="58">
        <v>0</v>
      </c>
      <c r="J1606" s="58">
        <v>0</v>
      </c>
      <c r="K1606" s="58">
        <v>0</v>
      </c>
      <c r="L1606" s="58">
        <v>0</v>
      </c>
      <c r="M1606" s="72">
        <v>400.5</v>
      </c>
    </row>
    <row r="1607" spans="1:13" ht="36">
      <c r="A1607" s="182">
        <v>4</v>
      </c>
      <c r="B1607" s="60" t="s">
        <v>480</v>
      </c>
      <c r="C1607" s="77" t="s">
        <v>476</v>
      </c>
      <c r="D1607" s="62">
        <v>0</v>
      </c>
      <c r="E1607" s="58">
        <v>11</v>
      </c>
      <c r="F1607" s="62">
        <v>0</v>
      </c>
      <c r="G1607" s="52">
        <v>11</v>
      </c>
      <c r="H1607" s="79" t="s">
        <v>21</v>
      </c>
      <c r="I1607" s="183">
        <v>2605</v>
      </c>
      <c r="J1607" s="64">
        <v>0</v>
      </c>
      <c r="K1607" s="58">
        <v>0</v>
      </c>
      <c r="L1607" s="64">
        <v>0</v>
      </c>
      <c r="M1607" s="61">
        <v>2605</v>
      </c>
    </row>
    <row r="1608" spans="1:13" ht="36">
      <c r="A1608" s="182">
        <v>5</v>
      </c>
      <c r="B1608" s="78" t="s">
        <v>481</v>
      </c>
      <c r="C1608" s="75">
        <v>25580.94</v>
      </c>
      <c r="D1608" s="62">
        <v>0</v>
      </c>
      <c r="E1608" s="58">
        <v>26635.5</v>
      </c>
      <c r="F1608" s="62">
        <v>0</v>
      </c>
      <c r="G1608" s="52">
        <v>26635.5</v>
      </c>
      <c r="H1608" s="79" t="s">
        <v>22</v>
      </c>
      <c r="I1608" s="183">
        <v>7442</v>
      </c>
      <c r="J1608" s="64">
        <v>0</v>
      </c>
      <c r="K1608" s="58">
        <v>0</v>
      </c>
      <c r="L1608" s="64">
        <v>0</v>
      </c>
      <c r="M1608" s="50">
        <v>7442</v>
      </c>
    </row>
    <row r="1609" spans="1:13" ht="36">
      <c r="A1609" s="182">
        <v>6</v>
      </c>
      <c r="B1609" s="78" t="s">
        <v>482</v>
      </c>
      <c r="C1609" s="71">
        <v>50</v>
      </c>
      <c r="D1609" s="62">
        <v>0</v>
      </c>
      <c r="E1609" s="58">
        <v>72.5</v>
      </c>
      <c r="F1609" s="62">
        <v>0</v>
      </c>
      <c r="G1609" s="52">
        <v>72.5</v>
      </c>
      <c r="H1609" s="79" t="s">
        <v>23</v>
      </c>
      <c r="I1609" s="183">
        <v>1319</v>
      </c>
      <c r="J1609" s="64">
        <v>0</v>
      </c>
      <c r="K1609" s="58">
        <v>0</v>
      </c>
      <c r="L1609" s="64">
        <v>0</v>
      </c>
      <c r="M1609" s="50">
        <v>1319</v>
      </c>
    </row>
    <row r="1610" spans="1:13" ht="22.5">
      <c r="A1610" s="180">
        <v>7</v>
      </c>
      <c r="B1610" s="179" t="s">
        <v>483</v>
      </c>
      <c r="C1610" s="66">
        <v>33.6</v>
      </c>
      <c r="D1610" s="59">
        <v>0</v>
      </c>
      <c r="E1610" s="58">
        <v>24.16</v>
      </c>
      <c r="F1610" s="59">
        <v>0</v>
      </c>
      <c r="G1610" s="28">
        <v>24.16</v>
      </c>
      <c r="H1610" s="31"/>
      <c r="I1610" s="181"/>
      <c r="J1610" s="181"/>
      <c r="K1610" s="181"/>
      <c r="L1610" s="181"/>
      <c r="M1610" s="30"/>
    </row>
    <row r="1611" spans="1:13" ht="22.5">
      <c r="A1611" s="182">
        <v>8</v>
      </c>
      <c r="B1611" s="32" t="s">
        <v>484</v>
      </c>
      <c r="C1611" s="67">
        <v>88.8</v>
      </c>
      <c r="D1611" s="62">
        <v>0</v>
      </c>
      <c r="E1611" s="58">
        <v>70.42</v>
      </c>
      <c r="F1611" s="62">
        <v>0</v>
      </c>
      <c r="G1611" s="52">
        <v>70.42</v>
      </c>
      <c r="H1611" s="33"/>
      <c r="I1611" s="183"/>
      <c r="J1611" s="183"/>
      <c r="K1611" s="183"/>
      <c r="L1611" s="183"/>
      <c r="M1611" s="34"/>
    </row>
    <row r="1612" spans="1:13">
      <c r="A1612" s="180">
        <v>9</v>
      </c>
      <c r="B1612" s="179" t="s">
        <v>485</v>
      </c>
      <c r="C1612" s="68">
        <v>1343</v>
      </c>
      <c r="D1612" s="59">
        <v>0</v>
      </c>
      <c r="E1612" s="58">
        <v>1474.91</v>
      </c>
      <c r="F1612" s="59">
        <v>0</v>
      </c>
      <c r="G1612" s="28">
        <v>1474.91</v>
      </c>
      <c r="H1612" s="31"/>
      <c r="I1612" s="181"/>
      <c r="J1612" s="181"/>
      <c r="K1612" s="181"/>
      <c r="L1612" s="181"/>
      <c r="M1612" s="30"/>
    </row>
    <row r="1613" spans="1:13">
      <c r="A1613" s="182">
        <v>10</v>
      </c>
      <c r="B1613" s="32" t="s">
        <v>486</v>
      </c>
      <c r="C1613" s="69">
        <v>4007</v>
      </c>
      <c r="D1613" s="62">
        <v>0</v>
      </c>
      <c r="E1613" s="58">
        <v>3972.43</v>
      </c>
      <c r="F1613" s="62">
        <v>0</v>
      </c>
      <c r="G1613" s="28">
        <v>3972.43</v>
      </c>
      <c r="H1613" s="33"/>
      <c r="I1613" s="183"/>
      <c r="J1613" s="183"/>
      <c r="K1613" s="183"/>
      <c r="L1613" s="183"/>
      <c r="M1613" s="34"/>
    </row>
    <row r="1614" spans="1:13" ht="17.25" thickBot="1">
      <c r="A1614" s="35">
        <v>11</v>
      </c>
      <c r="B1614" s="36"/>
      <c r="C1614" s="37"/>
      <c r="D1614" s="38"/>
      <c r="E1614" s="90"/>
      <c r="F1614" s="38"/>
      <c r="G1614" s="39"/>
      <c r="H1614" s="40"/>
      <c r="I1614" s="41"/>
      <c r="J1614" s="41"/>
      <c r="K1614" s="41"/>
      <c r="L1614" s="41"/>
      <c r="M1614" s="42"/>
    </row>
    <row r="1615" spans="1:13" ht="33.75" thickTop="1">
      <c r="A1615" s="565" t="s">
        <v>487</v>
      </c>
      <c r="B1615" s="566"/>
      <c r="C1615" s="567"/>
      <c r="D1615" s="567"/>
      <c r="E1615" s="639"/>
      <c r="F1615" s="641" t="s">
        <v>488</v>
      </c>
      <c r="G1615" s="642"/>
      <c r="H1615" s="43" t="s">
        <v>489</v>
      </c>
      <c r="I1615" s="43" t="s">
        <v>490</v>
      </c>
      <c r="J1615" s="567" t="s">
        <v>491</v>
      </c>
      <c r="K1615" s="567"/>
      <c r="L1615" s="567" t="s">
        <v>388</v>
      </c>
      <c r="M1615" s="643"/>
    </row>
    <row r="1616" spans="1:13">
      <c r="A1616" s="618" t="s">
        <v>492</v>
      </c>
      <c r="B1616" s="619"/>
      <c r="C1616" s="620"/>
      <c r="D1616" s="620" t="s">
        <v>493</v>
      </c>
      <c r="E1616" s="621"/>
      <c r="F1616" s="644"/>
      <c r="G1616" s="645"/>
      <c r="H1616" s="89"/>
      <c r="I1616" s="57"/>
      <c r="J1616" s="570"/>
      <c r="K1616" s="570"/>
      <c r="L1616" s="570"/>
      <c r="M1616" s="623"/>
    </row>
    <row r="1617" spans="1:13">
      <c r="A1617" s="618" t="s">
        <v>494</v>
      </c>
      <c r="B1617" s="619"/>
      <c r="C1617" s="620"/>
      <c r="D1617" s="620" t="s">
        <v>495</v>
      </c>
      <c r="E1617" s="621"/>
      <c r="F1617" s="622"/>
      <c r="G1617" s="570"/>
      <c r="H1617" s="92"/>
      <c r="I1617" s="57"/>
      <c r="J1617" s="570"/>
      <c r="K1617" s="570"/>
      <c r="L1617" s="570"/>
      <c r="M1617" s="623"/>
    </row>
    <row r="1618" spans="1:13">
      <c r="A1618" s="634" t="s">
        <v>496</v>
      </c>
      <c r="B1618" s="635"/>
      <c r="C1618" s="579"/>
      <c r="D1618" s="636" t="s">
        <v>497</v>
      </c>
      <c r="E1618" s="637"/>
      <c r="F1618" s="638"/>
      <c r="G1618" s="567"/>
      <c r="H1618" s="92"/>
      <c r="I1618" s="57"/>
      <c r="J1618" s="570"/>
      <c r="K1618" s="570"/>
      <c r="L1618" s="570"/>
      <c r="M1618" s="623"/>
    </row>
    <row r="1619" spans="1:13">
      <c r="A1619" s="618" t="s">
        <v>498</v>
      </c>
      <c r="B1619" s="619"/>
      <c r="C1619" s="620"/>
      <c r="D1619" s="620" t="s">
        <v>499</v>
      </c>
      <c r="E1619" s="621"/>
      <c r="F1619" s="622"/>
      <c r="G1619" s="570"/>
      <c r="H1619" s="92"/>
      <c r="I1619" s="44"/>
      <c r="J1619" s="570"/>
      <c r="K1619" s="570"/>
      <c r="L1619" s="570"/>
      <c r="M1619" s="623"/>
    </row>
    <row r="1620" spans="1:13" ht="17.25" thickBot="1">
      <c r="A1620" s="624" t="s">
        <v>500</v>
      </c>
      <c r="B1620" s="625"/>
      <c r="C1620" s="626"/>
      <c r="D1620" s="627" t="s">
        <v>501</v>
      </c>
      <c r="E1620" s="628"/>
      <c r="F1620" s="629"/>
      <c r="G1620" s="630"/>
      <c r="H1620" s="46"/>
      <c r="I1620" s="47"/>
      <c r="J1620" s="631"/>
      <c r="K1620" s="630"/>
      <c r="L1620" s="632"/>
      <c r="M1620" s="633"/>
    </row>
    <row r="1621" spans="1:13" ht="17.25" thickTop="1">
      <c r="A1621" s="607" t="s">
        <v>502</v>
      </c>
      <c r="B1621" s="608"/>
      <c r="C1621" s="608"/>
      <c r="D1621" s="608"/>
      <c r="E1621" s="608"/>
      <c r="F1621" s="608"/>
      <c r="G1621" s="608"/>
      <c r="H1621" s="608"/>
      <c r="I1621" s="608"/>
      <c r="J1621" s="608"/>
      <c r="K1621" s="608"/>
      <c r="L1621" s="608"/>
      <c r="M1621" s="609"/>
    </row>
    <row r="1622" spans="1:13">
      <c r="A1622" s="610" t="s">
        <v>503</v>
      </c>
      <c r="B1622" s="611"/>
      <c r="C1622" s="611"/>
      <c r="D1622" s="611"/>
      <c r="E1622" s="611"/>
      <c r="F1622" s="611"/>
      <c r="G1622" s="611"/>
      <c r="H1622" s="611"/>
      <c r="I1622" s="611"/>
      <c r="J1622" s="611"/>
      <c r="K1622" s="611"/>
      <c r="L1622" s="611"/>
      <c r="M1622" s="612"/>
    </row>
    <row r="1623" spans="1:13" ht="30" customHeight="1">
      <c r="A1623" s="613" t="s">
        <v>504</v>
      </c>
      <c r="B1623" s="614"/>
      <c r="C1623" s="614"/>
      <c r="D1623" s="614"/>
      <c r="E1623" s="614"/>
      <c r="F1623" s="614"/>
      <c r="G1623" s="614"/>
      <c r="H1623" s="614"/>
      <c r="I1623" s="614"/>
      <c r="J1623" s="614"/>
      <c r="K1623" s="614"/>
      <c r="L1623" s="614"/>
      <c r="M1623" s="615"/>
    </row>
    <row r="1624" spans="1:13" ht="57" customHeight="1">
      <c r="A1624" s="716" t="s">
        <v>746</v>
      </c>
      <c r="B1624" s="717"/>
      <c r="C1624" s="717"/>
      <c r="D1624" s="717"/>
      <c r="E1624" s="717"/>
      <c r="F1624" s="717"/>
      <c r="G1624" s="717"/>
      <c r="H1624" s="717"/>
      <c r="I1624" s="717"/>
      <c r="J1624" s="717"/>
      <c r="K1624" s="717"/>
      <c r="L1624" s="717"/>
      <c r="M1624" s="718"/>
    </row>
    <row r="1625" spans="1:13">
      <c r="A1625" s="561" t="s">
        <v>506</v>
      </c>
      <c r="B1625" s="562"/>
      <c r="C1625" s="563"/>
      <c r="D1625" s="563"/>
      <c r="E1625" s="563"/>
      <c r="F1625" s="563"/>
      <c r="G1625" s="563"/>
      <c r="H1625" s="563"/>
      <c r="I1625" s="563"/>
      <c r="J1625" s="563"/>
      <c r="K1625" s="563"/>
      <c r="L1625" s="563"/>
      <c r="M1625" s="564"/>
    </row>
    <row r="1626" spans="1:13" ht="25.5">
      <c r="E1626" s="616" t="s">
        <v>448</v>
      </c>
      <c r="F1626" s="616"/>
      <c r="G1626" s="616"/>
      <c r="H1626" s="616"/>
      <c r="I1626" s="616"/>
      <c r="L1626" s="616" t="s">
        <v>449</v>
      </c>
      <c r="M1626" s="616"/>
    </row>
    <row r="1627" spans="1:13" ht="25.5">
      <c r="A1627" s="617" t="s">
        <v>450</v>
      </c>
      <c r="B1627" s="617"/>
      <c r="C1627" s="617"/>
      <c r="E1627" s="616" t="s">
        <v>451</v>
      </c>
      <c r="F1627" s="616"/>
      <c r="G1627" s="616"/>
      <c r="H1627" s="616"/>
      <c r="I1627" s="616"/>
    </row>
    <row r="1628" spans="1:13" ht="17.25" thickBot="1">
      <c r="A1628" s="5" t="s">
        <v>75</v>
      </c>
      <c r="B1628" s="6"/>
      <c r="C1628" s="6"/>
      <c r="D1628" s="6"/>
      <c r="E1628" s="5"/>
      <c r="F1628" s="5"/>
      <c r="G1628" s="5"/>
      <c r="H1628" s="5" t="s">
        <v>452</v>
      </c>
      <c r="J1628" s="592">
        <v>40865</v>
      </c>
      <c r="K1628" s="592"/>
      <c r="L1628" s="592"/>
      <c r="M1628" s="7">
        <f>J1628</f>
        <v>40865</v>
      </c>
    </row>
    <row r="1629" spans="1:13" ht="36" customHeight="1" thickTop="1" thickBot="1">
      <c r="A1629" s="593" t="s">
        <v>360</v>
      </c>
      <c r="B1629" s="594"/>
      <c r="C1629" s="595"/>
      <c r="D1629" s="596" t="s">
        <v>361</v>
      </c>
      <c r="E1629" s="597"/>
      <c r="F1629" s="597"/>
      <c r="G1629" s="597"/>
      <c r="H1629" s="597"/>
      <c r="I1629" s="598"/>
      <c r="J1629" s="599" t="s">
        <v>362</v>
      </c>
      <c r="K1629" s="599"/>
      <c r="L1629" s="600" t="s">
        <v>363</v>
      </c>
      <c r="M1629" s="601"/>
    </row>
    <row r="1630" spans="1:13" ht="17.25" thickTop="1">
      <c r="A1630" s="568" t="s">
        <v>364</v>
      </c>
      <c r="B1630" s="569"/>
      <c r="C1630" s="570"/>
      <c r="D1630" s="563" t="s">
        <v>365</v>
      </c>
      <c r="E1630" s="602"/>
      <c r="F1630" s="603" t="s">
        <v>366</v>
      </c>
      <c r="G1630" s="604"/>
      <c r="H1630" s="605">
        <v>40190</v>
      </c>
      <c r="I1630" s="606"/>
      <c r="J1630" s="595" t="s">
        <v>367</v>
      </c>
      <c r="K1630" s="595"/>
      <c r="L1630" s="581">
        <v>720</v>
      </c>
      <c r="M1630" s="582"/>
    </row>
    <row r="1631" spans="1:13" ht="17.25" thickBot="1">
      <c r="A1631" s="583" t="s">
        <v>368</v>
      </c>
      <c r="B1631" s="584"/>
      <c r="C1631" s="585"/>
      <c r="D1631" s="586" t="s">
        <v>369</v>
      </c>
      <c r="E1631" s="587"/>
      <c r="F1631" s="568" t="s">
        <v>370</v>
      </c>
      <c r="G1631" s="570"/>
      <c r="H1631" s="588">
        <v>41007</v>
      </c>
      <c r="I1631" s="589"/>
      <c r="J1631" s="570" t="s">
        <v>371</v>
      </c>
      <c r="K1631" s="570"/>
      <c r="L1631" s="590">
        <v>578</v>
      </c>
      <c r="M1631" s="591"/>
    </row>
    <row r="1632" spans="1:13" ht="18" thickTop="1" thickBot="1">
      <c r="A1632" s="565" t="s">
        <v>372</v>
      </c>
      <c r="B1632" s="566"/>
      <c r="C1632" s="567"/>
      <c r="D1632" s="572">
        <v>483900000</v>
      </c>
      <c r="E1632" s="573"/>
      <c r="F1632" s="571" t="s">
        <v>373</v>
      </c>
      <c r="G1632" s="557"/>
      <c r="H1632" s="574">
        <v>97</v>
      </c>
      <c r="I1632" s="575"/>
      <c r="J1632" s="557" t="s">
        <v>374</v>
      </c>
      <c r="K1632" s="557"/>
      <c r="L1632" s="576">
        <f>L1630-L1631</f>
        <v>142</v>
      </c>
      <c r="M1632" s="577"/>
    </row>
    <row r="1633" spans="1:14" ht="17.25" thickTop="1">
      <c r="A1633" s="568"/>
      <c r="B1633" s="569"/>
      <c r="C1633" s="570"/>
      <c r="D1633" s="578" t="s">
        <v>375</v>
      </c>
      <c r="E1633" s="578"/>
      <c r="F1633" s="579" t="s">
        <v>376</v>
      </c>
      <c r="G1633" s="579"/>
      <c r="H1633" s="579"/>
      <c r="I1633" s="580"/>
      <c r="J1633" s="566" t="s">
        <v>377</v>
      </c>
      <c r="K1633" s="567"/>
      <c r="L1633" s="458">
        <v>0.72850000000000004</v>
      </c>
      <c r="M1633" s="459"/>
    </row>
    <row r="1634" spans="1:14" ht="17.25" thickBot="1">
      <c r="A1634" s="571"/>
      <c r="B1634" s="556"/>
      <c r="C1634" s="557"/>
      <c r="D1634" s="553" t="s">
        <v>378</v>
      </c>
      <c r="E1634" s="553"/>
      <c r="F1634" s="554" t="s">
        <v>379</v>
      </c>
      <c r="G1634" s="554"/>
      <c r="H1634" s="554"/>
      <c r="I1634" s="555"/>
      <c r="J1634" s="556" t="s">
        <v>380</v>
      </c>
      <c r="K1634" s="557"/>
      <c r="L1634" s="440">
        <v>0.69650000000000001</v>
      </c>
      <c r="M1634" s="441"/>
      <c r="N1634" s="127">
        <f>L1633-L1634</f>
        <v>3.2000000000000028E-2</v>
      </c>
    </row>
    <row r="1635" spans="1:14" ht="18" thickTop="1" thickBot="1">
      <c r="A1635" s="543" t="s">
        <v>507</v>
      </c>
      <c r="B1635" s="544"/>
      <c r="C1635" s="545"/>
      <c r="D1635" s="545"/>
      <c r="E1635" s="545"/>
      <c r="F1635" s="545"/>
      <c r="G1635" s="545"/>
      <c r="H1635" s="545"/>
      <c r="I1635" s="545"/>
      <c r="J1635" s="545"/>
      <c r="K1635" s="545"/>
      <c r="L1635" s="545"/>
      <c r="M1635" s="546"/>
    </row>
    <row r="1636" spans="1:14" ht="42" customHeight="1" thickTop="1" thickBot="1">
      <c r="A1636" s="547" t="s">
        <v>508</v>
      </c>
      <c r="B1636" s="548"/>
      <c r="C1636" s="549"/>
      <c r="D1636" s="549"/>
      <c r="E1636" s="549"/>
      <c r="F1636" s="549"/>
      <c r="G1636" s="549"/>
      <c r="H1636" s="550" t="s">
        <v>509</v>
      </c>
      <c r="I1636" s="550"/>
      <c r="J1636" s="550"/>
      <c r="K1636" s="550"/>
      <c r="L1636" s="550"/>
      <c r="M1636" s="551"/>
    </row>
    <row r="1637" spans="1:14" ht="17.25" thickTop="1">
      <c r="A1637" s="552" t="s">
        <v>510</v>
      </c>
      <c r="B1637" s="552"/>
      <c r="C1637" s="541"/>
      <c r="D1637" s="541"/>
      <c r="E1637" s="541"/>
      <c r="F1637" s="541"/>
      <c r="G1637" s="541"/>
      <c r="H1637" s="541"/>
      <c r="I1637" s="541"/>
      <c r="J1637" s="541"/>
      <c r="K1637" s="541"/>
      <c r="L1637" s="541"/>
      <c r="M1637" s="541"/>
    </row>
    <row r="1638" spans="1:14">
      <c r="A1638" s="542" t="s">
        <v>511</v>
      </c>
      <c r="B1638" s="542"/>
      <c r="C1638" s="540"/>
      <c r="D1638" s="540"/>
      <c r="E1638" s="540"/>
      <c r="F1638" s="540"/>
      <c r="G1638" s="540"/>
      <c r="H1638" s="540"/>
      <c r="I1638" s="540"/>
      <c r="J1638" s="540"/>
      <c r="K1638" s="540"/>
      <c r="L1638" s="540"/>
      <c r="M1638" s="540"/>
    </row>
    <row r="1639" spans="1:14">
      <c r="A1639" s="540" t="s">
        <v>512</v>
      </c>
      <c r="B1639" s="540"/>
      <c r="C1639" s="540"/>
      <c r="D1639" s="540"/>
      <c r="E1639" s="540"/>
      <c r="F1639" s="540"/>
      <c r="G1639" s="540"/>
      <c r="H1639" s="540"/>
      <c r="I1639" s="540"/>
      <c r="J1639" s="540"/>
      <c r="K1639" s="540"/>
      <c r="L1639" s="540"/>
      <c r="M1639" s="540"/>
    </row>
    <row r="1640" spans="1:14">
      <c r="A1640" s="540" t="s">
        <v>513</v>
      </c>
      <c r="B1640" s="540"/>
      <c r="C1640" s="541"/>
      <c r="D1640" s="541"/>
      <c r="E1640" s="541"/>
      <c r="F1640" s="541"/>
      <c r="G1640" s="541"/>
      <c r="H1640" s="541"/>
      <c r="I1640" s="541"/>
      <c r="J1640" s="541"/>
      <c r="K1640" s="541"/>
      <c r="L1640" s="541"/>
      <c r="M1640" s="541"/>
    </row>
    <row r="1641" spans="1:14">
      <c r="A1641" s="542" t="s">
        <v>514</v>
      </c>
      <c r="B1641" s="542"/>
      <c r="C1641" s="540"/>
      <c r="D1641" s="540"/>
      <c r="E1641" s="540"/>
      <c r="F1641" s="540"/>
      <c r="G1641" s="540"/>
      <c r="H1641" s="540"/>
      <c r="I1641" s="540"/>
      <c r="J1641" s="540"/>
      <c r="K1641" s="540"/>
      <c r="L1641" s="540"/>
      <c r="M1641" s="540"/>
    </row>
    <row r="1642" spans="1:14">
      <c r="A1642" s="540" t="s">
        <v>515</v>
      </c>
      <c r="B1642" s="540"/>
      <c r="C1642" s="540"/>
      <c r="D1642" s="540"/>
      <c r="E1642" s="540"/>
      <c r="F1642" s="540"/>
      <c r="G1642" s="540"/>
      <c r="H1642" s="540"/>
      <c r="I1642" s="540"/>
      <c r="J1642" s="540"/>
      <c r="K1642" s="540"/>
      <c r="L1642" s="540"/>
      <c r="M1642" s="540"/>
    </row>
    <row r="1643" spans="1:14">
      <c r="A1643" s="540" t="s">
        <v>516</v>
      </c>
      <c r="B1643" s="540"/>
      <c r="C1643" s="540"/>
      <c r="D1643" s="540"/>
      <c r="E1643" s="540"/>
      <c r="F1643" s="540"/>
      <c r="G1643" s="540"/>
      <c r="H1643" s="540"/>
      <c r="I1643" s="540"/>
      <c r="J1643" s="540"/>
      <c r="K1643" s="540"/>
      <c r="L1643" s="540"/>
      <c r="M1643" s="540"/>
    </row>
    <row r="1644" spans="1:14">
      <c r="A1644" s="540" t="s">
        <v>517</v>
      </c>
      <c r="B1644" s="540"/>
      <c r="C1644" s="540"/>
      <c r="D1644" s="540"/>
      <c r="E1644" s="540"/>
      <c r="F1644" s="540"/>
      <c r="G1644" s="540"/>
      <c r="H1644" s="540"/>
      <c r="I1644" s="540"/>
      <c r="J1644" s="540"/>
      <c r="K1644" s="540"/>
      <c r="L1644" s="540"/>
      <c r="M1644" s="540"/>
    </row>
    <row r="1645" spans="1:14" ht="25.5">
      <c r="E1645" s="616" t="s">
        <v>448</v>
      </c>
      <c r="F1645" s="616"/>
      <c r="G1645" s="616"/>
      <c r="H1645" s="616"/>
      <c r="I1645" s="616"/>
      <c r="L1645" s="616" t="s">
        <v>449</v>
      </c>
      <c r="M1645" s="616"/>
    </row>
    <row r="1646" spans="1:14" ht="25.5">
      <c r="A1646" s="617" t="s">
        <v>450</v>
      </c>
      <c r="B1646" s="617"/>
      <c r="C1646" s="617"/>
      <c r="E1646" s="616" t="s">
        <v>451</v>
      </c>
      <c r="F1646" s="616"/>
      <c r="G1646" s="616"/>
      <c r="H1646" s="616"/>
      <c r="I1646" s="616"/>
    </row>
    <row r="1647" spans="1:14" ht="17.25" thickBot="1">
      <c r="A1647" s="5" t="s">
        <v>747</v>
      </c>
      <c r="B1647" s="6"/>
      <c r="C1647" s="6"/>
      <c r="D1647" s="6"/>
      <c r="E1647" s="5"/>
      <c r="F1647" s="5"/>
      <c r="G1647" s="5"/>
      <c r="H1647" s="5" t="s">
        <v>452</v>
      </c>
      <c r="J1647" s="592">
        <v>40866</v>
      </c>
      <c r="K1647" s="592"/>
      <c r="L1647" s="592"/>
      <c r="M1647" s="7">
        <f>J1647</f>
        <v>40866</v>
      </c>
    </row>
    <row r="1648" spans="1:14" ht="36" customHeight="1" thickTop="1" thickBot="1">
      <c r="A1648" s="593" t="s">
        <v>360</v>
      </c>
      <c r="B1648" s="594"/>
      <c r="C1648" s="595"/>
      <c r="D1648" s="596" t="s">
        <v>361</v>
      </c>
      <c r="E1648" s="597"/>
      <c r="F1648" s="597"/>
      <c r="G1648" s="597"/>
      <c r="H1648" s="597"/>
      <c r="I1648" s="598"/>
      <c r="J1648" s="599" t="s">
        <v>362</v>
      </c>
      <c r="K1648" s="599"/>
      <c r="L1648" s="600" t="s">
        <v>363</v>
      </c>
      <c r="M1648" s="601"/>
    </row>
    <row r="1649" spans="1:14" ht="17.25" thickTop="1">
      <c r="A1649" s="568" t="s">
        <v>364</v>
      </c>
      <c r="B1649" s="569"/>
      <c r="C1649" s="570"/>
      <c r="D1649" s="563" t="s">
        <v>365</v>
      </c>
      <c r="E1649" s="602"/>
      <c r="F1649" s="603" t="s">
        <v>366</v>
      </c>
      <c r="G1649" s="604"/>
      <c r="H1649" s="605">
        <v>40190</v>
      </c>
      <c r="I1649" s="606"/>
      <c r="J1649" s="595" t="s">
        <v>367</v>
      </c>
      <c r="K1649" s="595"/>
      <c r="L1649" s="581">
        <v>720</v>
      </c>
      <c r="M1649" s="582"/>
    </row>
    <row r="1650" spans="1:14" ht="17.25" thickBot="1">
      <c r="A1650" s="583" t="s">
        <v>368</v>
      </c>
      <c r="B1650" s="584"/>
      <c r="C1650" s="585"/>
      <c r="D1650" s="586" t="s">
        <v>369</v>
      </c>
      <c r="E1650" s="587"/>
      <c r="F1650" s="568" t="s">
        <v>370</v>
      </c>
      <c r="G1650" s="570"/>
      <c r="H1650" s="588">
        <v>41007</v>
      </c>
      <c r="I1650" s="589"/>
      <c r="J1650" s="570" t="s">
        <v>371</v>
      </c>
      <c r="K1650" s="570"/>
      <c r="L1650" s="590">
        <v>579</v>
      </c>
      <c r="M1650" s="591"/>
    </row>
    <row r="1651" spans="1:14" ht="18" thickTop="1" thickBot="1">
      <c r="A1651" s="565" t="s">
        <v>372</v>
      </c>
      <c r="B1651" s="566"/>
      <c r="C1651" s="567"/>
      <c r="D1651" s="572">
        <v>483900000</v>
      </c>
      <c r="E1651" s="573"/>
      <c r="F1651" s="571" t="s">
        <v>373</v>
      </c>
      <c r="G1651" s="557"/>
      <c r="H1651" s="574">
        <v>97</v>
      </c>
      <c r="I1651" s="575"/>
      <c r="J1651" s="557" t="s">
        <v>374</v>
      </c>
      <c r="K1651" s="557"/>
      <c r="L1651" s="576">
        <f>L1649-L1650</f>
        <v>141</v>
      </c>
      <c r="M1651" s="577"/>
    </row>
    <row r="1652" spans="1:14" ht="17.25" thickTop="1">
      <c r="A1652" s="568"/>
      <c r="B1652" s="569"/>
      <c r="C1652" s="570"/>
      <c r="D1652" s="578" t="s">
        <v>375</v>
      </c>
      <c r="E1652" s="578"/>
      <c r="F1652" s="579" t="s">
        <v>376</v>
      </c>
      <c r="G1652" s="579"/>
      <c r="H1652" s="579"/>
      <c r="I1652" s="580"/>
      <c r="J1652" s="566" t="s">
        <v>377</v>
      </c>
      <c r="K1652" s="567"/>
      <c r="L1652" s="458">
        <v>0.73009999999999997</v>
      </c>
      <c r="M1652" s="459"/>
    </row>
    <row r="1653" spans="1:14" ht="17.25" thickBot="1">
      <c r="A1653" s="571"/>
      <c r="B1653" s="556"/>
      <c r="C1653" s="557"/>
      <c r="D1653" s="553" t="s">
        <v>378</v>
      </c>
      <c r="E1653" s="553"/>
      <c r="F1653" s="554" t="s">
        <v>379</v>
      </c>
      <c r="G1653" s="554"/>
      <c r="H1653" s="554"/>
      <c r="I1653" s="555"/>
      <c r="J1653" s="556" t="s">
        <v>380</v>
      </c>
      <c r="K1653" s="557"/>
      <c r="L1653" s="440">
        <v>0.6966</v>
      </c>
      <c r="M1653" s="441"/>
      <c r="N1653" s="127">
        <f>L1652-L1653</f>
        <v>3.3499999999999974E-2</v>
      </c>
    </row>
    <row r="1654" spans="1:14" ht="18" thickTop="1" thickBot="1">
      <c r="A1654" s="704" t="s">
        <v>381</v>
      </c>
      <c r="B1654" s="705"/>
      <c r="C1654" s="706"/>
      <c r="D1654" s="706"/>
      <c r="E1654" s="706"/>
      <c r="F1654" s="706"/>
      <c r="G1654" s="706"/>
      <c r="H1654" s="706"/>
      <c r="I1654" s="706"/>
      <c r="J1654" s="707"/>
      <c r="K1654" s="707"/>
      <c r="L1654" s="706"/>
      <c r="M1654" s="708"/>
    </row>
    <row r="1655" spans="1:14" ht="24" customHeight="1" thickTop="1">
      <c r="A1655" s="568" t="s">
        <v>382</v>
      </c>
      <c r="B1655" s="569"/>
      <c r="C1655" s="570"/>
      <c r="D1655" s="181" t="s">
        <v>383</v>
      </c>
      <c r="E1655" s="181" t="s">
        <v>384</v>
      </c>
      <c r="F1655" s="570" t="s">
        <v>385</v>
      </c>
      <c r="G1655" s="570"/>
      <c r="H1655" s="570" t="s">
        <v>386</v>
      </c>
      <c r="I1655" s="709"/>
      <c r="J1655" s="710" t="s">
        <v>387</v>
      </c>
      <c r="K1655" s="711"/>
      <c r="L1655" s="569" t="s">
        <v>388</v>
      </c>
      <c r="M1655" s="623"/>
    </row>
    <row r="1656" spans="1:14" ht="38.25" customHeight="1">
      <c r="A1656" s="14">
        <v>1</v>
      </c>
      <c r="B1656" s="698" t="s">
        <v>389</v>
      </c>
      <c r="C1656" s="699"/>
      <c r="D1656" s="181" t="s">
        <v>390</v>
      </c>
      <c r="E1656" s="54">
        <v>1</v>
      </c>
      <c r="F1656" s="675"/>
      <c r="G1656" s="676"/>
      <c r="H1656" s="677">
        <f>L1650/L1649</f>
        <v>0.8041666666666667</v>
      </c>
      <c r="I1656" s="678"/>
      <c r="J1656" s="688" t="s">
        <v>391</v>
      </c>
      <c r="K1656" s="689"/>
      <c r="L1656" s="700"/>
      <c r="M1656" s="701"/>
    </row>
    <row r="1657" spans="1:14" ht="38.25" customHeight="1">
      <c r="A1657" s="14">
        <v>2</v>
      </c>
      <c r="B1657" s="686" t="s">
        <v>748</v>
      </c>
      <c r="C1657" s="687" t="s">
        <v>749</v>
      </c>
      <c r="D1657" s="181" t="s">
        <v>397</v>
      </c>
      <c r="E1657" s="112">
        <v>1348.9</v>
      </c>
      <c r="F1657" s="675"/>
      <c r="G1657" s="676"/>
      <c r="H1657" s="702">
        <v>1348.9</v>
      </c>
      <c r="I1657" s="703"/>
      <c r="J1657" s="688" t="s">
        <v>391</v>
      </c>
      <c r="K1657" s="689"/>
      <c r="L1657" s="694" t="s">
        <v>750</v>
      </c>
      <c r="M1657" s="695"/>
    </row>
    <row r="1658" spans="1:14" ht="38.25" customHeight="1">
      <c r="A1658" s="14">
        <v>3</v>
      </c>
      <c r="B1658" s="686" t="s">
        <v>751</v>
      </c>
      <c r="C1658" s="687"/>
      <c r="D1658" s="181" t="s">
        <v>397</v>
      </c>
      <c r="E1658" s="112">
        <v>4022.18</v>
      </c>
      <c r="F1658" s="675"/>
      <c r="G1658" s="676"/>
      <c r="H1658" s="702">
        <v>3952.22</v>
      </c>
      <c r="I1658" s="703"/>
      <c r="J1658" s="688" t="s">
        <v>391</v>
      </c>
      <c r="K1658" s="689"/>
      <c r="L1658" s="694" t="s">
        <v>752</v>
      </c>
      <c r="M1658" s="695"/>
    </row>
    <row r="1659" spans="1:14" ht="38.25" customHeight="1">
      <c r="A1659" s="14">
        <v>4</v>
      </c>
      <c r="B1659" s="686" t="s">
        <v>753</v>
      </c>
      <c r="C1659" s="687"/>
      <c r="D1659" s="181" t="s">
        <v>393</v>
      </c>
      <c r="E1659" s="112">
        <v>33186</v>
      </c>
      <c r="F1659" s="675"/>
      <c r="G1659" s="676"/>
      <c r="H1659" s="702">
        <v>33180</v>
      </c>
      <c r="I1659" s="703"/>
      <c r="J1659" s="688" t="s">
        <v>391</v>
      </c>
      <c r="K1659" s="689"/>
      <c r="L1659" s="694" t="s">
        <v>520</v>
      </c>
      <c r="M1659" s="695"/>
    </row>
    <row r="1660" spans="1:14" ht="38.25" customHeight="1">
      <c r="A1660" s="14">
        <v>5</v>
      </c>
      <c r="B1660" s="686" t="s">
        <v>754</v>
      </c>
      <c r="C1660" s="687"/>
      <c r="D1660" s="181" t="s">
        <v>397</v>
      </c>
      <c r="E1660" s="112">
        <v>49.6</v>
      </c>
      <c r="F1660" s="675"/>
      <c r="G1660" s="676"/>
      <c r="H1660" s="702">
        <v>36</v>
      </c>
      <c r="I1660" s="703"/>
      <c r="J1660" s="688" t="s">
        <v>391</v>
      </c>
      <c r="K1660" s="689"/>
      <c r="L1660" s="694" t="s">
        <v>755</v>
      </c>
      <c r="M1660" s="695"/>
    </row>
    <row r="1661" spans="1:14" ht="38.25" customHeight="1">
      <c r="A1661" s="14">
        <v>6</v>
      </c>
      <c r="B1661" s="686" t="s">
        <v>756</v>
      </c>
      <c r="C1661" s="687"/>
      <c r="D1661" s="181" t="s">
        <v>397</v>
      </c>
      <c r="E1661" s="112">
        <v>316</v>
      </c>
      <c r="F1661" s="675"/>
      <c r="G1661" s="676"/>
      <c r="H1661" s="702">
        <v>260</v>
      </c>
      <c r="I1661" s="703"/>
      <c r="J1661" s="688" t="s">
        <v>391</v>
      </c>
      <c r="K1661" s="689"/>
      <c r="L1661" s="694" t="s">
        <v>643</v>
      </c>
      <c r="M1661" s="695"/>
    </row>
    <row r="1662" spans="1:14" ht="38.25" customHeight="1">
      <c r="A1662" s="14">
        <v>7</v>
      </c>
      <c r="B1662" s="692" t="s">
        <v>400</v>
      </c>
      <c r="C1662" s="693"/>
      <c r="D1662" s="181" t="s">
        <v>393</v>
      </c>
      <c r="E1662" s="55">
        <v>8512</v>
      </c>
      <c r="F1662" s="675"/>
      <c r="G1662" s="676"/>
      <c r="H1662" s="677">
        <v>7000</v>
      </c>
      <c r="I1662" s="678"/>
      <c r="J1662" s="688" t="s">
        <v>391</v>
      </c>
      <c r="K1662" s="689"/>
      <c r="L1662" s="694" t="s">
        <v>401</v>
      </c>
      <c r="M1662" s="695"/>
    </row>
    <row r="1663" spans="1:14" ht="38.25" customHeight="1">
      <c r="A1663" s="14">
        <v>8</v>
      </c>
      <c r="B1663" s="692" t="s">
        <v>398</v>
      </c>
      <c r="C1663" s="693"/>
      <c r="D1663" s="181" t="s">
        <v>393</v>
      </c>
      <c r="E1663" s="112">
        <v>696.15</v>
      </c>
      <c r="F1663" s="675"/>
      <c r="G1663" s="676"/>
      <c r="H1663" s="677">
        <v>208</v>
      </c>
      <c r="I1663" s="678"/>
      <c r="J1663" s="688" t="s">
        <v>391</v>
      </c>
      <c r="K1663" s="689"/>
      <c r="L1663" s="694" t="s">
        <v>399</v>
      </c>
      <c r="M1663" s="695"/>
    </row>
    <row r="1664" spans="1:14" ht="38.25" customHeight="1">
      <c r="A1664" s="14">
        <v>9</v>
      </c>
      <c r="B1664" s="692" t="s">
        <v>648</v>
      </c>
      <c r="C1664" s="693"/>
      <c r="D1664" s="181" t="s">
        <v>393</v>
      </c>
      <c r="E1664" s="112">
        <v>557</v>
      </c>
      <c r="F1664" s="675"/>
      <c r="G1664" s="676"/>
      <c r="H1664" s="677"/>
      <c r="I1664" s="678"/>
      <c r="J1664" s="688" t="s">
        <v>391</v>
      </c>
      <c r="K1664" s="689"/>
      <c r="L1664" s="694" t="s">
        <v>649</v>
      </c>
      <c r="M1664" s="695"/>
    </row>
    <row r="1665" spans="1:13" ht="38.25" customHeight="1">
      <c r="A1665" s="14">
        <v>10</v>
      </c>
      <c r="B1665" s="686" t="s">
        <v>402</v>
      </c>
      <c r="C1665" s="687"/>
      <c r="D1665" s="181" t="s">
        <v>393</v>
      </c>
      <c r="E1665" s="55">
        <v>7726</v>
      </c>
      <c r="F1665" s="675"/>
      <c r="G1665" s="676"/>
      <c r="H1665" s="677">
        <v>6726</v>
      </c>
      <c r="I1665" s="678"/>
      <c r="J1665" s="688" t="s">
        <v>403</v>
      </c>
      <c r="K1665" s="689"/>
      <c r="L1665" s="694" t="s">
        <v>650</v>
      </c>
      <c r="M1665" s="695"/>
    </row>
    <row r="1666" spans="1:13" ht="38.25" customHeight="1">
      <c r="A1666" s="14">
        <v>11</v>
      </c>
      <c r="B1666" s="686" t="s">
        <v>405</v>
      </c>
      <c r="C1666" s="687"/>
      <c r="D1666" s="181" t="s">
        <v>393</v>
      </c>
      <c r="E1666" s="55">
        <v>2865</v>
      </c>
      <c r="F1666" s="675"/>
      <c r="G1666" s="676"/>
      <c r="H1666" s="677">
        <v>26742</v>
      </c>
      <c r="I1666" s="678"/>
      <c r="J1666" s="688" t="s">
        <v>391</v>
      </c>
      <c r="K1666" s="689"/>
      <c r="L1666" s="668" t="s">
        <v>406</v>
      </c>
      <c r="M1666" s="725"/>
    </row>
    <row r="1667" spans="1:13" ht="38.25" customHeight="1">
      <c r="A1667" s="14">
        <v>12</v>
      </c>
      <c r="B1667" s="686" t="s">
        <v>407</v>
      </c>
      <c r="C1667" s="687"/>
      <c r="D1667" s="181" t="s">
        <v>393</v>
      </c>
      <c r="E1667" s="55">
        <v>2013</v>
      </c>
      <c r="F1667" s="675"/>
      <c r="G1667" s="676"/>
      <c r="H1667" s="677">
        <v>100</v>
      </c>
      <c r="I1667" s="678"/>
      <c r="J1667" s="688" t="s">
        <v>391</v>
      </c>
      <c r="K1667" s="689"/>
      <c r="L1667" s="681" t="s">
        <v>651</v>
      </c>
      <c r="M1667" s="682"/>
    </row>
    <row r="1668" spans="1:13" ht="38.25" customHeight="1">
      <c r="A1668" s="14">
        <v>13</v>
      </c>
      <c r="B1668" s="673" t="s">
        <v>526</v>
      </c>
      <c r="C1668" s="674"/>
      <c r="D1668" s="181" t="s">
        <v>393</v>
      </c>
      <c r="E1668" s="55">
        <v>585</v>
      </c>
      <c r="F1668" s="675"/>
      <c r="G1668" s="676"/>
      <c r="H1668" s="677"/>
      <c r="I1668" s="678"/>
      <c r="J1668" s="688" t="s">
        <v>391</v>
      </c>
      <c r="K1668" s="689"/>
      <c r="L1668" s="681" t="s">
        <v>652</v>
      </c>
      <c r="M1668" s="682"/>
    </row>
    <row r="1669" spans="1:13" ht="38.25" customHeight="1">
      <c r="A1669" s="14">
        <v>14</v>
      </c>
      <c r="B1669" s="673" t="s">
        <v>409</v>
      </c>
      <c r="C1669" s="674"/>
      <c r="D1669" s="181" t="s">
        <v>410</v>
      </c>
      <c r="E1669" s="55">
        <v>113</v>
      </c>
      <c r="F1669" s="675"/>
      <c r="G1669" s="676"/>
      <c r="H1669" s="677">
        <v>0</v>
      </c>
      <c r="I1669" s="678"/>
      <c r="J1669" s="688" t="s">
        <v>391</v>
      </c>
      <c r="K1669" s="689"/>
      <c r="L1669" s="681" t="s">
        <v>411</v>
      </c>
      <c r="M1669" s="682"/>
    </row>
    <row r="1670" spans="1:13" ht="38.25" customHeight="1">
      <c r="A1670" s="14">
        <v>15</v>
      </c>
      <c r="B1670" s="673" t="s">
        <v>757</v>
      </c>
      <c r="C1670" s="674"/>
      <c r="D1670" s="181" t="s">
        <v>410</v>
      </c>
      <c r="E1670" s="55">
        <v>254</v>
      </c>
      <c r="F1670" s="675"/>
      <c r="G1670" s="676"/>
      <c r="H1670" s="677"/>
      <c r="I1670" s="678"/>
      <c r="J1670" s="688" t="s">
        <v>391</v>
      </c>
      <c r="K1670" s="689"/>
      <c r="L1670" s="681"/>
      <c r="M1670" s="682"/>
    </row>
    <row r="1671" spans="1:13" ht="38.25" customHeight="1" thickBot="1">
      <c r="A1671" s="14">
        <v>16</v>
      </c>
      <c r="B1671" s="673" t="s">
        <v>653</v>
      </c>
      <c r="C1671" s="674"/>
      <c r="D1671" s="181" t="s">
        <v>410</v>
      </c>
      <c r="E1671" s="128">
        <v>67.2</v>
      </c>
      <c r="F1671" s="675"/>
      <c r="G1671" s="676"/>
      <c r="H1671" s="677"/>
      <c r="I1671" s="678"/>
      <c r="J1671" s="679" t="s">
        <v>529</v>
      </c>
      <c r="K1671" s="680"/>
      <c r="L1671" s="681"/>
      <c r="M1671" s="682"/>
    </row>
    <row r="1672" spans="1:13" ht="17.25" thickTop="1">
      <c r="A1672" s="683" t="s">
        <v>412</v>
      </c>
      <c r="B1672" s="684"/>
      <c r="C1672" s="684"/>
      <c r="D1672" s="684"/>
      <c r="E1672" s="684"/>
      <c r="F1672" s="684"/>
      <c r="G1672" s="684"/>
      <c r="H1672" s="684"/>
      <c r="I1672" s="684"/>
      <c r="J1672" s="684"/>
      <c r="K1672" s="684"/>
      <c r="L1672" s="684"/>
      <c r="M1672" s="685"/>
    </row>
    <row r="1673" spans="1:13">
      <c r="A1673" s="668" t="s">
        <v>413</v>
      </c>
      <c r="B1673" s="663"/>
      <c r="C1673" s="187" t="s">
        <v>414</v>
      </c>
      <c r="D1673" s="187" t="s">
        <v>415</v>
      </c>
      <c r="E1673" s="187" t="s">
        <v>413</v>
      </c>
      <c r="F1673" s="187" t="s">
        <v>414</v>
      </c>
      <c r="G1673" s="140" t="s">
        <v>415</v>
      </c>
      <c r="H1673" s="669" t="s">
        <v>416</v>
      </c>
      <c r="I1673" s="670"/>
      <c r="J1673" s="671" t="s">
        <v>417</v>
      </c>
      <c r="K1673" s="671"/>
      <c r="L1673" s="671" t="s">
        <v>418</v>
      </c>
      <c r="M1673" s="672"/>
    </row>
    <row r="1674" spans="1:13">
      <c r="A1674" s="661" t="s">
        <v>419</v>
      </c>
      <c r="B1674" s="569"/>
      <c r="C1674" s="16">
        <v>4</v>
      </c>
      <c r="D1674" s="57">
        <f>C1674+D1576</f>
        <v>4033</v>
      </c>
      <c r="E1674" s="181" t="s">
        <v>420</v>
      </c>
      <c r="F1674" s="16">
        <v>5</v>
      </c>
      <c r="G1674" s="141">
        <f>F1674+G1576</f>
        <v>8575</v>
      </c>
      <c r="H1674" s="622" t="s">
        <v>421</v>
      </c>
      <c r="I1674" s="570"/>
      <c r="J1674" s="18">
        <v>0</v>
      </c>
      <c r="K1674" s="19">
        <f>J1674+K1576</f>
        <v>32</v>
      </c>
      <c r="L1674" s="20">
        <v>0</v>
      </c>
      <c r="M1674" s="21">
        <f>L1674+M1576</f>
        <v>5</v>
      </c>
    </row>
    <row r="1675" spans="1:13">
      <c r="A1675" s="661" t="s">
        <v>422</v>
      </c>
      <c r="B1675" s="569"/>
      <c r="C1675" s="16">
        <v>0</v>
      </c>
      <c r="D1675" s="57">
        <f t="shared" ref="D1675:D1677" si="91">C1675+D1577</f>
        <v>65</v>
      </c>
      <c r="E1675" s="181" t="s">
        <v>423</v>
      </c>
      <c r="F1675" s="16">
        <v>0</v>
      </c>
      <c r="G1675" s="141">
        <f t="shared" ref="G1675:G1677" si="92">F1675+G1577</f>
        <v>12</v>
      </c>
      <c r="H1675" s="622" t="s">
        <v>424</v>
      </c>
      <c r="I1675" s="570"/>
      <c r="J1675" s="18">
        <v>0</v>
      </c>
      <c r="K1675" s="19">
        <f t="shared" ref="K1675:K1677" si="93">J1675+K1577</f>
        <v>143</v>
      </c>
      <c r="L1675" s="20">
        <v>0</v>
      </c>
      <c r="M1675" s="21">
        <f t="shared" ref="M1675:M1677" si="94">L1675+M1577</f>
        <v>11</v>
      </c>
    </row>
    <row r="1676" spans="1:13">
      <c r="A1676" s="661" t="s">
        <v>425</v>
      </c>
      <c r="B1676" s="569"/>
      <c r="C1676" s="16">
        <v>3</v>
      </c>
      <c r="D1676" s="57">
        <f t="shared" si="91"/>
        <v>1590</v>
      </c>
      <c r="E1676" s="181" t="s">
        <v>426</v>
      </c>
      <c r="F1676" s="16">
        <v>0</v>
      </c>
      <c r="G1676" s="141">
        <f t="shared" si="92"/>
        <v>55</v>
      </c>
      <c r="H1676" s="622" t="s">
        <v>427</v>
      </c>
      <c r="I1676" s="570"/>
      <c r="J1676" s="18">
        <v>0</v>
      </c>
      <c r="K1676" s="19">
        <f t="shared" si="93"/>
        <v>16</v>
      </c>
      <c r="L1676" s="20">
        <v>0</v>
      </c>
      <c r="M1676" s="21">
        <f t="shared" si="94"/>
        <v>3</v>
      </c>
    </row>
    <row r="1677" spans="1:13" ht="17.25" thickBot="1">
      <c r="A1677" s="712" t="s">
        <v>428</v>
      </c>
      <c r="B1677" s="556"/>
      <c r="C1677" s="114">
        <v>0</v>
      </c>
      <c r="D1677" s="129">
        <f t="shared" si="91"/>
        <v>4053</v>
      </c>
      <c r="E1677" s="184" t="s">
        <v>429</v>
      </c>
      <c r="F1677" s="114">
        <v>0</v>
      </c>
      <c r="G1677" s="150">
        <f t="shared" si="92"/>
        <v>96</v>
      </c>
      <c r="H1677" s="713" t="s">
        <v>430</v>
      </c>
      <c r="I1677" s="557"/>
      <c r="J1677" s="115">
        <v>0</v>
      </c>
      <c r="K1677" s="116">
        <f t="shared" si="93"/>
        <v>16</v>
      </c>
      <c r="L1677" s="131">
        <v>0</v>
      </c>
      <c r="M1677" s="118">
        <f t="shared" si="94"/>
        <v>2</v>
      </c>
    </row>
    <row r="1678" spans="1:13" ht="26.25" thickTop="1">
      <c r="E1678" s="616" t="s">
        <v>448</v>
      </c>
      <c r="F1678" s="616"/>
      <c r="G1678" s="616"/>
      <c r="H1678" s="616"/>
      <c r="I1678" s="616"/>
      <c r="L1678" s="616" t="s">
        <v>449</v>
      </c>
      <c r="M1678" s="616"/>
    </row>
    <row r="1679" spans="1:13" ht="25.5">
      <c r="A1679" s="617" t="s">
        <v>450</v>
      </c>
      <c r="B1679" s="617"/>
      <c r="C1679" s="617"/>
      <c r="E1679" s="616" t="s">
        <v>451</v>
      </c>
      <c r="F1679" s="616"/>
      <c r="G1679" s="616"/>
      <c r="H1679" s="616"/>
      <c r="I1679" s="616"/>
    </row>
    <row r="1680" spans="1:13" ht="17.25" thickBot="1">
      <c r="A1680" s="5" t="s">
        <v>747</v>
      </c>
      <c r="B1680" s="6"/>
      <c r="C1680" s="6"/>
      <c r="D1680" s="6"/>
      <c r="E1680" s="5"/>
      <c r="F1680" s="5"/>
      <c r="G1680" s="5"/>
      <c r="H1680" s="5" t="s">
        <v>452</v>
      </c>
      <c r="J1680" s="592">
        <v>40866</v>
      </c>
      <c r="K1680" s="592"/>
      <c r="L1680" s="592"/>
      <c r="M1680" s="7">
        <f>J1680</f>
        <v>40866</v>
      </c>
    </row>
    <row r="1681" spans="1:14" ht="36" customHeight="1" thickTop="1" thickBot="1">
      <c r="A1681" s="593" t="s">
        <v>360</v>
      </c>
      <c r="B1681" s="594"/>
      <c r="C1681" s="595"/>
      <c r="D1681" s="596" t="s">
        <v>361</v>
      </c>
      <c r="E1681" s="597"/>
      <c r="F1681" s="597"/>
      <c r="G1681" s="597"/>
      <c r="H1681" s="597"/>
      <c r="I1681" s="598"/>
      <c r="J1681" s="599" t="s">
        <v>362</v>
      </c>
      <c r="K1681" s="599"/>
      <c r="L1681" s="600" t="s">
        <v>363</v>
      </c>
      <c r="M1681" s="601"/>
    </row>
    <row r="1682" spans="1:14" ht="17.25" thickTop="1">
      <c r="A1682" s="568" t="s">
        <v>364</v>
      </c>
      <c r="B1682" s="569"/>
      <c r="C1682" s="570"/>
      <c r="D1682" s="563" t="s">
        <v>365</v>
      </c>
      <c r="E1682" s="602"/>
      <c r="F1682" s="603" t="s">
        <v>366</v>
      </c>
      <c r="G1682" s="604"/>
      <c r="H1682" s="605">
        <v>40190</v>
      </c>
      <c r="I1682" s="606"/>
      <c r="J1682" s="595" t="s">
        <v>367</v>
      </c>
      <c r="K1682" s="595"/>
      <c r="L1682" s="581">
        <v>720</v>
      </c>
      <c r="M1682" s="582"/>
    </row>
    <row r="1683" spans="1:14" ht="17.25" thickBot="1">
      <c r="A1683" s="583" t="s">
        <v>368</v>
      </c>
      <c r="B1683" s="584"/>
      <c r="C1683" s="585"/>
      <c r="D1683" s="586" t="s">
        <v>369</v>
      </c>
      <c r="E1683" s="587"/>
      <c r="F1683" s="568" t="s">
        <v>370</v>
      </c>
      <c r="G1683" s="570"/>
      <c r="H1683" s="588">
        <v>41007</v>
      </c>
      <c r="I1683" s="589"/>
      <c r="J1683" s="570" t="s">
        <v>371</v>
      </c>
      <c r="K1683" s="570"/>
      <c r="L1683" s="590">
        <v>579</v>
      </c>
      <c r="M1683" s="591"/>
    </row>
    <row r="1684" spans="1:14" ht="18" thickTop="1" thickBot="1">
      <c r="A1684" s="565" t="s">
        <v>372</v>
      </c>
      <c r="B1684" s="566"/>
      <c r="C1684" s="567"/>
      <c r="D1684" s="572">
        <v>483900000</v>
      </c>
      <c r="E1684" s="573"/>
      <c r="F1684" s="571" t="s">
        <v>373</v>
      </c>
      <c r="G1684" s="557"/>
      <c r="H1684" s="574">
        <v>97</v>
      </c>
      <c r="I1684" s="575"/>
      <c r="J1684" s="557" t="s">
        <v>374</v>
      </c>
      <c r="K1684" s="557"/>
      <c r="L1684" s="576">
        <f>L1682-L1683</f>
        <v>141</v>
      </c>
      <c r="M1684" s="577"/>
    </row>
    <row r="1685" spans="1:14" ht="17.25" thickTop="1">
      <c r="A1685" s="568"/>
      <c r="B1685" s="569"/>
      <c r="C1685" s="570"/>
      <c r="D1685" s="578" t="s">
        <v>375</v>
      </c>
      <c r="E1685" s="578"/>
      <c r="F1685" s="579" t="s">
        <v>376</v>
      </c>
      <c r="G1685" s="579"/>
      <c r="H1685" s="579"/>
      <c r="I1685" s="580"/>
      <c r="J1685" s="566" t="s">
        <v>377</v>
      </c>
      <c r="K1685" s="567"/>
      <c r="L1685" s="458">
        <v>0.73009999999999997</v>
      </c>
      <c r="M1685" s="459"/>
    </row>
    <row r="1686" spans="1:14" ht="17.25" thickBot="1">
      <c r="A1686" s="571"/>
      <c r="B1686" s="556"/>
      <c r="C1686" s="557"/>
      <c r="D1686" s="553" t="s">
        <v>378</v>
      </c>
      <c r="E1686" s="553"/>
      <c r="F1686" s="554" t="s">
        <v>379</v>
      </c>
      <c r="G1686" s="554"/>
      <c r="H1686" s="554"/>
      <c r="I1686" s="555"/>
      <c r="J1686" s="556" t="s">
        <v>380</v>
      </c>
      <c r="K1686" s="557"/>
      <c r="L1686" s="440">
        <v>0.6966</v>
      </c>
      <c r="M1686" s="441"/>
      <c r="N1686" s="127">
        <f>L1685-L1686</f>
        <v>3.3499999999999974E-2</v>
      </c>
    </row>
    <row r="1687" spans="1:14" ht="17.25" thickTop="1">
      <c r="A1687" s="661" t="s">
        <v>431</v>
      </c>
      <c r="B1687" s="569"/>
      <c r="C1687" s="16">
        <v>0</v>
      </c>
      <c r="D1687" s="57">
        <f t="shared" ref="D1687:D1693" si="95">C1687+D1580</f>
        <v>518</v>
      </c>
      <c r="E1687" s="187" t="s">
        <v>432</v>
      </c>
      <c r="F1687" s="16">
        <v>0</v>
      </c>
      <c r="G1687" s="141">
        <f>F1687+G1580</f>
        <v>107</v>
      </c>
      <c r="H1687" s="622" t="s">
        <v>433</v>
      </c>
      <c r="I1687" s="570"/>
      <c r="J1687" s="18">
        <v>0</v>
      </c>
      <c r="K1687" s="19">
        <f t="shared" ref="K1687:K1693" si="96">J1687+K1580</f>
        <v>0</v>
      </c>
      <c r="L1687" s="20">
        <v>0</v>
      </c>
      <c r="M1687" s="21">
        <f t="shared" ref="M1687:M1693" si="97">L1687+M1580</f>
        <v>111</v>
      </c>
    </row>
    <row r="1688" spans="1:14">
      <c r="A1688" s="653" t="s">
        <v>434</v>
      </c>
      <c r="B1688" s="654"/>
      <c r="C1688" s="22">
        <v>0</v>
      </c>
      <c r="D1688" s="57">
        <f t="shared" si="95"/>
        <v>87</v>
      </c>
      <c r="E1688" s="188" t="s">
        <v>435</v>
      </c>
      <c r="F1688" s="132">
        <v>0</v>
      </c>
      <c r="G1688" s="141">
        <f>F1688+G1581</f>
        <v>14</v>
      </c>
      <c r="H1688" s="719" t="s">
        <v>436</v>
      </c>
      <c r="I1688" s="720"/>
      <c r="J1688" s="87">
        <v>0</v>
      </c>
      <c r="K1688" s="19">
        <f t="shared" si="96"/>
        <v>0</v>
      </c>
      <c r="L1688" s="88">
        <v>0</v>
      </c>
      <c r="M1688" s="21">
        <f t="shared" si="97"/>
        <v>3824</v>
      </c>
    </row>
    <row r="1689" spans="1:14">
      <c r="A1689" s="721" t="s">
        <v>437</v>
      </c>
      <c r="B1689" s="722"/>
      <c r="C1689" s="24">
        <v>0</v>
      </c>
      <c r="D1689" s="57">
        <f t="shared" si="95"/>
        <v>441</v>
      </c>
      <c r="E1689" s="189" t="s">
        <v>438</v>
      </c>
      <c r="F1689" s="16">
        <v>0</v>
      </c>
      <c r="G1689" s="141">
        <f>F1689+G1582</f>
        <v>41</v>
      </c>
      <c r="H1689" s="723" t="s">
        <v>437</v>
      </c>
      <c r="I1689" s="724"/>
      <c r="J1689" s="18">
        <v>0</v>
      </c>
      <c r="K1689" s="19">
        <f t="shared" si="96"/>
        <v>0</v>
      </c>
      <c r="L1689" s="26">
        <v>0</v>
      </c>
      <c r="M1689" s="21">
        <f t="shared" si="97"/>
        <v>54</v>
      </c>
    </row>
    <row r="1690" spans="1:14">
      <c r="A1690" s="721" t="s">
        <v>439</v>
      </c>
      <c r="B1690" s="722"/>
      <c r="C1690" s="24">
        <v>0</v>
      </c>
      <c r="D1690" s="57">
        <f t="shared" si="95"/>
        <v>10</v>
      </c>
      <c r="E1690" s="189" t="s">
        <v>440</v>
      </c>
      <c r="F1690" s="16">
        <v>0</v>
      </c>
      <c r="G1690" s="141">
        <f>F1690+G1583</f>
        <v>3</v>
      </c>
      <c r="H1690" s="723" t="s">
        <v>441</v>
      </c>
      <c r="I1690" s="724"/>
      <c r="J1690" s="18">
        <v>0</v>
      </c>
      <c r="K1690" s="19">
        <f t="shared" si="96"/>
        <v>0</v>
      </c>
      <c r="L1690" s="20">
        <v>0</v>
      </c>
      <c r="M1690" s="21">
        <f t="shared" si="97"/>
        <v>10</v>
      </c>
    </row>
    <row r="1691" spans="1:14">
      <c r="A1691" s="661" t="s">
        <v>442</v>
      </c>
      <c r="B1691" s="569"/>
      <c r="C1691" s="24">
        <v>0</v>
      </c>
      <c r="D1691" s="57">
        <f t="shared" si="95"/>
        <v>323</v>
      </c>
      <c r="E1691" s="189" t="s">
        <v>443</v>
      </c>
      <c r="F1691" s="16">
        <v>0</v>
      </c>
      <c r="G1691" s="141">
        <f>F1691+G1584</f>
        <v>10</v>
      </c>
      <c r="H1691" s="662" t="s">
        <v>444</v>
      </c>
      <c r="I1691" s="663"/>
      <c r="J1691" s="18">
        <v>0</v>
      </c>
      <c r="K1691" s="19">
        <f t="shared" si="96"/>
        <v>16</v>
      </c>
      <c r="L1691" s="26">
        <v>0</v>
      </c>
      <c r="M1691" s="21">
        <f t="shared" si="97"/>
        <v>2</v>
      </c>
    </row>
    <row r="1692" spans="1:14">
      <c r="A1692" s="661" t="s">
        <v>445</v>
      </c>
      <c r="B1692" s="569"/>
      <c r="C1692" s="16">
        <v>0</v>
      </c>
      <c r="D1692" s="57">
        <f t="shared" si="95"/>
        <v>374</v>
      </c>
      <c r="E1692" s="181" t="s">
        <v>446</v>
      </c>
      <c r="F1692" s="16">
        <v>0</v>
      </c>
      <c r="G1692" s="141">
        <f t="shared" ref="G1692:G1693" si="98">F1692+G1585</f>
        <v>328</v>
      </c>
      <c r="H1692" s="662" t="s">
        <v>447</v>
      </c>
      <c r="I1692" s="663"/>
      <c r="J1692" s="18">
        <v>0</v>
      </c>
      <c r="K1692" s="19">
        <f t="shared" si="96"/>
        <v>0</v>
      </c>
      <c r="L1692" s="26">
        <v>0</v>
      </c>
      <c r="M1692" s="21">
        <f t="shared" si="97"/>
        <v>4</v>
      </c>
    </row>
    <row r="1693" spans="1:14">
      <c r="A1693" s="661" t="s">
        <v>453</v>
      </c>
      <c r="B1693" s="569"/>
      <c r="C1693" s="16">
        <v>0</v>
      </c>
      <c r="D1693" s="57">
        <f t="shared" si="95"/>
        <v>39</v>
      </c>
      <c r="E1693" s="181" t="s">
        <v>454</v>
      </c>
      <c r="F1693" s="16">
        <v>6</v>
      </c>
      <c r="G1693" s="141">
        <f t="shared" si="98"/>
        <v>1355</v>
      </c>
      <c r="H1693" s="662" t="s">
        <v>455</v>
      </c>
      <c r="I1693" s="663"/>
      <c r="J1693" s="18">
        <v>0</v>
      </c>
      <c r="K1693" s="19">
        <f t="shared" si="96"/>
        <v>0</v>
      </c>
      <c r="L1693" s="26">
        <v>0</v>
      </c>
      <c r="M1693" s="21">
        <f t="shared" si="97"/>
        <v>9</v>
      </c>
    </row>
    <row r="1694" spans="1:14">
      <c r="A1694" s="655" t="s">
        <v>456</v>
      </c>
      <c r="B1694" s="566"/>
      <c r="C1694" s="132">
        <v>0</v>
      </c>
      <c r="D1694" s="133">
        <f>C1694+D1596</f>
        <v>10</v>
      </c>
      <c r="E1694" s="183" t="s">
        <v>457</v>
      </c>
      <c r="F1694" s="132">
        <v>5</v>
      </c>
      <c r="G1694" s="133">
        <f>F1694+G1596</f>
        <v>539</v>
      </c>
      <c r="H1694" s="641" t="s">
        <v>458</v>
      </c>
      <c r="I1694" s="642"/>
      <c r="J1694" s="87">
        <v>0</v>
      </c>
      <c r="K1694" s="147">
        <f>J1694+K1596</f>
        <v>0</v>
      </c>
      <c r="L1694" s="148">
        <v>0</v>
      </c>
      <c r="M1694" s="149">
        <f>L1694+M1596</f>
        <v>3</v>
      </c>
    </row>
    <row r="1695" spans="1:14" ht="18" customHeight="1">
      <c r="A1695" s="655" t="s">
        <v>459</v>
      </c>
      <c r="B1695" s="566"/>
      <c r="C1695" s="132">
        <v>0</v>
      </c>
      <c r="D1695" s="133">
        <f>C1695+D1598</f>
        <v>11</v>
      </c>
      <c r="E1695" s="183" t="s">
        <v>460</v>
      </c>
      <c r="F1695" s="132">
        <v>8</v>
      </c>
      <c r="G1695" s="133">
        <f t="shared" ref="G1695:G1698" si="99">F1695+G1597</f>
        <v>191</v>
      </c>
      <c r="H1695" s="641" t="s">
        <v>461</v>
      </c>
      <c r="I1695" s="642"/>
      <c r="J1695" s="87">
        <v>0</v>
      </c>
      <c r="K1695" s="19">
        <f>J1695+K1597</f>
        <v>0</v>
      </c>
      <c r="L1695" s="26">
        <v>0</v>
      </c>
      <c r="M1695" s="21">
        <f>L1695+M1597</f>
        <v>10</v>
      </c>
    </row>
    <row r="1696" spans="1:14">
      <c r="A1696" s="661" t="s">
        <v>462</v>
      </c>
      <c r="B1696" s="569"/>
      <c r="C1696" s="16">
        <v>0</v>
      </c>
      <c r="D1696" s="57">
        <f>C1696+D1599</f>
        <v>10</v>
      </c>
      <c r="E1696" s="181" t="s">
        <v>463</v>
      </c>
      <c r="F1696" s="16">
        <v>0</v>
      </c>
      <c r="G1696" s="133">
        <f t="shared" si="99"/>
        <v>15</v>
      </c>
      <c r="H1696" s="662"/>
      <c r="I1696" s="663"/>
      <c r="J1696" s="18"/>
      <c r="K1696" s="19"/>
      <c r="L1696" s="26"/>
      <c r="M1696" s="110"/>
    </row>
    <row r="1697" spans="1:13">
      <c r="A1697" s="646" t="s">
        <v>464</v>
      </c>
      <c r="B1697" s="647"/>
      <c r="C1697" s="94">
        <v>2</v>
      </c>
      <c r="D1697" s="57">
        <f>C1697+D1600</f>
        <v>12</v>
      </c>
      <c r="E1697" s="95" t="s">
        <v>465</v>
      </c>
      <c r="F1697" s="94">
        <v>0</v>
      </c>
      <c r="G1697" s="133">
        <f t="shared" si="99"/>
        <v>8</v>
      </c>
      <c r="H1697" s="648"/>
      <c r="I1697" s="649"/>
      <c r="J1697" s="97"/>
      <c r="K1697" s="98"/>
      <c r="L1697" s="99"/>
      <c r="M1697" s="111"/>
    </row>
    <row r="1698" spans="1:13">
      <c r="A1698" s="646" t="s">
        <v>744</v>
      </c>
      <c r="B1698" s="647"/>
      <c r="C1698" s="94">
        <v>5</v>
      </c>
      <c r="D1698" s="57">
        <f>C1698</f>
        <v>5</v>
      </c>
      <c r="E1698" s="95" t="s">
        <v>745</v>
      </c>
      <c r="F1698" s="94">
        <v>5</v>
      </c>
      <c r="G1698" s="133">
        <f t="shared" si="99"/>
        <v>15</v>
      </c>
      <c r="H1698" s="648"/>
      <c r="I1698" s="649"/>
      <c r="J1698" s="97"/>
      <c r="K1698" s="98"/>
      <c r="L1698" s="99"/>
      <c r="M1698" s="111"/>
    </row>
    <row r="1699" spans="1:13">
      <c r="A1699" s="650" t="s">
        <v>466</v>
      </c>
      <c r="B1699" s="651"/>
      <c r="C1699" s="651"/>
      <c r="D1699" s="651"/>
      <c r="E1699" s="651"/>
      <c r="F1699" s="651"/>
      <c r="G1699" s="651"/>
      <c r="H1699" s="651"/>
      <c r="I1699" s="651"/>
      <c r="J1699" s="651"/>
      <c r="K1699" s="651"/>
      <c r="L1699" s="651"/>
      <c r="M1699" s="652"/>
    </row>
    <row r="1700" spans="1:13">
      <c r="A1700" s="653" t="s">
        <v>467</v>
      </c>
      <c r="B1700" s="654"/>
      <c r="C1700" s="656" t="s">
        <v>468</v>
      </c>
      <c r="D1700" s="639" t="s">
        <v>469</v>
      </c>
      <c r="E1700" s="566"/>
      <c r="F1700" s="639" t="s">
        <v>470</v>
      </c>
      <c r="G1700" s="658"/>
      <c r="H1700" s="659" t="s">
        <v>471</v>
      </c>
      <c r="I1700" s="656" t="s">
        <v>472</v>
      </c>
      <c r="J1700" s="639" t="s">
        <v>469</v>
      </c>
      <c r="K1700" s="566"/>
      <c r="L1700" s="639" t="s">
        <v>470</v>
      </c>
      <c r="M1700" s="640"/>
    </row>
    <row r="1701" spans="1:13" ht="33" customHeight="1">
      <c r="A1701" s="655"/>
      <c r="B1701" s="566"/>
      <c r="C1701" s="657"/>
      <c r="D1701" s="181" t="s">
        <v>473</v>
      </c>
      <c r="E1701" s="181" t="s">
        <v>474</v>
      </c>
      <c r="F1701" s="181" t="s">
        <v>473</v>
      </c>
      <c r="G1701" s="27" t="s">
        <v>474</v>
      </c>
      <c r="H1701" s="660"/>
      <c r="I1701" s="657"/>
      <c r="J1701" s="181" t="s">
        <v>473</v>
      </c>
      <c r="K1701" s="181" t="s">
        <v>474</v>
      </c>
      <c r="L1701" s="181" t="s">
        <v>473</v>
      </c>
      <c r="M1701" s="186" t="s">
        <v>474</v>
      </c>
    </row>
    <row r="1702" spans="1:13" ht="22.5">
      <c r="A1702" s="180">
        <v>1</v>
      </c>
      <c r="B1702" s="190" t="s">
        <v>475</v>
      </c>
      <c r="C1702" s="65" t="s">
        <v>476</v>
      </c>
      <c r="D1702" s="59">
        <v>0</v>
      </c>
      <c r="E1702" s="58">
        <v>70.5</v>
      </c>
      <c r="F1702" s="59">
        <v>0</v>
      </c>
      <c r="G1702" s="28">
        <v>70.5</v>
      </c>
      <c r="H1702" s="29" t="s">
        <v>477</v>
      </c>
      <c r="I1702" s="58">
        <v>5876</v>
      </c>
      <c r="J1702" s="58">
        <v>0</v>
      </c>
      <c r="K1702" s="58">
        <v>0</v>
      </c>
      <c r="L1702" s="58">
        <v>0</v>
      </c>
      <c r="M1702" s="72">
        <v>6653.6</v>
      </c>
    </row>
    <row r="1703" spans="1:13" ht="22.5">
      <c r="A1703" s="182">
        <v>2</v>
      </c>
      <c r="B1703" s="60" t="s">
        <v>478</v>
      </c>
      <c r="C1703" s="77" t="s">
        <v>476</v>
      </c>
      <c r="D1703" s="62">
        <v>0</v>
      </c>
      <c r="E1703" s="58">
        <v>1286.5</v>
      </c>
      <c r="F1703" s="62">
        <v>0</v>
      </c>
      <c r="G1703" s="52">
        <v>1286.5</v>
      </c>
      <c r="H1703" s="74" t="s">
        <v>479</v>
      </c>
      <c r="I1703" s="64">
        <v>280</v>
      </c>
      <c r="J1703" s="64">
        <v>0</v>
      </c>
      <c r="K1703" s="58">
        <v>0</v>
      </c>
      <c r="L1703" s="64">
        <v>0</v>
      </c>
      <c r="M1703" s="76">
        <v>150</v>
      </c>
    </row>
    <row r="1704" spans="1:13" ht="22.5">
      <c r="A1704" s="180">
        <v>3</v>
      </c>
      <c r="B1704" s="190" t="s">
        <v>478</v>
      </c>
      <c r="C1704" s="70">
        <v>1510</v>
      </c>
      <c r="D1704" s="59">
        <v>0</v>
      </c>
      <c r="E1704" s="58">
        <v>1617</v>
      </c>
      <c r="F1704" s="59">
        <v>0</v>
      </c>
      <c r="G1704" s="28">
        <v>1617</v>
      </c>
      <c r="H1704" s="73" t="s">
        <v>20</v>
      </c>
      <c r="I1704" s="58">
        <v>0</v>
      </c>
      <c r="J1704" s="58">
        <v>0</v>
      </c>
      <c r="K1704" s="58">
        <v>0</v>
      </c>
      <c r="L1704" s="58">
        <v>0</v>
      </c>
      <c r="M1704" s="72">
        <v>400.5</v>
      </c>
    </row>
    <row r="1705" spans="1:13" ht="36">
      <c r="A1705" s="182">
        <v>4</v>
      </c>
      <c r="B1705" s="60" t="s">
        <v>480</v>
      </c>
      <c r="C1705" s="77" t="s">
        <v>476</v>
      </c>
      <c r="D1705" s="62">
        <v>0</v>
      </c>
      <c r="E1705" s="58">
        <v>11</v>
      </c>
      <c r="F1705" s="62">
        <v>0</v>
      </c>
      <c r="G1705" s="52">
        <v>11</v>
      </c>
      <c r="H1705" s="79" t="s">
        <v>21</v>
      </c>
      <c r="I1705" s="183">
        <v>2605</v>
      </c>
      <c r="J1705" s="64">
        <v>0</v>
      </c>
      <c r="K1705" s="58">
        <v>0</v>
      </c>
      <c r="L1705" s="64">
        <v>0</v>
      </c>
      <c r="M1705" s="61">
        <v>2605</v>
      </c>
    </row>
    <row r="1706" spans="1:13" ht="36">
      <c r="A1706" s="182">
        <v>5</v>
      </c>
      <c r="B1706" s="78" t="s">
        <v>481</v>
      </c>
      <c r="C1706" s="75">
        <v>25580.94</v>
      </c>
      <c r="D1706" s="62">
        <v>0</v>
      </c>
      <c r="E1706" s="58">
        <v>26635.5</v>
      </c>
      <c r="F1706" s="62">
        <v>0</v>
      </c>
      <c r="G1706" s="52">
        <v>26635.5</v>
      </c>
      <c r="H1706" s="79" t="s">
        <v>22</v>
      </c>
      <c r="I1706" s="183">
        <v>7442</v>
      </c>
      <c r="J1706" s="64">
        <v>0</v>
      </c>
      <c r="K1706" s="58">
        <v>0</v>
      </c>
      <c r="L1706" s="64">
        <v>0</v>
      </c>
      <c r="M1706" s="50">
        <v>7442</v>
      </c>
    </row>
    <row r="1707" spans="1:13" ht="36">
      <c r="A1707" s="182">
        <v>6</v>
      </c>
      <c r="B1707" s="78" t="s">
        <v>482</v>
      </c>
      <c r="C1707" s="71">
        <v>50</v>
      </c>
      <c r="D1707" s="62">
        <v>0</v>
      </c>
      <c r="E1707" s="58">
        <v>72.5</v>
      </c>
      <c r="F1707" s="62">
        <v>0</v>
      </c>
      <c r="G1707" s="52">
        <v>72.5</v>
      </c>
      <c r="H1707" s="79" t="s">
        <v>23</v>
      </c>
      <c r="I1707" s="183">
        <v>1319</v>
      </c>
      <c r="J1707" s="64">
        <v>0</v>
      </c>
      <c r="K1707" s="58">
        <v>0</v>
      </c>
      <c r="L1707" s="64">
        <v>0</v>
      </c>
      <c r="M1707" s="50">
        <v>1319</v>
      </c>
    </row>
    <row r="1708" spans="1:13" ht="22.5">
      <c r="A1708" s="180">
        <v>7</v>
      </c>
      <c r="B1708" s="179" t="s">
        <v>483</v>
      </c>
      <c r="C1708" s="66">
        <v>33.6</v>
      </c>
      <c r="D1708" s="59">
        <v>0</v>
      </c>
      <c r="E1708" s="58">
        <v>24.16</v>
      </c>
      <c r="F1708" s="59">
        <v>0</v>
      </c>
      <c r="G1708" s="28">
        <v>24.16</v>
      </c>
      <c r="H1708" s="31"/>
      <c r="I1708" s="181"/>
      <c r="J1708" s="181"/>
      <c r="K1708" s="181"/>
      <c r="L1708" s="181"/>
      <c r="M1708" s="30"/>
    </row>
    <row r="1709" spans="1:13" ht="22.5">
      <c r="A1709" s="182">
        <v>8</v>
      </c>
      <c r="B1709" s="32" t="s">
        <v>484</v>
      </c>
      <c r="C1709" s="67">
        <v>88.8</v>
      </c>
      <c r="D1709" s="62">
        <v>0</v>
      </c>
      <c r="E1709" s="58">
        <v>70.42</v>
      </c>
      <c r="F1709" s="62">
        <v>0</v>
      </c>
      <c r="G1709" s="52">
        <v>70.42</v>
      </c>
      <c r="H1709" s="33"/>
      <c r="I1709" s="183"/>
      <c r="J1709" s="183"/>
      <c r="K1709" s="183"/>
      <c r="L1709" s="183"/>
      <c r="M1709" s="34"/>
    </row>
    <row r="1710" spans="1:13">
      <c r="A1710" s="180">
        <v>9</v>
      </c>
      <c r="B1710" s="179" t="s">
        <v>485</v>
      </c>
      <c r="C1710" s="68">
        <v>1343</v>
      </c>
      <c r="D1710" s="59">
        <v>0</v>
      </c>
      <c r="E1710" s="58">
        <v>1474.91</v>
      </c>
      <c r="F1710" s="59">
        <v>0</v>
      </c>
      <c r="G1710" s="28">
        <v>1474.91</v>
      </c>
      <c r="H1710" s="31"/>
      <c r="I1710" s="181"/>
      <c r="J1710" s="181"/>
      <c r="K1710" s="181"/>
      <c r="L1710" s="181"/>
      <c r="M1710" s="30"/>
    </row>
    <row r="1711" spans="1:13">
      <c r="A1711" s="182">
        <v>10</v>
      </c>
      <c r="B1711" s="32" t="s">
        <v>486</v>
      </c>
      <c r="C1711" s="69">
        <v>4007</v>
      </c>
      <c r="D1711" s="62">
        <v>0</v>
      </c>
      <c r="E1711" s="58">
        <v>3972.43</v>
      </c>
      <c r="F1711" s="62">
        <v>0</v>
      </c>
      <c r="G1711" s="28">
        <v>3972.43</v>
      </c>
      <c r="H1711" s="33"/>
      <c r="I1711" s="183"/>
      <c r="J1711" s="183"/>
      <c r="K1711" s="183"/>
      <c r="L1711" s="183"/>
      <c r="M1711" s="34"/>
    </row>
    <row r="1712" spans="1:13" ht="17.25" thickBot="1">
      <c r="A1712" s="35">
        <v>11</v>
      </c>
      <c r="B1712" s="36"/>
      <c r="C1712" s="37"/>
      <c r="D1712" s="38"/>
      <c r="E1712" s="90"/>
      <c r="F1712" s="38"/>
      <c r="G1712" s="39"/>
      <c r="H1712" s="40"/>
      <c r="I1712" s="41"/>
      <c r="J1712" s="41"/>
      <c r="K1712" s="41"/>
      <c r="L1712" s="41"/>
      <c r="M1712" s="42"/>
    </row>
    <row r="1713" spans="1:13" ht="33.75" thickTop="1">
      <c r="A1713" s="565" t="s">
        <v>487</v>
      </c>
      <c r="B1713" s="566"/>
      <c r="C1713" s="567"/>
      <c r="D1713" s="567"/>
      <c r="E1713" s="639"/>
      <c r="F1713" s="641" t="s">
        <v>488</v>
      </c>
      <c r="G1713" s="642"/>
      <c r="H1713" s="43" t="s">
        <v>489</v>
      </c>
      <c r="I1713" s="43" t="s">
        <v>490</v>
      </c>
      <c r="J1713" s="567" t="s">
        <v>491</v>
      </c>
      <c r="K1713" s="567"/>
      <c r="L1713" s="567" t="s">
        <v>388</v>
      </c>
      <c r="M1713" s="643"/>
    </row>
    <row r="1714" spans="1:13">
      <c r="A1714" s="618" t="s">
        <v>492</v>
      </c>
      <c r="B1714" s="619"/>
      <c r="C1714" s="620"/>
      <c r="D1714" s="620" t="s">
        <v>493</v>
      </c>
      <c r="E1714" s="621"/>
      <c r="F1714" s="644"/>
      <c r="G1714" s="645"/>
      <c r="H1714" s="89"/>
      <c r="I1714" s="57"/>
      <c r="J1714" s="570"/>
      <c r="K1714" s="570"/>
      <c r="L1714" s="570"/>
      <c r="M1714" s="623"/>
    </row>
    <row r="1715" spans="1:13">
      <c r="A1715" s="618" t="s">
        <v>494</v>
      </c>
      <c r="B1715" s="619"/>
      <c r="C1715" s="620"/>
      <c r="D1715" s="620" t="s">
        <v>495</v>
      </c>
      <c r="E1715" s="621"/>
      <c r="F1715" s="622"/>
      <c r="G1715" s="570"/>
      <c r="H1715" s="92"/>
      <c r="I1715" s="57"/>
      <c r="J1715" s="570"/>
      <c r="K1715" s="570"/>
      <c r="L1715" s="570"/>
      <c r="M1715" s="623"/>
    </row>
    <row r="1716" spans="1:13">
      <c r="A1716" s="634" t="s">
        <v>496</v>
      </c>
      <c r="B1716" s="635"/>
      <c r="C1716" s="579"/>
      <c r="D1716" s="636" t="s">
        <v>497</v>
      </c>
      <c r="E1716" s="637"/>
      <c r="F1716" s="638"/>
      <c r="G1716" s="567"/>
      <c r="H1716" s="92"/>
      <c r="I1716" s="57"/>
      <c r="J1716" s="570"/>
      <c r="K1716" s="570"/>
      <c r="L1716" s="570"/>
      <c r="M1716" s="623"/>
    </row>
    <row r="1717" spans="1:13">
      <c r="A1717" s="618" t="s">
        <v>498</v>
      </c>
      <c r="B1717" s="619"/>
      <c r="C1717" s="620"/>
      <c r="D1717" s="620" t="s">
        <v>499</v>
      </c>
      <c r="E1717" s="621"/>
      <c r="F1717" s="622"/>
      <c r="G1717" s="570"/>
      <c r="H1717" s="92"/>
      <c r="I1717" s="44"/>
      <c r="J1717" s="570"/>
      <c r="K1717" s="570"/>
      <c r="L1717" s="570"/>
      <c r="M1717" s="623"/>
    </row>
    <row r="1718" spans="1:13" ht="17.25" thickBot="1">
      <c r="A1718" s="624" t="s">
        <v>500</v>
      </c>
      <c r="B1718" s="625"/>
      <c r="C1718" s="626"/>
      <c r="D1718" s="627" t="s">
        <v>501</v>
      </c>
      <c r="E1718" s="628"/>
      <c r="F1718" s="629"/>
      <c r="G1718" s="630"/>
      <c r="H1718" s="46"/>
      <c r="I1718" s="47"/>
      <c r="J1718" s="631"/>
      <c r="K1718" s="630"/>
      <c r="L1718" s="632"/>
      <c r="M1718" s="633"/>
    </row>
    <row r="1719" spans="1:13" ht="17.25" thickTop="1">
      <c r="A1719" s="607" t="s">
        <v>502</v>
      </c>
      <c r="B1719" s="608"/>
      <c r="C1719" s="608"/>
      <c r="D1719" s="608"/>
      <c r="E1719" s="608"/>
      <c r="F1719" s="608"/>
      <c r="G1719" s="608"/>
      <c r="H1719" s="608"/>
      <c r="I1719" s="608"/>
      <c r="J1719" s="608"/>
      <c r="K1719" s="608"/>
      <c r="L1719" s="608"/>
      <c r="M1719" s="609"/>
    </row>
    <row r="1720" spans="1:13">
      <c r="A1720" s="610" t="s">
        <v>503</v>
      </c>
      <c r="B1720" s="611"/>
      <c r="C1720" s="611"/>
      <c r="D1720" s="611"/>
      <c r="E1720" s="611"/>
      <c r="F1720" s="611"/>
      <c r="G1720" s="611"/>
      <c r="H1720" s="611"/>
      <c r="I1720" s="611"/>
      <c r="J1720" s="611"/>
      <c r="K1720" s="611"/>
      <c r="L1720" s="611"/>
      <c r="M1720" s="612"/>
    </row>
    <row r="1721" spans="1:13" ht="30" customHeight="1">
      <c r="A1721" s="613" t="s">
        <v>504</v>
      </c>
      <c r="B1721" s="614"/>
      <c r="C1721" s="614"/>
      <c r="D1721" s="614"/>
      <c r="E1721" s="614"/>
      <c r="F1721" s="614"/>
      <c r="G1721" s="614"/>
      <c r="H1721" s="614"/>
      <c r="I1721" s="614"/>
      <c r="J1721" s="614"/>
      <c r="K1721" s="614"/>
      <c r="L1721" s="614"/>
      <c r="M1721" s="615"/>
    </row>
    <row r="1722" spans="1:13" ht="25.5">
      <c r="E1722" s="616" t="s">
        <v>448</v>
      </c>
      <c r="F1722" s="616"/>
      <c r="G1722" s="616"/>
      <c r="H1722" s="616"/>
      <c r="I1722" s="616"/>
      <c r="L1722" s="616" t="s">
        <v>449</v>
      </c>
      <c r="M1722" s="616"/>
    </row>
    <row r="1723" spans="1:13" ht="25.5">
      <c r="A1723" s="617" t="s">
        <v>450</v>
      </c>
      <c r="B1723" s="617"/>
      <c r="C1723" s="617"/>
      <c r="E1723" s="616" t="s">
        <v>451</v>
      </c>
      <c r="F1723" s="616"/>
      <c r="G1723" s="616"/>
      <c r="H1723" s="616"/>
      <c r="I1723" s="616"/>
    </row>
    <row r="1724" spans="1:13" ht="17.25" thickBot="1">
      <c r="A1724" s="5" t="s">
        <v>747</v>
      </c>
      <c r="B1724" s="6"/>
      <c r="C1724" s="6"/>
      <c r="D1724" s="6"/>
      <c r="E1724" s="5"/>
      <c r="F1724" s="5"/>
      <c r="G1724" s="5"/>
      <c r="H1724" s="5" t="s">
        <v>452</v>
      </c>
      <c r="J1724" s="592">
        <v>40866</v>
      </c>
      <c r="K1724" s="592"/>
      <c r="L1724" s="592"/>
      <c r="M1724" s="7">
        <f>J1724</f>
        <v>40866</v>
      </c>
    </row>
    <row r="1725" spans="1:13" ht="36" customHeight="1" thickTop="1" thickBot="1">
      <c r="A1725" s="593" t="s">
        <v>758</v>
      </c>
      <c r="B1725" s="594"/>
      <c r="C1725" s="595"/>
      <c r="D1725" s="596" t="s">
        <v>759</v>
      </c>
      <c r="E1725" s="597"/>
      <c r="F1725" s="597"/>
      <c r="G1725" s="597"/>
      <c r="H1725" s="597"/>
      <c r="I1725" s="598"/>
      <c r="J1725" s="599" t="s">
        <v>760</v>
      </c>
      <c r="K1725" s="599"/>
      <c r="L1725" s="600" t="s">
        <v>761</v>
      </c>
      <c r="M1725" s="601"/>
    </row>
    <row r="1726" spans="1:13" ht="17.25" thickTop="1">
      <c r="A1726" s="568" t="s">
        <v>762</v>
      </c>
      <c r="B1726" s="569"/>
      <c r="C1726" s="570"/>
      <c r="D1726" s="563" t="s">
        <v>763</v>
      </c>
      <c r="E1726" s="602"/>
      <c r="F1726" s="603" t="s">
        <v>764</v>
      </c>
      <c r="G1726" s="604"/>
      <c r="H1726" s="605">
        <v>40190</v>
      </c>
      <c r="I1726" s="606"/>
      <c r="J1726" s="595" t="s">
        <v>765</v>
      </c>
      <c r="K1726" s="595"/>
      <c r="L1726" s="581">
        <v>720</v>
      </c>
      <c r="M1726" s="582"/>
    </row>
    <row r="1727" spans="1:13" ht="17.25" thickBot="1">
      <c r="A1727" s="583" t="s">
        <v>766</v>
      </c>
      <c r="B1727" s="584"/>
      <c r="C1727" s="585"/>
      <c r="D1727" s="586" t="s">
        <v>767</v>
      </c>
      <c r="E1727" s="587"/>
      <c r="F1727" s="568" t="s">
        <v>768</v>
      </c>
      <c r="G1727" s="570"/>
      <c r="H1727" s="588">
        <v>41007</v>
      </c>
      <c r="I1727" s="589"/>
      <c r="J1727" s="570" t="s">
        <v>769</v>
      </c>
      <c r="K1727" s="570"/>
      <c r="L1727" s="590">
        <v>579</v>
      </c>
      <c r="M1727" s="591"/>
    </row>
    <row r="1728" spans="1:13" ht="18" thickTop="1" thickBot="1">
      <c r="A1728" s="565" t="s">
        <v>770</v>
      </c>
      <c r="B1728" s="566"/>
      <c r="C1728" s="567"/>
      <c r="D1728" s="572">
        <v>483900000</v>
      </c>
      <c r="E1728" s="573"/>
      <c r="F1728" s="571" t="s">
        <v>771</v>
      </c>
      <c r="G1728" s="557"/>
      <c r="H1728" s="574">
        <v>97</v>
      </c>
      <c r="I1728" s="575"/>
      <c r="J1728" s="557" t="s">
        <v>772</v>
      </c>
      <c r="K1728" s="557"/>
      <c r="L1728" s="576">
        <f>L1726-L1727</f>
        <v>141</v>
      </c>
      <c r="M1728" s="577"/>
    </row>
    <row r="1729" spans="1:14" ht="17.25" thickTop="1">
      <c r="A1729" s="568"/>
      <c r="B1729" s="569"/>
      <c r="C1729" s="570"/>
      <c r="D1729" s="578" t="s">
        <v>773</v>
      </c>
      <c r="E1729" s="578"/>
      <c r="F1729" s="579" t="s">
        <v>774</v>
      </c>
      <c r="G1729" s="579"/>
      <c r="H1729" s="579"/>
      <c r="I1729" s="580"/>
      <c r="J1729" s="566" t="s">
        <v>775</v>
      </c>
      <c r="K1729" s="567"/>
      <c r="L1729" s="458">
        <v>0.73009999999999997</v>
      </c>
      <c r="M1729" s="459"/>
    </row>
    <row r="1730" spans="1:14" ht="17.25" thickBot="1">
      <c r="A1730" s="571"/>
      <c r="B1730" s="556"/>
      <c r="C1730" s="557"/>
      <c r="D1730" s="553" t="s">
        <v>776</v>
      </c>
      <c r="E1730" s="553"/>
      <c r="F1730" s="554" t="s">
        <v>777</v>
      </c>
      <c r="G1730" s="554"/>
      <c r="H1730" s="554"/>
      <c r="I1730" s="555"/>
      <c r="J1730" s="556" t="s">
        <v>778</v>
      </c>
      <c r="K1730" s="557"/>
      <c r="L1730" s="440">
        <v>0.6966</v>
      </c>
      <c r="M1730" s="441"/>
      <c r="N1730" s="127">
        <f>L1729-L1730</f>
        <v>3.3499999999999974E-2</v>
      </c>
    </row>
    <row r="1731" spans="1:14" ht="57" customHeight="1" thickTop="1">
      <c r="A1731" s="716" t="s">
        <v>779</v>
      </c>
      <c r="B1731" s="717"/>
      <c r="C1731" s="717"/>
      <c r="D1731" s="717"/>
      <c r="E1731" s="717"/>
      <c r="F1731" s="717"/>
      <c r="G1731" s="717"/>
      <c r="H1731" s="717"/>
      <c r="I1731" s="717"/>
      <c r="J1731" s="717"/>
      <c r="K1731" s="717"/>
      <c r="L1731" s="717"/>
      <c r="M1731" s="718"/>
    </row>
    <row r="1732" spans="1:14">
      <c r="A1732" s="561" t="s">
        <v>780</v>
      </c>
      <c r="B1732" s="562"/>
      <c r="C1732" s="563"/>
      <c r="D1732" s="563"/>
      <c r="E1732" s="563"/>
      <c r="F1732" s="563"/>
      <c r="G1732" s="563"/>
      <c r="H1732" s="563"/>
      <c r="I1732" s="563"/>
      <c r="J1732" s="563"/>
      <c r="K1732" s="563"/>
      <c r="L1732" s="563"/>
      <c r="M1732" s="564"/>
    </row>
    <row r="1733" spans="1:14" ht="17.25" thickBot="1">
      <c r="A1733" s="543" t="s">
        <v>781</v>
      </c>
      <c r="B1733" s="544"/>
      <c r="C1733" s="545"/>
      <c r="D1733" s="545"/>
      <c r="E1733" s="545"/>
      <c r="F1733" s="545"/>
      <c r="G1733" s="545"/>
      <c r="H1733" s="545"/>
      <c r="I1733" s="545"/>
      <c r="J1733" s="545"/>
      <c r="K1733" s="545"/>
      <c r="L1733" s="545"/>
      <c r="M1733" s="546"/>
    </row>
    <row r="1734" spans="1:14" ht="42" customHeight="1" thickTop="1" thickBot="1">
      <c r="A1734" s="547" t="s">
        <v>782</v>
      </c>
      <c r="B1734" s="548"/>
      <c r="C1734" s="549"/>
      <c r="D1734" s="549"/>
      <c r="E1734" s="549"/>
      <c r="F1734" s="549"/>
      <c r="G1734" s="549"/>
      <c r="H1734" s="550" t="s">
        <v>783</v>
      </c>
      <c r="I1734" s="550"/>
      <c r="J1734" s="550"/>
      <c r="K1734" s="550"/>
      <c r="L1734" s="550"/>
      <c r="M1734" s="551"/>
    </row>
    <row r="1735" spans="1:14" ht="17.25" thickTop="1">
      <c r="A1735" s="552" t="s">
        <v>784</v>
      </c>
      <c r="B1735" s="552"/>
      <c r="C1735" s="541"/>
      <c r="D1735" s="541"/>
      <c r="E1735" s="541"/>
      <c r="F1735" s="541"/>
      <c r="G1735" s="541"/>
      <c r="H1735" s="541"/>
      <c r="I1735" s="541"/>
      <c r="J1735" s="541"/>
      <c r="K1735" s="541"/>
      <c r="L1735" s="541"/>
      <c r="M1735" s="541"/>
    </row>
    <row r="1736" spans="1:14">
      <c r="A1736" s="542" t="s">
        <v>785</v>
      </c>
      <c r="B1736" s="542"/>
      <c r="C1736" s="540"/>
      <c r="D1736" s="540"/>
      <c r="E1736" s="540"/>
      <c r="F1736" s="540"/>
      <c r="G1736" s="540"/>
      <c r="H1736" s="540"/>
      <c r="I1736" s="540"/>
      <c r="J1736" s="540"/>
      <c r="K1736" s="540"/>
      <c r="L1736" s="540"/>
      <c r="M1736" s="540"/>
    </row>
    <row r="1737" spans="1:14">
      <c r="A1737" s="540" t="s">
        <v>786</v>
      </c>
      <c r="B1737" s="540"/>
      <c r="C1737" s="540"/>
      <c r="D1737" s="540"/>
      <c r="E1737" s="540"/>
      <c r="F1737" s="540"/>
      <c r="G1737" s="540"/>
      <c r="H1737" s="540"/>
      <c r="I1737" s="540"/>
      <c r="J1737" s="540"/>
      <c r="K1737" s="540"/>
      <c r="L1737" s="540"/>
      <c r="M1737" s="540"/>
    </row>
    <row r="1738" spans="1:14">
      <c r="A1738" s="540" t="s">
        <v>787</v>
      </c>
      <c r="B1738" s="540"/>
      <c r="C1738" s="541"/>
      <c r="D1738" s="541"/>
      <c r="E1738" s="541"/>
      <c r="F1738" s="541"/>
      <c r="G1738" s="541"/>
      <c r="H1738" s="541"/>
      <c r="I1738" s="541"/>
      <c r="J1738" s="541"/>
      <c r="K1738" s="541"/>
      <c r="L1738" s="541"/>
      <c r="M1738" s="541"/>
    </row>
    <row r="1739" spans="1:14">
      <c r="A1739" s="542" t="s">
        <v>788</v>
      </c>
      <c r="B1739" s="542"/>
      <c r="C1739" s="540"/>
      <c r="D1739" s="540"/>
      <c r="E1739" s="540"/>
      <c r="F1739" s="540"/>
      <c r="G1739" s="540"/>
      <c r="H1739" s="540"/>
      <c r="I1739" s="540"/>
      <c r="J1739" s="540"/>
      <c r="K1739" s="540"/>
      <c r="L1739" s="540"/>
      <c r="M1739" s="540"/>
    </row>
    <row r="1740" spans="1:14">
      <c r="A1740" s="540" t="s">
        <v>789</v>
      </c>
      <c r="B1740" s="540"/>
      <c r="C1740" s="540"/>
      <c r="D1740" s="540"/>
      <c r="E1740" s="540"/>
      <c r="F1740" s="540"/>
      <c r="G1740" s="540"/>
      <c r="H1740" s="540"/>
      <c r="I1740" s="540"/>
      <c r="J1740" s="540"/>
      <c r="K1740" s="540"/>
      <c r="L1740" s="540"/>
      <c r="M1740" s="540"/>
    </row>
    <row r="1741" spans="1:14">
      <c r="A1741" s="540" t="s">
        <v>790</v>
      </c>
      <c r="B1741" s="540"/>
      <c r="C1741" s="540"/>
      <c r="D1741" s="540"/>
      <c r="E1741" s="540"/>
      <c r="F1741" s="540"/>
      <c r="G1741" s="540"/>
      <c r="H1741" s="540"/>
      <c r="I1741" s="540"/>
      <c r="J1741" s="540"/>
      <c r="K1741" s="540"/>
      <c r="L1741" s="540"/>
      <c r="M1741" s="540"/>
    </row>
    <row r="1742" spans="1:14">
      <c r="A1742" s="540" t="s">
        <v>791</v>
      </c>
      <c r="B1742" s="540"/>
      <c r="C1742" s="540"/>
      <c r="D1742" s="540"/>
      <c r="E1742" s="540"/>
      <c r="F1742" s="540"/>
      <c r="G1742" s="540"/>
      <c r="H1742" s="540"/>
      <c r="I1742" s="540"/>
      <c r="J1742" s="540"/>
      <c r="K1742" s="540"/>
      <c r="L1742" s="540"/>
      <c r="M1742" s="540"/>
    </row>
    <row r="1743" spans="1:14" ht="25.5">
      <c r="E1743" s="616" t="s">
        <v>792</v>
      </c>
      <c r="F1743" s="616"/>
      <c r="G1743" s="616"/>
      <c r="H1743" s="616"/>
      <c r="I1743" s="616"/>
      <c r="L1743" s="616" t="s">
        <v>793</v>
      </c>
      <c r="M1743" s="616"/>
    </row>
    <row r="1744" spans="1:14" ht="25.5">
      <c r="A1744" s="617" t="s">
        <v>794</v>
      </c>
      <c r="B1744" s="617"/>
      <c r="C1744" s="617"/>
      <c r="E1744" s="616" t="s">
        <v>795</v>
      </c>
      <c r="F1744" s="616"/>
      <c r="G1744" s="616"/>
      <c r="H1744" s="616"/>
      <c r="I1744" s="616"/>
    </row>
    <row r="1745" spans="1:14" ht="17.25" thickBot="1">
      <c r="A1745" s="5" t="s">
        <v>796</v>
      </c>
      <c r="B1745" s="6"/>
      <c r="C1745" s="6"/>
      <c r="D1745" s="6"/>
      <c r="E1745" s="5"/>
      <c r="F1745" s="5"/>
      <c r="G1745" s="5"/>
      <c r="H1745" s="5" t="s">
        <v>797</v>
      </c>
      <c r="J1745" s="592">
        <v>40867</v>
      </c>
      <c r="K1745" s="592"/>
      <c r="L1745" s="592"/>
      <c r="M1745" s="7">
        <f>J1745</f>
        <v>40867</v>
      </c>
    </row>
    <row r="1746" spans="1:14" ht="36" customHeight="1" thickTop="1" thickBot="1">
      <c r="A1746" s="593" t="s">
        <v>360</v>
      </c>
      <c r="B1746" s="594"/>
      <c r="C1746" s="595"/>
      <c r="D1746" s="596" t="s">
        <v>361</v>
      </c>
      <c r="E1746" s="597"/>
      <c r="F1746" s="597"/>
      <c r="G1746" s="597"/>
      <c r="H1746" s="597"/>
      <c r="I1746" s="598"/>
      <c r="J1746" s="599" t="s">
        <v>362</v>
      </c>
      <c r="K1746" s="599"/>
      <c r="L1746" s="600" t="s">
        <v>363</v>
      </c>
      <c r="M1746" s="601"/>
    </row>
    <row r="1747" spans="1:14" ht="17.25" thickTop="1">
      <c r="A1747" s="568" t="s">
        <v>364</v>
      </c>
      <c r="B1747" s="569"/>
      <c r="C1747" s="570"/>
      <c r="D1747" s="563" t="s">
        <v>365</v>
      </c>
      <c r="E1747" s="602"/>
      <c r="F1747" s="603" t="s">
        <v>366</v>
      </c>
      <c r="G1747" s="604"/>
      <c r="H1747" s="605">
        <v>40190</v>
      </c>
      <c r="I1747" s="606"/>
      <c r="J1747" s="595" t="s">
        <v>367</v>
      </c>
      <c r="K1747" s="595"/>
      <c r="L1747" s="581">
        <v>720</v>
      </c>
      <c r="M1747" s="582"/>
    </row>
    <row r="1748" spans="1:14" ht="17.25" thickBot="1">
      <c r="A1748" s="583" t="s">
        <v>368</v>
      </c>
      <c r="B1748" s="584"/>
      <c r="C1748" s="585"/>
      <c r="D1748" s="586" t="s">
        <v>369</v>
      </c>
      <c r="E1748" s="587"/>
      <c r="F1748" s="568" t="s">
        <v>370</v>
      </c>
      <c r="G1748" s="570"/>
      <c r="H1748" s="588">
        <v>41007</v>
      </c>
      <c r="I1748" s="589"/>
      <c r="J1748" s="570" t="s">
        <v>371</v>
      </c>
      <c r="K1748" s="570"/>
      <c r="L1748" s="590">
        <v>580</v>
      </c>
      <c r="M1748" s="591"/>
    </row>
    <row r="1749" spans="1:14" ht="18" thickTop="1" thickBot="1">
      <c r="A1749" s="565" t="s">
        <v>372</v>
      </c>
      <c r="B1749" s="566"/>
      <c r="C1749" s="567"/>
      <c r="D1749" s="572">
        <v>483900000</v>
      </c>
      <c r="E1749" s="573"/>
      <c r="F1749" s="571" t="s">
        <v>373</v>
      </c>
      <c r="G1749" s="557"/>
      <c r="H1749" s="574">
        <v>97</v>
      </c>
      <c r="I1749" s="575"/>
      <c r="J1749" s="557" t="s">
        <v>374</v>
      </c>
      <c r="K1749" s="557"/>
      <c r="L1749" s="576">
        <f>L1747-L1748</f>
        <v>140</v>
      </c>
      <c r="M1749" s="577"/>
    </row>
    <row r="1750" spans="1:14" ht="17.25" thickTop="1">
      <c r="A1750" s="568"/>
      <c r="B1750" s="569"/>
      <c r="C1750" s="570"/>
      <c r="D1750" s="578" t="s">
        <v>375</v>
      </c>
      <c r="E1750" s="578"/>
      <c r="F1750" s="579" t="s">
        <v>376</v>
      </c>
      <c r="G1750" s="579"/>
      <c r="H1750" s="579"/>
      <c r="I1750" s="580"/>
      <c r="J1750" s="566" t="s">
        <v>377</v>
      </c>
      <c r="K1750" s="567"/>
      <c r="L1750" s="458">
        <v>0.73180000000000001</v>
      </c>
      <c r="M1750" s="459"/>
    </row>
    <row r="1751" spans="1:14" ht="17.25" thickBot="1">
      <c r="A1751" s="571"/>
      <c r="B1751" s="556"/>
      <c r="C1751" s="557"/>
      <c r="D1751" s="553" t="s">
        <v>378</v>
      </c>
      <c r="E1751" s="553"/>
      <c r="F1751" s="554" t="s">
        <v>379</v>
      </c>
      <c r="G1751" s="554"/>
      <c r="H1751" s="554"/>
      <c r="I1751" s="555"/>
      <c r="J1751" s="556" t="s">
        <v>380</v>
      </c>
      <c r="K1751" s="557"/>
      <c r="L1751" s="440">
        <v>0.69699999999999995</v>
      </c>
      <c r="M1751" s="441"/>
      <c r="N1751" s="127">
        <f>L1750-L1751</f>
        <v>3.4800000000000053E-2</v>
      </c>
    </row>
    <row r="1752" spans="1:14" ht="18" thickTop="1" thickBot="1">
      <c r="A1752" s="704" t="s">
        <v>381</v>
      </c>
      <c r="B1752" s="705"/>
      <c r="C1752" s="706"/>
      <c r="D1752" s="706"/>
      <c r="E1752" s="706"/>
      <c r="F1752" s="706"/>
      <c r="G1752" s="706"/>
      <c r="H1752" s="706"/>
      <c r="I1752" s="706"/>
      <c r="J1752" s="707"/>
      <c r="K1752" s="707"/>
      <c r="L1752" s="706"/>
      <c r="M1752" s="708"/>
    </row>
    <row r="1753" spans="1:14" ht="24" customHeight="1" thickTop="1">
      <c r="A1753" s="568" t="s">
        <v>382</v>
      </c>
      <c r="B1753" s="569"/>
      <c r="C1753" s="570"/>
      <c r="D1753" s="181" t="s">
        <v>383</v>
      </c>
      <c r="E1753" s="181" t="s">
        <v>384</v>
      </c>
      <c r="F1753" s="570" t="s">
        <v>385</v>
      </c>
      <c r="G1753" s="570"/>
      <c r="H1753" s="570" t="s">
        <v>386</v>
      </c>
      <c r="I1753" s="709"/>
      <c r="J1753" s="710" t="s">
        <v>387</v>
      </c>
      <c r="K1753" s="711"/>
      <c r="L1753" s="569" t="s">
        <v>388</v>
      </c>
      <c r="M1753" s="623"/>
    </row>
    <row r="1754" spans="1:14" ht="38.25" customHeight="1">
      <c r="A1754" s="14">
        <v>1</v>
      </c>
      <c r="B1754" s="698" t="s">
        <v>389</v>
      </c>
      <c r="C1754" s="699"/>
      <c r="D1754" s="181" t="s">
        <v>390</v>
      </c>
      <c r="E1754" s="54">
        <v>1</v>
      </c>
      <c r="F1754" s="675"/>
      <c r="G1754" s="676"/>
      <c r="H1754" s="677">
        <f>L1748/L1747</f>
        <v>0.80555555555555558</v>
      </c>
      <c r="I1754" s="678"/>
      <c r="J1754" s="688" t="s">
        <v>391</v>
      </c>
      <c r="K1754" s="689"/>
      <c r="L1754" s="700"/>
      <c r="M1754" s="701"/>
    </row>
    <row r="1755" spans="1:14" ht="38.25" customHeight="1">
      <c r="A1755" s="14">
        <v>2</v>
      </c>
      <c r="B1755" s="686" t="s">
        <v>754</v>
      </c>
      <c r="C1755" s="687"/>
      <c r="D1755" s="181" t="s">
        <v>397</v>
      </c>
      <c r="E1755" s="112">
        <v>49.6</v>
      </c>
      <c r="F1755" s="675"/>
      <c r="G1755" s="676"/>
      <c r="H1755" s="702">
        <v>36</v>
      </c>
      <c r="I1755" s="703"/>
      <c r="J1755" s="688" t="s">
        <v>391</v>
      </c>
      <c r="K1755" s="689"/>
      <c r="L1755" s="694" t="s">
        <v>755</v>
      </c>
      <c r="M1755" s="695"/>
    </row>
    <row r="1756" spans="1:14" ht="38.25" customHeight="1">
      <c r="A1756" s="14">
        <v>3</v>
      </c>
      <c r="B1756" s="686" t="s">
        <v>756</v>
      </c>
      <c r="C1756" s="687"/>
      <c r="D1756" s="181" t="s">
        <v>397</v>
      </c>
      <c r="E1756" s="112">
        <v>316</v>
      </c>
      <c r="F1756" s="675"/>
      <c r="G1756" s="676"/>
      <c r="H1756" s="702">
        <v>260</v>
      </c>
      <c r="I1756" s="703"/>
      <c r="J1756" s="688" t="s">
        <v>391</v>
      </c>
      <c r="K1756" s="689"/>
      <c r="L1756" s="694" t="s">
        <v>643</v>
      </c>
      <c r="M1756" s="695"/>
    </row>
    <row r="1757" spans="1:14" ht="38.25" customHeight="1">
      <c r="A1757" s="14">
        <v>4</v>
      </c>
      <c r="B1757" s="692" t="s">
        <v>400</v>
      </c>
      <c r="C1757" s="693"/>
      <c r="D1757" s="181" t="s">
        <v>393</v>
      </c>
      <c r="E1757" s="55">
        <v>8512</v>
      </c>
      <c r="F1757" s="675"/>
      <c r="G1757" s="676"/>
      <c r="H1757" s="677">
        <v>7000</v>
      </c>
      <c r="I1757" s="678"/>
      <c r="J1757" s="688" t="s">
        <v>391</v>
      </c>
      <c r="K1757" s="689"/>
      <c r="L1757" s="694" t="s">
        <v>798</v>
      </c>
      <c r="M1757" s="695"/>
    </row>
    <row r="1758" spans="1:14" ht="38.25" customHeight="1">
      <c r="A1758" s="14">
        <v>5</v>
      </c>
      <c r="B1758" s="692" t="s">
        <v>398</v>
      </c>
      <c r="C1758" s="693"/>
      <c r="D1758" s="181" t="s">
        <v>393</v>
      </c>
      <c r="E1758" s="112">
        <v>696.15</v>
      </c>
      <c r="F1758" s="675"/>
      <c r="G1758" s="676"/>
      <c r="H1758" s="677">
        <v>208</v>
      </c>
      <c r="I1758" s="678"/>
      <c r="J1758" s="688" t="s">
        <v>391</v>
      </c>
      <c r="K1758" s="689"/>
      <c r="L1758" s="694" t="s">
        <v>799</v>
      </c>
      <c r="M1758" s="695"/>
    </row>
    <row r="1759" spans="1:14" ht="38.25" customHeight="1">
      <c r="A1759" s="14">
        <v>6</v>
      </c>
      <c r="B1759" s="692" t="s">
        <v>648</v>
      </c>
      <c r="C1759" s="693"/>
      <c r="D1759" s="181" t="s">
        <v>393</v>
      </c>
      <c r="E1759" s="112">
        <v>557</v>
      </c>
      <c r="F1759" s="675"/>
      <c r="G1759" s="676"/>
      <c r="H1759" s="677"/>
      <c r="I1759" s="678"/>
      <c r="J1759" s="688" t="s">
        <v>391</v>
      </c>
      <c r="K1759" s="689"/>
      <c r="L1759" s="694" t="s">
        <v>800</v>
      </c>
      <c r="M1759" s="695"/>
    </row>
    <row r="1760" spans="1:14" ht="38.25" customHeight="1">
      <c r="A1760" s="14">
        <v>7</v>
      </c>
      <c r="B1760" s="686" t="s">
        <v>402</v>
      </c>
      <c r="C1760" s="687"/>
      <c r="D1760" s="181" t="s">
        <v>393</v>
      </c>
      <c r="E1760" s="55">
        <v>7726</v>
      </c>
      <c r="F1760" s="675"/>
      <c r="G1760" s="676"/>
      <c r="H1760" s="677">
        <v>6726</v>
      </c>
      <c r="I1760" s="678"/>
      <c r="J1760" s="688" t="s">
        <v>403</v>
      </c>
      <c r="K1760" s="689"/>
      <c r="L1760" s="694" t="s">
        <v>801</v>
      </c>
      <c r="M1760" s="695"/>
    </row>
    <row r="1761" spans="1:13" ht="38.25" customHeight="1">
      <c r="A1761" s="14">
        <v>8</v>
      </c>
      <c r="B1761" s="686" t="s">
        <v>405</v>
      </c>
      <c r="C1761" s="687"/>
      <c r="D1761" s="181" t="s">
        <v>393</v>
      </c>
      <c r="E1761" s="55">
        <v>2865</v>
      </c>
      <c r="F1761" s="675"/>
      <c r="G1761" s="676"/>
      <c r="H1761" s="677">
        <v>26742</v>
      </c>
      <c r="I1761" s="678"/>
      <c r="J1761" s="688" t="s">
        <v>391</v>
      </c>
      <c r="K1761" s="689"/>
      <c r="L1761" s="668" t="s">
        <v>802</v>
      </c>
      <c r="M1761" s="725"/>
    </row>
    <row r="1762" spans="1:13" ht="38.25" customHeight="1">
      <c r="A1762" s="14">
        <v>9</v>
      </c>
      <c r="B1762" s="686" t="s">
        <v>407</v>
      </c>
      <c r="C1762" s="687"/>
      <c r="D1762" s="181" t="s">
        <v>393</v>
      </c>
      <c r="E1762" s="55">
        <v>2013</v>
      </c>
      <c r="F1762" s="675"/>
      <c r="G1762" s="676"/>
      <c r="H1762" s="677">
        <v>100</v>
      </c>
      <c r="I1762" s="678"/>
      <c r="J1762" s="688" t="s">
        <v>391</v>
      </c>
      <c r="K1762" s="689"/>
      <c r="L1762" s="681" t="s">
        <v>651</v>
      </c>
      <c r="M1762" s="682"/>
    </row>
    <row r="1763" spans="1:13" ht="38.25" customHeight="1">
      <c r="A1763" s="14">
        <v>10</v>
      </c>
      <c r="B1763" s="686" t="s">
        <v>803</v>
      </c>
      <c r="C1763" s="687"/>
      <c r="D1763" s="181" t="s">
        <v>393</v>
      </c>
      <c r="E1763" s="55">
        <v>585</v>
      </c>
      <c r="F1763" s="675"/>
      <c r="G1763" s="676"/>
      <c r="H1763" s="677"/>
      <c r="I1763" s="678"/>
      <c r="J1763" s="688" t="s">
        <v>391</v>
      </c>
      <c r="K1763" s="689"/>
      <c r="L1763" s="681"/>
      <c r="M1763" s="682"/>
    </row>
    <row r="1764" spans="1:13" ht="38.25" customHeight="1">
      <c r="A1764" s="14">
        <v>11</v>
      </c>
      <c r="B1764" s="673" t="s">
        <v>526</v>
      </c>
      <c r="C1764" s="674"/>
      <c r="D1764" s="181" t="s">
        <v>393</v>
      </c>
      <c r="E1764" s="55">
        <v>585</v>
      </c>
      <c r="F1764" s="675"/>
      <c r="G1764" s="676"/>
      <c r="H1764" s="677"/>
      <c r="I1764" s="678"/>
      <c r="J1764" s="688" t="s">
        <v>391</v>
      </c>
      <c r="K1764" s="689"/>
      <c r="L1764" s="681" t="s">
        <v>652</v>
      </c>
      <c r="M1764" s="682"/>
    </row>
    <row r="1765" spans="1:13" ht="38.25" customHeight="1">
      <c r="A1765" s="14">
        <v>12</v>
      </c>
      <c r="B1765" s="673" t="s">
        <v>409</v>
      </c>
      <c r="C1765" s="674"/>
      <c r="D1765" s="181" t="s">
        <v>410</v>
      </c>
      <c r="E1765" s="55">
        <v>113</v>
      </c>
      <c r="F1765" s="675"/>
      <c r="G1765" s="676"/>
      <c r="H1765" s="677">
        <v>0</v>
      </c>
      <c r="I1765" s="678"/>
      <c r="J1765" s="688" t="s">
        <v>391</v>
      </c>
      <c r="K1765" s="689"/>
      <c r="L1765" s="681" t="s">
        <v>804</v>
      </c>
      <c r="M1765" s="682"/>
    </row>
    <row r="1766" spans="1:13" ht="38.25" customHeight="1">
      <c r="A1766" s="14">
        <v>13</v>
      </c>
      <c r="B1766" s="673" t="s">
        <v>757</v>
      </c>
      <c r="C1766" s="674"/>
      <c r="D1766" s="181" t="s">
        <v>410</v>
      </c>
      <c r="E1766" s="55">
        <v>254</v>
      </c>
      <c r="F1766" s="675"/>
      <c r="G1766" s="676"/>
      <c r="H1766" s="677"/>
      <c r="I1766" s="678"/>
      <c r="J1766" s="688" t="s">
        <v>391</v>
      </c>
      <c r="K1766" s="689"/>
      <c r="L1766" s="681" t="s">
        <v>805</v>
      </c>
      <c r="M1766" s="682"/>
    </row>
    <row r="1767" spans="1:13" ht="38.25" customHeight="1" thickBot="1">
      <c r="A1767" s="14">
        <v>14</v>
      </c>
      <c r="B1767" s="673" t="s">
        <v>653</v>
      </c>
      <c r="C1767" s="674"/>
      <c r="D1767" s="181" t="s">
        <v>410</v>
      </c>
      <c r="E1767" s="128">
        <v>67.2</v>
      </c>
      <c r="F1767" s="675"/>
      <c r="G1767" s="676"/>
      <c r="H1767" s="677"/>
      <c r="I1767" s="678"/>
      <c r="J1767" s="679" t="s">
        <v>529</v>
      </c>
      <c r="K1767" s="680"/>
      <c r="L1767" s="681"/>
      <c r="M1767" s="682"/>
    </row>
    <row r="1768" spans="1:13" ht="17.25" thickTop="1">
      <c r="A1768" s="683" t="s">
        <v>412</v>
      </c>
      <c r="B1768" s="684"/>
      <c r="C1768" s="684"/>
      <c r="D1768" s="684"/>
      <c r="E1768" s="684"/>
      <c r="F1768" s="684"/>
      <c r="G1768" s="684"/>
      <c r="H1768" s="684"/>
      <c r="I1768" s="684"/>
      <c r="J1768" s="684"/>
      <c r="K1768" s="684"/>
      <c r="L1768" s="684"/>
      <c r="M1768" s="685"/>
    </row>
    <row r="1769" spans="1:13">
      <c r="A1769" s="668" t="s">
        <v>413</v>
      </c>
      <c r="B1769" s="663"/>
      <c r="C1769" s="187" t="s">
        <v>414</v>
      </c>
      <c r="D1769" s="187" t="s">
        <v>415</v>
      </c>
      <c r="E1769" s="187" t="s">
        <v>413</v>
      </c>
      <c r="F1769" s="187" t="s">
        <v>414</v>
      </c>
      <c r="G1769" s="140" t="s">
        <v>415</v>
      </c>
      <c r="H1769" s="669" t="s">
        <v>416</v>
      </c>
      <c r="I1769" s="670"/>
      <c r="J1769" s="671" t="s">
        <v>417</v>
      </c>
      <c r="K1769" s="671"/>
      <c r="L1769" s="671" t="s">
        <v>418</v>
      </c>
      <c r="M1769" s="672"/>
    </row>
    <row r="1770" spans="1:13">
      <c r="A1770" s="661" t="s">
        <v>419</v>
      </c>
      <c r="B1770" s="569"/>
      <c r="C1770" s="16">
        <v>4</v>
      </c>
      <c r="D1770" s="57">
        <f>C1770+D1674</f>
        <v>4037</v>
      </c>
      <c r="E1770" s="181" t="s">
        <v>420</v>
      </c>
      <c r="F1770" s="16">
        <v>0</v>
      </c>
      <c r="G1770" s="141">
        <f>F1770+G1674</f>
        <v>8575</v>
      </c>
      <c r="H1770" s="622" t="s">
        <v>421</v>
      </c>
      <c r="I1770" s="570"/>
      <c r="J1770" s="18">
        <v>0</v>
      </c>
      <c r="K1770" s="19">
        <f>J1770+K1674</f>
        <v>32</v>
      </c>
      <c r="L1770" s="20">
        <v>0</v>
      </c>
      <c r="M1770" s="21">
        <f>L1770+M1674</f>
        <v>5</v>
      </c>
    </row>
    <row r="1771" spans="1:13">
      <c r="A1771" s="661" t="s">
        <v>422</v>
      </c>
      <c r="B1771" s="569"/>
      <c r="C1771" s="16">
        <v>0</v>
      </c>
      <c r="D1771" s="57">
        <f t="shared" ref="D1771:D1773" si="100">C1771+D1675</f>
        <v>65</v>
      </c>
      <c r="E1771" s="181" t="s">
        <v>423</v>
      </c>
      <c r="F1771" s="16">
        <v>0</v>
      </c>
      <c r="G1771" s="141">
        <f>F1771+G1675</f>
        <v>12</v>
      </c>
      <c r="H1771" s="622" t="s">
        <v>424</v>
      </c>
      <c r="I1771" s="570"/>
      <c r="J1771" s="18">
        <v>0</v>
      </c>
      <c r="K1771" s="19">
        <f>J1771+K1675</f>
        <v>143</v>
      </c>
      <c r="L1771" s="20">
        <v>0</v>
      </c>
      <c r="M1771" s="21">
        <f>L1771+M1675</f>
        <v>11</v>
      </c>
    </row>
    <row r="1772" spans="1:13">
      <c r="A1772" s="661" t="s">
        <v>425</v>
      </c>
      <c r="B1772" s="569"/>
      <c r="C1772" s="16">
        <v>1</v>
      </c>
      <c r="D1772" s="57">
        <f t="shared" si="100"/>
        <v>1591</v>
      </c>
      <c r="E1772" s="181" t="s">
        <v>426</v>
      </c>
      <c r="F1772" s="16">
        <v>0</v>
      </c>
      <c r="G1772" s="141">
        <f>F1772+G1676</f>
        <v>55</v>
      </c>
      <c r="H1772" s="622" t="s">
        <v>427</v>
      </c>
      <c r="I1772" s="570"/>
      <c r="J1772" s="18">
        <v>0</v>
      </c>
      <c r="K1772" s="19">
        <f>J1772+K1676</f>
        <v>16</v>
      </c>
      <c r="L1772" s="20">
        <v>0</v>
      </c>
      <c r="M1772" s="21">
        <f>L1772+M1676</f>
        <v>3</v>
      </c>
    </row>
    <row r="1773" spans="1:13">
      <c r="A1773" s="661" t="s">
        <v>428</v>
      </c>
      <c r="B1773" s="569"/>
      <c r="C1773" s="16">
        <v>0</v>
      </c>
      <c r="D1773" s="57">
        <f t="shared" si="100"/>
        <v>4053</v>
      </c>
      <c r="E1773" s="181" t="s">
        <v>429</v>
      </c>
      <c r="F1773" s="16">
        <v>0</v>
      </c>
      <c r="G1773" s="141">
        <f>F1773+G1677</f>
        <v>96</v>
      </c>
      <c r="H1773" s="622" t="s">
        <v>430</v>
      </c>
      <c r="I1773" s="570"/>
      <c r="J1773" s="18">
        <v>0</v>
      </c>
      <c r="K1773" s="19">
        <f>J1773+K1677</f>
        <v>16</v>
      </c>
      <c r="L1773" s="20">
        <v>0</v>
      </c>
      <c r="M1773" s="21">
        <f>L1773+M1677</f>
        <v>2</v>
      </c>
    </row>
    <row r="1774" spans="1:13">
      <c r="A1774" s="655" t="s">
        <v>431</v>
      </c>
      <c r="B1774" s="566"/>
      <c r="C1774" s="132">
        <v>0</v>
      </c>
      <c r="D1774" s="133">
        <f>C1774+D1687</f>
        <v>518</v>
      </c>
      <c r="E1774" s="151" t="s">
        <v>432</v>
      </c>
      <c r="F1774" s="132">
        <v>0</v>
      </c>
      <c r="G1774" s="152">
        <f>F1774+G1687</f>
        <v>107</v>
      </c>
      <c r="H1774" s="638" t="s">
        <v>433</v>
      </c>
      <c r="I1774" s="567"/>
      <c r="J1774" s="87">
        <v>0</v>
      </c>
      <c r="K1774" s="134">
        <f>J1774+K1687</f>
        <v>0</v>
      </c>
      <c r="L1774" s="153">
        <v>0</v>
      </c>
      <c r="M1774" s="135">
        <f>L1774+M1687</f>
        <v>111</v>
      </c>
    </row>
    <row r="1775" spans="1:13">
      <c r="A1775" s="653" t="s">
        <v>434</v>
      </c>
      <c r="B1775" s="654"/>
      <c r="C1775" s="22">
        <v>0</v>
      </c>
      <c r="D1775" s="133">
        <f t="shared" ref="D1775:D1777" si="101">C1775+D1688</f>
        <v>87</v>
      </c>
      <c r="E1775" s="188" t="s">
        <v>435</v>
      </c>
      <c r="F1775" s="132">
        <v>0</v>
      </c>
      <c r="G1775" s="152">
        <f t="shared" ref="G1775:G1777" si="102">F1775+G1688</f>
        <v>14</v>
      </c>
      <c r="H1775" s="719" t="s">
        <v>436</v>
      </c>
      <c r="I1775" s="720"/>
      <c r="J1775" s="87">
        <v>0</v>
      </c>
      <c r="K1775" s="134">
        <f t="shared" ref="K1775:K1777" si="103">J1775+K1688</f>
        <v>0</v>
      </c>
      <c r="L1775" s="88">
        <v>0</v>
      </c>
      <c r="M1775" s="135">
        <f t="shared" ref="M1775:M1777" si="104">L1775+M1688</f>
        <v>3824</v>
      </c>
    </row>
    <row r="1776" spans="1:13">
      <c r="A1776" s="721" t="s">
        <v>437</v>
      </c>
      <c r="B1776" s="722"/>
      <c r="C1776" s="24">
        <v>0</v>
      </c>
      <c r="D1776" s="133">
        <f t="shared" si="101"/>
        <v>441</v>
      </c>
      <c r="E1776" s="189" t="s">
        <v>438</v>
      </c>
      <c r="F1776" s="16">
        <v>0</v>
      </c>
      <c r="G1776" s="152">
        <f t="shared" si="102"/>
        <v>41</v>
      </c>
      <c r="H1776" s="723" t="s">
        <v>437</v>
      </c>
      <c r="I1776" s="724"/>
      <c r="J1776" s="18">
        <v>0</v>
      </c>
      <c r="K1776" s="134">
        <f t="shared" si="103"/>
        <v>0</v>
      </c>
      <c r="L1776" s="26">
        <v>0</v>
      </c>
      <c r="M1776" s="135">
        <f t="shared" si="104"/>
        <v>54</v>
      </c>
    </row>
    <row r="1777" spans="1:14" ht="17.25" thickBot="1">
      <c r="A1777" s="712" t="s">
        <v>439</v>
      </c>
      <c r="B1777" s="556"/>
      <c r="C1777" s="114">
        <v>0</v>
      </c>
      <c r="D1777" s="129">
        <f t="shared" si="101"/>
        <v>10</v>
      </c>
      <c r="E1777" s="184" t="s">
        <v>440</v>
      </c>
      <c r="F1777" s="114">
        <v>0</v>
      </c>
      <c r="G1777" s="150">
        <f t="shared" si="102"/>
        <v>3</v>
      </c>
      <c r="H1777" s="713" t="s">
        <v>441</v>
      </c>
      <c r="I1777" s="557"/>
      <c r="J1777" s="115">
        <v>0</v>
      </c>
      <c r="K1777" s="116">
        <f t="shared" si="103"/>
        <v>0</v>
      </c>
      <c r="L1777" s="131">
        <v>0</v>
      </c>
      <c r="M1777" s="118">
        <f t="shared" si="104"/>
        <v>10</v>
      </c>
    </row>
    <row r="1778" spans="1:14" ht="26.25" thickTop="1">
      <c r="E1778" s="616" t="s">
        <v>448</v>
      </c>
      <c r="F1778" s="616"/>
      <c r="G1778" s="616"/>
      <c r="H1778" s="616"/>
      <c r="I1778" s="616"/>
      <c r="L1778" s="616" t="s">
        <v>449</v>
      </c>
      <c r="M1778" s="616"/>
    </row>
    <row r="1779" spans="1:14" ht="25.5">
      <c r="A1779" s="617" t="s">
        <v>450</v>
      </c>
      <c r="B1779" s="617"/>
      <c r="C1779" s="617"/>
      <c r="E1779" s="616" t="s">
        <v>451</v>
      </c>
      <c r="F1779" s="616"/>
      <c r="G1779" s="616"/>
      <c r="H1779" s="616"/>
      <c r="I1779" s="616"/>
    </row>
    <row r="1780" spans="1:14" ht="17.25" thickBot="1">
      <c r="A1780" s="5" t="s">
        <v>806</v>
      </c>
      <c r="B1780" s="6"/>
      <c r="C1780" s="6"/>
      <c r="D1780" s="6"/>
      <c r="E1780" s="5"/>
      <c r="F1780" s="5"/>
      <c r="G1780" s="5"/>
      <c r="H1780" s="5" t="s">
        <v>452</v>
      </c>
      <c r="J1780" s="592">
        <v>40867</v>
      </c>
      <c r="K1780" s="592"/>
      <c r="L1780" s="592"/>
      <c r="M1780" s="7">
        <f>J1780</f>
        <v>40867</v>
      </c>
    </row>
    <row r="1781" spans="1:14" ht="36" customHeight="1" thickTop="1" thickBot="1">
      <c r="A1781" s="593" t="s">
        <v>807</v>
      </c>
      <c r="B1781" s="594"/>
      <c r="C1781" s="595"/>
      <c r="D1781" s="596" t="s">
        <v>808</v>
      </c>
      <c r="E1781" s="597"/>
      <c r="F1781" s="597"/>
      <c r="G1781" s="597"/>
      <c r="H1781" s="597"/>
      <c r="I1781" s="598"/>
      <c r="J1781" s="599" t="s">
        <v>809</v>
      </c>
      <c r="K1781" s="599"/>
      <c r="L1781" s="600" t="s">
        <v>810</v>
      </c>
      <c r="M1781" s="601"/>
    </row>
    <row r="1782" spans="1:14" ht="17.25" thickTop="1">
      <c r="A1782" s="568" t="s">
        <v>811</v>
      </c>
      <c r="B1782" s="569"/>
      <c r="C1782" s="570"/>
      <c r="D1782" s="563" t="s">
        <v>812</v>
      </c>
      <c r="E1782" s="602"/>
      <c r="F1782" s="603" t="s">
        <v>813</v>
      </c>
      <c r="G1782" s="604"/>
      <c r="H1782" s="605">
        <v>40190</v>
      </c>
      <c r="I1782" s="606"/>
      <c r="J1782" s="595" t="s">
        <v>814</v>
      </c>
      <c r="K1782" s="595"/>
      <c r="L1782" s="581">
        <v>720</v>
      </c>
      <c r="M1782" s="582"/>
    </row>
    <row r="1783" spans="1:14" ht="17.25" thickBot="1">
      <c r="A1783" s="583" t="s">
        <v>815</v>
      </c>
      <c r="B1783" s="584"/>
      <c r="C1783" s="585"/>
      <c r="D1783" s="586" t="s">
        <v>816</v>
      </c>
      <c r="E1783" s="587"/>
      <c r="F1783" s="568" t="s">
        <v>817</v>
      </c>
      <c r="G1783" s="570"/>
      <c r="H1783" s="588">
        <v>41007</v>
      </c>
      <c r="I1783" s="589"/>
      <c r="J1783" s="570" t="s">
        <v>818</v>
      </c>
      <c r="K1783" s="570"/>
      <c r="L1783" s="590">
        <v>580</v>
      </c>
      <c r="M1783" s="591"/>
    </row>
    <row r="1784" spans="1:14" ht="18" thickTop="1" thickBot="1">
      <c r="A1784" s="565" t="s">
        <v>819</v>
      </c>
      <c r="B1784" s="566"/>
      <c r="C1784" s="567"/>
      <c r="D1784" s="572">
        <v>483900000</v>
      </c>
      <c r="E1784" s="573"/>
      <c r="F1784" s="571" t="s">
        <v>820</v>
      </c>
      <c r="G1784" s="557"/>
      <c r="H1784" s="574">
        <v>97</v>
      </c>
      <c r="I1784" s="575"/>
      <c r="J1784" s="557" t="s">
        <v>821</v>
      </c>
      <c r="K1784" s="557"/>
      <c r="L1784" s="576">
        <f>L1782-L1783</f>
        <v>140</v>
      </c>
      <c r="M1784" s="577"/>
    </row>
    <row r="1785" spans="1:14" ht="17.25" thickTop="1">
      <c r="A1785" s="568"/>
      <c r="B1785" s="569"/>
      <c r="C1785" s="570"/>
      <c r="D1785" s="578" t="s">
        <v>822</v>
      </c>
      <c r="E1785" s="578"/>
      <c r="F1785" s="579" t="s">
        <v>823</v>
      </c>
      <c r="G1785" s="579"/>
      <c r="H1785" s="579"/>
      <c r="I1785" s="580"/>
      <c r="J1785" s="566" t="s">
        <v>824</v>
      </c>
      <c r="K1785" s="567"/>
      <c r="L1785" s="458">
        <v>0.73180000000000001</v>
      </c>
      <c r="M1785" s="459"/>
    </row>
    <row r="1786" spans="1:14" ht="17.25" thickBot="1">
      <c r="A1786" s="571"/>
      <c r="B1786" s="556"/>
      <c r="C1786" s="557"/>
      <c r="D1786" s="553" t="s">
        <v>825</v>
      </c>
      <c r="E1786" s="553"/>
      <c r="F1786" s="554" t="s">
        <v>826</v>
      </c>
      <c r="G1786" s="554"/>
      <c r="H1786" s="554"/>
      <c r="I1786" s="555"/>
      <c r="J1786" s="556" t="s">
        <v>827</v>
      </c>
      <c r="K1786" s="557"/>
      <c r="L1786" s="440">
        <v>0.69699999999999995</v>
      </c>
      <c r="M1786" s="441"/>
      <c r="N1786" s="127">
        <f>L1785-L1786</f>
        <v>3.4800000000000053E-2</v>
      </c>
    </row>
    <row r="1787" spans="1:14" ht="17.25" thickTop="1">
      <c r="A1787" s="661" t="s">
        <v>828</v>
      </c>
      <c r="B1787" s="569"/>
      <c r="C1787" s="24">
        <v>0</v>
      </c>
      <c r="D1787" s="57">
        <f>C1787+D1691</f>
        <v>323</v>
      </c>
      <c r="E1787" s="189" t="s">
        <v>829</v>
      </c>
      <c r="F1787" s="16">
        <v>0</v>
      </c>
      <c r="G1787" s="141">
        <f>F1787+G1691</f>
        <v>10</v>
      </c>
      <c r="H1787" s="662" t="s">
        <v>830</v>
      </c>
      <c r="I1787" s="663"/>
      <c r="J1787" s="18">
        <v>0</v>
      </c>
      <c r="K1787" s="19">
        <f>J1787+K1691</f>
        <v>16</v>
      </c>
      <c r="L1787" s="26">
        <v>0</v>
      </c>
      <c r="M1787" s="21">
        <f>L1787+M1691</f>
        <v>2</v>
      </c>
    </row>
    <row r="1788" spans="1:14">
      <c r="A1788" s="661" t="s">
        <v>831</v>
      </c>
      <c r="B1788" s="569"/>
      <c r="C1788" s="16">
        <v>0</v>
      </c>
      <c r="D1788" s="57">
        <f t="shared" ref="D1788:D1794" si="105">C1788+D1692</f>
        <v>374</v>
      </c>
      <c r="E1788" s="181" t="s">
        <v>832</v>
      </c>
      <c r="F1788" s="16">
        <v>0</v>
      </c>
      <c r="G1788" s="141">
        <f t="shared" ref="G1788:G1794" si="106">F1788+G1692</f>
        <v>328</v>
      </c>
      <c r="H1788" s="662" t="s">
        <v>833</v>
      </c>
      <c r="I1788" s="663"/>
      <c r="J1788" s="18">
        <v>0</v>
      </c>
      <c r="K1788" s="19">
        <f t="shared" ref="K1788:K1791" si="107">J1788+K1692</f>
        <v>0</v>
      </c>
      <c r="L1788" s="26">
        <v>0</v>
      </c>
      <c r="M1788" s="21">
        <f t="shared" ref="M1788:M1791" si="108">L1788+M1692</f>
        <v>4</v>
      </c>
    </row>
    <row r="1789" spans="1:14">
      <c r="A1789" s="661" t="s">
        <v>834</v>
      </c>
      <c r="B1789" s="569"/>
      <c r="C1789" s="16">
        <v>0</v>
      </c>
      <c r="D1789" s="57">
        <f t="shared" si="105"/>
        <v>39</v>
      </c>
      <c r="E1789" s="181" t="s">
        <v>835</v>
      </c>
      <c r="F1789" s="16">
        <v>5</v>
      </c>
      <c r="G1789" s="141">
        <f t="shared" si="106"/>
        <v>1360</v>
      </c>
      <c r="H1789" s="662" t="s">
        <v>836</v>
      </c>
      <c r="I1789" s="663"/>
      <c r="J1789" s="18">
        <v>0</v>
      </c>
      <c r="K1789" s="19">
        <f t="shared" si="107"/>
        <v>0</v>
      </c>
      <c r="L1789" s="26">
        <v>0</v>
      </c>
      <c r="M1789" s="21">
        <f t="shared" si="108"/>
        <v>9</v>
      </c>
    </row>
    <row r="1790" spans="1:14">
      <c r="A1790" s="655" t="s">
        <v>837</v>
      </c>
      <c r="B1790" s="566"/>
      <c r="C1790" s="132">
        <v>0</v>
      </c>
      <c r="D1790" s="57">
        <f t="shared" si="105"/>
        <v>10</v>
      </c>
      <c r="E1790" s="183" t="s">
        <v>838</v>
      </c>
      <c r="F1790" s="132">
        <v>6</v>
      </c>
      <c r="G1790" s="141">
        <f t="shared" si="106"/>
        <v>545</v>
      </c>
      <c r="H1790" s="641" t="s">
        <v>839</v>
      </c>
      <c r="I1790" s="642"/>
      <c r="J1790" s="87">
        <v>0</v>
      </c>
      <c r="K1790" s="19">
        <f t="shared" si="107"/>
        <v>0</v>
      </c>
      <c r="L1790" s="148">
        <v>0</v>
      </c>
      <c r="M1790" s="21">
        <f t="shared" si="108"/>
        <v>3</v>
      </c>
    </row>
    <row r="1791" spans="1:14" ht="18" customHeight="1">
      <c r="A1791" s="655" t="s">
        <v>840</v>
      </c>
      <c r="B1791" s="566"/>
      <c r="C1791" s="132">
        <v>0</v>
      </c>
      <c r="D1791" s="57">
        <f t="shared" si="105"/>
        <v>11</v>
      </c>
      <c r="E1791" s="183" t="s">
        <v>841</v>
      </c>
      <c r="F1791" s="132">
        <v>2</v>
      </c>
      <c r="G1791" s="141">
        <f t="shared" si="106"/>
        <v>193</v>
      </c>
      <c r="H1791" s="641" t="s">
        <v>842</v>
      </c>
      <c r="I1791" s="642"/>
      <c r="J1791" s="87">
        <v>0</v>
      </c>
      <c r="K1791" s="19">
        <f t="shared" si="107"/>
        <v>0</v>
      </c>
      <c r="L1791" s="26">
        <v>0</v>
      </c>
      <c r="M1791" s="21">
        <f t="shared" si="108"/>
        <v>10</v>
      </c>
    </row>
    <row r="1792" spans="1:14">
      <c r="A1792" s="661" t="s">
        <v>843</v>
      </c>
      <c r="B1792" s="569"/>
      <c r="C1792" s="16">
        <v>0</v>
      </c>
      <c r="D1792" s="57">
        <f t="shared" si="105"/>
        <v>10</v>
      </c>
      <c r="E1792" s="181" t="s">
        <v>844</v>
      </c>
      <c r="F1792" s="16">
        <v>0</v>
      </c>
      <c r="G1792" s="141">
        <f t="shared" si="106"/>
        <v>15</v>
      </c>
      <c r="H1792" s="662"/>
      <c r="I1792" s="663"/>
      <c r="J1792" s="18"/>
      <c r="K1792" s="19"/>
      <c r="L1792" s="26"/>
      <c r="M1792" s="110"/>
    </row>
    <row r="1793" spans="1:13">
      <c r="A1793" s="646" t="s">
        <v>845</v>
      </c>
      <c r="B1793" s="647"/>
      <c r="C1793" s="94">
        <v>0</v>
      </c>
      <c r="D1793" s="57">
        <f t="shared" si="105"/>
        <v>12</v>
      </c>
      <c r="E1793" s="95" t="s">
        <v>846</v>
      </c>
      <c r="F1793" s="94">
        <v>0</v>
      </c>
      <c r="G1793" s="141">
        <f t="shared" si="106"/>
        <v>8</v>
      </c>
      <c r="H1793" s="648"/>
      <c r="I1793" s="649"/>
      <c r="J1793" s="97"/>
      <c r="K1793" s="98"/>
      <c r="L1793" s="99"/>
      <c r="M1793" s="111"/>
    </row>
    <row r="1794" spans="1:13">
      <c r="A1794" s="646" t="s">
        <v>847</v>
      </c>
      <c r="B1794" s="647"/>
      <c r="C1794" s="94">
        <v>0</v>
      </c>
      <c r="D1794" s="57">
        <f t="shared" si="105"/>
        <v>5</v>
      </c>
      <c r="E1794" s="95" t="s">
        <v>848</v>
      </c>
      <c r="F1794" s="94">
        <v>5</v>
      </c>
      <c r="G1794" s="141">
        <f t="shared" si="106"/>
        <v>20</v>
      </c>
      <c r="H1794" s="648"/>
      <c r="I1794" s="649"/>
      <c r="J1794" s="97"/>
      <c r="K1794" s="98"/>
      <c r="L1794" s="99"/>
      <c r="M1794" s="111"/>
    </row>
    <row r="1795" spans="1:13">
      <c r="A1795" s="650" t="s">
        <v>849</v>
      </c>
      <c r="B1795" s="651"/>
      <c r="C1795" s="651"/>
      <c r="D1795" s="651"/>
      <c r="E1795" s="651"/>
      <c r="F1795" s="651"/>
      <c r="G1795" s="651"/>
      <c r="H1795" s="651"/>
      <c r="I1795" s="651"/>
      <c r="J1795" s="651"/>
      <c r="K1795" s="651"/>
      <c r="L1795" s="651"/>
      <c r="M1795" s="652"/>
    </row>
    <row r="1796" spans="1:13">
      <c r="A1796" s="653" t="s">
        <v>850</v>
      </c>
      <c r="B1796" s="654"/>
      <c r="C1796" s="656" t="s">
        <v>851</v>
      </c>
      <c r="D1796" s="639" t="s">
        <v>852</v>
      </c>
      <c r="E1796" s="566"/>
      <c r="F1796" s="639" t="s">
        <v>853</v>
      </c>
      <c r="G1796" s="658"/>
      <c r="H1796" s="659" t="s">
        <v>854</v>
      </c>
      <c r="I1796" s="656" t="s">
        <v>855</v>
      </c>
      <c r="J1796" s="639" t="s">
        <v>852</v>
      </c>
      <c r="K1796" s="566"/>
      <c r="L1796" s="639" t="s">
        <v>853</v>
      </c>
      <c r="M1796" s="640"/>
    </row>
    <row r="1797" spans="1:13" ht="33" customHeight="1">
      <c r="A1797" s="655"/>
      <c r="B1797" s="566"/>
      <c r="C1797" s="657"/>
      <c r="D1797" s="181" t="s">
        <v>856</v>
      </c>
      <c r="E1797" s="181" t="s">
        <v>857</v>
      </c>
      <c r="F1797" s="181" t="s">
        <v>856</v>
      </c>
      <c r="G1797" s="27" t="s">
        <v>857</v>
      </c>
      <c r="H1797" s="660"/>
      <c r="I1797" s="657"/>
      <c r="J1797" s="181" t="s">
        <v>856</v>
      </c>
      <c r="K1797" s="181" t="s">
        <v>857</v>
      </c>
      <c r="L1797" s="181" t="s">
        <v>856</v>
      </c>
      <c r="M1797" s="186" t="s">
        <v>857</v>
      </c>
    </row>
    <row r="1798" spans="1:13" ht="22.5">
      <c r="A1798" s="180">
        <v>1</v>
      </c>
      <c r="B1798" s="190" t="s">
        <v>858</v>
      </c>
      <c r="C1798" s="65" t="s">
        <v>859</v>
      </c>
      <c r="D1798" s="59">
        <v>0</v>
      </c>
      <c r="E1798" s="58">
        <v>70.5</v>
      </c>
      <c r="F1798" s="59">
        <v>0</v>
      </c>
      <c r="G1798" s="28">
        <v>70.5</v>
      </c>
      <c r="H1798" s="29" t="s">
        <v>860</v>
      </c>
      <c r="I1798" s="58">
        <v>5876</v>
      </c>
      <c r="J1798" s="58">
        <v>0</v>
      </c>
      <c r="K1798" s="58">
        <v>0</v>
      </c>
      <c r="L1798" s="58">
        <v>0</v>
      </c>
      <c r="M1798" s="72">
        <v>6653.6</v>
      </c>
    </row>
    <row r="1799" spans="1:13" ht="22.5">
      <c r="A1799" s="182">
        <v>2</v>
      </c>
      <c r="B1799" s="60" t="s">
        <v>861</v>
      </c>
      <c r="C1799" s="77" t="s">
        <v>859</v>
      </c>
      <c r="D1799" s="62">
        <v>0</v>
      </c>
      <c r="E1799" s="58">
        <v>1286.5</v>
      </c>
      <c r="F1799" s="62">
        <v>0</v>
      </c>
      <c r="G1799" s="52">
        <v>1286.5</v>
      </c>
      <c r="H1799" s="74" t="s">
        <v>862</v>
      </c>
      <c r="I1799" s="64">
        <v>280</v>
      </c>
      <c r="J1799" s="64">
        <v>0</v>
      </c>
      <c r="K1799" s="58">
        <v>0</v>
      </c>
      <c r="L1799" s="64">
        <v>0</v>
      </c>
      <c r="M1799" s="76">
        <v>150</v>
      </c>
    </row>
    <row r="1800" spans="1:13" ht="22.5">
      <c r="A1800" s="180">
        <v>3</v>
      </c>
      <c r="B1800" s="190" t="s">
        <v>861</v>
      </c>
      <c r="C1800" s="70">
        <v>1510</v>
      </c>
      <c r="D1800" s="59">
        <v>0</v>
      </c>
      <c r="E1800" s="58">
        <v>1617</v>
      </c>
      <c r="F1800" s="59">
        <v>0</v>
      </c>
      <c r="G1800" s="28">
        <v>1617</v>
      </c>
      <c r="H1800" s="73" t="s">
        <v>20</v>
      </c>
      <c r="I1800" s="58">
        <v>0</v>
      </c>
      <c r="J1800" s="58">
        <v>0</v>
      </c>
      <c r="K1800" s="58">
        <v>0</v>
      </c>
      <c r="L1800" s="58">
        <v>0</v>
      </c>
      <c r="M1800" s="72">
        <v>400.5</v>
      </c>
    </row>
    <row r="1801" spans="1:13" ht="36">
      <c r="A1801" s="182">
        <v>4</v>
      </c>
      <c r="B1801" s="60" t="s">
        <v>863</v>
      </c>
      <c r="C1801" s="77" t="s">
        <v>859</v>
      </c>
      <c r="D1801" s="62">
        <v>0</v>
      </c>
      <c r="E1801" s="58">
        <v>11</v>
      </c>
      <c r="F1801" s="62">
        <v>0</v>
      </c>
      <c r="G1801" s="52">
        <v>11</v>
      </c>
      <c r="H1801" s="79" t="s">
        <v>21</v>
      </c>
      <c r="I1801" s="183">
        <v>2605</v>
      </c>
      <c r="J1801" s="64">
        <v>0</v>
      </c>
      <c r="K1801" s="58">
        <v>0</v>
      </c>
      <c r="L1801" s="64">
        <v>0</v>
      </c>
      <c r="M1801" s="61">
        <v>2605</v>
      </c>
    </row>
    <row r="1802" spans="1:13" ht="36">
      <c r="A1802" s="182">
        <v>5</v>
      </c>
      <c r="B1802" s="78" t="s">
        <v>864</v>
      </c>
      <c r="C1802" s="75">
        <v>25580.94</v>
      </c>
      <c r="D1802" s="62">
        <v>0</v>
      </c>
      <c r="E1802" s="58">
        <v>26635.5</v>
      </c>
      <c r="F1802" s="62">
        <v>0</v>
      </c>
      <c r="G1802" s="52">
        <v>26635.5</v>
      </c>
      <c r="H1802" s="79" t="s">
        <v>22</v>
      </c>
      <c r="I1802" s="183">
        <v>7442</v>
      </c>
      <c r="J1802" s="64">
        <v>0</v>
      </c>
      <c r="K1802" s="58">
        <v>0</v>
      </c>
      <c r="L1802" s="64">
        <v>0</v>
      </c>
      <c r="M1802" s="50">
        <v>7442</v>
      </c>
    </row>
    <row r="1803" spans="1:13" ht="36">
      <c r="A1803" s="182">
        <v>6</v>
      </c>
      <c r="B1803" s="78" t="s">
        <v>865</v>
      </c>
      <c r="C1803" s="71">
        <v>50</v>
      </c>
      <c r="D1803" s="62">
        <v>0</v>
      </c>
      <c r="E1803" s="58">
        <v>72.5</v>
      </c>
      <c r="F1803" s="62">
        <v>0</v>
      </c>
      <c r="G1803" s="52">
        <v>72.5</v>
      </c>
      <c r="H1803" s="79" t="s">
        <v>23</v>
      </c>
      <c r="I1803" s="183">
        <v>1319</v>
      </c>
      <c r="J1803" s="64">
        <v>0</v>
      </c>
      <c r="K1803" s="58">
        <v>0</v>
      </c>
      <c r="L1803" s="64">
        <v>0</v>
      </c>
      <c r="M1803" s="50">
        <v>1319</v>
      </c>
    </row>
    <row r="1804" spans="1:13" ht="22.5">
      <c r="A1804" s="180">
        <v>7</v>
      </c>
      <c r="B1804" s="179" t="s">
        <v>866</v>
      </c>
      <c r="C1804" s="66">
        <v>33.6</v>
      </c>
      <c r="D1804" s="59">
        <v>0</v>
      </c>
      <c r="E1804" s="58">
        <v>24.16</v>
      </c>
      <c r="F1804" s="59">
        <v>0</v>
      </c>
      <c r="G1804" s="28">
        <v>24.16</v>
      </c>
      <c r="H1804" s="31"/>
      <c r="I1804" s="181"/>
      <c r="J1804" s="181"/>
      <c r="K1804" s="181"/>
      <c r="L1804" s="181"/>
      <c r="M1804" s="30"/>
    </row>
    <row r="1805" spans="1:13" ht="22.5">
      <c r="A1805" s="182">
        <v>8</v>
      </c>
      <c r="B1805" s="32" t="s">
        <v>867</v>
      </c>
      <c r="C1805" s="67">
        <v>88.8</v>
      </c>
      <c r="D1805" s="62">
        <v>0</v>
      </c>
      <c r="E1805" s="58">
        <v>70.42</v>
      </c>
      <c r="F1805" s="62">
        <v>0</v>
      </c>
      <c r="G1805" s="52">
        <v>70.42</v>
      </c>
      <c r="H1805" s="33"/>
      <c r="I1805" s="183"/>
      <c r="J1805" s="183"/>
      <c r="K1805" s="183"/>
      <c r="L1805" s="183"/>
      <c r="M1805" s="34"/>
    </row>
    <row r="1806" spans="1:13">
      <c r="A1806" s="180">
        <v>9</v>
      </c>
      <c r="B1806" s="179" t="s">
        <v>868</v>
      </c>
      <c r="C1806" s="68">
        <v>1343</v>
      </c>
      <c r="D1806" s="59">
        <v>0</v>
      </c>
      <c r="E1806" s="58">
        <v>1474.91</v>
      </c>
      <c r="F1806" s="59">
        <v>0</v>
      </c>
      <c r="G1806" s="28">
        <v>1474.91</v>
      </c>
      <c r="H1806" s="31"/>
      <c r="I1806" s="181"/>
      <c r="J1806" s="181"/>
      <c r="K1806" s="181"/>
      <c r="L1806" s="181"/>
      <c r="M1806" s="30"/>
    </row>
    <row r="1807" spans="1:13">
      <c r="A1807" s="182">
        <v>10</v>
      </c>
      <c r="B1807" s="32" t="s">
        <v>869</v>
      </c>
      <c r="C1807" s="69">
        <v>4007</v>
      </c>
      <c r="D1807" s="62">
        <v>0</v>
      </c>
      <c r="E1807" s="58">
        <v>3972.43</v>
      </c>
      <c r="F1807" s="62">
        <v>0</v>
      </c>
      <c r="G1807" s="28">
        <v>3972.43</v>
      </c>
      <c r="H1807" s="33"/>
      <c r="I1807" s="183"/>
      <c r="J1807" s="183"/>
      <c r="K1807" s="183"/>
      <c r="L1807" s="183"/>
      <c r="M1807" s="34"/>
    </row>
    <row r="1808" spans="1:13" ht="17.25" thickBot="1">
      <c r="A1808" s="35">
        <v>11</v>
      </c>
      <c r="B1808" s="36"/>
      <c r="C1808" s="37"/>
      <c r="D1808" s="38"/>
      <c r="E1808" s="90"/>
      <c r="F1808" s="38"/>
      <c r="G1808" s="39"/>
      <c r="H1808" s="40"/>
      <c r="I1808" s="41"/>
      <c r="J1808" s="41"/>
      <c r="K1808" s="41"/>
      <c r="L1808" s="41"/>
      <c r="M1808" s="42"/>
    </row>
    <row r="1809" spans="1:13" ht="33.75" thickTop="1">
      <c r="A1809" s="565" t="s">
        <v>870</v>
      </c>
      <c r="B1809" s="566"/>
      <c r="C1809" s="567"/>
      <c r="D1809" s="567"/>
      <c r="E1809" s="639"/>
      <c r="F1809" s="641" t="s">
        <v>871</v>
      </c>
      <c r="G1809" s="642"/>
      <c r="H1809" s="43" t="s">
        <v>872</v>
      </c>
      <c r="I1809" s="43" t="s">
        <v>873</v>
      </c>
      <c r="J1809" s="567" t="s">
        <v>874</v>
      </c>
      <c r="K1809" s="567"/>
      <c r="L1809" s="567" t="s">
        <v>875</v>
      </c>
      <c r="M1809" s="643"/>
    </row>
    <row r="1810" spans="1:13">
      <c r="A1810" s="618" t="s">
        <v>876</v>
      </c>
      <c r="B1810" s="619"/>
      <c r="C1810" s="620"/>
      <c r="D1810" s="620" t="s">
        <v>877</v>
      </c>
      <c r="E1810" s="621"/>
      <c r="F1810" s="644"/>
      <c r="G1810" s="645"/>
      <c r="H1810" s="89"/>
      <c r="I1810" s="57"/>
      <c r="J1810" s="570"/>
      <c r="K1810" s="570"/>
      <c r="L1810" s="570"/>
      <c r="M1810" s="623"/>
    </row>
    <row r="1811" spans="1:13">
      <c r="A1811" s="618" t="s">
        <v>878</v>
      </c>
      <c r="B1811" s="619"/>
      <c r="C1811" s="620"/>
      <c r="D1811" s="620" t="s">
        <v>879</v>
      </c>
      <c r="E1811" s="621"/>
      <c r="F1811" s="622"/>
      <c r="G1811" s="570"/>
      <c r="H1811" s="92"/>
      <c r="I1811" s="57"/>
      <c r="J1811" s="570"/>
      <c r="K1811" s="570"/>
      <c r="L1811" s="570"/>
      <c r="M1811" s="623"/>
    </row>
    <row r="1812" spans="1:13">
      <c r="A1812" s="634" t="s">
        <v>880</v>
      </c>
      <c r="B1812" s="635"/>
      <c r="C1812" s="579"/>
      <c r="D1812" s="636" t="s">
        <v>881</v>
      </c>
      <c r="E1812" s="637"/>
      <c r="F1812" s="638"/>
      <c r="G1812" s="567"/>
      <c r="H1812" s="92"/>
      <c r="I1812" s="57"/>
      <c r="J1812" s="570"/>
      <c r="K1812" s="570"/>
      <c r="L1812" s="570"/>
      <c r="M1812" s="623"/>
    </row>
    <row r="1813" spans="1:13">
      <c r="A1813" s="618" t="s">
        <v>882</v>
      </c>
      <c r="B1813" s="619"/>
      <c r="C1813" s="620"/>
      <c r="D1813" s="620" t="s">
        <v>883</v>
      </c>
      <c r="E1813" s="621"/>
      <c r="F1813" s="622"/>
      <c r="G1813" s="570"/>
      <c r="H1813" s="92"/>
      <c r="I1813" s="44"/>
      <c r="J1813" s="570"/>
      <c r="K1813" s="570"/>
      <c r="L1813" s="570"/>
      <c r="M1813" s="623"/>
    </row>
    <row r="1814" spans="1:13" ht="17.25" thickBot="1">
      <c r="A1814" s="624" t="s">
        <v>884</v>
      </c>
      <c r="B1814" s="625"/>
      <c r="C1814" s="626"/>
      <c r="D1814" s="627" t="s">
        <v>885</v>
      </c>
      <c r="E1814" s="628"/>
      <c r="F1814" s="629"/>
      <c r="G1814" s="630"/>
      <c r="H1814" s="46"/>
      <c r="I1814" s="47"/>
      <c r="J1814" s="631"/>
      <c r="K1814" s="630"/>
      <c r="L1814" s="632"/>
      <c r="M1814" s="633"/>
    </row>
    <row r="1815" spans="1:13" ht="17.25" thickTop="1">
      <c r="A1815" s="607" t="s">
        <v>886</v>
      </c>
      <c r="B1815" s="608"/>
      <c r="C1815" s="608"/>
      <c r="D1815" s="608"/>
      <c r="E1815" s="608"/>
      <c r="F1815" s="608"/>
      <c r="G1815" s="608"/>
      <c r="H1815" s="608"/>
      <c r="I1815" s="608"/>
      <c r="J1815" s="608"/>
      <c r="K1815" s="608"/>
      <c r="L1815" s="608"/>
      <c r="M1815" s="609"/>
    </row>
    <row r="1816" spans="1:13">
      <c r="A1816" s="610" t="s">
        <v>887</v>
      </c>
      <c r="B1816" s="611"/>
      <c r="C1816" s="611"/>
      <c r="D1816" s="611"/>
      <c r="E1816" s="611"/>
      <c r="F1816" s="611"/>
      <c r="G1816" s="611"/>
      <c r="H1816" s="611"/>
      <c r="I1816" s="611"/>
      <c r="J1816" s="611"/>
      <c r="K1816" s="611"/>
      <c r="L1816" s="611"/>
      <c r="M1816" s="612"/>
    </row>
    <row r="1817" spans="1:13" ht="30" customHeight="1">
      <c r="A1817" s="613" t="s">
        <v>888</v>
      </c>
      <c r="B1817" s="614"/>
      <c r="C1817" s="614"/>
      <c r="D1817" s="614"/>
      <c r="E1817" s="614"/>
      <c r="F1817" s="614"/>
      <c r="G1817" s="614"/>
      <c r="H1817" s="614"/>
      <c r="I1817" s="614"/>
      <c r="J1817" s="614"/>
      <c r="K1817" s="614"/>
      <c r="L1817" s="614"/>
      <c r="M1817" s="615"/>
    </row>
    <row r="1818" spans="1:13" ht="57" customHeight="1">
      <c r="A1818" s="716" t="s">
        <v>889</v>
      </c>
      <c r="B1818" s="717"/>
      <c r="C1818" s="717"/>
      <c r="D1818" s="717"/>
      <c r="E1818" s="717"/>
      <c r="F1818" s="717"/>
      <c r="G1818" s="717"/>
      <c r="H1818" s="717"/>
      <c r="I1818" s="717"/>
      <c r="J1818" s="717"/>
      <c r="K1818" s="717"/>
      <c r="L1818" s="717"/>
      <c r="M1818" s="718"/>
    </row>
    <row r="1819" spans="1:13">
      <c r="A1819" s="561" t="s">
        <v>890</v>
      </c>
      <c r="B1819" s="562"/>
      <c r="C1819" s="563"/>
      <c r="D1819" s="563"/>
      <c r="E1819" s="563"/>
      <c r="F1819" s="563"/>
      <c r="G1819" s="563"/>
      <c r="H1819" s="563"/>
      <c r="I1819" s="563"/>
      <c r="J1819" s="563"/>
      <c r="K1819" s="563"/>
      <c r="L1819" s="563"/>
      <c r="M1819" s="564"/>
    </row>
    <row r="1820" spans="1:13" ht="17.25" thickBot="1">
      <c r="A1820" s="543" t="s">
        <v>891</v>
      </c>
      <c r="B1820" s="544"/>
      <c r="C1820" s="545"/>
      <c r="D1820" s="545"/>
      <c r="E1820" s="545"/>
      <c r="F1820" s="545"/>
      <c r="G1820" s="545"/>
      <c r="H1820" s="545"/>
      <c r="I1820" s="545"/>
      <c r="J1820" s="545"/>
      <c r="K1820" s="545"/>
      <c r="L1820" s="545"/>
      <c r="M1820" s="546"/>
    </row>
    <row r="1821" spans="1:13" ht="26.25" thickTop="1">
      <c r="E1821" s="616" t="s">
        <v>892</v>
      </c>
      <c r="F1821" s="616"/>
      <c r="G1821" s="616"/>
      <c r="H1821" s="616"/>
      <c r="I1821" s="616"/>
      <c r="L1821" s="616" t="s">
        <v>893</v>
      </c>
      <c r="M1821" s="616"/>
    </row>
    <row r="1822" spans="1:13" ht="25.5">
      <c r="A1822" s="617" t="s">
        <v>894</v>
      </c>
      <c r="B1822" s="617"/>
      <c r="C1822" s="617"/>
      <c r="E1822" s="616" t="s">
        <v>895</v>
      </c>
      <c r="F1822" s="616"/>
      <c r="G1822" s="616"/>
      <c r="H1822" s="616"/>
      <c r="I1822" s="616"/>
    </row>
    <row r="1823" spans="1:13" ht="17.25" thickBot="1">
      <c r="A1823" s="5" t="s">
        <v>896</v>
      </c>
      <c r="B1823" s="6"/>
      <c r="C1823" s="6"/>
      <c r="D1823" s="6"/>
      <c r="E1823" s="5"/>
      <c r="F1823" s="5"/>
      <c r="G1823" s="5"/>
      <c r="H1823" s="5" t="s">
        <v>897</v>
      </c>
      <c r="J1823" s="592">
        <v>40867</v>
      </c>
      <c r="K1823" s="592"/>
      <c r="L1823" s="592"/>
      <c r="M1823" s="7">
        <f>J1823</f>
        <v>40867</v>
      </c>
    </row>
    <row r="1824" spans="1:13" ht="36" customHeight="1" thickTop="1" thickBot="1">
      <c r="A1824" s="593" t="s">
        <v>807</v>
      </c>
      <c r="B1824" s="594"/>
      <c r="C1824" s="595"/>
      <c r="D1824" s="596" t="s">
        <v>808</v>
      </c>
      <c r="E1824" s="597"/>
      <c r="F1824" s="597"/>
      <c r="G1824" s="597"/>
      <c r="H1824" s="597"/>
      <c r="I1824" s="598"/>
      <c r="J1824" s="599" t="s">
        <v>809</v>
      </c>
      <c r="K1824" s="599"/>
      <c r="L1824" s="600" t="s">
        <v>810</v>
      </c>
      <c r="M1824" s="601"/>
    </row>
    <row r="1825" spans="1:14" ht="17.25" thickTop="1">
      <c r="A1825" s="568" t="s">
        <v>811</v>
      </c>
      <c r="B1825" s="569"/>
      <c r="C1825" s="570"/>
      <c r="D1825" s="563" t="s">
        <v>812</v>
      </c>
      <c r="E1825" s="602"/>
      <c r="F1825" s="603" t="s">
        <v>813</v>
      </c>
      <c r="G1825" s="604"/>
      <c r="H1825" s="605">
        <v>40190</v>
      </c>
      <c r="I1825" s="606"/>
      <c r="J1825" s="595" t="s">
        <v>814</v>
      </c>
      <c r="K1825" s="595"/>
      <c r="L1825" s="581">
        <v>720</v>
      </c>
      <c r="M1825" s="582"/>
    </row>
    <row r="1826" spans="1:14" ht="17.25" thickBot="1">
      <c r="A1826" s="583" t="s">
        <v>815</v>
      </c>
      <c r="B1826" s="584"/>
      <c r="C1826" s="585"/>
      <c r="D1826" s="586" t="s">
        <v>816</v>
      </c>
      <c r="E1826" s="587"/>
      <c r="F1826" s="568" t="s">
        <v>817</v>
      </c>
      <c r="G1826" s="570"/>
      <c r="H1826" s="588">
        <v>41007</v>
      </c>
      <c r="I1826" s="589"/>
      <c r="J1826" s="570" t="s">
        <v>818</v>
      </c>
      <c r="K1826" s="570"/>
      <c r="L1826" s="590">
        <v>580</v>
      </c>
      <c r="M1826" s="591"/>
    </row>
    <row r="1827" spans="1:14" ht="18" thickTop="1" thickBot="1">
      <c r="A1827" s="565" t="s">
        <v>819</v>
      </c>
      <c r="B1827" s="566"/>
      <c r="C1827" s="567"/>
      <c r="D1827" s="572">
        <v>483900000</v>
      </c>
      <c r="E1827" s="573"/>
      <c r="F1827" s="571" t="s">
        <v>820</v>
      </c>
      <c r="G1827" s="557"/>
      <c r="H1827" s="574">
        <v>97</v>
      </c>
      <c r="I1827" s="575"/>
      <c r="J1827" s="557" t="s">
        <v>821</v>
      </c>
      <c r="K1827" s="557"/>
      <c r="L1827" s="576">
        <f>L1825-L1826</f>
        <v>140</v>
      </c>
      <c r="M1827" s="577"/>
    </row>
    <row r="1828" spans="1:14" ht="17.25" thickTop="1">
      <c r="A1828" s="568"/>
      <c r="B1828" s="569"/>
      <c r="C1828" s="570"/>
      <c r="D1828" s="578" t="s">
        <v>822</v>
      </c>
      <c r="E1828" s="578"/>
      <c r="F1828" s="579" t="s">
        <v>823</v>
      </c>
      <c r="G1828" s="579"/>
      <c r="H1828" s="579"/>
      <c r="I1828" s="580"/>
      <c r="J1828" s="566" t="s">
        <v>824</v>
      </c>
      <c r="K1828" s="567"/>
      <c r="L1828" s="458">
        <v>0.73180000000000001</v>
      </c>
      <c r="M1828" s="459"/>
    </row>
    <row r="1829" spans="1:14" ht="17.25" thickBot="1">
      <c r="A1829" s="571"/>
      <c r="B1829" s="556"/>
      <c r="C1829" s="557"/>
      <c r="D1829" s="553" t="s">
        <v>825</v>
      </c>
      <c r="E1829" s="553"/>
      <c r="F1829" s="554" t="s">
        <v>826</v>
      </c>
      <c r="G1829" s="554"/>
      <c r="H1829" s="554"/>
      <c r="I1829" s="555"/>
      <c r="J1829" s="556" t="s">
        <v>827</v>
      </c>
      <c r="K1829" s="557"/>
      <c r="L1829" s="440">
        <v>0.69699999999999995</v>
      </c>
      <c r="M1829" s="441"/>
      <c r="N1829" s="127">
        <f>L1828-L1829</f>
        <v>3.4800000000000053E-2</v>
      </c>
    </row>
    <row r="1830" spans="1:14" ht="42" customHeight="1" thickTop="1" thickBot="1">
      <c r="A1830" s="547" t="s">
        <v>898</v>
      </c>
      <c r="B1830" s="548"/>
      <c r="C1830" s="549"/>
      <c r="D1830" s="549"/>
      <c r="E1830" s="549"/>
      <c r="F1830" s="549"/>
      <c r="G1830" s="549"/>
      <c r="H1830" s="550" t="s">
        <v>899</v>
      </c>
      <c r="I1830" s="550"/>
      <c r="J1830" s="550"/>
      <c r="K1830" s="550"/>
      <c r="L1830" s="550"/>
      <c r="M1830" s="551"/>
    </row>
    <row r="1831" spans="1:14" ht="17.25" thickTop="1">
      <c r="A1831" s="552" t="s">
        <v>900</v>
      </c>
      <c r="B1831" s="552"/>
      <c r="C1831" s="541"/>
      <c r="D1831" s="541"/>
      <c r="E1831" s="541"/>
      <c r="F1831" s="541"/>
      <c r="G1831" s="541"/>
      <c r="H1831" s="541"/>
      <c r="I1831" s="541"/>
      <c r="J1831" s="541"/>
      <c r="K1831" s="541"/>
      <c r="L1831" s="541"/>
      <c r="M1831" s="541"/>
    </row>
    <row r="1832" spans="1:14">
      <c r="A1832" s="542" t="s">
        <v>901</v>
      </c>
      <c r="B1832" s="542"/>
      <c r="C1832" s="540"/>
      <c r="D1832" s="540"/>
      <c r="E1832" s="540"/>
      <c r="F1832" s="540"/>
      <c r="G1832" s="540"/>
      <c r="H1832" s="540"/>
      <c r="I1832" s="540"/>
      <c r="J1832" s="540"/>
      <c r="K1832" s="540"/>
      <c r="L1832" s="540"/>
      <c r="M1832" s="540"/>
    </row>
    <row r="1833" spans="1:14">
      <c r="A1833" s="540" t="s">
        <v>902</v>
      </c>
      <c r="B1833" s="540"/>
      <c r="C1833" s="540"/>
      <c r="D1833" s="540"/>
      <c r="E1833" s="540"/>
      <c r="F1833" s="540"/>
      <c r="G1833" s="540"/>
      <c r="H1833" s="540"/>
      <c r="I1833" s="540"/>
      <c r="J1833" s="540"/>
      <c r="K1833" s="540"/>
      <c r="L1833" s="540"/>
      <c r="M1833" s="540"/>
    </row>
    <row r="1834" spans="1:14">
      <c r="A1834" s="540" t="s">
        <v>903</v>
      </c>
      <c r="B1834" s="540"/>
      <c r="C1834" s="541"/>
      <c r="D1834" s="541"/>
      <c r="E1834" s="541"/>
      <c r="F1834" s="541"/>
      <c r="G1834" s="541"/>
      <c r="H1834" s="541"/>
      <c r="I1834" s="541"/>
      <c r="J1834" s="541"/>
      <c r="K1834" s="541"/>
      <c r="L1834" s="541"/>
      <c r="M1834" s="541"/>
    </row>
    <row r="1835" spans="1:14">
      <c r="A1835" s="542" t="s">
        <v>904</v>
      </c>
      <c r="B1835" s="542"/>
      <c r="C1835" s="540"/>
      <c r="D1835" s="540"/>
      <c r="E1835" s="540"/>
      <c r="F1835" s="540"/>
      <c r="G1835" s="540"/>
      <c r="H1835" s="540"/>
      <c r="I1835" s="540"/>
      <c r="J1835" s="540"/>
      <c r="K1835" s="540"/>
      <c r="L1835" s="540"/>
      <c r="M1835" s="540"/>
    </row>
    <row r="1836" spans="1:14">
      <c r="A1836" s="540" t="s">
        <v>905</v>
      </c>
      <c r="B1836" s="540"/>
      <c r="C1836" s="540"/>
      <c r="D1836" s="540"/>
      <c r="E1836" s="540"/>
      <c r="F1836" s="540"/>
      <c r="G1836" s="540"/>
      <c r="H1836" s="540"/>
      <c r="I1836" s="540"/>
      <c r="J1836" s="540"/>
      <c r="K1836" s="540"/>
      <c r="L1836" s="540"/>
      <c r="M1836" s="540"/>
    </row>
    <row r="1837" spans="1:14">
      <c r="A1837" s="540" t="s">
        <v>906</v>
      </c>
      <c r="B1837" s="540"/>
      <c r="C1837" s="540"/>
      <c r="D1837" s="540"/>
      <c r="E1837" s="540"/>
      <c r="F1837" s="540"/>
      <c r="G1837" s="540"/>
      <c r="H1837" s="540"/>
      <c r="I1837" s="540"/>
      <c r="J1837" s="540"/>
      <c r="K1837" s="540"/>
      <c r="L1837" s="540"/>
      <c r="M1837" s="540"/>
    </row>
    <row r="1838" spans="1:14">
      <c r="A1838" s="540" t="s">
        <v>907</v>
      </c>
      <c r="B1838" s="540"/>
      <c r="C1838" s="540"/>
      <c r="D1838" s="540"/>
      <c r="E1838" s="540"/>
      <c r="F1838" s="540"/>
      <c r="G1838" s="540"/>
      <c r="H1838" s="540"/>
      <c r="I1838" s="540"/>
      <c r="J1838" s="540"/>
      <c r="K1838" s="540"/>
      <c r="L1838" s="540"/>
      <c r="M1838" s="540"/>
    </row>
    <row r="1839" spans="1:14" ht="25.5">
      <c r="E1839" s="616" t="s">
        <v>892</v>
      </c>
      <c r="F1839" s="616"/>
      <c r="G1839" s="616"/>
      <c r="H1839" s="616"/>
      <c r="I1839" s="616"/>
      <c r="L1839" s="616" t="s">
        <v>893</v>
      </c>
      <c r="M1839" s="616"/>
    </row>
    <row r="1840" spans="1:14" ht="25.5">
      <c r="A1840" s="617" t="s">
        <v>894</v>
      </c>
      <c r="B1840" s="617"/>
      <c r="C1840" s="617"/>
      <c r="E1840" s="616" t="s">
        <v>895</v>
      </c>
      <c r="F1840" s="616"/>
      <c r="G1840" s="616"/>
      <c r="H1840" s="616"/>
      <c r="I1840" s="616"/>
    </row>
    <row r="1841" spans="1:14" ht="17.25" thickBot="1">
      <c r="A1841" s="5" t="s">
        <v>908</v>
      </c>
      <c r="B1841" s="6"/>
      <c r="C1841" s="6"/>
      <c r="D1841" s="6"/>
      <c r="E1841" s="5"/>
      <c r="F1841" s="5"/>
      <c r="G1841" s="5"/>
      <c r="H1841" s="5" t="s">
        <v>897</v>
      </c>
      <c r="J1841" s="592">
        <v>40868</v>
      </c>
      <c r="K1841" s="592"/>
      <c r="L1841" s="592"/>
      <c r="M1841" s="7">
        <f>J1841</f>
        <v>40868</v>
      </c>
    </row>
    <row r="1842" spans="1:14" ht="36" customHeight="1" thickTop="1" thickBot="1">
      <c r="A1842" s="593" t="s">
        <v>82</v>
      </c>
      <c r="B1842" s="594"/>
      <c r="C1842" s="595"/>
      <c r="D1842" s="596" t="s">
        <v>808</v>
      </c>
      <c r="E1842" s="597"/>
      <c r="F1842" s="597"/>
      <c r="G1842" s="597"/>
      <c r="H1842" s="597"/>
      <c r="I1842" s="598"/>
      <c r="J1842" s="599" t="s">
        <v>809</v>
      </c>
      <c r="K1842" s="599"/>
      <c r="L1842" s="600" t="s">
        <v>810</v>
      </c>
      <c r="M1842" s="601"/>
    </row>
    <row r="1843" spans="1:14" ht="17.25" thickTop="1">
      <c r="A1843" s="568" t="s">
        <v>811</v>
      </c>
      <c r="B1843" s="569"/>
      <c r="C1843" s="570"/>
      <c r="D1843" s="563" t="s">
        <v>812</v>
      </c>
      <c r="E1843" s="602"/>
      <c r="F1843" s="603" t="s">
        <v>813</v>
      </c>
      <c r="G1843" s="604"/>
      <c r="H1843" s="605">
        <v>40190</v>
      </c>
      <c r="I1843" s="606"/>
      <c r="J1843" s="595" t="s">
        <v>814</v>
      </c>
      <c r="K1843" s="595"/>
      <c r="L1843" s="581">
        <v>720</v>
      </c>
      <c r="M1843" s="582"/>
    </row>
    <row r="1844" spans="1:14" ht="17.25" thickBot="1">
      <c r="A1844" s="583" t="s">
        <v>815</v>
      </c>
      <c r="B1844" s="584"/>
      <c r="C1844" s="585"/>
      <c r="D1844" s="586" t="s">
        <v>816</v>
      </c>
      <c r="E1844" s="587"/>
      <c r="F1844" s="568" t="s">
        <v>817</v>
      </c>
      <c r="G1844" s="570"/>
      <c r="H1844" s="588">
        <v>41007</v>
      </c>
      <c r="I1844" s="589"/>
      <c r="J1844" s="570" t="s">
        <v>818</v>
      </c>
      <c r="K1844" s="570"/>
      <c r="L1844" s="590">
        <v>581</v>
      </c>
      <c r="M1844" s="591"/>
    </row>
    <row r="1845" spans="1:14" ht="18" thickTop="1" thickBot="1">
      <c r="A1845" s="565" t="s">
        <v>819</v>
      </c>
      <c r="B1845" s="566"/>
      <c r="C1845" s="567"/>
      <c r="D1845" s="572">
        <v>483900000</v>
      </c>
      <c r="E1845" s="573"/>
      <c r="F1845" s="571" t="s">
        <v>820</v>
      </c>
      <c r="G1845" s="557"/>
      <c r="H1845" s="574">
        <v>97</v>
      </c>
      <c r="I1845" s="575"/>
      <c r="J1845" s="557" t="s">
        <v>821</v>
      </c>
      <c r="K1845" s="557"/>
      <c r="L1845" s="576">
        <f>L1843-L1844</f>
        <v>139</v>
      </c>
      <c r="M1845" s="577"/>
    </row>
    <row r="1846" spans="1:14" ht="17.25" thickTop="1">
      <c r="A1846" s="568"/>
      <c r="B1846" s="569"/>
      <c r="C1846" s="570"/>
      <c r="D1846" s="578" t="s">
        <v>822</v>
      </c>
      <c r="E1846" s="578"/>
      <c r="F1846" s="579" t="s">
        <v>823</v>
      </c>
      <c r="G1846" s="579"/>
      <c r="H1846" s="579"/>
      <c r="I1846" s="580"/>
      <c r="J1846" s="566" t="s">
        <v>824</v>
      </c>
      <c r="K1846" s="567"/>
      <c r="L1846" s="458">
        <v>0.73340000000000005</v>
      </c>
      <c r="M1846" s="459"/>
    </row>
    <row r="1847" spans="1:14" ht="17.25" thickBot="1">
      <c r="A1847" s="571"/>
      <c r="B1847" s="556"/>
      <c r="C1847" s="557"/>
      <c r="D1847" s="553" t="s">
        <v>825</v>
      </c>
      <c r="E1847" s="553"/>
      <c r="F1847" s="554" t="s">
        <v>826</v>
      </c>
      <c r="G1847" s="554"/>
      <c r="H1847" s="554"/>
      <c r="I1847" s="555"/>
      <c r="J1847" s="556" t="s">
        <v>827</v>
      </c>
      <c r="K1847" s="557"/>
      <c r="L1847" s="440">
        <v>0.69710000000000005</v>
      </c>
      <c r="M1847" s="441"/>
      <c r="N1847" s="127">
        <f>L1846-L1847</f>
        <v>3.6299999999999999E-2</v>
      </c>
    </row>
    <row r="1848" spans="1:14" ht="18" thickTop="1" thickBot="1">
      <c r="A1848" s="704" t="s">
        <v>909</v>
      </c>
      <c r="B1848" s="705"/>
      <c r="C1848" s="706"/>
      <c r="D1848" s="706"/>
      <c r="E1848" s="706"/>
      <c r="F1848" s="706"/>
      <c r="G1848" s="706"/>
      <c r="H1848" s="706"/>
      <c r="I1848" s="706"/>
      <c r="J1848" s="707"/>
      <c r="K1848" s="707"/>
      <c r="L1848" s="706"/>
      <c r="M1848" s="708"/>
    </row>
    <row r="1849" spans="1:14" ht="24" customHeight="1" thickTop="1">
      <c r="A1849" s="568" t="s">
        <v>910</v>
      </c>
      <c r="B1849" s="569"/>
      <c r="C1849" s="570"/>
      <c r="D1849" s="181" t="s">
        <v>911</v>
      </c>
      <c r="E1849" s="181" t="s">
        <v>912</v>
      </c>
      <c r="F1849" s="570" t="s">
        <v>913</v>
      </c>
      <c r="G1849" s="570"/>
      <c r="H1849" s="570" t="s">
        <v>914</v>
      </c>
      <c r="I1849" s="709"/>
      <c r="J1849" s="710" t="s">
        <v>915</v>
      </c>
      <c r="K1849" s="711"/>
      <c r="L1849" s="569" t="s">
        <v>875</v>
      </c>
      <c r="M1849" s="623"/>
    </row>
    <row r="1850" spans="1:14" ht="38.25" customHeight="1">
      <c r="A1850" s="14">
        <v>1</v>
      </c>
      <c r="B1850" s="698" t="s">
        <v>916</v>
      </c>
      <c r="C1850" s="699"/>
      <c r="D1850" s="181" t="s">
        <v>917</v>
      </c>
      <c r="E1850" s="54">
        <v>1</v>
      </c>
      <c r="F1850" s="675"/>
      <c r="G1850" s="676"/>
      <c r="H1850" s="677">
        <f>L1844/L1843</f>
        <v>0.80694444444444446</v>
      </c>
      <c r="I1850" s="678"/>
      <c r="J1850" s="688" t="s">
        <v>918</v>
      </c>
      <c r="K1850" s="689"/>
      <c r="L1850" s="700"/>
      <c r="M1850" s="701"/>
    </row>
    <row r="1851" spans="1:14" ht="38.25" customHeight="1">
      <c r="A1851" s="14">
        <v>2</v>
      </c>
      <c r="B1851" s="686" t="s">
        <v>919</v>
      </c>
      <c r="C1851" s="687"/>
      <c r="D1851" s="181" t="s">
        <v>920</v>
      </c>
      <c r="E1851" s="112">
        <v>49.6</v>
      </c>
      <c r="F1851" s="675"/>
      <c r="G1851" s="676"/>
      <c r="H1851" s="702">
        <v>36</v>
      </c>
      <c r="I1851" s="703"/>
      <c r="J1851" s="688" t="s">
        <v>918</v>
      </c>
      <c r="K1851" s="689"/>
      <c r="L1851" s="696" t="s">
        <v>921</v>
      </c>
      <c r="M1851" s="697"/>
    </row>
    <row r="1852" spans="1:14" ht="38.25" customHeight="1">
      <c r="A1852" s="14">
        <v>3</v>
      </c>
      <c r="B1852" s="686" t="s">
        <v>922</v>
      </c>
      <c r="C1852" s="687"/>
      <c r="D1852" s="181" t="s">
        <v>920</v>
      </c>
      <c r="E1852" s="112">
        <v>316</v>
      </c>
      <c r="F1852" s="675"/>
      <c r="G1852" s="676"/>
      <c r="H1852" s="702">
        <v>260</v>
      </c>
      <c r="I1852" s="703"/>
      <c r="J1852" s="688" t="s">
        <v>918</v>
      </c>
      <c r="K1852" s="689"/>
      <c r="L1852" s="694" t="s">
        <v>923</v>
      </c>
      <c r="M1852" s="695"/>
    </row>
    <row r="1853" spans="1:14" ht="38.25" customHeight="1">
      <c r="A1853" s="14">
        <v>4</v>
      </c>
      <c r="B1853" s="692" t="s">
        <v>924</v>
      </c>
      <c r="C1853" s="693"/>
      <c r="D1853" s="181" t="s">
        <v>925</v>
      </c>
      <c r="E1853" s="55">
        <v>8512</v>
      </c>
      <c r="F1853" s="675"/>
      <c r="G1853" s="676"/>
      <c r="H1853" s="677">
        <v>7000</v>
      </c>
      <c r="I1853" s="678"/>
      <c r="J1853" s="688" t="s">
        <v>918</v>
      </c>
      <c r="K1853" s="689"/>
      <c r="L1853" s="696" t="s">
        <v>926</v>
      </c>
      <c r="M1853" s="697"/>
    </row>
    <row r="1854" spans="1:14" ht="38.25" customHeight="1">
      <c r="A1854" s="14">
        <v>5</v>
      </c>
      <c r="B1854" s="692" t="s">
        <v>927</v>
      </c>
      <c r="C1854" s="693"/>
      <c r="D1854" s="181" t="s">
        <v>925</v>
      </c>
      <c r="E1854" s="112">
        <v>696.15</v>
      </c>
      <c r="F1854" s="675"/>
      <c r="G1854" s="676"/>
      <c r="H1854" s="677">
        <v>208</v>
      </c>
      <c r="I1854" s="678"/>
      <c r="J1854" s="688" t="s">
        <v>918</v>
      </c>
      <c r="K1854" s="689"/>
      <c r="L1854" s="694" t="s">
        <v>928</v>
      </c>
      <c r="M1854" s="695"/>
    </row>
    <row r="1855" spans="1:14" ht="38.25" customHeight="1">
      <c r="A1855" s="14">
        <v>6</v>
      </c>
      <c r="B1855" s="692" t="s">
        <v>929</v>
      </c>
      <c r="C1855" s="693"/>
      <c r="D1855" s="181" t="s">
        <v>925</v>
      </c>
      <c r="E1855" s="112">
        <v>557</v>
      </c>
      <c r="F1855" s="675"/>
      <c r="G1855" s="676"/>
      <c r="H1855" s="677"/>
      <c r="I1855" s="678"/>
      <c r="J1855" s="688" t="s">
        <v>918</v>
      </c>
      <c r="K1855" s="689"/>
      <c r="L1855" s="694" t="s">
        <v>930</v>
      </c>
      <c r="M1855" s="695"/>
    </row>
    <row r="1856" spans="1:14" ht="38.25" customHeight="1">
      <c r="A1856" s="14">
        <v>7</v>
      </c>
      <c r="B1856" s="686" t="s">
        <v>931</v>
      </c>
      <c r="C1856" s="687"/>
      <c r="D1856" s="181" t="s">
        <v>925</v>
      </c>
      <c r="E1856" s="55">
        <v>7726</v>
      </c>
      <c r="F1856" s="675"/>
      <c r="G1856" s="676"/>
      <c r="H1856" s="677">
        <v>6726</v>
      </c>
      <c r="I1856" s="678"/>
      <c r="J1856" s="688" t="s">
        <v>932</v>
      </c>
      <c r="K1856" s="689"/>
      <c r="L1856" s="694" t="s">
        <v>933</v>
      </c>
      <c r="M1856" s="695"/>
    </row>
    <row r="1857" spans="1:13" ht="38.25" customHeight="1">
      <c r="A1857" s="14">
        <v>8</v>
      </c>
      <c r="B1857" s="686" t="s">
        <v>934</v>
      </c>
      <c r="C1857" s="687"/>
      <c r="D1857" s="181" t="s">
        <v>925</v>
      </c>
      <c r="E1857" s="55">
        <v>2013</v>
      </c>
      <c r="F1857" s="675"/>
      <c r="G1857" s="676"/>
      <c r="H1857" s="677">
        <v>100</v>
      </c>
      <c r="I1857" s="678"/>
      <c r="J1857" s="688" t="s">
        <v>918</v>
      </c>
      <c r="K1857" s="689"/>
      <c r="L1857" s="681" t="s">
        <v>935</v>
      </c>
      <c r="M1857" s="682"/>
    </row>
    <row r="1858" spans="1:13" ht="38.25" customHeight="1">
      <c r="A1858" s="14">
        <v>9</v>
      </c>
      <c r="B1858" s="686" t="s">
        <v>936</v>
      </c>
      <c r="C1858" s="687"/>
      <c r="D1858" s="181" t="s">
        <v>925</v>
      </c>
      <c r="E1858" s="112">
        <v>214.54</v>
      </c>
      <c r="F1858" s="675"/>
      <c r="G1858" s="676"/>
      <c r="H1858" s="677"/>
      <c r="I1858" s="678"/>
      <c r="J1858" s="688" t="s">
        <v>918</v>
      </c>
      <c r="K1858" s="689"/>
      <c r="L1858" s="681" t="s">
        <v>937</v>
      </c>
      <c r="M1858" s="682"/>
    </row>
    <row r="1859" spans="1:13" ht="38.25" customHeight="1">
      <c r="A1859" s="14">
        <v>10</v>
      </c>
      <c r="B1859" s="686" t="s">
        <v>938</v>
      </c>
      <c r="C1859" s="687"/>
      <c r="D1859" s="181" t="s">
        <v>925</v>
      </c>
      <c r="E1859" s="55">
        <v>585</v>
      </c>
      <c r="F1859" s="174"/>
      <c r="G1859" s="175"/>
      <c r="H1859" s="176"/>
      <c r="I1859" s="177"/>
      <c r="J1859" s="688" t="s">
        <v>918</v>
      </c>
      <c r="K1859" s="689"/>
      <c r="L1859" s="681" t="s">
        <v>939</v>
      </c>
      <c r="M1859" s="682"/>
    </row>
    <row r="1860" spans="1:13" ht="38.25" customHeight="1">
      <c r="A1860" s="14">
        <v>11</v>
      </c>
      <c r="B1860" s="673" t="s">
        <v>940</v>
      </c>
      <c r="C1860" s="674"/>
      <c r="D1860" s="181" t="s">
        <v>941</v>
      </c>
      <c r="E1860" s="55">
        <v>113</v>
      </c>
      <c r="F1860" s="675"/>
      <c r="G1860" s="676"/>
      <c r="H1860" s="677">
        <v>0</v>
      </c>
      <c r="I1860" s="678"/>
      <c r="J1860" s="688" t="s">
        <v>918</v>
      </c>
      <c r="K1860" s="689"/>
      <c r="L1860" s="681" t="s">
        <v>942</v>
      </c>
      <c r="M1860" s="682"/>
    </row>
    <row r="1861" spans="1:13" ht="38.25" customHeight="1">
      <c r="A1861" s="14">
        <v>12</v>
      </c>
      <c r="B1861" s="673" t="s">
        <v>943</v>
      </c>
      <c r="C1861" s="674"/>
      <c r="D1861" s="181" t="s">
        <v>941</v>
      </c>
      <c r="E1861" s="55">
        <v>254</v>
      </c>
      <c r="F1861" s="675"/>
      <c r="G1861" s="676"/>
      <c r="H1861" s="677"/>
      <c r="I1861" s="678"/>
      <c r="J1861" s="688" t="s">
        <v>918</v>
      </c>
      <c r="K1861" s="689"/>
      <c r="L1861" s="681" t="s">
        <v>944</v>
      </c>
      <c r="M1861" s="682"/>
    </row>
    <row r="1862" spans="1:13" ht="38.25" customHeight="1">
      <c r="A1862" s="14">
        <v>13</v>
      </c>
      <c r="B1862" s="673" t="s">
        <v>945</v>
      </c>
      <c r="C1862" s="674"/>
      <c r="D1862" s="181" t="s">
        <v>946</v>
      </c>
      <c r="E1862" s="55">
        <v>1</v>
      </c>
      <c r="F1862" s="675"/>
      <c r="G1862" s="676"/>
      <c r="H1862" s="677"/>
      <c r="I1862" s="678"/>
      <c r="J1862" s="688" t="s">
        <v>918</v>
      </c>
      <c r="K1862" s="689"/>
      <c r="L1862" s="681"/>
      <c r="M1862" s="682"/>
    </row>
    <row r="1863" spans="1:13" ht="38.25" customHeight="1" thickBot="1">
      <c r="A1863" s="14">
        <v>14</v>
      </c>
      <c r="B1863" s="673" t="s">
        <v>947</v>
      </c>
      <c r="C1863" s="674"/>
      <c r="D1863" s="181" t="s">
        <v>946</v>
      </c>
      <c r="E1863" s="55">
        <v>1</v>
      </c>
      <c r="F1863" s="675"/>
      <c r="G1863" s="676"/>
      <c r="H1863" s="677"/>
      <c r="I1863" s="678"/>
      <c r="J1863" s="679" t="s">
        <v>948</v>
      </c>
      <c r="K1863" s="680"/>
      <c r="L1863" s="681"/>
      <c r="M1863" s="682"/>
    </row>
    <row r="1864" spans="1:13" ht="17.25" thickTop="1">
      <c r="A1864" s="683" t="s">
        <v>949</v>
      </c>
      <c r="B1864" s="684"/>
      <c r="C1864" s="684"/>
      <c r="D1864" s="684"/>
      <c r="E1864" s="684"/>
      <c r="F1864" s="684"/>
      <c r="G1864" s="684"/>
      <c r="H1864" s="684"/>
      <c r="I1864" s="684"/>
      <c r="J1864" s="684"/>
      <c r="K1864" s="684"/>
      <c r="L1864" s="684"/>
      <c r="M1864" s="685"/>
    </row>
    <row r="1865" spans="1:13">
      <c r="A1865" s="668" t="s">
        <v>950</v>
      </c>
      <c r="B1865" s="663"/>
      <c r="C1865" s="187" t="s">
        <v>951</v>
      </c>
      <c r="D1865" s="187" t="s">
        <v>952</v>
      </c>
      <c r="E1865" s="187" t="s">
        <v>950</v>
      </c>
      <c r="F1865" s="187" t="s">
        <v>951</v>
      </c>
      <c r="G1865" s="140" t="s">
        <v>952</v>
      </c>
      <c r="H1865" s="669" t="s">
        <v>953</v>
      </c>
      <c r="I1865" s="670"/>
      <c r="J1865" s="671" t="s">
        <v>954</v>
      </c>
      <c r="K1865" s="671"/>
      <c r="L1865" s="671" t="s">
        <v>955</v>
      </c>
      <c r="M1865" s="672"/>
    </row>
    <row r="1866" spans="1:13">
      <c r="A1866" s="661" t="s">
        <v>956</v>
      </c>
      <c r="B1866" s="569"/>
      <c r="C1866" s="16">
        <v>7</v>
      </c>
      <c r="D1866" s="57">
        <f t="shared" ref="D1866:D1873" si="109">D1770+C1866</f>
        <v>4044</v>
      </c>
      <c r="E1866" s="181" t="s">
        <v>957</v>
      </c>
      <c r="F1866" s="16">
        <v>0</v>
      </c>
      <c r="G1866" s="156">
        <f t="shared" ref="G1866:G1873" si="110">F866+G1770</f>
        <v>8575</v>
      </c>
      <c r="H1866" s="622" t="s">
        <v>958</v>
      </c>
      <c r="I1866" s="570"/>
      <c r="J1866" s="18">
        <v>0</v>
      </c>
      <c r="K1866" s="19">
        <f>J1866+K1770</f>
        <v>32</v>
      </c>
      <c r="L1866" s="20">
        <v>0</v>
      </c>
      <c r="M1866" s="21">
        <f>L1866+M1770</f>
        <v>5</v>
      </c>
    </row>
    <row r="1867" spans="1:13">
      <c r="A1867" s="661" t="s">
        <v>959</v>
      </c>
      <c r="B1867" s="569"/>
      <c r="C1867" s="16">
        <v>0</v>
      </c>
      <c r="D1867" s="57">
        <f t="shared" si="109"/>
        <v>65</v>
      </c>
      <c r="E1867" s="181" t="s">
        <v>960</v>
      </c>
      <c r="F1867" s="16">
        <v>0</v>
      </c>
      <c r="G1867" s="156">
        <f t="shared" si="110"/>
        <v>12</v>
      </c>
      <c r="H1867" s="622" t="s">
        <v>961</v>
      </c>
      <c r="I1867" s="570"/>
      <c r="J1867" s="18">
        <v>0</v>
      </c>
      <c r="K1867" s="19">
        <f>J1867+K1771</f>
        <v>143</v>
      </c>
      <c r="L1867" s="20">
        <v>0</v>
      </c>
      <c r="M1867" s="21">
        <f t="shared" ref="M1867:M1870" si="111">L1867+M1771</f>
        <v>11</v>
      </c>
    </row>
    <row r="1868" spans="1:13">
      <c r="A1868" s="661" t="s">
        <v>962</v>
      </c>
      <c r="B1868" s="569"/>
      <c r="C1868" s="16">
        <v>4</v>
      </c>
      <c r="D1868" s="57">
        <f t="shared" si="109"/>
        <v>1595</v>
      </c>
      <c r="E1868" s="181" t="s">
        <v>963</v>
      </c>
      <c r="F1868" s="16">
        <v>0</v>
      </c>
      <c r="G1868" s="156">
        <f t="shared" si="110"/>
        <v>55</v>
      </c>
      <c r="H1868" s="622" t="s">
        <v>964</v>
      </c>
      <c r="I1868" s="570"/>
      <c r="J1868" s="18">
        <v>0</v>
      </c>
      <c r="K1868" s="19">
        <f>J1868+K1772</f>
        <v>16</v>
      </c>
      <c r="L1868" s="20">
        <v>0</v>
      </c>
      <c r="M1868" s="21">
        <f t="shared" si="111"/>
        <v>3</v>
      </c>
    </row>
    <row r="1869" spans="1:13">
      <c r="A1869" s="661" t="s">
        <v>965</v>
      </c>
      <c r="B1869" s="569"/>
      <c r="C1869" s="16">
        <v>0</v>
      </c>
      <c r="D1869" s="57">
        <f t="shared" si="109"/>
        <v>4053</v>
      </c>
      <c r="E1869" s="181" t="s">
        <v>966</v>
      </c>
      <c r="F1869" s="16">
        <v>0</v>
      </c>
      <c r="G1869" s="156">
        <f t="shared" si="110"/>
        <v>96</v>
      </c>
      <c r="H1869" s="622" t="s">
        <v>967</v>
      </c>
      <c r="I1869" s="570"/>
      <c r="J1869" s="18">
        <v>0</v>
      </c>
      <c r="K1869" s="19">
        <f>J1869+K1773</f>
        <v>16</v>
      </c>
      <c r="L1869" s="20">
        <v>0</v>
      </c>
      <c r="M1869" s="21">
        <f t="shared" si="111"/>
        <v>2</v>
      </c>
    </row>
    <row r="1870" spans="1:13">
      <c r="A1870" s="655" t="s">
        <v>968</v>
      </c>
      <c r="B1870" s="566"/>
      <c r="C1870" s="132">
        <v>0</v>
      </c>
      <c r="D1870" s="57">
        <f t="shared" si="109"/>
        <v>518</v>
      </c>
      <c r="E1870" s="151" t="s">
        <v>969</v>
      </c>
      <c r="F1870" s="132">
        <v>0</v>
      </c>
      <c r="G1870" s="156">
        <f t="shared" si="110"/>
        <v>107</v>
      </c>
      <c r="H1870" s="638" t="s">
        <v>970</v>
      </c>
      <c r="I1870" s="567"/>
      <c r="J1870" s="87">
        <v>0</v>
      </c>
      <c r="K1870" s="134">
        <f>J1870+K1783</f>
        <v>0</v>
      </c>
      <c r="L1870" s="153">
        <v>0</v>
      </c>
      <c r="M1870" s="21">
        <f t="shared" si="111"/>
        <v>111</v>
      </c>
    </row>
    <row r="1871" spans="1:13">
      <c r="A1871" s="653" t="s">
        <v>971</v>
      </c>
      <c r="B1871" s="654"/>
      <c r="C1871" s="22">
        <v>0</v>
      </c>
      <c r="D1871" s="57">
        <f t="shared" si="109"/>
        <v>87</v>
      </c>
      <c r="E1871" s="188" t="s">
        <v>972</v>
      </c>
      <c r="F1871" s="132">
        <v>0</v>
      </c>
      <c r="G1871" s="156">
        <f t="shared" si="110"/>
        <v>14</v>
      </c>
      <c r="H1871" s="719" t="s">
        <v>973</v>
      </c>
      <c r="I1871" s="720"/>
      <c r="J1871" s="87">
        <v>0</v>
      </c>
      <c r="K1871" s="134">
        <f>J1871+K1784</f>
        <v>0</v>
      </c>
      <c r="L1871" s="88">
        <v>0</v>
      </c>
      <c r="M1871" s="135">
        <f>M1775+L1871</f>
        <v>3824</v>
      </c>
    </row>
    <row r="1872" spans="1:13">
      <c r="A1872" s="721" t="s">
        <v>974</v>
      </c>
      <c r="B1872" s="722"/>
      <c r="C1872" s="24">
        <v>0</v>
      </c>
      <c r="D1872" s="57">
        <f t="shared" si="109"/>
        <v>441</v>
      </c>
      <c r="E1872" s="189" t="s">
        <v>975</v>
      </c>
      <c r="F1872" s="16">
        <v>0</v>
      </c>
      <c r="G1872" s="156">
        <f t="shared" si="110"/>
        <v>41</v>
      </c>
      <c r="H1872" s="723" t="s">
        <v>974</v>
      </c>
      <c r="I1872" s="724"/>
      <c r="J1872" s="18">
        <v>0</v>
      </c>
      <c r="K1872" s="134">
        <f>J1872+K1785</f>
        <v>0</v>
      </c>
      <c r="L1872" s="26">
        <v>0</v>
      </c>
      <c r="M1872" s="135">
        <f t="shared" ref="M1872:M1873" si="112">M1776+L1872</f>
        <v>54</v>
      </c>
    </row>
    <row r="1873" spans="1:14" ht="17.25" thickBot="1">
      <c r="A1873" s="712" t="s">
        <v>976</v>
      </c>
      <c r="B1873" s="556"/>
      <c r="C1873" s="114">
        <v>0</v>
      </c>
      <c r="D1873" s="129">
        <f t="shared" si="109"/>
        <v>10</v>
      </c>
      <c r="E1873" s="184" t="s">
        <v>977</v>
      </c>
      <c r="F1873" s="114">
        <v>0</v>
      </c>
      <c r="G1873" s="157">
        <f t="shared" si="110"/>
        <v>3</v>
      </c>
      <c r="H1873" s="713" t="s">
        <v>978</v>
      </c>
      <c r="I1873" s="557"/>
      <c r="J1873" s="115">
        <v>0</v>
      </c>
      <c r="K1873" s="116">
        <f>J1873+K1786</f>
        <v>0</v>
      </c>
      <c r="L1873" s="131">
        <v>0</v>
      </c>
      <c r="M1873" s="135">
        <f t="shared" si="112"/>
        <v>10</v>
      </c>
    </row>
    <row r="1874" spans="1:14" ht="26.25" thickTop="1">
      <c r="E1874" s="616" t="s">
        <v>892</v>
      </c>
      <c r="F1874" s="616"/>
      <c r="G1874" s="616"/>
      <c r="H1874" s="616"/>
      <c r="I1874" s="616"/>
      <c r="L1874" s="616" t="s">
        <v>893</v>
      </c>
      <c r="M1874" s="616"/>
    </row>
    <row r="1875" spans="1:14" ht="25.5">
      <c r="A1875" s="617" t="s">
        <v>894</v>
      </c>
      <c r="B1875" s="617"/>
      <c r="C1875" s="617"/>
      <c r="E1875" s="616" t="s">
        <v>895</v>
      </c>
      <c r="F1875" s="616"/>
      <c r="G1875" s="616"/>
      <c r="H1875" s="616"/>
      <c r="I1875" s="616"/>
    </row>
    <row r="1876" spans="1:14" ht="17.25" thickBot="1">
      <c r="A1876" s="5" t="s">
        <v>908</v>
      </c>
      <c r="B1876" s="6"/>
      <c r="C1876" s="6"/>
      <c r="D1876" s="6"/>
      <c r="E1876" s="5"/>
      <c r="F1876" s="5"/>
      <c r="G1876" s="5"/>
      <c r="H1876" s="5" t="s">
        <v>897</v>
      </c>
      <c r="J1876" s="592">
        <v>40868</v>
      </c>
      <c r="K1876" s="592"/>
      <c r="L1876" s="592"/>
      <c r="M1876" s="7">
        <f>J1876</f>
        <v>40868</v>
      </c>
    </row>
    <row r="1877" spans="1:14" ht="36" customHeight="1" thickTop="1" thickBot="1">
      <c r="A1877" s="593" t="s">
        <v>82</v>
      </c>
      <c r="B1877" s="594"/>
      <c r="C1877" s="595"/>
      <c r="D1877" s="596" t="s">
        <v>808</v>
      </c>
      <c r="E1877" s="597"/>
      <c r="F1877" s="597"/>
      <c r="G1877" s="597"/>
      <c r="H1877" s="597"/>
      <c r="I1877" s="598"/>
      <c r="J1877" s="599" t="s">
        <v>809</v>
      </c>
      <c r="K1877" s="599"/>
      <c r="L1877" s="600" t="s">
        <v>810</v>
      </c>
      <c r="M1877" s="601"/>
    </row>
    <row r="1878" spans="1:14" ht="17.25" thickTop="1">
      <c r="A1878" s="568" t="s">
        <v>811</v>
      </c>
      <c r="B1878" s="569"/>
      <c r="C1878" s="570"/>
      <c r="D1878" s="563" t="s">
        <v>812</v>
      </c>
      <c r="E1878" s="602"/>
      <c r="F1878" s="603" t="s">
        <v>813</v>
      </c>
      <c r="G1878" s="604"/>
      <c r="H1878" s="605">
        <v>40190</v>
      </c>
      <c r="I1878" s="606"/>
      <c r="J1878" s="595" t="s">
        <v>814</v>
      </c>
      <c r="K1878" s="595"/>
      <c r="L1878" s="581">
        <v>720</v>
      </c>
      <c r="M1878" s="582"/>
    </row>
    <row r="1879" spans="1:14" ht="17.25" thickBot="1">
      <c r="A1879" s="583" t="s">
        <v>815</v>
      </c>
      <c r="B1879" s="584"/>
      <c r="C1879" s="585"/>
      <c r="D1879" s="586" t="s">
        <v>816</v>
      </c>
      <c r="E1879" s="587"/>
      <c r="F1879" s="568" t="s">
        <v>817</v>
      </c>
      <c r="G1879" s="570"/>
      <c r="H1879" s="588">
        <v>41007</v>
      </c>
      <c r="I1879" s="589"/>
      <c r="J1879" s="570" t="s">
        <v>818</v>
      </c>
      <c r="K1879" s="570"/>
      <c r="L1879" s="590">
        <v>581</v>
      </c>
      <c r="M1879" s="591"/>
    </row>
    <row r="1880" spans="1:14" ht="18" thickTop="1" thickBot="1">
      <c r="A1880" s="565" t="s">
        <v>819</v>
      </c>
      <c r="B1880" s="566"/>
      <c r="C1880" s="567"/>
      <c r="D1880" s="572">
        <v>483900000</v>
      </c>
      <c r="E1880" s="573"/>
      <c r="F1880" s="571" t="s">
        <v>820</v>
      </c>
      <c r="G1880" s="557"/>
      <c r="H1880" s="574">
        <v>97</v>
      </c>
      <c r="I1880" s="575"/>
      <c r="J1880" s="557" t="s">
        <v>821</v>
      </c>
      <c r="K1880" s="557"/>
      <c r="L1880" s="576">
        <f>L1878-L1879</f>
        <v>139</v>
      </c>
      <c r="M1880" s="577"/>
    </row>
    <row r="1881" spans="1:14" ht="17.25" thickTop="1">
      <c r="A1881" s="568"/>
      <c r="B1881" s="569"/>
      <c r="C1881" s="570"/>
      <c r="D1881" s="578" t="s">
        <v>822</v>
      </c>
      <c r="E1881" s="578"/>
      <c r="F1881" s="579" t="s">
        <v>823</v>
      </c>
      <c r="G1881" s="579"/>
      <c r="H1881" s="579"/>
      <c r="I1881" s="580"/>
      <c r="J1881" s="566" t="s">
        <v>824</v>
      </c>
      <c r="K1881" s="567"/>
      <c r="L1881" s="458">
        <v>0.73340000000000005</v>
      </c>
      <c r="M1881" s="459"/>
    </row>
    <row r="1882" spans="1:14" ht="17.25" thickBot="1">
      <c r="A1882" s="571"/>
      <c r="B1882" s="556"/>
      <c r="C1882" s="557"/>
      <c r="D1882" s="553" t="s">
        <v>825</v>
      </c>
      <c r="E1882" s="553"/>
      <c r="F1882" s="554" t="s">
        <v>826</v>
      </c>
      <c r="G1882" s="554"/>
      <c r="H1882" s="554"/>
      <c r="I1882" s="555"/>
      <c r="J1882" s="556" t="s">
        <v>827</v>
      </c>
      <c r="K1882" s="557"/>
      <c r="L1882" s="440">
        <v>0.69710000000000005</v>
      </c>
      <c r="M1882" s="441"/>
      <c r="N1882" s="127">
        <f>L1881-L1882</f>
        <v>3.6299999999999999E-2</v>
      </c>
    </row>
    <row r="1883" spans="1:14" ht="17.25" thickTop="1">
      <c r="A1883" s="661" t="s">
        <v>828</v>
      </c>
      <c r="B1883" s="569"/>
      <c r="C1883" s="24">
        <v>0</v>
      </c>
      <c r="D1883" s="57">
        <f t="shared" ref="D1883:D1890" si="113">C1883+D1787</f>
        <v>323</v>
      </c>
      <c r="E1883" s="189" t="s">
        <v>829</v>
      </c>
      <c r="F1883" s="16">
        <v>0</v>
      </c>
      <c r="G1883" s="141">
        <f t="shared" ref="G1883:G1890" si="114">F1883+G1787</f>
        <v>10</v>
      </c>
      <c r="H1883" s="662" t="s">
        <v>830</v>
      </c>
      <c r="I1883" s="663"/>
      <c r="J1883" s="18">
        <v>0</v>
      </c>
      <c r="K1883" s="19">
        <f>J1883+K1787</f>
        <v>16</v>
      </c>
      <c r="L1883" s="26">
        <v>0</v>
      </c>
      <c r="M1883" s="21">
        <f>L1883+M1787</f>
        <v>2</v>
      </c>
    </row>
    <row r="1884" spans="1:14">
      <c r="A1884" s="661" t="s">
        <v>831</v>
      </c>
      <c r="B1884" s="569"/>
      <c r="C1884" s="16">
        <v>0</v>
      </c>
      <c r="D1884" s="57">
        <f t="shared" si="113"/>
        <v>374</v>
      </c>
      <c r="E1884" s="181" t="s">
        <v>832</v>
      </c>
      <c r="F1884" s="16">
        <v>0</v>
      </c>
      <c r="G1884" s="141">
        <f t="shared" si="114"/>
        <v>328</v>
      </c>
      <c r="H1884" s="662" t="s">
        <v>833</v>
      </c>
      <c r="I1884" s="663"/>
      <c r="J1884" s="18">
        <v>0</v>
      </c>
      <c r="K1884" s="19">
        <f>J1884+K1788</f>
        <v>0</v>
      </c>
      <c r="L1884" s="26">
        <v>0</v>
      </c>
      <c r="M1884" s="21">
        <f>L1884+M1788</f>
        <v>4</v>
      </c>
    </row>
    <row r="1885" spans="1:14">
      <c r="A1885" s="661" t="s">
        <v>834</v>
      </c>
      <c r="B1885" s="569"/>
      <c r="C1885" s="16">
        <v>0</v>
      </c>
      <c r="D1885" s="57">
        <f t="shared" si="113"/>
        <v>39</v>
      </c>
      <c r="E1885" s="181" t="s">
        <v>835</v>
      </c>
      <c r="F1885" s="16">
        <v>10</v>
      </c>
      <c r="G1885" s="141">
        <f t="shared" si="114"/>
        <v>1370</v>
      </c>
      <c r="H1885" s="662" t="s">
        <v>836</v>
      </c>
      <c r="I1885" s="663"/>
      <c r="J1885" s="18">
        <v>0</v>
      </c>
      <c r="K1885" s="19">
        <f>J1885+K1789</f>
        <v>0</v>
      </c>
      <c r="L1885" s="26">
        <v>0</v>
      </c>
      <c r="M1885" s="21">
        <f>L1885+M1789</f>
        <v>9</v>
      </c>
    </row>
    <row r="1886" spans="1:14">
      <c r="A1886" s="655" t="s">
        <v>837</v>
      </c>
      <c r="B1886" s="566"/>
      <c r="C1886" s="132">
        <v>0</v>
      </c>
      <c r="D1886" s="57">
        <f t="shared" si="113"/>
        <v>10</v>
      </c>
      <c r="E1886" s="183" t="s">
        <v>838</v>
      </c>
      <c r="F1886" s="132">
        <v>6</v>
      </c>
      <c r="G1886" s="141">
        <f t="shared" si="114"/>
        <v>551</v>
      </c>
      <c r="H1886" s="641" t="s">
        <v>839</v>
      </c>
      <c r="I1886" s="642"/>
      <c r="J1886" s="87">
        <v>0</v>
      </c>
      <c r="K1886" s="19">
        <f>J1886+K1790</f>
        <v>0</v>
      </c>
      <c r="L1886" s="148">
        <v>0</v>
      </c>
      <c r="M1886" s="21">
        <f>L1886+M1790</f>
        <v>3</v>
      </c>
    </row>
    <row r="1887" spans="1:14" ht="18" customHeight="1">
      <c r="A1887" s="655" t="s">
        <v>840</v>
      </c>
      <c r="B1887" s="566"/>
      <c r="C1887" s="132">
        <v>0</v>
      </c>
      <c r="D1887" s="57">
        <f t="shared" si="113"/>
        <v>11</v>
      </c>
      <c r="E1887" s="183" t="s">
        <v>841</v>
      </c>
      <c r="F1887" s="132">
        <v>7</v>
      </c>
      <c r="G1887" s="141">
        <f t="shared" si="114"/>
        <v>200</v>
      </c>
      <c r="H1887" s="641" t="s">
        <v>842</v>
      </c>
      <c r="I1887" s="642"/>
      <c r="J1887" s="87">
        <v>0</v>
      </c>
      <c r="K1887" s="19">
        <f>J1887+K1791</f>
        <v>0</v>
      </c>
      <c r="L1887" s="26">
        <v>0</v>
      </c>
      <c r="M1887" s="21">
        <f>L1887+M1791</f>
        <v>10</v>
      </c>
    </row>
    <row r="1888" spans="1:14">
      <c r="A1888" s="661" t="s">
        <v>843</v>
      </c>
      <c r="B1888" s="569"/>
      <c r="C1888" s="16">
        <v>0</v>
      </c>
      <c r="D1888" s="57">
        <f t="shared" si="113"/>
        <v>10</v>
      </c>
      <c r="E1888" s="181" t="s">
        <v>844</v>
      </c>
      <c r="F1888" s="16">
        <v>0</v>
      </c>
      <c r="G1888" s="141">
        <f t="shared" si="114"/>
        <v>15</v>
      </c>
      <c r="H1888" s="662"/>
      <c r="I1888" s="663"/>
      <c r="J1888" s="18"/>
      <c r="K1888" s="19"/>
      <c r="L1888" s="26"/>
      <c r="M1888" s="110"/>
    </row>
    <row r="1889" spans="1:13">
      <c r="A1889" s="646" t="s">
        <v>845</v>
      </c>
      <c r="B1889" s="647"/>
      <c r="C1889" s="94">
        <v>4</v>
      </c>
      <c r="D1889" s="57">
        <f t="shared" si="113"/>
        <v>16</v>
      </c>
      <c r="E1889" s="95" t="s">
        <v>846</v>
      </c>
      <c r="F1889" s="94">
        <v>3</v>
      </c>
      <c r="G1889" s="141">
        <f t="shared" si="114"/>
        <v>11</v>
      </c>
      <c r="H1889" s="648"/>
      <c r="I1889" s="649"/>
      <c r="J1889" s="97"/>
      <c r="K1889" s="98"/>
      <c r="L1889" s="99"/>
      <c r="M1889" s="111"/>
    </row>
    <row r="1890" spans="1:13">
      <c r="A1890" s="646" t="s">
        <v>847</v>
      </c>
      <c r="B1890" s="647"/>
      <c r="C1890" s="94">
        <v>5</v>
      </c>
      <c r="D1890" s="57">
        <f t="shared" si="113"/>
        <v>10</v>
      </c>
      <c r="E1890" s="95" t="s">
        <v>848</v>
      </c>
      <c r="F1890" s="94">
        <v>5</v>
      </c>
      <c r="G1890" s="141">
        <f t="shared" si="114"/>
        <v>25</v>
      </c>
      <c r="H1890" s="648"/>
      <c r="I1890" s="649"/>
      <c r="J1890" s="97"/>
      <c r="K1890" s="98"/>
      <c r="L1890" s="99"/>
      <c r="M1890" s="111"/>
    </row>
    <row r="1891" spans="1:13">
      <c r="A1891" s="650" t="s">
        <v>849</v>
      </c>
      <c r="B1891" s="651"/>
      <c r="C1891" s="651"/>
      <c r="D1891" s="651"/>
      <c r="E1891" s="651"/>
      <c r="F1891" s="651"/>
      <c r="G1891" s="651"/>
      <c r="H1891" s="651"/>
      <c r="I1891" s="651"/>
      <c r="J1891" s="651"/>
      <c r="K1891" s="651"/>
      <c r="L1891" s="651"/>
      <c r="M1891" s="652"/>
    </row>
    <row r="1892" spans="1:13">
      <c r="A1892" s="653" t="s">
        <v>850</v>
      </c>
      <c r="B1892" s="654"/>
      <c r="C1892" s="656" t="s">
        <v>851</v>
      </c>
      <c r="D1892" s="639" t="s">
        <v>852</v>
      </c>
      <c r="E1892" s="566"/>
      <c r="F1892" s="639" t="s">
        <v>853</v>
      </c>
      <c r="G1892" s="658"/>
      <c r="H1892" s="659" t="s">
        <v>854</v>
      </c>
      <c r="I1892" s="656" t="s">
        <v>855</v>
      </c>
      <c r="J1892" s="639" t="s">
        <v>852</v>
      </c>
      <c r="K1892" s="566"/>
      <c r="L1892" s="639" t="s">
        <v>853</v>
      </c>
      <c r="M1892" s="640"/>
    </row>
    <row r="1893" spans="1:13" ht="33" customHeight="1">
      <c r="A1893" s="655"/>
      <c r="B1893" s="566"/>
      <c r="C1893" s="657"/>
      <c r="D1893" s="181" t="s">
        <v>856</v>
      </c>
      <c r="E1893" s="181" t="s">
        <v>857</v>
      </c>
      <c r="F1893" s="181" t="s">
        <v>856</v>
      </c>
      <c r="G1893" s="27" t="s">
        <v>857</v>
      </c>
      <c r="H1893" s="660"/>
      <c r="I1893" s="657"/>
      <c r="J1893" s="181" t="s">
        <v>856</v>
      </c>
      <c r="K1893" s="181" t="s">
        <v>857</v>
      </c>
      <c r="L1893" s="181" t="s">
        <v>856</v>
      </c>
      <c r="M1893" s="186" t="s">
        <v>857</v>
      </c>
    </row>
    <row r="1894" spans="1:13" ht="22.5">
      <c r="A1894" s="180">
        <v>1</v>
      </c>
      <c r="B1894" s="190" t="s">
        <v>858</v>
      </c>
      <c r="C1894" s="65" t="s">
        <v>859</v>
      </c>
      <c r="D1894" s="59">
        <v>0</v>
      </c>
      <c r="E1894" s="58">
        <v>70.5</v>
      </c>
      <c r="F1894" s="59">
        <v>0</v>
      </c>
      <c r="G1894" s="28">
        <v>70.5</v>
      </c>
      <c r="H1894" s="29" t="s">
        <v>860</v>
      </c>
      <c r="I1894" s="58">
        <v>5876</v>
      </c>
      <c r="J1894" s="58">
        <v>0</v>
      </c>
      <c r="K1894" s="58">
        <v>0</v>
      </c>
      <c r="L1894" s="58">
        <v>0</v>
      </c>
      <c r="M1894" s="72">
        <v>6653.6</v>
      </c>
    </row>
    <row r="1895" spans="1:13" ht="22.5">
      <c r="A1895" s="182">
        <v>2</v>
      </c>
      <c r="B1895" s="60" t="s">
        <v>861</v>
      </c>
      <c r="C1895" s="77" t="s">
        <v>859</v>
      </c>
      <c r="D1895" s="62">
        <v>0</v>
      </c>
      <c r="E1895" s="58">
        <v>1286.5</v>
      </c>
      <c r="F1895" s="62">
        <v>0</v>
      </c>
      <c r="G1895" s="52">
        <v>1286.5</v>
      </c>
      <c r="H1895" s="74" t="s">
        <v>862</v>
      </c>
      <c r="I1895" s="64">
        <v>280</v>
      </c>
      <c r="J1895" s="64">
        <v>0</v>
      </c>
      <c r="K1895" s="58">
        <v>0</v>
      </c>
      <c r="L1895" s="64">
        <v>0</v>
      </c>
      <c r="M1895" s="76">
        <v>150</v>
      </c>
    </row>
    <row r="1896" spans="1:13" ht="22.5">
      <c r="A1896" s="180">
        <v>3</v>
      </c>
      <c r="B1896" s="190" t="s">
        <v>861</v>
      </c>
      <c r="C1896" s="70">
        <v>1510</v>
      </c>
      <c r="D1896" s="59">
        <v>0</v>
      </c>
      <c r="E1896" s="58">
        <v>1617</v>
      </c>
      <c r="F1896" s="59">
        <v>0</v>
      </c>
      <c r="G1896" s="28">
        <v>1617</v>
      </c>
      <c r="H1896" s="73" t="s">
        <v>20</v>
      </c>
      <c r="I1896" s="58">
        <v>0</v>
      </c>
      <c r="J1896" s="58">
        <v>0</v>
      </c>
      <c r="K1896" s="58">
        <v>0</v>
      </c>
      <c r="L1896" s="58">
        <v>0</v>
      </c>
      <c r="M1896" s="72">
        <v>400.5</v>
      </c>
    </row>
    <row r="1897" spans="1:13" ht="36">
      <c r="A1897" s="182">
        <v>4</v>
      </c>
      <c r="B1897" s="60" t="s">
        <v>863</v>
      </c>
      <c r="C1897" s="77" t="s">
        <v>859</v>
      </c>
      <c r="D1897" s="62">
        <v>0</v>
      </c>
      <c r="E1897" s="58">
        <v>11</v>
      </c>
      <c r="F1897" s="62">
        <v>0</v>
      </c>
      <c r="G1897" s="52">
        <v>11</v>
      </c>
      <c r="H1897" s="79" t="s">
        <v>21</v>
      </c>
      <c r="I1897" s="183">
        <v>2605</v>
      </c>
      <c r="J1897" s="64">
        <v>0</v>
      </c>
      <c r="K1897" s="58">
        <v>0</v>
      </c>
      <c r="L1897" s="64">
        <v>0</v>
      </c>
      <c r="M1897" s="61">
        <v>2605</v>
      </c>
    </row>
    <row r="1898" spans="1:13" ht="36">
      <c r="A1898" s="182">
        <v>5</v>
      </c>
      <c r="B1898" s="78" t="s">
        <v>864</v>
      </c>
      <c r="C1898" s="75">
        <v>25580.94</v>
      </c>
      <c r="D1898" s="62">
        <v>0</v>
      </c>
      <c r="E1898" s="58">
        <v>26635.5</v>
      </c>
      <c r="F1898" s="62">
        <v>0</v>
      </c>
      <c r="G1898" s="52">
        <v>26635.5</v>
      </c>
      <c r="H1898" s="79" t="s">
        <v>22</v>
      </c>
      <c r="I1898" s="183">
        <v>7442</v>
      </c>
      <c r="J1898" s="64">
        <v>0</v>
      </c>
      <c r="K1898" s="58">
        <v>0</v>
      </c>
      <c r="L1898" s="64">
        <v>0</v>
      </c>
      <c r="M1898" s="50">
        <v>7442</v>
      </c>
    </row>
    <row r="1899" spans="1:13" ht="36">
      <c r="A1899" s="182">
        <v>6</v>
      </c>
      <c r="B1899" s="78" t="s">
        <v>865</v>
      </c>
      <c r="C1899" s="71">
        <v>50</v>
      </c>
      <c r="D1899" s="62">
        <v>0</v>
      </c>
      <c r="E1899" s="58">
        <v>72.5</v>
      </c>
      <c r="F1899" s="62">
        <v>0</v>
      </c>
      <c r="G1899" s="52">
        <v>72.5</v>
      </c>
      <c r="H1899" s="79" t="s">
        <v>23</v>
      </c>
      <c r="I1899" s="183">
        <v>1319</v>
      </c>
      <c r="J1899" s="64">
        <v>0</v>
      </c>
      <c r="K1899" s="58">
        <v>0</v>
      </c>
      <c r="L1899" s="64">
        <v>0</v>
      </c>
      <c r="M1899" s="50">
        <v>1319</v>
      </c>
    </row>
    <row r="1900" spans="1:13" ht="22.5">
      <c r="A1900" s="180">
        <v>7</v>
      </c>
      <c r="B1900" s="179" t="s">
        <v>866</v>
      </c>
      <c r="C1900" s="66">
        <v>33.6</v>
      </c>
      <c r="D1900" s="59">
        <v>0</v>
      </c>
      <c r="E1900" s="58">
        <v>24.16</v>
      </c>
      <c r="F1900" s="59">
        <v>0</v>
      </c>
      <c r="G1900" s="28">
        <v>24.16</v>
      </c>
      <c r="H1900" s="31"/>
      <c r="I1900" s="181"/>
      <c r="J1900" s="181"/>
      <c r="K1900" s="181"/>
      <c r="L1900" s="181"/>
      <c r="M1900" s="30"/>
    </row>
    <row r="1901" spans="1:13" ht="22.5">
      <c r="A1901" s="182">
        <v>8</v>
      </c>
      <c r="B1901" s="32" t="s">
        <v>867</v>
      </c>
      <c r="C1901" s="67">
        <v>88.8</v>
      </c>
      <c r="D1901" s="62">
        <v>0</v>
      </c>
      <c r="E1901" s="58">
        <v>70.42</v>
      </c>
      <c r="F1901" s="62">
        <v>0</v>
      </c>
      <c r="G1901" s="52">
        <v>70.42</v>
      </c>
      <c r="H1901" s="33"/>
      <c r="I1901" s="183"/>
      <c r="J1901" s="183"/>
      <c r="K1901" s="183"/>
      <c r="L1901" s="183"/>
      <c r="M1901" s="34"/>
    </row>
    <row r="1902" spans="1:13">
      <c r="A1902" s="180">
        <v>9</v>
      </c>
      <c r="B1902" s="179" t="s">
        <v>868</v>
      </c>
      <c r="C1902" s="68">
        <v>1343</v>
      </c>
      <c r="D1902" s="59">
        <v>0</v>
      </c>
      <c r="E1902" s="58">
        <v>1474.91</v>
      </c>
      <c r="F1902" s="59">
        <v>0</v>
      </c>
      <c r="G1902" s="28">
        <v>1474.91</v>
      </c>
      <c r="H1902" s="31"/>
      <c r="I1902" s="181"/>
      <c r="J1902" s="181"/>
      <c r="K1902" s="181"/>
      <c r="L1902" s="181"/>
      <c r="M1902" s="30"/>
    </row>
    <row r="1903" spans="1:13">
      <c r="A1903" s="182">
        <v>10</v>
      </c>
      <c r="B1903" s="32" t="s">
        <v>869</v>
      </c>
      <c r="C1903" s="69">
        <v>4007</v>
      </c>
      <c r="D1903" s="62">
        <v>0</v>
      </c>
      <c r="E1903" s="58">
        <v>3972.43</v>
      </c>
      <c r="F1903" s="62">
        <v>0</v>
      </c>
      <c r="G1903" s="28">
        <v>3972.43</v>
      </c>
      <c r="H1903" s="33"/>
      <c r="I1903" s="183"/>
      <c r="J1903" s="183"/>
      <c r="K1903" s="183"/>
      <c r="L1903" s="183"/>
      <c r="M1903" s="34"/>
    </row>
    <row r="1904" spans="1:13" ht="17.25" thickBot="1">
      <c r="A1904" s="35">
        <v>11</v>
      </c>
      <c r="B1904" s="36"/>
      <c r="C1904" s="37"/>
      <c r="D1904" s="38"/>
      <c r="E1904" s="90"/>
      <c r="F1904" s="38"/>
      <c r="G1904" s="39"/>
      <c r="H1904" s="40"/>
      <c r="I1904" s="41"/>
      <c r="J1904" s="41"/>
      <c r="K1904" s="41"/>
      <c r="L1904" s="41"/>
      <c r="M1904" s="42"/>
    </row>
    <row r="1905" spans="1:13" ht="33.75" thickTop="1">
      <c r="A1905" s="565" t="s">
        <v>870</v>
      </c>
      <c r="B1905" s="566"/>
      <c r="C1905" s="567"/>
      <c r="D1905" s="567"/>
      <c r="E1905" s="639"/>
      <c r="F1905" s="641" t="s">
        <v>871</v>
      </c>
      <c r="G1905" s="642"/>
      <c r="H1905" s="43" t="s">
        <v>872</v>
      </c>
      <c r="I1905" s="43" t="s">
        <v>873</v>
      </c>
      <c r="J1905" s="567" t="s">
        <v>874</v>
      </c>
      <c r="K1905" s="567"/>
      <c r="L1905" s="567" t="s">
        <v>875</v>
      </c>
      <c r="M1905" s="643"/>
    </row>
    <row r="1906" spans="1:13">
      <c r="A1906" s="618" t="s">
        <v>876</v>
      </c>
      <c r="B1906" s="619"/>
      <c r="C1906" s="620"/>
      <c r="D1906" s="620" t="s">
        <v>877</v>
      </c>
      <c r="E1906" s="621"/>
      <c r="F1906" s="644"/>
      <c r="G1906" s="645"/>
      <c r="H1906" s="89"/>
      <c r="I1906" s="57"/>
      <c r="J1906" s="570"/>
      <c r="K1906" s="570"/>
      <c r="L1906" s="570"/>
      <c r="M1906" s="623"/>
    </row>
    <row r="1907" spans="1:13">
      <c r="A1907" s="618" t="s">
        <v>878</v>
      </c>
      <c r="B1907" s="619"/>
      <c r="C1907" s="620"/>
      <c r="D1907" s="620" t="s">
        <v>879</v>
      </c>
      <c r="E1907" s="621"/>
      <c r="F1907" s="622"/>
      <c r="G1907" s="570"/>
      <c r="H1907" s="92"/>
      <c r="I1907" s="57"/>
      <c r="J1907" s="570"/>
      <c r="K1907" s="570"/>
      <c r="L1907" s="570"/>
      <c r="M1907" s="623"/>
    </row>
    <row r="1908" spans="1:13">
      <c r="A1908" s="634" t="s">
        <v>880</v>
      </c>
      <c r="B1908" s="635"/>
      <c r="C1908" s="579"/>
      <c r="D1908" s="636" t="s">
        <v>881</v>
      </c>
      <c r="E1908" s="637"/>
      <c r="F1908" s="638"/>
      <c r="G1908" s="567"/>
      <c r="H1908" s="92"/>
      <c r="I1908" s="57"/>
      <c r="J1908" s="570"/>
      <c r="K1908" s="570"/>
      <c r="L1908" s="570"/>
      <c r="M1908" s="623"/>
    </row>
    <row r="1909" spans="1:13">
      <c r="A1909" s="618" t="s">
        <v>882</v>
      </c>
      <c r="B1909" s="619"/>
      <c r="C1909" s="620"/>
      <c r="D1909" s="620" t="s">
        <v>883</v>
      </c>
      <c r="E1909" s="621"/>
      <c r="F1909" s="622"/>
      <c r="G1909" s="570"/>
      <c r="H1909" s="92"/>
      <c r="I1909" s="44"/>
      <c r="J1909" s="570"/>
      <c r="K1909" s="570"/>
      <c r="L1909" s="570"/>
      <c r="M1909" s="623"/>
    </row>
    <row r="1910" spans="1:13" ht="17.25" thickBot="1">
      <c r="A1910" s="624" t="s">
        <v>884</v>
      </c>
      <c r="B1910" s="625"/>
      <c r="C1910" s="626"/>
      <c r="D1910" s="627" t="s">
        <v>885</v>
      </c>
      <c r="E1910" s="628"/>
      <c r="F1910" s="629"/>
      <c r="G1910" s="630"/>
      <c r="H1910" s="46"/>
      <c r="I1910" s="47"/>
      <c r="J1910" s="631"/>
      <c r="K1910" s="630"/>
      <c r="L1910" s="632"/>
      <c r="M1910" s="633"/>
    </row>
    <row r="1911" spans="1:13" ht="17.25" thickTop="1">
      <c r="A1911" s="607" t="s">
        <v>886</v>
      </c>
      <c r="B1911" s="608"/>
      <c r="C1911" s="608"/>
      <c r="D1911" s="608"/>
      <c r="E1911" s="608"/>
      <c r="F1911" s="608"/>
      <c r="G1911" s="608"/>
      <c r="H1911" s="608"/>
      <c r="I1911" s="608"/>
      <c r="J1911" s="608"/>
      <c r="K1911" s="608"/>
      <c r="L1911" s="608"/>
      <c r="M1911" s="609"/>
    </row>
    <row r="1912" spans="1:13">
      <c r="A1912" s="610" t="s">
        <v>887</v>
      </c>
      <c r="B1912" s="611"/>
      <c r="C1912" s="611"/>
      <c r="D1912" s="611"/>
      <c r="E1912" s="611"/>
      <c r="F1912" s="611"/>
      <c r="G1912" s="611"/>
      <c r="H1912" s="611"/>
      <c r="I1912" s="611"/>
      <c r="J1912" s="611"/>
      <c r="K1912" s="611"/>
      <c r="L1912" s="611"/>
      <c r="M1912" s="612"/>
    </row>
    <row r="1913" spans="1:13" ht="30" customHeight="1">
      <c r="A1913" s="613" t="s">
        <v>888</v>
      </c>
      <c r="B1913" s="614"/>
      <c r="C1913" s="614"/>
      <c r="D1913" s="614"/>
      <c r="E1913" s="614"/>
      <c r="F1913" s="614"/>
      <c r="G1913" s="614"/>
      <c r="H1913" s="614"/>
      <c r="I1913" s="614"/>
      <c r="J1913" s="614"/>
      <c r="K1913" s="614"/>
      <c r="L1913" s="614"/>
      <c r="M1913" s="615"/>
    </row>
    <row r="1914" spans="1:13" ht="78.75" customHeight="1">
      <c r="A1914" s="716" t="s">
        <v>979</v>
      </c>
      <c r="B1914" s="717"/>
      <c r="C1914" s="717"/>
      <c r="D1914" s="717"/>
      <c r="E1914" s="717"/>
      <c r="F1914" s="717"/>
      <c r="G1914" s="717"/>
      <c r="H1914" s="717"/>
      <c r="I1914" s="717"/>
      <c r="J1914" s="717"/>
      <c r="K1914" s="717"/>
      <c r="L1914" s="717"/>
      <c r="M1914" s="718"/>
    </row>
    <row r="1915" spans="1:13">
      <c r="A1915" s="561" t="s">
        <v>890</v>
      </c>
      <c r="B1915" s="562"/>
      <c r="C1915" s="563"/>
      <c r="D1915" s="563"/>
      <c r="E1915" s="563"/>
      <c r="F1915" s="563"/>
      <c r="G1915" s="563"/>
      <c r="H1915" s="563"/>
      <c r="I1915" s="563"/>
      <c r="J1915" s="563"/>
      <c r="K1915" s="563"/>
      <c r="L1915" s="563"/>
      <c r="M1915" s="564"/>
    </row>
    <row r="1916" spans="1:13" ht="17.25" thickBot="1">
      <c r="A1916" s="543" t="s">
        <v>891</v>
      </c>
      <c r="B1916" s="544"/>
      <c r="C1916" s="545"/>
      <c r="D1916" s="545"/>
      <c r="E1916" s="545"/>
      <c r="F1916" s="545"/>
      <c r="G1916" s="545"/>
      <c r="H1916" s="545"/>
      <c r="I1916" s="545"/>
      <c r="J1916" s="545"/>
      <c r="K1916" s="545"/>
      <c r="L1916" s="545"/>
      <c r="M1916" s="546"/>
    </row>
    <row r="1917" spans="1:13" ht="26.25" thickTop="1">
      <c r="E1917" s="616" t="s">
        <v>892</v>
      </c>
      <c r="F1917" s="616"/>
      <c r="G1917" s="616"/>
      <c r="H1917" s="616"/>
      <c r="I1917" s="616"/>
      <c r="L1917" s="616" t="s">
        <v>893</v>
      </c>
      <c r="M1917" s="616"/>
    </row>
    <row r="1918" spans="1:13" ht="25.5">
      <c r="A1918" s="617" t="s">
        <v>894</v>
      </c>
      <c r="B1918" s="617"/>
      <c r="C1918" s="617"/>
      <c r="E1918" s="616" t="s">
        <v>895</v>
      </c>
      <c r="F1918" s="616"/>
      <c r="G1918" s="616"/>
      <c r="H1918" s="616"/>
      <c r="I1918" s="616"/>
    </row>
    <row r="1919" spans="1:13" ht="17.25" thickBot="1">
      <c r="A1919" s="5" t="s">
        <v>908</v>
      </c>
      <c r="B1919" s="6"/>
      <c r="C1919" s="6"/>
      <c r="D1919" s="6"/>
      <c r="E1919" s="5"/>
      <c r="F1919" s="5"/>
      <c r="G1919" s="5"/>
      <c r="H1919" s="5" t="s">
        <v>897</v>
      </c>
      <c r="J1919" s="592">
        <v>40868</v>
      </c>
      <c r="K1919" s="592"/>
      <c r="L1919" s="592"/>
      <c r="M1919" s="7">
        <f>J1919</f>
        <v>40868</v>
      </c>
    </row>
    <row r="1920" spans="1:13" ht="36" customHeight="1" thickTop="1" thickBot="1">
      <c r="A1920" s="593" t="s">
        <v>82</v>
      </c>
      <c r="B1920" s="594"/>
      <c r="C1920" s="595"/>
      <c r="D1920" s="596" t="s">
        <v>808</v>
      </c>
      <c r="E1920" s="597"/>
      <c r="F1920" s="597"/>
      <c r="G1920" s="597"/>
      <c r="H1920" s="597"/>
      <c r="I1920" s="598"/>
      <c r="J1920" s="599" t="s">
        <v>809</v>
      </c>
      <c r="K1920" s="599"/>
      <c r="L1920" s="600" t="s">
        <v>810</v>
      </c>
      <c r="M1920" s="601"/>
    </row>
    <row r="1921" spans="1:14" ht="17.25" thickTop="1">
      <c r="A1921" s="568" t="s">
        <v>811</v>
      </c>
      <c r="B1921" s="569"/>
      <c r="C1921" s="570"/>
      <c r="D1921" s="563" t="s">
        <v>812</v>
      </c>
      <c r="E1921" s="602"/>
      <c r="F1921" s="603" t="s">
        <v>813</v>
      </c>
      <c r="G1921" s="604"/>
      <c r="H1921" s="605">
        <v>40190</v>
      </c>
      <c r="I1921" s="606"/>
      <c r="J1921" s="595" t="s">
        <v>814</v>
      </c>
      <c r="K1921" s="595"/>
      <c r="L1921" s="581">
        <v>720</v>
      </c>
      <c r="M1921" s="582"/>
    </row>
    <row r="1922" spans="1:14" ht="17.25" thickBot="1">
      <c r="A1922" s="583" t="s">
        <v>815</v>
      </c>
      <c r="B1922" s="584"/>
      <c r="C1922" s="585"/>
      <c r="D1922" s="586" t="s">
        <v>816</v>
      </c>
      <c r="E1922" s="587"/>
      <c r="F1922" s="568" t="s">
        <v>817</v>
      </c>
      <c r="G1922" s="570"/>
      <c r="H1922" s="588">
        <v>41007</v>
      </c>
      <c r="I1922" s="589"/>
      <c r="J1922" s="570" t="s">
        <v>818</v>
      </c>
      <c r="K1922" s="570"/>
      <c r="L1922" s="590">
        <v>581</v>
      </c>
      <c r="M1922" s="591"/>
    </row>
    <row r="1923" spans="1:14" ht="18" thickTop="1" thickBot="1">
      <c r="A1923" s="565" t="s">
        <v>819</v>
      </c>
      <c r="B1923" s="566"/>
      <c r="C1923" s="567"/>
      <c r="D1923" s="572">
        <v>483900000</v>
      </c>
      <c r="E1923" s="573"/>
      <c r="F1923" s="571" t="s">
        <v>820</v>
      </c>
      <c r="G1923" s="557"/>
      <c r="H1923" s="574">
        <v>97</v>
      </c>
      <c r="I1923" s="575"/>
      <c r="J1923" s="557" t="s">
        <v>821</v>
      </c>
      <c r="K1923" s="557"/>
      <c r="L1923" s="576">
        <f>L1921-L1922</f>
        <v>139</v>
      </c>
      <c r="M1923" s="577"/>
    </row>
    <row r="1924" spans="1:14" ht="17.25" thickTop="1">
      <c r="A1924" s="568"/>
      <c r="B1924" s="569"/>
      <c r="C1924" s="570"/>
      <c r="D1924" s="578" t="s">
        <v>822</v>
      </c>
      <c r="E1924" s="578"/>
      <c r="F1924" s="579" t="s">
        <v>823</v>
      </c>
      <c r="G1924" s="579"/>
      <c r="H1924" s="579"/>
      <c r="I1924" s="580"/>
      <c r="J1924" s="566" t="s">
        <v>824</v>
      </c>
      <c r="K1924" s="567"/>
      <c r="L1924" s="458">
        <v>0.73340000000000005</v>
      </c>
      <c r="M1924" s="459"/>
    </row>
    <row r="1925" spans="1:14" ht="17.25" thickBot="1">
      <c r="A1925" s="571"/>
      <c r="B1925" s="556"/>
      <c r="C1925" s="557"/>
      <c r="D1925" s="553" t="s">
        <v>825</v>
      </c>
      <c r="E1925" s="553"/>
      <c r="F1925" s="554" t="s">
        <v>826</v>
      </c>
      <c r="G1925" s="554"/>
      <c r="H1925" s="554"/>
      <c r="I1925" s="555"/>
      <c r="J1925" s="556" t="s">
        <v>827</v>
      </c>
      <c r="K1925" s="557"/>
      <c r="L1925" s="440">
        <v>0.69710000000000005</v>
      </c>
      <c r="M1925" s="441"/>
      <c r="N1925" s="127">
        <f>L1924-L1925</f>
        <v>3.6299999999999999E-2</v>
      </c>
    </row>
    <row r="1926" spans="1:14" ht="42" customHeight="1" thickTop="1" thickBot="1">
      <c r="A1926" s="547" t="s">
        <v>898</v>
      </c>
      <c r="B1926" s="548"/>
      <c r="C1926" s="549"/>
      <c r="D1926" s="549"/>
      <c r="E1926" s="549"/>
      <c r="F1926" s="549"/>
      <c r="G1926" s="549"/>
      <c r="H1926" s="550" t="s">
        <v>899</v>
      </c>
      <c r="I1926" s="550"/>
      <c r="J1926" s="550"/>
      <c r="K1926" s="550"/>
      <c r="L1926" s="550"/>
      <c r="M1926" s="551"/>
    </row>
    <row r="1927" spans="1:14" ht="17.25" thickTop="1">
      <c r="A1927" s="552" t="s">
        <v>900</v>
      </c>
      <c r="B1927" s="552"/>
      <c r="C1927" s="541"/>
      <c r="D1927" s="541"/>
      <c r="E1927" s="541"/>
      <c r="F1927" s="541"/>
      <c r="G1927" s="541"/>
      <c r="H1927" s="541"/>
      <c r="I1927" s="541"/>
      <c r="J1927" s="541"/>
      <c r="K1927" s="541"/>
      <c r="L1927" s="541"/>
      <c r="M1927" s="541"/>
    </row>
    <row r="1928" spans="1:14">
      <c r="A1928" s="542" t="s">
        <v>901</v>
      </c>
      <c r="B1928" s="542"/>
      <c r="C1928" s="540"/>
      <c r="D1928" s="540"/>
      <c r="E1928" s="540"/>
      <c r="F1928" s="540"/>
      <c r="G1928" s="540"/>
      <c r="H1928" s="540"/>
      <c r="I1928" s="540"/>
      <c r="J1928" s="540"/>
      <c r="K1928" s="540"/>
      <c r="L1928" s="540"/>
      <c r="M1928" s="540"/>
    </row>
    <row r="1929" spans="1:14">
      <c r="A1929" s="540" t="s">
        <v>902</v>
      </c>
      <c r="B1929" s="540"/>
      <c r="C1929" s="540"/>
      <c r="D1929" s="540"/>
      <c r="E1929" s="540"/>
      <c r="F1929" s="540"/>
      <c r="G1929" s="540"/>
      <c r="H1929" s="540"/>
      <c r="I1929" s="540"/>
      <c r="J1929" s="540"/>
      <c r="K1929" s="540"/>
      <c r="L1929" s="540"/>
      <c r="M1929" s="540"/>
    </row>
    <row r="1930" spans="1:14">
      <c r="A1930" s="540" t="s">
        <v>903</v>
      </c>
      <c r="B1930" s="540"/>
      <c r="C1930" s="541"/>
      <c r="D1930" s="541"/>
      <c r="E1930" s="541"/>
      <c r="F1930" s="541"/>
      <c r="G1930" s="541"/>
      <c r="H1930" s="541"/>
      <c r="I1930" s="541"/>
      <c r="J1930" s="541"/>
      <c r="K1930" s="541"/>
      <c r="L1930" s="541"/>
      <c r="M1930" s="541"/>
    </row>
    <row r="1931" spans="1:14">
      <c r="A1931" s="542" t="s">
        <v>904</v>
      </c>
      <c r="B1931" s="542"/>
      <c r="C1931" s="540"/>
      <c r="D1931" s="540"/>
      <c r="E1931" s="540"/>
      <c r="F1931" s="540"/>
      <c r="G1931" s="540"/>
      <c r="H1931" s="540"/>
      <c r="I1931" s="540"/>
      <c r="J1931" s="540"/>
      <c r="K1931" s="540"/>
      <c r="L1931" s="540"/>
      <c r="M1931" s="540"/>
    </row>
    <row r="1932" spans="1:14">
      <c r="A1932" s="540" t="s">
        <v>905</v>
      </c>
      <c r="B1932" s="540"/>
      <c r="C1932" s="540"/>
      <c r="D1932" s="540"/>
      <c r="E1932" s="540"/>
      <c r="F1932" s="540"/>
      <c r="G1932" s="540"/>
      <c r="H1932" s="540"/>
      <c r="I1932" s="540"/>
      <c r="J1932" s="540"/>
      <c r="K1932" s="540"/>
      <c r="L1932" s="540"/>
      <c r="M1932" s="540"/>
    </row>
    <row r="1933" spans="1:14">
      <c r="A1933" s="540" t="s">
        <v>906</v>
      </c>
      <c r="B1933" s="540"/>
      <c r="C1933" s="540"/>
      <c r="D1933" s="540"/>
      <c r="E1933" s="540"/>
      <c r="F1933" s="540"/>
      <c r="G1933" s="540"/>
      <c r="H1933" s="540"/>
      <c r="I1933" s="540"/>
      <c r="J1933" s="540"/>
      <c r="K1933" s="540"/>
      <c r="L1933" s="540"/>
      <c r="M1933" s="540"/>
    </row>
    <row r="1934" spans="1:14">
      <c r="A1934" s="540" t="s">
        <v>907</v>
      </c>
      <c r="B1934" s="540"/>
      <c r="C1934" s="540"/>
      <c r="D1934" s="540"/>
      <c r="E1934" s="540"/>
      <c r="F1934" s="540"/>
      <c r="G1934" s="540"/>
      <c r="H1934" s="540"/>
      <c r="I1934" s="540"/>
      <c r="J1934" s="540"/>
      <c r="K1934" s="540"/>
      <c r="L1934" s="540"/>
      <c r="M1934" s="540"/>
    </row>
    <row r="1935" spans="1:14" ht="25.5">
      <c r="E1935" s="616" t="s">
        <v>892</v>
      </c>
      <c r="F1935" s="616"/>
      <c r="G1935" s="616"/>
      <c r="H1935" s="616"/>
      <c r="I1935" s="616"/>
      <c r="L1935" s="616" t="s">
        <v>893</v>
      </c>
      <c r="M1935" s="616"/>
    </row>
    <row r="1936" spans="1:14" ht="25.5">
      <c r="A1936" s="617" t="s">
        <v>894</v>
      </c>
      <c r="B1936" s="617"/>
      <c r="C1936" s="617"/>
      <c r="E1936" s="616" t="s">
        <v>895</v>
      </c>
      <c r="F1936" s="616"/>
      <c r="G1936" s="616"/>
      <c r="H1936" s="616"/>
      <c r="I1936" s="616"/>
    </row>
    <row r="1937" spans="1:14" ht="17.25" thickBot="1">
      <c r="A1937" s="5" t="s">
        <v>908</v>
      </c>
      <c r="B1937" s="6"/>
      <c r="C1937" s="6"/>
      <c r="D1937" s="6"/>
      <c r="E1937" s="5"/>
      <c r="F1937" s="5"/>
      <c r="G1937" s="5"/>
      <c r="H1937" s="5" t="s">
        <v>897</v>
      </c>
      <c r="J1937" s="592">
        <v>40869</v>
      </c>
      <c r="K1937" s="592"/>
      <c r="L1937" s="592"/>
      <c r="M1937" s="7">
        <f>J1937</f>
        <v>40869</v>
      </c>
    </row>
    <row r="1938" spans="1:14" ht="36" customHeight="1" thickTop="1" thickBot="1">
      <c r="A1938" s="593" t="s">
        <v>82</v>
      </c>
      <c r="B1938" s="594"/>
      <c r="C1938" s="595"/>
      <c r="D1938" s="596" t="s">
        <v>808</v>
      </c>
      <c r="E1938" s="597"/>
      <c r="F1938" s="597"/>
      <c r="G1938" s="597"/>
      <c r="H1938" s="597"/>
      <c r="I1938" s="598"/>
      <c r="J1938" s="599" t="s">
        <v>809</v>
      </c>
      <c r="K1938" s="599"/>
      <c r="L1938" s="600" t="s">
        <v>810</v>
      </c>
      <c r="M1938" s="601"/>
    </row>
    <row r="1939" spans="1:14" ht="17.25" thickTop="1">
      <c r="A1939" s="568" t="s">
        <v>811</v>
      </c>
      <c r="B1939" s="569"/>
      <c r="C1939" s="570"/>
      <c r="D1939" s="563" t="s">
        <v>812</v>
      </c>
      <c r="E1939" s="602"/>
      <c r="F1939" s="603" t="s">
        <v>813</v>
      </c>
      <c r="G1939" s="604"/>
      <c r="H1939" s="605">
        <v>40190</v>
      </c>
      <c r="I1939" s="606"/>
      <c r="J1939" s="595" t="s">
        <v>814</v>
      </c>
      <c r="K1939" s="595"/>
      <c r="L1939" s="581">
        <v>720</v>
      </c>
      <c r="M1939" s="582"/>
    </row>
    <row r="1940" spans="1:14" ht="17.25" thickBot="1">
      <c r="A1940" s="583" t="s">
        <v>815</v>
      </c>
      <c r="B1940" s="584"/>
      <c r="C1940" s="585"/>
      <c r="D1940" s="586" t="s">
        <v>816</v>
      </c>
      <c r="E1940" s="587"/>
      <c r="F1940" s="568" t="s">
        <v>817</v>
      </c>
      <c r="G1940" s="570"/>
      <c r="H1940" s="588">
        <v>41007</v>
      </c>
      <c r="I1940" s="589"/>
      <c r="J1940" s="570" t="s">
        <v>818</v>
      </c>
      <c r="K1940" s="570"/>
      <c r="L1940" s="590">
        <v>582</v>
      </c>
      <c r="M1940" s="591"/>
    </row>
    <row r="1941" spans="1:14" ht="18" thickTop="1" thickBot="1">
      <c r="A1941" s="565" t="s">
        <v>819</v>
      </c>
      <c r="B1941" s="566"/>
      <c r="C1941" s="567"/>
      <c r="D1941" s="572">
        <v>483900000</v>
      </c>
      <c r="E1941" s="573"/>
      <c r="F1941" s="571" t="s">
        <v>820</v>
      </c>
      <c r="G1941" s="557"/>
      <c r="H1941" s="574">
        <v>97</v>
      </c>
      <c r="I1941" s="575"/>
      <c r="J1941" s="557" t="s">
        <v>821</v>
      </c>
      <c r="K1941" s="557"/>
      <c r="L1941" s="576">
        <f>L1939-L1940</f>
        <v>138</v>
      </c>
      <c r="M1941" s="577"/>
    </row>
    <row r="1942" spans="1:14" ht="17.25" thickTop="1">
      <c r="A1942" s="568"/>
      <c r="B1942" s="569"/>
      <c r="C1942" s="570"/>
      <c r="D1942" s="578" t="s">
        <v>822</v>
      </c>
      <c r="E1942" s="578"/>
      <c r="F1942" s="579" t="s">
        <v>823</v>
      </c>
      <c r="G1942" s="579"/>
      <c r="H1942" s="579"/>
      <c r="I1942" s="580"/>
      <c r="J1942" s="566" t="s">
        <v>824</v>
      </c>
      <c r="K1942" s="567"/>
      <c r="L1942" s="458">
        <v>0.73499999999999999</v>
      </c>
      <c r="M1942" s="459"/>
    </row>
    <row r="1943" spans="1:14" ht="17.25" thickBot="1">
      <c r="A1943" s="571"/>
      <c r="B1943" s="556"/>
      <c r="C1943" s="557"/>
      <c r="D1943" s="553" t="s">
        <v>825</v>
      </c>
      <c r="E1943" s="553"/>
      <c r="F1943" s="554" t="s">
        <v>826</v>
      </c>
      <c r="G1943" s="554"/>
      <c r="H1943" s="554"/>
      <c r="I1943" s="555"/>
      <c r="J1943" s="556" t="s">
        <v>827</v>
      </c>
      <c r="K1943" s="557"/>
      <c r="L1943" s="440">
        <v>0.70509999999999995</v>
      </c>
      <c r="M1943" s="441"/>
      <c r="N1943" s="127">
        <f>L1942-L1943</f>
        <v>2.9900000000000038E-2</v>
      </c>
    </row>
    <row r="1944" spans="1:14" ht="18" thickTop="1" thickBot="1">
      <c r="A1944" s="704" t="s">
        <v>909</v>
      </c>
      <c r="B1944" s="705"/>
      <c r="C1944" s="706"/>
      <c r="D1944" s="706"/>
      <c r="E1944" s="706"/>
      <c r="F1944" s="706"/>
      <c r="G1944" s="706"/>
      <c r="H1944" s="706"/>
      <c r="I1944" s="706"/>
      <c r="J1944" s="707"/>
      <c r="K1944" s="707"/>
      <c r="L1944" s="706"/>
      <c r="M1944" s="708"/>
    </row>
    <row r="1945" spans="1:14" ht="24" customHeight="1" thickTop="1">
      <c r="A1945" s="568" t="s">
        <v>910</v>
      </c>
      <c r="B1945" s="569"/>
      <c r="C1945" s="570"/>
      <c r="D1945" s="181" t="s">
        <v>911</v>
      </c>
      <c r="E1945" s="181" t="s">
        <v>912</v>
      </c>
      <c r="F1945" s="570" t="s">
        <v>913</v>
      </c>
      <c r="G1945" s="570"/>
      <c r="H1945" s="570" t="s">
        <v>914</v>
      </c>
      <c r="I1945" s="709"/>
      <c r="J1945" s="710" t="s">
        <v>915</v>
      </c>
      <c r="K1945" s="711"/>
      <c r="L1945" s="569" t="s">
        <v>875</v>
      </c>
      <c r="M1945" s="623"/>
    </row>
    <row r="1946" spans="1:14" ht="38.25" customHeight="1">
      <c r="A1946" s="14">
        <v>1</v>
      </c>
      <c r="B1946" s="698" t="s">
        <v>916</v>
      </c>
      <c r="C1946" s="699"/>
      <c r="D1946" s="181" t="s">
        <v>917</v>
      </c>
      <c r="E1946" s="54">
        <v>1</v>
      </c>
      <c r="F1946" s="675"/>
      <c r="G1946" s="676"/>
      <c r="H1946" s="677">
        <f>L1940/L1939</f>
        <v>0.80833333333333335</v>
      </c>
      <c r="I1946" s="678"/>
      <c r="J1946" s="688" t="s">
        <v>918</v>
      </c>
      <c r="K1946" s="689"/>
      <c r="L1946" s="700"/>
      <c r="M1946" s="701"/>
    </row>
    <row r="1947" spans="1:14" ht="38.25" customHeight="1">
      <c r="A1947" s="14">
        <v>2</v>
      </c>
      <c r="B1947" s="686" t="s">
        <v>980</v>
      </c>
      <c r="C1947" s="687"/>
      <c r="D1947" s="181" t="s">
        <v>925</v>
      </c>
      <c r="E1947" s="112">
        <v>33186</v>
      </c>
      <c r="F1947" s="675"/>
      <c r="G1947" s="676"/>
      <c r="H1947" s="702">
        <v>33180</v>
      </c>
      <c r="I1947" s="703"/>
      <c r="J1947" s="688" t="s">
        <v>918</v>
      </c>
      <c r="K1947" s="689"/>
      <c r="L1947" s="696" t="s">
        <v>981</v>
      </c>
      <c r="M1947" s="697"/>
    </row>
    <row r="1948" spans="1:14" ht="38.25" customHeight="1">
      <c r="A1948" s="14">
        <v>3</v>
      </c>
      <c r="B1948" s="686" t="s">
        <v>919</v>
      </c>
      <c r="C1948" s="687"/>
      <c r="D1948" s="181" t="s">
        <v>920</v>
      </c>
      <c r="E1948" s="112">
        <v>49.6</v>
      </c>
      <c r="F1948" s="675"/>
      <c r="G1948" s="676"/>
      <c r="H1948" s="702">
        <v>36</v>
      </c>
      <c r="I1948" s="703"/>
      <c r="J1948" s="688" t="s">
        <v>918</v>
      </c>
      <c r="K1948" s="689"/>
      <c r="L1948" s="696" t="s">
        <v>982</v>
      </c>
      <c r="M1948" s="697"/>
    </row>
    <row r="1949" spans="1:14" ht="38.25" customHeight="1">
      <c r="A1949" s="14">
        <v>4</v>
      </c>
      <c r="B1949" s="686" t="s">
        <v>983</v>
      </c>
      <c r="C1949" s="687"/>
      <c r="D1949" s="181" t="s">
        <v>925</v>
      </c>
      <c r="E1949" s="112">
        <v>7945.8</v>
      </c>
      <c r="F1949" s="675"/>
      <c r="G1949" s="676"/>
      <c r="H1949" s="702">
        <v>2650</v>
      </c>
      <c r="I1949" s="703"/>
      <c r="J1949" s="688" t="s">
        <v>918</v>
      </c>
      <c r="K1949" s="689"/>
      <c r="L1949" s="694" t="s">
        <v>923</v>
      </c>
      <c r="M1949" s="695"/>
    </row>
    <row r="1950" spans="1:14" ht="38.25" customHeight="1">
      <c r="A1950" s="14">
        <v>5</v>
      </c>
      <c r="B1950" s="692" t="s">
        <v>984</v>
      </c>
      <c r="C1950" s="693"/>
      <c r="D1950" s="181" t="s">
        <v>925</v>
      </c>
      <c r="E1950" s="55">
        <v>2845</v>
      </c>
      <c r="F1950" s="675"/>
      <c r="G1950" s="676"/>
      <c r="H1950" s="677">
        <v>2560</v>
      </c>
      <c r="I1950" s="678"/>
      <c r="J1950" s="688" t="s">
        <v>918</v>
      </c>
      <c r="K1950" s="689"/>
      <c r="L1950" s="696" t="s">
        <v>985</v>
      </c>
      <c r="M1950" s="697"/>
    </row>
    <row r="1951" spans="1:14" ht="38.25" customHeight="1">
      <c r="A1951" s="14">
        <v>6</v>
      </c>
      <c r="B1951" s="692" t="s">
        <v>924</v>
      </c>
      <c r="C1951" s="693"/>
      <c r="D1951" s="181" t="s">
        <v>925</v>
      </c>
      <c r="E1951" s="55">
        <v>8512</v>
      </c>
      <c r="F1951" s="675"/>
      <c r="G1951" s="676"/>
      <c r="H1951" s="677">
        <v>7000</v>
      </c>
      <c r="I1951" s="678"/>
      <c r="J1951" s="688" t="s">
        <v>918</v>
      </c>
      <c r="K1951" s="689"/>
      <c r="L1951" s="696" t="s">
        <v>986</v>
      </c>
      <c r="M1951" s="697"/>
    </row>
    <row r="1952" spans="1:14" ht="38.25" customHeight="1">
      <c r="A1952" s="14">
        <v>7</v>
      </c>
      <c r="B1952" s="692" t="s">
        <v>927</v>
      </c>
      <c r="C1952" s="693"/>
      <c r="D1952" s="181" t="s">
        <v>925</v>
      </c>
      <c r="E1952" s="112">
        <v>696.15</v>
      </c>
      <c r="F1952" s="675"/>
      <c r="G1952" s="676"/>
      <c r="H1952" s="677">
        <v>208</v>
      </c>
      <c r="I1952" s="678"/>
      <c r="J1952" s="688" t="s">
        <v>918</v>
      </c>
      <c r="K1952" s="689"/>
      <c r="L1952" s="694" t="s">
        <v>928</v>
      </c>
      <c r="M1952" s="695"/>
    </row>
    <row r="1953" spans="1:13" ht="38.25" customHeight="1">
      <c r="A1953" s="14">
        <v>8</v>
      </c>
      <c r="B1953" s="692" t="s">
        <v>929</v>
      </c>
      <c r="C1953" s="693"/>
      <c r="D1953" s="181" t="s">
        <v>925</v>
      </c>
      <c r="E1953" s="112">
        <v>557</v>
      </c>
      <c r="F1953" s="675"/>
      <c r="G1953" s="676"/>
      <c r="H1953" s="677">
        <v>185</v>
      </c>
      <c r="I1953" s="678"/>
      <c r="J1953" s="688" t="s">
        <v>918</v>
      </c>
      <c r="K1953" s="689"/>
      <c r="L1953" s="694" t="s">
        <v>930</v>
      </c>
      <c r="M1953" s="695"/>
    </row>
    <row r="1954" spans="1:13" ht="54.75" customHeight="1">
      <c r="A1954" s="14">
        <v>9</v>
      </c>
      <c r="B1954" s="686" t="s">
        <v>931</v>
      </c>
      <c r="C1954" s="687"/>
      <c r="D1954" s="181" t="s">
        <v>925</v>
      </c>
      <c r="E1954" s="55">
        <v>7726</v>
      </c>
      <c r="F1954" s="675"/>
      <c r="G1954" s="676"/>
      <c r="H1954" s="677">
        <v>6726</v>
      </c>
      <c r="I1954" s="678"/>
      <c r="J1954" s="688" t="s">
        <v>932</v>
      </c>
      <c r="K1954" s="689"/>
      <c r="L1954" s="694" t="s">
        <v>987</v>
      </c>
      <c r="M1954" s="695"/>
    </row>
    <row r="1955" spans="1:13" ht="38.25" customHeight="1">
      <c r="A1955" s="14">
        <v>10</v>
      </c>
      <c r="B1955" s="686" t="s">
        <v>934</v>
      </c>
      <c r="C1955" s="687"/>
      <c r="D1955" s="181" t="s">
        <v>925</v>
      </c>
      <c r="E1955" s="55">
        <v>2013</v>
      </c>
      <c r="F1955" s="675"/>
      <c r="G1955" s="676"/>
      <c r="H1955" s="677">
        <v>1000</v>
      </c>
      <c r="I1955" s="678"/>
      <c r="J1955" s="688" t="s">
        <v>918</v>
      </c>
      <c r="K1955" s="689"/>
      <c r="L1955" s="681" t="s">
        <v>935</v>
      </c>
      <c r="M1955" s="682"/>
    </row>
    <row r="1956" spans="1:13" ht="38.25" customHeight="1">
      <c r="A1956" s="14">
        <v>11</v>
      </c>
      <c r="B1956" s="686" t="s">
        <v>938</v>
      </c>
      <c r="C1956" s="687"/>
      <c r="D1956" s="181" t="s">
        <v>925</v>
      </c>
      <c r="E1956" s="55">
        <v>585</v>
      </c>
      <c r="F1956" s="675"/>
      <c r="G1956" s="676"/>
      <c r="H1956" s="677">
        <v>195</v>
      </c>
      <c r="I1956" s="678"/>
      <c r="J1956" s="688" t="s">
        <v>918</v>
      </c>
      <c r="K1956" s="689"/>
      <c r="L1956" s="681" t="s">
        <v>939</v>
      </c>
      <c r="M1956" s="682"/>
    </row>
    <row r="1957" spans="1:13" ht="38.25" customHeight="1">
      <c r="A1957" s="14">
        <v>12</v>
      </c>
      <c r="B1957" s="673" t="s">
        <v>940</v>
      </c>
      <c r="C1957" s="674"/>
      <c r="D1957" s="181" t="s">
        <v>941</v>
      </c>
      <c r="E1957" s="55">
        <v>113</v>
      </c>
      <c r="F1957" s="675"/>
      <c r="G1957" s="676"/>
      <c r="H1957" s="677">
        <v>67</v>
      </c>
      <c r="I1957" s="678"/>
      <c r="J1957" s="688" t="s">
        <v>918</v>
      </c>
      <c r="K1957" s="689"/>
      <c r="L1957" s="681" t="s">
        <v>942</v>
      </c>
      <c r="M1957" s="682"/>
    </row>
    <row r="1958" spans="1:13" ht="38.25" customHeight="1">
      <c r="A1958" s="14">
        <v>13</v>
      </c>
      <c r="B1958" s="673" t="s">
        <v>943</v>
      </c>
      <c r="C1958" s="674"/>
      <c r="D1958" s="181" t="s">
        <v>941</v>
      </c>
      <c r="E1958" s="55">
        <v>254</v>
      </c>
      <c r="F1958" s="675"/>
      <c r="G1958" s="676"/>
      <c r="H1958" s="677">
        <v>84</v>
      </c>
      <c r="I1958" s="678"/>
      <c r="J1958" s="688" t="s">
        <v>918</v>
      </c>
      <c r="K1958" s="689"/>
      <c r="L1958" s="681" t="s">
        <v>944</v>
      </c>
      <c r="M1958" s="682"/>
    </row>
    <row r="1959" spans="1:13" ht="38.25" customHeight="1">
      <c r="A1959" s="14">
        <v>14</v>
      </c>
      <c r="B1959" s="673" t="s">
        <v>988</v>
      </c>
      <c r="C1959" s="674"/>
      <c r="D1959" s="181" t="s">
        <v>989</v>
      </c>
      <c r="E1959" s="55">
        <v>1</v>
      </c>
      <c r="F1959" s="675"/>
      <c r="G1959" s="676"/>
      <c r="H1959" s="677"/>
      <c r="I1959" s="678"/>
      <c r="J1959" s="688" t="s">
        <v>391</v>
      </c>
      <c r="K1959" s="689"/>
      <c r="L1959" s="681" t="s">
        <v>990</v>
      </c>
      <c r="M1959" s="682"/>
    </row>
    <row r="1960" spans="1:13" ht="38.25" customHeight="1" thickBot="1">
      <c r="A1960" s="14">
        <v>15</v>
      </c>
      <c r="B1960" s="673" t="s">
        <v>991</v>
      </c>
      <c r="C1960" s="674"/>
      <c r="D1960" s="181" t="s">
        <v>989</v>
      </c>
      <c r="E1960" s="55">
        <v>1</v>
      </c>
      <c r="F1960" s="675"/>
      <c r="G1960" s="676"/>
      <c r="H1960" s="677">
        <v>0.6</v>
      </c>
      <c r="I1960" s="678"/>
      <c r="J1960" s="679" t="s">
        <v>529</v>
      </c>
      <c r="K1960" s="680"/>
      <c r="L1960" s="681" t="s">
        <v>992</v>
      </c>
      <c r="M1960" s="682"/>
    </row>
    <row r="1961" spans="1:13" ht="17.25" thickTop="1">
      <c r="A1961" s="683" t="s">
        <v>412</v>
      </c>
      <c r="B1961" s="684"/>
      <c r="C1961" s="684"/>
      <c r="D1961" s="684"/>
      <c r="E1961" s="684"/>
      <c r="F1961" s="684"/>
      <c r="G1961" s="684"/>
      <c r="H1961" s="684"/>
      <c r="I1961" s="684"/>
      <c r="J1961" s="684"/>
      <c r="K1961" s="684"/>
      <c r="L1961" s="684"/>
      <c r="M1961" s="685"/>
    </row>
    <row r="1962" spans="1:13">
      <c r="A1962" s="668" t="s">
        <v>413</v>
      </c>
      <c r="B1962" s="663"/>
      <c r="C1962" s="187" t="s">
        <v>414</v>
      </c>
      <c r="D1962" s="187" t="s">
        <v>415</v>
      </c>
      <c r="E1962" s="187" t="s">
        <v>413</v>
      </c>
      <c r="F1962" s="187" t="s">
        <v>414</v>
      </c>
      <c r="G1962" s="140" t="s">
        <v>415</v>
      </c>
      <c r="H1962" s="669" t="s">
        <v>416</v>
      </c>
      <c r="I1962" s="670"/>
      <c r="J1962" s="671" t="s">
        <v>417</v>
      </c>
      <c r="K1962" s="671"/>
      <c r="L1962" s="671" t="s">
        <v>418</v>
      </c>
      <c r="M1962" s="672"/>
    </row>
    <row r="1963" spans="1:13">
      <c r="A1963" s="661" t="s">
        <v>419</v>
      </c>
      <c r="B1963" s="569"/>
      <c r="C1963" s="16">
        <v>7</v>
      </c>
      <c r="D1963" s="57">
        <f>C1963+D1866</f>
        <v>4051</v>
      </c>
      <c r="E1963" s="181" t="s">
        <v>420</v>
      </c>
      <c r="F1963" s="16">
        <v>5</v>
      </c>
      <c r="G1963" s="156">
        <f>F1963+G1866</f>
        <v>8580</v>
      </c>
      <c r="H1963" s="622" t="s">
        <v>421</v>
      </c>
      <c r="I1963" s="570"/>
      <c r="J1963" s="18">
        <v>0</v>
      </c>
      <c r="K1963" s="19">
        <f>J1963+K1866</f>
        <v>32</v>
      </c>
      <c r="L1963" s="20">
        <v>0</v>
      </c>
      <c r="M1963" s="21">
        <f>L1963+M1866</f>
        <v>5</v>
      </c>
    </row>
    <row r="1964" spans="1:13">
      <c r="A1964" s="661" t="s">
        <v>422</v>
      </c>
      <c r="B1964" s="569"/>
      <c r="C1964" s="16">
        <v>0</v>
      </c>
      <c r="D1964" s="57">
        <f t="shared" ref="D1964:D1968" si="115">C1964+D1867</f>
        <v>65</v>
      </c>
      <c r="E1964" s="181" t="s">
        <v>423</v>
      </c>
      <c r="F1964" s="16">
        <v>0</v>
      </c>
      <c r="G1964" s="156">
        <f t="shared" ref="G1964:G1968" si="116">F1964+G1867</f>
        <v>12</v>
      </c>
      <c r="H1964" s="622" t="s">
        <v>424</v>
      </c>
      <c r="I1964" s="570"/>
      <c r="J1964" s="18">
        <v>0</v>
      </c>
      <c r="K1964" s="19">
        <f>J1964+K1867</f>
        <v>143</v>
      </c>
      <c r="L1964" s="20">
        <v>0</v>
      </c>
      <c r="M1964" s="21">
        <f t="shared" ref="M1964:M1968" si="117">L1964+M1867</f>
        <v>11</v>
      </c>
    </row>
    <row r="1965" spans="1:13">
      <c r="A1965" s="661" t="s">
        <v>425</v>
      </c>
      <c r="B1965" s="569"/>
      <c r="C1965" s="16">
        <v>4</v>
      </c>
      <c r="D1965" s="57">
        <f t="shared" si="115"/>
        <v>1599</v>
      </c>
      <c r="E1965" s="181" t="s">
        <v>426</v>
      </c>
      <c r="F1965" s="16">
        <v>0</v>
      </c>
      <c r="G1965" s="156">
        <f t="shared" si="116"/>
        <v>55</v>
      </c>
      <c r="H1965" s="622" t="s">
        <v>427</v>
      </c>
      <c r="I1965" s="570"/>
      <c r="J1965" s="18">
        <v>0</v>
      </c>
      <c r="K1965" s="19">
        <f>J1965+K1868</f>
        <v>16</v>
      </c>
      <c r="L1965" s="20">
        <v>0</v>
      </c>
      <c r="M1965" s="21">
        <f t="shared" si="117"/>
        <v>3</v>
      </c>
    </row>
    <row r="1966" spans="1:13">
      <c r="A1966" s="661" t="s">
        <v>428</v>
      </c>
      <c r="B1966" s="569"/>
      <c r="C1966" s="16">
        <v>0</v>
      </c>
      <c r="D1966" s="57">
        <f t="shared" si="115"/>
        <v>4053</v>
      </c>
      <c r="E1966" s="181" t="s">
        <v>429</v>
      </c>
      <c r="F1966" s="16">
        <v>0</v>
      </c>
      <c r="G1966" s="156">
        <f t="shared" si="116"/>
        <v>96</v>
      </c>
      <c r="H1966" s="622" t="s">
        <v>430</v>
      </c>
      <c r="I1966" s="570"/>
      <c r="J1966" s="18">
        <v>0</v>
      </c>
      <c r="K1966" s="19">
        <f>J1966+K1869</f>
        <v>16</v>
      </c>
      <c r="L1966" s="20">
        <v>0</v>
      </c>
      <c r="M1966" s="21">
        <f t="shared" si="117"/>
        <v>2</v>
      </c>
    </row>
    <row r="1967" spans="1:13">
      <c r="A1967" s="655" t="s">
        <v>431</v>
      </c>
      <c r="B1967" s="566"/>
      <c r="C1967" s="132">
        <v>0</v>
      </c>
      <c r="D1967" s="57">
        <f t="shared" si="115"/>
        <v>518</v>
      </c>
      <c r="E1967" s="151" t="s">
        <v>432</v>
      </c>
      <c r="F1967" s="132">
        <v>0</v>
      </c>
      <c r="G1967" s="156">
        <f t="shared" si="116"/>
        <v>107</v>
      </c>
      <c r="H1967" s="638" t="s">
        <v>433</v>
      </c>
      <c r="I1967" s="567"/>
      <c r="J1967" s="87">
        <v>0</v>
      </c>
      <c r="K1967" s="134">
        <f>J1967+K1879</f>
        <v>0</v>
      </c>
      <c r="L1967" s="153">
        <v>0</v>
      </c>
      <c r="M1967" s="21">
        <f t="shared" si="117"/>
        <v>111</v>
      </c>
    </row>
    <row r="1968" spans="1:13" ht="17.25" thickBot="1">
      <c r="A1968" s="712" t="s">
        <v>434</v>
      </c>
      <c r="B1968" s="556"/>
      <c r="C1968" s="114">
        <v>0</v>
      </c>
      <c r="D1968" s="129">
        <f t="shared" si="115"/>
        <v>87</v>
      </c>
      <c r="E1968" s="184" t="s">
        <v>435</v>
      </c>
      <c r="F1968" s="114">
        <v>0</v>
      </c>
      <c r="G1968" s="158">
        <f t="shared" si="116"/>
        <v>14</v>
      </c>
      <c r="H1968" s="713" t="s">
        <v>436</v>
      </c>
      <c r="I1968" s="557"/>
      <c r="J1968" s="115">
        <v>0</v>
      </c>
      <c r="K1968" s="116">
        <f>J1968+K1880</f>
        <v>0</v>
      </c>
      <c r="L1968" s="117">
        <v>0</v>
      </c>
      <c r="M1968" s="21">
        <f t="shared" si="117"/>
        <v>3824</v>
      </c>
    </row>
    <row r="1969" spans="1:14" ht="26.25" thickTop="1">
      <c r="E1969" s="616" t="s">
        <v>448</v>
      </c>
      <c r="F1969" s="616"/>
      <c r="G1969" s="616"/>
      <c r="H1969" s="616"/>
      <c r="I1969" s="616"/>
      <c r="L1969" s="616" t="s">
        <v>449</v>
      </c>
      <c r="M1969" s="616"/>
    </row>
    <row r="1970" spans="1:14" ht="25.5">
      <c r="A1970" s="617" t="s">
        <v>450</v>
      </c>
      <c r="B1970" s="617"/>
      <c r="C1970" s="617"/>
      <c r="E1970" s="616" t="s">
        <v>451</v>
      </c>
      <c r="F1970" s="616"/>
      <c r="G1970" s="616"/>
      <c r="H1970" s="616"/>
      <c r="I1970" s="616"/>
    </row>
    <row r="1971" spans="1:14" ht="17.25" thickBot="1">
      <c r="A1971" s="5" t="s">
        <v>993</v>
      </c>
      <c r="B1971" s="6"/>
      <c r="C1971" s="6"/>
      <c r="D1971" s="6"/>
      <c r="E1971" s="5"/>
      <c r="F1971" s="5"/>
      <c r="G1971" s="5"/>
      <c r="H1971" s="5" t="s">
        <v>452</v>
      </c>
      <c r="J1971" s="592">
        <v>40869</v>
      </c>
      <c r="K1971" s="592"/>
      <c r="L1971" s="592"/>
      <c r="M1971" s="7">
        <f>J1971</f>
        <v>40869</v>
      </c>
    </row>
    <row r="1972" spans="1:14" ht="36" customHeight="1" thickTop="1" thickBot="1">
      <c r="A1972" s="593" t="s">
        <v>807</v>
      </c>
      <c r="B1972" s="594"/>
      <c r="C1972" s="595"/>
      <c r="D1972" s="596" t="s">
        <v>808</v>
      </c>
      <c r="E1972" s="597"/>
      <c r="F1972" s="597"/>
      <c r="G1972" s="597"/>
      <c r="H1972" s="597"/>
      <c r="I1972" s="598"/>
      <c r="J1972" s="599" t="s">
        <v>809</v>
      </c>
      <c r="K1972" s="599"/>
      <c r="L1972" s="600" t="s">
        <v>810</v>
      </c>
      <c r="M1972" s="601"/>
    </row>
    <row r="1973" spans="1:14" ht="17.25" thickTop="1">
      <c r="A1973" s="568" t="s">
        <v>811</v>
      </c>
      <c r="B1973" s="569"/>
      <c r="C1973" s="570"/>
      <c r="D1973" s="563" t="s">
        <v>812</v>
      </c>
      <c r="E1973" s="602"/>
      <c r="F1973" s="603" t="s">
        <v>813</v>
      </c>
      <c r="G1973" s="604"/>
      <c r="H1973" s="605">
        <v>40190</v>
      </c>
      <c r="I1973" s="606"/>
      <c r="J1973" s="595" t="s">
        <v>814</v>
      </c>
      <c r="K1973" s="595"/>
      <c r="L1973" s="581">
        <v>720</v>
      </c>
      <c r="M1973" s="582"/>
    </row>
    <row r="1974" spans="1:14" ht="17.25" thickBot="1">
      <c r="A1974" s="583" t="s">
        <v>815</v>
      </c>
      <c r="B1974" s="584"/>
      <c r="C1974" s="585"/>
      <c r="D1974" s="586" t="s">
        <v>816</v>
      </c>
      <c r="E1974" s="587"/>
      <c r="F1974" s="568" t="s">
        <v>817</v>
      </c>
      <c r="G1974" s="570"/>
      <c r="H1974" s="588">
        <v>41007</v>
      </c>
      <c r="I1974" s="589"/>
      <c r="J1974" s="570" t="s">
        <v>818</v>
      </c>
      <c r="K1974" s="570"/>
      <c r="L1974" s="590">
        <v>582</v>
      </c>
      <c r="M1974" s="591"/>
    </row>
    <row r="1975" spans="1:14" ht="18" thickTop="1" thickBot="1">
      <c r="A1975" s="565" t="s">
        <v>819</v>
      </c>
      <c r="B1975" s="566"/>
      <c r="C1975" s="567"/>
      <c r="D1975" s="572">
        <v>483900000</v>
      </c>
      <c r="E1975" s="573"/>
      <c r="F1975" s="571" t="s">
        <v>820</v>
      </c>
      <c r="G1975" s="557"/>
      <c r="H1975" s="574">
        <v>97</v>
      </c>
      <c r="I1975" s="575"/>
      <c r="J1975" s="557" t="s">
        <v>821</v>
      </c>
      <c r="K1975" s="557"/>
      <c r="L1975" s="576">
        <f>L1973-L1974</f>
        <v>138</v>
      </c>
      <c r="M1975" s="577"/>
    </row>
    <row r="1976" spans="1:14" ht="17.25" thickTop="1">
      <c r="A1976" s="568"/>
      <c r="B1976" s="569"/>
      <c r="C1976" s="570"/>
      <c r="D1976" s="578" t="s">
        <v>822</v>
      </c>
      <c r="E1976" s="578"/>
      <c r="F1976" s="579" t="s">
        <v>823</v>
      </c>
      <c r="G1976" s="579"/>
      <c r="H1976" s="579"/>
      <c r="I1976" s="580"/>
      <c r="J1976" s="566" t="s">
        <v>824</v>
      </c>
      <c r="K1976" s="567"/>
      <c r="L1976" s="458">
        <v>0.73499999999999999</v>
      </c>
      <c r="M1976" s="459"/>
    </row>
    <row r="1977" spans="1:14" ht="17.25" thickBot="1">
      <c r="A1977" s="571"/>
      <c r="B1977" s="556"/>
      <c r="C1977" s="557"/>
      <c r="D1977" s="553" t="s">
        <v>825</v>
      </c>
      <c r="E1977" s="553"/>
      <c r="F1977" s="554" t="s">
        <v>826</v>
      </c>
      <c r="G1977" s="554"/>
      <c r="H1977" s="554"/>
      <c r="I1977" s="555"/>
      <c r="J1977" s="556" t="s">
        <v>827</v>
      </c>
      <c r="K1977" s="557"/>
      <c r="L1977" s="440">
        <v>0.70509999999999995</v>
      </c>
      <c r="M1977" s="441"/>
      <c r="N1977" s="127">
        <f>L1976-L1977</f>
        <v>2.9900000000000038E-2</v>
      </c>
    </row>
    <row r="1978" spans="1:14" ht="17.25" thickTop="1">
      <c r="A1978" s="714" t="s">
        <v>974</v>
      </c>
      <c r="B1978" s="594"/>
      <c r="C1978" s="136">
        <v>0</v>
      </c>
      <c r="D1978" s="159">
        <f>C1978+D1872</f>
        <v>441</v>
      </c>
      <c r="E1978" s="185" t="s">
        <v>975</v>
      </c>
      <c r="F1978" s="136">
        <v>0</v>
      </c>
      <c r="G1978" s="160">
        <f>F1978+G1872</f>
        <v>41</v>
      </c>
      <c r="H1978" s="715" t="s">
        <v>974</v>
      </c>
      <c r="I1978" s="595"/>
      <c r="J1978" s="137">
        <v>0</v>
      </c>
      <c r="K1978" s="138">
        <f t="shared" ref="K1978:K1984" si="118">J1978+K1881</f>
        <v>0</v>
      </c>
      <c r="L1978" s="139">
        <v>0</v>
      </c>
      <c r="M1978" s="143">
        <f>L1978+M1872</f>
        <v>54</v>
      </c>
    </row>
    <row r="1979" spans="1:14">
      <c r="A1979" s="655" t="s">
        <v>976</v>
      </c>
      <c r="B1979" s="566"/>
      <c r="C1979" s="132">
        <v>0</v>
      </c>
      <c r="D1979" s="133">
        <f>D1873+C1979</f>
        <v>10</v>
      </c>
      <c r="E1979" s="183" t="s">
        <v>977</v>
      </c>
      <c r="F1979" s="132">
        <v>0</v>
      </c>
      <c r="G1979" s="162">
        <f>F1979+G1873</f>
        <v>3</v>
      </c>
      <c r="H1979" s="638" t="s">
        <v>978</v>
      </c>
      <c r="I1979" s="567"/>
      <c r="J1979" s="87">
        <v>0</v>
      </c>
      <c r="K1979" s="134">
        <f t="shared" si="118"/>
        <v>0</v>
      </c>
      <c r="L1979" s="153">
        <v>0</v>
      </c>
      <c r="M1979" s="21">
        <f>L1979+M1873</f>
        <v>10</v>
      </c>
    </row>
    <row r="1980" spans="1:14">
      <c r="A1980" s="655" t="s">
        <v>828</v>
      </c>
      <c r="B1980" s="566"/>
      <c r="C1980" s="22">
        <v>0</v>
      </c>
      <c r="D1980" s="133">
        <f t="shared" ref="D1980:D1987" si="119">C1980+D1883</f>
        <v>323</v>
      </c>
      <c r="E1980" s="188" t="s">
        <v>829</v>
      </c>
      <c r="F1980" s="132">
        <v>0</v>
      </c>
      <c r="G1980" s="152">
        <f t="shared" ref="G1980:G1987" si="120">F1980+G1883</f>
        <v>10</v>
      </c>
      <c r="H1980" s="641" t="s">
        <v>830</v>
      </c>
      <c r="I1980" s="642"/>
      <c r="J1980" s="87">
        <v>0</v>
      </c>
      <c r="K1980" s="134">
        <f t="shared" si="118"/>
        <v>16</v>
      </c>
      <c r="L1980" s="88">
        <v>0</v>
      </c>
      <c r="M1980" s="135">
        <f>L1980+M1883</f>
        <v>2</v>
      </c>
    </row>
    <row r="1981" spans="1:14">
      <c r="A1981" s="661" t="s">
        <v>831</v>
      </c>
      <c r="B1981" s="569"/>
      <c r="C1981" s="16">
        <v>0</v>
      </c>
      <c r="D1981" s="133">
        <f t="shared" si="119"/>
        <v>374</v>
      </c>
      <c r="E1981" s="181" t="s">
        <v>832</v>
      </c>
      <c r="F1981" s="16">
        <v>0</v>
      </c>
      <c r="G1981" s="152">
        <f t="shared" si="120"/>
        <v>328</v>
      </c>
      <c r="H1981" s="662" t="s">
        <v>833</v>
      </c>
      <c r="I1981" s="663"/>
      <c r="J1981" s="18">
        <v>0</v>
      </c>
      <c r="K1981" s="19">
        <f t="shared" si="118"/>
        <v>0</v>
      </c>
      <c r="L1981" s="26">
        <v>0</v>
      </c>
      <c r="M1981" s="21">
        <f t="shared" ref="M1981:M1984" si="121">L1981+M1884</f>
        <v>4</v>
      </c>
    </row>
    <row r="1982" spans="1:14">
      <c r="A1982" s="661" t="s">
        <v>834</v>
      </c>
      <c r="B1982" s="569"/>
      <c r="C1982" s="16">
        <v>0</v>
      </c>
      <c r="D1982" s="133">
        <f t="shared" si="119"/>
        <v>39</v>
      </c>
      <c r="E1982" s="181" t="s">
        <v>835</v>
      </c>
      <c r="F1982" s="16">
        <v>6</v>
      </c>
      <c r="G1982" s="152">
        <f t="shared" si="120"/>
        <v>1376</v>
      </c>
      <c r="H1982" s="662" t="s">
        <v>836</v>
      </c>
      <c r="I1982" s="663"/>
      <c r="J1982" s="18">
        <v>0</v>
      </c>
      <c r="K1982" s="19">
        <f t="shared" si="118"/>
        <v>0</v>
      </c>
      <c r="L1982" s="26">
        <v>0</v>
      </c>
      <c r="M1982" s="21">
        <f t="shared" si="121"/>
        <v>9</v>
      </c>
    </row>
    <row r="1983" spans="1:14">
      <c r="A1983" s="655" t="s">
        <v>837</v>
      </c>
      <c r="B1983" s="566"/>
      <c r="C1983" s="132">
        <v>0</v>
      </c>
      <c r="D1983" s="133">
        <f t="shared" si="119"/>
        <v>10</v>
      </c>
      <c r="E1983" s="183" t="s">
        <v>838</v>
      </c>
      <c r="F1983" s="132">
        <v>6</v>
      </c>
      <c r="G1983" s="152">
        <f t="shared" si="120"/>
        <v>557</v>
      </c>
      <c r="H1983" s="641" t="s">
        <v>839</v>
      </c>
      <c r="I1983" s="642"/>
      <c r="J1983" s="87">
        <v>0</v>
      </c>
      <c r="K1983" s="19">
        <f t="shared" si="118"/>
        <v>0</v>
      </c>
      <c r="L1983" s="148">
        <v>0</v>
      </c>
      <c r="M1983" s="21">
        <f t="shared" si="121"/>
        <v>3</v>
      </c>
    </row>
    <row r="1984" spans="1:14" ht="18" customHeight="1">
      <c r="A1984" s="655" t="s">
        <v>840</v>
      </c>
      <c r="B1984" s="566"/>
      <c r="C1984" s="132">
        <v>0</v>
      </c>
      <c r="D1984" s="133">
        <f t="shared" si="119"/>
        <v>11</v>
      </c>
      <c r="E1984" s="183" t="s">
        <v>841</v>
      </c>
      <c r="F1984" s="132">
        <v>5</v>
      </c>
      <c r="G1984" s="152">
        <f t="shared" si="120"/>
        <v>205</v>
      </c>
      <c r="H1984" s="641" t="s">
        <v>842</v>
      </c>
      <c r="I1984" s="642"/>
      <c r="J1984" s="87">
        <v>0</v>
      </c>
      <c r="K1984" s="19">
        <f t="shared" si="118"/>
        <v>0</v>
      </c>
      <c r="L1984" s="26">
        <v>0</v>
      </c>
      <c r="M1984" s="21">
        <f t="shared" si="121"/>
        <v>10</v>
      </c>
    </row>
    <row r="1985" spans="1:13">
      <c r="A1985" s="661" t="s">
        <v>843</v>
      </c>
      <c r="B1985" s="569"/>
      <c r="C1985" s="16">
        <v>0</v>
      </c>
      <c r="D1985" s="133">
        <f t="shared" si="119"/>
        <v>10</v>
      </c>
      <c r="E1985" s="181" t="s">
        <v>844</v>
      </c>
      <c r="F1985" s="16">
        <v>0</v>
      </c>
      <c r="G1985" s="152">
        <f t="shared" si="120"/>
        <v>15</v>
      </c>
      <c r="H1985" s="662"/>
      <c r="I1985" s="663"/>
      <c r="J1985" s="18"/>
      <c r="K1985" s="19"/>
      <c r="L1985" s="26"/>
      <c r="M1985" s="110"/>
    </row>
    <row r="1986" spans="1:13">
      <c r="A1986" s="646" t="s">
        <v>845</v>
      </c>
      <c r="B1986" s="647"/>
      <c r="C1986" s="94">
        <v>2</v>
      </c>
      <c r="D1986" s="133">
        <f t="shared" si="119"/>
        <v>18</v>
      </c>
      <c r="E1986" s="95" t="s">
        <v>846</v>
      </c>
      <c r="F1986" s="94">
        <v>4</v>
      </c>
      <c r="G1986" s="152">
        <f t="shared" si="120"/>
        <v>15</v>
      </c>
      <c r="H1986" s="648"/>
      <c r="I1986" s="649"/>
      <c r="J1986" s="97"/>
      <c r="K1986" s="98"/>
      <c r="L1986" s="99"/>
      <c r="M1986" s="111"/>
    </row>
    <row r="1987" spans="1:13">
      <c r="A1987" s="646" t="s">
        <v>847</v>
      </c>
      <c r="B1987" s="647"/>
      <c r="C1987" s="94">
        <v>4</v>
      </c>
      <c r="D1987" s="133">
        <f t="shared" si="119"/>
        <v>14</v>
      </c>
      <c r="E1987" s="95" t="s">
        <v>848</v>
      </c>
      <c r="F1987" s="94">
        <v>5</v>
      </c>
      <c r="G1987" s="152">
        <f t="shared" si="120"/>
        <v>30</v>
      </c>
      <c r="H1987" s="648"/>
      <c r="I1987" s="649"/>
      <c r="J1987" s="97"/>
      <c r="K1987" s="98"/>
      <c r="L1987" s="99"/>
      <c r="M1987" s="111"/>
    </row>
    <row r="1988" spans="1:13">
      <c r="A1988" s="650" t="s">
        <v>849</v>
      </c>
      <c r="B1988" s="651"/>
      <c r="C1988" s="651"/>
      <c r="D1988" s="651"/>
      <c r="E1988" s="651"/>
      <c r="F1988" s="651"/>
      <c r="G1988" s="651"/>
      <c r="H1988" s="651"/>
      <c r="I1988" s="651"/>
      <c r="J1988" s="651"/>
      <c r="K1988" s="651"/>
      <c r="L1988" s="651"/>
      <c r="M1988" s="652"/>
    </row>
    <row r="1989" spans="1:13">
      <c r="A1989" s="653" t="s">
        <v>850</v>
      </c>
      <c r="B1989" s="654"/>
      <c r="C1989" s="656" t="s">
        <v>851</v>
      </c>
      <c r="D1989" s="639" t="s">
        <v>852</v>
      </c>
      <c r="E1989" s="566"/>
      <c r="F1989" s="639" t="s">
        <v>853</v>
      </c>
      <c r="G1989" s="658"/>
      <c r="H1989" s="659" t="s">
        <v>854</v>
      </c>
      <c r="I1989" s="656" t="s">
        <v>855</v>
      </c>
      <c r="J1989" s="639" t="s">
        <v>852</v>
      </c>
      <c r="K1989" s="566"/>
      <c r="L1989" s="639" t="s">
        <v>853</v>
      </c>
      <c r="M1989" s="640"/>
    </row>
    <row r="1990" spans="1:13" ht="33" customHeight="1">
      <c r="A1990" s="655"/>
      <c r="B1990" s="566"/>
      <c r="C1990" s="657"/>
      <c r="D1990" s="181" t="s">
        <v>856</v>
      </c>
      <c r="E1990" s="181" t="s">
        <v>857</v>
      </c>
      <c r="F1990" s="181" t="s">
        <v>856</v>
      </c>
      <c r="G1990" s="27" t="s">
        <v>857</v>
      </c>
      <c r="H1990" s="660"/>
      <c r="I1990" s="657"/>
      <c r="J1990" s="181" t="s">
        <v>856</v>
      </c>
      <c r="K1990" s="181" t="s">
        <v>857</v>
      </c>
      <c r="L1990" s="181" t="s">
        <v>856</v>
      </c>
      <c r="M1990" s="186" t="s">
        <v>857</v>
      </c>
    </row>
    <row r="1991" spans="1:13" ht="22.5">
      <c r="A1991" s="180">
        <v>1</v>
      </c>
      <c r="B1991" s="190" t="s">
        <v>858</v>
      </c>
      <c r="C1991" s="65" t="s">
        <v>859</v>
      </c>
      <c r="D1991" s="59">
        <v>0</v>
      </c>
      <c r="E1991" s="58">
        <v>70.5</v>
      </c>
      <c r="F1991" s="59">
        <v>0</v>
      </c>
      <c r="G1991" s="28">
        <v>70.5</v>
      </c>
      <c r="H1991" s="29" t="s">
        <v>860</v>
      </c>
      <c r="I1991" s="58">
        <v>5876</v>
      </c>
      <c r="J1991" s="58">
        <v>0</v>
      </c>
      <c r="K1991" s="58">
        <v>0</v>
      </c>
      <c r="L1991" s="58">
        <v>0</v>
      </c>
      <c r="M1991" s="72">
        <v>6653.6</v>
      </c>
    </row>
    <row r="1992" spans="1:13" ht="22.5">
      <c r="A1992" s="182">
        <v>2</v>
      </c>
      <c r="B1992" s="60" t="s">
        <v>861</v>
      </c>
      <c r="C1992" s="77" t="s">
        <v>859</v>
      </c>
      <c r="D1992" s="62">
        <v>0</v>
      </c>
      <c r="E1992" s="58">
        <v>1286.5</v>
      </c>
      <c r="F1992" s="62">
        <v>0</v>
      </c>
      <c r="G1992" s="52">
        <v>1286.5</v>
      </c>
      <c r="H1992" s="74" t="s">
        <v>862</v>
      </c>
      <c r="I1992" s="64">
        <v>280</v>
      </c>
      <c r="J1992" s="64">
        <v>0</v>
      </c>
      <c r="K1992" s="58">
        <v>0</v>
      </c>
      <c r="L1992" s="64">
        <v>0</v>
      </c>
      <c r="M1992" s="76">
        <v>150</v>
      </c>
    </row>
    <row r="1993" spans="1:13" ht="22.5">
      <c r="A1993" s="180">
        <v>3</v>
      </c>
      <c r="B1993" s="190" t="s">
        <v>861</v>
      </c>
      <c r="C1993" s="70">
        <v>1510</v>
      </c>
      <c r="D1993" s="59">
        <v>0</v>
      </c>
      <c r="E1993" s="58">
        <v>1617</v>
      </c>
      <c r="F1993" s="59">
        <v>0</v>
      </c>
      <c r="G1993" s="28">
        <v>1617</v>
      </c>
      <c r="H1993" s="73" t="s">
        <v>20</v>
      </c>
      <c r="I1993" s="58">
        <v>0</v>
      </c>
      <c r="J1993" s="58">
        <v>0</v>
      </c>
      <c r="K1993" s="58">
        <v>0</v>
      </c>
      <c r="L1993" s="58">
        <v>0</v>
      </c>
      <c r="M1993" s="72">
        <v>400.5</v>
      </c>
    </row>
    <row r="1994" spans="1:13" ht="36">
      <c r="A1994" s="182">
        <v>4</v>
      </c>
      <c r="B1994" s="60" t="s">
        <v>863</v>
      </c>
      <c r="C1994" s="77" t="s">
        <v>859</v>
      </c>
      <c r="D1994" s="62">
        <v>0</v>
      </c>
      <c r="E1994" s="58">
        <v>11</v>
      </c>
      <c r="F1994" s="62">
        <v>0</v>
      </c>
      <c r="G1994" s="52">
        <v>11</v>
      </c>
      <c r="H1994" s="79" t="s">
        <v>21</v>
      </c>
      <c r="I1994" s="183">
        <v>2605</v>
      </c>
      <c r="J1994" s="64">
        <v>0</v>
      </c>
      <c r="K1994" s="58">
        <v>0</v>
      </c>
      <c r="L1994" s="64">
        <v>0</v>
      </c>
      <c r="M1994" s="61">
        <v>2605</v>
      </c>
    </row>
    <row r="1995" spans="1:13" ht="36">
      <c r="A1995" s="182">
        <v>5</v>
      </c>
      <c r="B1995" s="78" t="s">
        <v>864</v>
      </c>
      <c r="C1995" s="75">
        <v>25580.94</v>
      </c>
      <c r="D1995" s="62">
        <v>0</v>
      </c>
      <c r="E1995" s="58">
        <v>26635.5</v>
      </c>
      <c r="F1995" s="62">
        <v>0</v>
      </c>
      <c r="G1995" s="52">
        <v>26635.5</v>
      </c>
      <c r="H1995" s="79" t="s">
        <v>22</v>
      </c>
      <c r="I1995" s="183">
        <v>7442</v>
      </c>
      <c r="J1995" s="64">
        <v>0</v>
      </c>
      <c r="K1995" s="58">
        <v>0</v>
      </c>
      <c r="L1995" s="64">
        <v>0</v>
      </c>
      <c r="M1995" s="50">
        <v>7442</v>
      </c>
    </row>
    <row r="1996" spans="1:13" ht="36">
      <c r="A1996" s="182">
        <v>6</v>
      </c>
      <c r="B1996" s="78" t="s">
        <v>865</v>
      </c>
      <c r="C1996" s="71">
        <v>50</v>
      </c>
      <c r="D1996" s="62">
        <v>0</v>
      </c>
      <c r="E1996" s="58">
        <v>72.5</v>
      </c>
      <c r="F1996" s="62">
        <v>0</v>
      </c>
      <c r="G1996" s="52">
        <v>72.5</v>
      </c>
      <c r="H1996" s="79" t="s">
        <v>23</v>
      </c>
      <c r="I1996" s="183">
        <v>1319</v>
      </c>
      <c r="J1996" s="64">
        <v>0</v>
      </c>
      <c r="K1996" s="58">
        <v>0</v>
      </c>
      <c r="L1996" s="64">
        <v>0</v>
      </c>
      <c r="M1996" s="50">
        <v>1319</v>
      </c>
    </row>
    <row r="1997" spans="1:13" ht="22.5">
      <c r="A1997" s="180">
        <v>7</v>
      </c>
      <c r="B1997" s="179" t="s">
        <v>866</v>
      </c>
      <c r="C1997" s="66">
        <v>33.6</v>
      </c>
      <c r="D1997" s="59">
        <v>0</v>
      </c>
      <c r="E1997" s="58">
        <v>24.16</v>
      </c>
      <c r="F1997" s="59">
        <v>0</v>
      </c>
      <c r="G1997" s="28">
        <v>24.16</v>
      </c>
      <c r="H1997" s="31"/>
      <c r="I1997" s="181"/>
      <c r="J1997" s="181"/>
      <c r="K1997" s="181"/>
      <c r="L1997" s="181"/>
      <c r="M1997" s="30"/>
    </row>
    <row r="1998" spans="1:13" ht="22.5">
      <c r="A1998" s="182">
        <v>8</v>
      </c>
      <c r="B1998" s="32" t="s">
        <v>867</v>
      </c>
      <c r="C1998" s="67">
        <v>88.8</v>
      </c>
      <c r="D1998" s="62">
        <v>0</v>
      </c>
      <c r="E1998" s="58">
        <v>70.42</v>
      </c>
      <c r="F1998" s="62">
        <v>0</v>
      </c>
      <c r="G1998" s="52">
        <v>70.42</v>
      </c>
      <c r="H1998" s="33"/>
      <c r="I1998" s="183"/>
      <c r="J1998" s="183"/>
      <c r="K1998" s="183"/>
      <c r="L1998" s="183"/>
      <c r="M1998" s="34"/>
    </row>
    <row r="1999" spans="1:13">
      <c r="A1999" s="180">
        <v>9</v>
      </c>
      <c r="B1999" s="179" t="s">
        <v>868</v>
      </c>
      <c r="C1999" s="68">
        <v>1343</v>
      </c>
      <c r="D1999" s="59">
        <v>0</v>
      </c>
      <c r="E1999" s="58">
        <v>1474.91</v>
      </c>
      <c r="F1999" s="59">
        <v>0</v>
      </c>
      <c r="G1999" s="28">
        <v>1474.91</v>
      </c>
      <c r="H1999" s="31"/>
      <c r="I1999" s="181"/>
      <c r="J1999" s="181"/>
      <c r="K1999" s="181"/>
      <c r="L1999" s="181"/>
      <c r="M1999" s="30"/>
    </row>
    <row r="2000" spans="1:13">
      <c r="A2000" s="182">
        <v>10</v>
      </c>
      <c r="B2000" s="32" t="s">
        <v>869</v>
      </c>
      <c r="C2000" s="69">
        <v>4007</v>
      </c>
      <c r="D2000" s="62">
        <v>0</v>
      </c>
      <c r="E2000" s="58">
        <v>3972.43</v>
      </c>
      <c r="F2000" s="62">
        <v>0</v>
      </c>
      <c r="G2000" s="28">
        <v>3972.43</v>
      </c>
      <c r="H2000" s="33"/>
      <c r="I2000" s="183"/>
      <c r="J2000" s="183"/>
      <c r="K2000" s="183"/>
      <c r="L2000" s="183"/>
      <c r="M2000" s="34"/>
    </row>
    <row r="2001" spans="1:13" ht="17.25" thickBot="1">
      <c r="A2001" s="35">
        <v>11</v>
      </c>
      <c r="B2001" s="36"/>
      <c r="C2001" s="37"/>
      <c r="D2001" s="38"/>
      <c r="E2001" s="90"/>
      <c r="F2001" s="38"/>
      <c r="G2001" s="39"/>
      <c r="H2001" s="40"/>
      <c r="I2001" s="41"/>
      <c r="J2001" s="41"/>
      <c r="K2001" s="41"/>
      <c r="L2001" s="41"/>
      <c r="M2001" s="42"/>
    </row>
    <row r="2002" spans="1:13" ht="33.75" thickTop="1">
      <c r="A2002" s="565" t="s">
        <v>870</v>
      </c>
      <c r="B2002" s="566"/>
      <c r="C2002" s="567"/>
      <c r="D2002" s="567"/>
      <c r="E2002" s="639"/>
      <c r="F2002" s="641" t="s">
        <v>871</v>
      </c>
      <c r="G2002" s="642"/>
      <c r="H2002" s="43" t="s">
        <v>872</v>
      </c>
      <c r="I2002" s="43" t="s">
        <v>873</v>
      </c>
      <c r="J2002" s="567" t="s">
        <v>874</v>
      </c>
      <c r="K2002" s="567"/>
      <c r="L2002" s="567" t="s">
        <v>875</v>
      </c>
      <c r="M2002" s="643"/>
    </row>
    <row r="2003" spans="1:13">
      <c r="A2003" s="618" t="s">
        <v>876</v>
      </c>
      <c r="B2003" s="619"/>
      <c r="C2003" s="620"/>
      <c r="D2003" s="620" t="s">
        <v>877</v>
      </c>
      <c r="E2003" s="621"/>
      <c r="F2003" s="644"/>
      <c r="G2003" s="645"/>
      <c r="H2003" s="89"/>
      <c r="I2003" s="57"/>
      <c r="J2003" s="570"/>
      <c r="K2003" s="570"/>
      <c r="L2003" s="570"/>
      <c r="M2003" s="623"/>
    </row>
    <row r="2004" spans="1:13">
      <c r="A2004" s="618" t="s">
        <v>878</v>
      </c>
      <c r="B2004" s="619"/>
      <c r="C2004" s="620"/>
      <c r="D2004" s="620" t="s">
        <v>879</v>
      </c>
      <c r="E2004" s="621"/>
      <c r="F2004" s="622"/>
      <c r="G2004" s="570"/>
      <c r="H2004" s="92"/>
      <c r="I2004" s="57"/>
      <c r="J2004" s="570"/>
      <c r="K2004" s="570"/>
      <c r="L2004" s="570"/>
      <c r="M2004" s="623"/>
    </row>
    <row r="2005" spans="1:13">
      <c r="A2005" s="634" t="s">
        <v>880</v>
      </c>
      <c r="B2005" s="635"/>
      <c r="C2005" s="579"/>
      <c r="D2005" s="636" t="s">
        <v>881</v>
      </c>
      <c r="E2005" s="637"/>
      <c r="F2005" s="638"/>
      <c r="G2005" s="567"/>
      <c r="H2005" s="92"/>
      <c r="I2005" s="57"/>
      <c r="J2005" s="570"/>
      <c r="K2005" s="570"/>
      <c r="L2005" s="570"/>
      <c r="M2005" s="623"/>
    </row>
    <row r="2006" spans="1:13">
      <c r="A2006" s="618" t="s">
        <v>882</v>
      </c>
      <c r="B2006" s="619"/>
      <c r="C2006" s="620"/>
      <c r="D2006" s="620" t="s">
        <v>883</v>
      </c>
      <c r="E2006" s="621"/>
      <c r="F2006" s="622"/>
      <c r="G2006" s="570"/>
      <c r="H2006" s="92"/>
      <c r="I2006" s="44"/>
      <c r="J2006" s="570"/>
      <c r="K2006" s="570"/>
      <c r="L2006" s="570"/>
      <c r="M2006" s="623"/>
    </row>
    <row r="2007" spans="1:13" ht="17.25" thickBot="1">
      <c r="A2007" s="624" t="s">
        <v>884</v>
      </c>
      <c r="B2007" s="625"/>
      <c r="C2007" s="626"/>
      <c r="D2007" s="627" t="s">
        <v>885</v>
      </c>
      <c r="E2007" s="628"/>
      <c r="F2007" s="629"/>
      <c r="G2007" s="630"/>
      <c r="H2007" s="46"/>
      <c r="I2007" s="47"/>
      <c r="J2007" s="631"/>
      <c r="K2007" s="630"/>
      <c r="L2007" s="632"/>
      <c r="M2007" s="633"/>
    </row>
    <row r="2008" spans="1:13" ht="17.25" thickTop="1">
      <c r="A2008" s="607" t="s">
        <v>886</v>
      </c>
      <c r="B2008" s="608"/>
      <c r="C2008" s="608"/>
      <c r="D2008" s="608"/>
      <c r="E2008" s="608"/>
      <c r="F2008" s="608"/>
      <c r="G2008" s="608"/>
      <c r="H2008" s="608"/>
      <c r="I2008" s="608"/>
      <c r="J2008" s="608"/>
      <c r="K2008" s="608"/>
      <c r="L2008" s="608"/>
      <c r="M2008" s="609"/>
    </row>
    <row r="2009" spans="1:13">
      <c r="A2009" s="610" t="s">
        <v>887</v>
      </c>
      <c r="B2009" s="611"/>
      <c r="C2009" s="611"/>
      <c r="D2009" s="611"/>
      <c r="E2009" s="611"/>
      <c r="F2009" s="611"/>
      <c r="G2009" s="611"/>
      <c r="H2009" s="611"/>
      <c r="I2009" s="611"/>
      <c r="J2009" s="611"/>
      <c r="K2009" s="611"/>
      <c r="L2009" s="611"/>
      <c r="M2009" s="612"/>
    </row>
    <row r="2010" spans="1:13" ht="30" customHeight="1">
      <c r="A2010" s="613" t="s">
        <v>888</v>
      </c>
      <c r="B2010" s="614"/>
      <c r="C2010" s="614"/>
      <c r="D2010" s="614"/>
      <c r="E2010" s="614"/>
      <c r="F2010" s="614"/>
      <c r="G2010" s="614"/>
      <c r="H2010" s="614"/>
      <c r="I2010" s="614"/>
      <c r="J2010" s="614"/>
      <c r="K2010" s="614"/>
      <c r="L2010" s="614"/>
      <c r="M2010" s="615"/>
    </row>
    <row r="2011" spans="1:13" ht="68.25" customHeight="1" thickBot="1">
      <c r="A2011" s="558" t="s">
        <v>994</v>
      </c>
      <c r="B2011" s="559"/>
      <c r="C2011" s="559"/>
      <c r="D2011" s="559"/>
      <c r="E2011" s="559"/>
      <c r="F2011" s="559"/>
      <c r="G2011" s="559"/>
      <c r="H2011" s="559"/>
      <c r="I2011" s="559"/>
      <c r="J2011" s="559"/>
      <c r="K2011" s="559"/>
      <c r="L2011" s="559"/>
      <c r="M2011" s="560"/>
    </row>
    <row r="2012" spans="1:13" ht="26.25" thickTop="1">
      <c r="E2012" s="616" t="s">
        <v>892</v>
      </c>
      <c r="F2012" s="616"/>
      <c r="G2012" s="616"/>
      <c r="H2012" s="616"/>
      <c r="I2012" s="616"/>
      <c r="L2012" s="616" t="s">
        <v>893</v>
      </c>
      <c r="M2012" s="616"/>
    </row>
    <row r="2013" spans="1:13" ht="25.5">
      <c r="A2013" s="617" t="s">
        <v>894</v>
      </c>
      <c r="B2013" s="617"/>
      <c r="C2013" s="617"/>
      <c r="E2013" s="616" t="s">
        <v>895</v>
      </c>
      <c r="F2013" s="616"/>
      <c r="G2013" s="616"/>
      <c r="H2013" s="616"/>
      <c r="I2013" s="616"/>
    </row>
    <row r="2014" spans="1:13" ht="17.25" thickBot="1">
      <c r="A2014" s="5" t="s">
        <v>908</v>
      </c>
      <c r="B2014" s="6"/>
      <c r="C2014" s="6"/>
      <c r="D2014" s="6"/>
      <c r="E2014" s="5"/>
      <c r="F2014" s="5"/>
      <c r="G2014" s="5"/>
      <c r="H2014" s="5" t="s">
        <v>897</v>
      </c>
      <c r="J2014" s="592">
        <v>40869</v>
      </c>
      <c r="K2014" s="592"/>
      <c r="L2014" s="592"/>
      <c r="M2014" s="7">
        <f>J2014</f>
        <v>40869</v>
      </c>
    </row>
    <row r="2015" spans="1:13" ht="36" customHeight="1" thickTop="1" thickBot="1">
      <c r="A2015" s="593" t="s">
        <v>82</v>
      </c>
      <c r="B2015" s="594"/>
      <c r="C2015" s="595"/>
      <c r="D2015" s="596" t="s">
        <v>808</v>
      </c>
      <c r="E2015" s="597"/>
      <c r="F2015" s="597"/>
      <c r="G2015" s="597"/>
      <c r="H2015" s="597"/>
      <c r="I2015" s="598"/>
      <c r="J2015" s="599" t="s">
        <v>809</v>
      </c>
      <c r="K2015" s="599"/>
      <c r="L2015" s="600" t="s">
        <v>810</v>
      </c>
      <c r="M2015" s="601"/>
    </row>
    <row r="2016" spans="1:13" ht="17.25" thickTop="1">
      <c r="A2016" s="568" t="s">
        <v>811</v>
      </c>
      <c r="B2016" s="569"/>
      <c r="C2016" s="570"/>
      <c r="D2016" s="563" t="s">
        <v>812</v>
      </c>
      <c r="E2016" s="602"/>
      <c r="F2016" s="603" t="s">
        <v>813</v>
      </c>
      <c r="G2016" s="604"/>
      <c r="H2016" s="605">
        <v>40190</v>
      </c>
      <c r="I2016" s="606"/>
      <c r="J2016" s="595" t="s">
        <v>814</v>
      </c>
      <c r="K2016" s="595"/>
      <c r="L2016" s="581">
        <v>720</v>
      </c>
      <c r="M2016" s="582"/>
    </row>
    <row r="2017" spans="1:14" ht="17.25" thickBot="1">
      <c r="A2017" s="583" t="s">
        <v>815</v>
      </c>
      <c r="B2017" s="584"/>
      <c r="C2017" s="585"/>
      <c r="D2017" s="586" t="s">
        <v>816</v>
      </c>
      <c r="E2017" s="587"/>
      <c r="F2017" s="568" t="s">
        <v>817</v>
      </c>
      <c r="G2017" s="570"/>
      <c r="H2017" s="588">
        <v>41007</v>
      </c>
      <c r="I2017" s="589"/>
      <c r="J2017" s="570" t="s">
        <v>818</v>
      </c>
      <c r="K2017" s="570"/>
      <c r="L2017" s="590">
        <v>582</v>
      </c>
      <c r="M2017" s="591"/>
    </row>
    <row r="2018" spans="1:14" ht="18" thickTop="1" thickBot="1">
      <c r="A2018" s="565" t="s">
        <v>819</v>
      </c>
      <c r="B2018" s="566"/>
      <c r="C2018" s="567"/>
      <c r="D2018" s="572">
        <v>483900000</v>
      </c>
      <c r="E2018" s="573"/>
      <c r="F2018" s="571" t="s">
        <v>820</v>
      </c>
      <c r="G2018" s="557"/>
      <c r="H2018" s="574">
        <v>97</v>
      </c>
      <c r="I2018" s="575"/>
      <c r="J2018" s="557" t="s">
        <v>821</v>
      </c>
      <c r="K2018" s="557"/>
      <c r="L2018" s="576">
        <f>L2016-L2017</f>
        <v>138</v>
      </c>
      <c r="M2018" s="577"/>
    </row>
    <row r="2019" spans="1:14" ht="17.25" thickTop="1">
      <c r="A2019" s="568"/>
      <c r="B2019" s="569"/>
      <c r="C2019" s="570"/>
      <c r="D2019" s="578" t="s">
        <v>822</v>
      </c>
      <c r="E2019" s="578"/>
      <c r="F2019" s="579" t="s">
        <v>823</v>
      </c>
      <c r="G2019" s="579"/>
      <c r="H2019" s="579"/>
      <c r="I2019" s="580"/>
      <c r="J2019" s="566" t="s">
        <v>824</v>
      </c>
      <c r="K2019" s="567"/>
      <c r="L2019" s="458">
        <v>0.73499999999999999</v>
      </c>
      <c r="M2019" s="459"/>
    </row>
    <row r="2020" spans="1:14" ht="17.25" thickBot="1">
      <c r="A2020" s="571"/>
      <c r="B2020" s="556"/>
      <c r="C2020" s="557"/>
      <c r="D2020" s="553" t="s">
        <v>825</v>
      </c>
      <c r="E2020" s="553"/>
      <c r="F2020" s="554" t="s">
        <v>826</v>
      </c>
      <c r="G2020" s="554"/>
      <c r="H2020" s="554"/>
      <c r="I2020" s="555"/>
      <c r="J2020" s="556" t="s">
        <v>827</v>
      </c>
      <c r="K2020" s="557"/>
      <c r="L2020" s="440">
        <v>0.70509999999999995</v>
      </c>
      <c r="M2020" s="441"/>
      <c r="N2020" s="127">
        <f>L2019-L2020</f>
        <v>2.9900000000000038E-2</v>
      </c>
    </row>
    <row r="2021" spans="1:14" ht="17.25" thickTop="1">
      <c r="A2021" s="561" t="s">
        <v>890</v>
      </c>
      <c r="B2021" s="562"/>
      <c r="C2021" s="563"/>
      <c r="D2021" s="563"/>
      <c r="E2021" s="563"/>
      <c r="F2021" s="563"/>
      <c r="G2021" s="563"/>
      <c r="H2021" s="563"/>
      <c r="I2021" s="563"/>
      <c r="J2021" s="563"/>
      <c r="K2021" s="563"/>
      <c r="L2021" s="563"/>
      <c r="M2021" s="564"/>
    </row>
    <row r="2022" spans="1:14" ht="17.25" thickBot="1">
      <c r="A2022" s="543" t="s">
        <v>891</v>
      </c>
      <c r="B2022" s="544"/>
      <c r="C2022" s="545"/>
      <c r="D2022" s="545"/>
      <c r="E2022" s="545"/>
      <c r="F2022" s="545"/>
      <c r="G2022" s="545"/>
      <c r="H2022" s="545"/>
      <c r="I2022" s="545"/>
      <c r="J2022" s="545"/>
      <c r="K2022" s="545"/>
      <c r="L2022" s="545"/>
      <c r="M2022" s="546"/>
    </row>
    <row r="2023" spans="1:14" ht="42" customHeight="1" thickTop="1" thickBot="1">
      <c r="A2023" s="547" t="s">
        <v>898</v>
      </c>
      <c r="B2023" s="548"/>
      <c r="C2023" s="549"/>
      <c r="D2023" s="549"/>
      <c r="E2023" s="549"/>
      <c r="F2023" s="549"/>
      <c r="G2023" s="549"/>
      <c r="H2023" s="550" t="s">
        <v>899</v>
      </c>
      <c r="I2023" s="550"/>
      <c r="J2023" s="550"/>
      <c r="K2023" s="550"/>
      <c r="L2023" s="550"/>
      <c r="M2023" s="551"/>
    </row>
    <row r="2024" spans="1:14" ht="17.25" thickTop="1">
      <c r="A2024" s="552" t="s">
        <v>900</v>
      </c>
      <c r="B2024" s="552"/>
      <c r="C2024" s="541"/>
      <c r="D2024" s="541"/>
      <c r="E2024" s="541"/>
      <c r="F2024" s="541"/>
      <c r="G2024" s="541"/>
      <c r="H2024" s="541"/>
      <c r="I2024" s="541"/>
      <c r="J2024" s="541"/>
      <c r="K2024" s="541"/>
      <c r="L2024" s="541"/>
      <c r="M2024" s="541"/>
    </row>
    <row r="2025" spans="1:14">
      <c r="A2025" s="542" t="s">
        <v>901</v>
      </c>
      <c r="B2025" s="542"/>
      <c r="C2025" s="540"/>
      <c r="D2025" s="540"/>
      <c r="E2025" s="540"/>
      <c r="F2025" s="540"/>
      <c r="G2025" s="540"/>
      <c r="H2025" s="540"/>
      <c r="I2025" s="540"/>
      <c r="J2025" s="540"/>
      <c r="K2025" s="540"/>
      <c r="L2025" s="540"/>
      <c r="M2025" s="540"/>
    </row>
    <row r="2026" spans="1:14">
      <c r="A2026" s="540" t="s">
        <v>902</v>
      </c>
      <c r="B2026" s="540"/>
      <c r="C2026" s="540"/>
      <c r="D2026" s="540"/>
      <c r="E2026" s="540"/>
      <c r="F2026" s="540"/>
      <c r="G2026" s="540"/>
      <c r="H2026" s="540"/>
      <c r="I2026" s="540"/>
      <c r="J2026" s="540"/>
      <c r="K2026" s="540"/>
      <c r="L2026" s="540"/>
      <c r="M2026" s="540"/>
    </row>
    <row r="2027" spans="1:14">
      <c r="A2027" s="540" t="s">
        <v>903</v>
      </c>
      <c r="B2027" s="540"/>
      <c r="C2027" s="541"/>
      <c r="D2027" s="541"/>
      <c r="E2027" s="541"/>
      <c r="F2027" s="541"/>
      <c r="G2027" s="541"/>
      <c r="H2027" s="541"/>
      <c r="I2027" s="541"/>
      <c r="J2027" s="541"/>
      <c r="K2027" s="541"/>
      <c r="L2027" s="541"/>
      <c r="M2027" s="541"/>
    </row>
    <row r="2028" spans="1:14">
      <c r="A2028" s="542" t="s">
        <v>904</v>
      </c>
      <c r="B2028" s="542"/>
      <c r="C2028" s="540"/>
      <c r="D2028" s="540"/>
      <c r="E2028" s="540"/>
      <c r="F2028" s="540"/>
      <c r="G2028" s="540"/>
      <c r="H2028" s="540"/>
      <c r="I2028" s="540"/>
      <c r="J2028" s="540"/>
      <c r="K2028" s="540"/>
      <c r="L2028" s="540"/>
      <c r="M2028" s="540"/>
    </row>
    <row r="2029" spans="1:14">
      <c r="A2029" s="540" t="s">
        <v>905</v>
      </c>
      <c r="B2029" s="540"/>
      <c r="C2029" s="540"/>
      <c r="D2029" s="540"/>
      <c r="E2029" s="540"/>
      <c r="F2029" s="540"/>
      <c r="G2029" s="540"/>
      <c r="H2029" s="540"/>
      <c r="I2029" s="540"/>
      <c r="J2029" s="540"/>
      <c r="K2029" s="540"/>
      <c r="L2029" s="540"/>
      <c r="M2029" s="540"/>
    </row>
    <row r="2030" spans="1:14">
      <c r="A2030" s="540" t="s">
        <v>906</v>
      </c>
      <c r="B2030" s="540"/>
      <c r="C2030" s="540"/>
      <c r="D2030" s="540"/>
      <c r="E2030" s="540"/>
      <c r="F2030" s="540"/>
      <c r="G2030" s="540"/>
      <c r="H2030" s="540"/>
      <c r="I2030" s="540"/>
      <c r="J2030" s="540"/>
      <c r="K2030" s="540"/>
      <c r="L2030" s="540"/>
      <c r="M2030" s="540"/>
    </row>
    <row r="2031" spans="1:14">
      <c r="A2031" s="540" t="s">
        <v>907</v>
      </c>
      <c r="B2031" s="540"/>
      <c r="C2031" s="540"/>
      <c r="D2031" s="540"/>
      <c r="E2031" s="540"/>
      <c r="F2031" s="540"/>
      <c r="G2031" s="540"/>
      <c r="H2031" s="540"/>
      <c r="I2031" s="540"/>
      <c r="J2031" s="540"/>
      <c r="K2031" s="540"/>
      <c r="L2031" s="540"/>
      <c r="M2031" s="540"/>
    </row>
    <row r="2032" spans="1:14" ht="25.5">
      <c r="E2032" s="616" t="s">
        <v>892</v>
      </c>
      <c r="F2032" s="616"/>
      <c r="G2032" s="616"/>
      <c r="H2032" s="616"/>
      <c r="I2032" s="616"/>
      <c r="L2032" s="616" t="s">
        <v>893</v>
      </c>
      <c r="M2032" s="616"/>
    </row>
    <row r="2033" spans="1:14" ht="25.5">
      <c r="A2033" s="617" t="s">
        <v>894</v>
      </c>
      <c r="B2033" s="617"/>
      <c r="C2033" s="617"/>
      <c r="E2033" s="616" t="s">
        <v>895</v>
      </c>
      <c r="F2033" s="616"/>
      <c r="G2033" s="616"/>
      <c r="H2033" s="616"/>
      <c r="I2033" s="616"/>
    </row>
    <row r="2034" spans="1:14" ht="17.25" thickBot="1">
      <c r="A2034" s="5" t="s">
        <v>995</v>
      </c>
      <c r="B2034" s="6"/>
      <c r="C2034" s="6"/>
      <c r="D2034" s="6"/>
      <c r="E2034" s="5"/>
      <c r="F2034" s="5"/>
      <c r="G2034" s="5"/>
      <c r="H2034" s="5" t="s">
        <v>897</v>
      </c>
      <c r="J2034" s="592">
        <v>40870</v>
      </c>
      <c r="K2034" s="592"/>
      <c r="L2034" s="592"/>
      <c r="M2034" s="7">
        <f>J2034</f>
        <v>40870</v>
      </c>
    </row>
    <row r="2035" spans="1:14" ht="36" customHeight="1" thickTop="1" thickBot="1">
      <c r="A2035" s="593" t="s">
        <v>82</v>
      </c>
      <c r="B2035" s="594"/>
      <c r="C2035" s="595"/>
      <c r="D2035" s="596" t="s">
        <v>808</v>
      </c>
      <c r="E2035" s="597"/>
      <c r="F2035" s="597"/>
      <c r="G2035" s="597"/>
      <c r="H2035" s="597"/>
      <c r="I2035" s="598"/>
      <c r="J2035" s="599" t="s">
        <v>809</v>
      </c>
      <c r="K2035" s="599"/>
      <c r="L2035" s="600" t="s">
        <v>810</v>
      </c>
      <c r="M2035" s="601"/>
    </row>
    <row r="2036" spans="1:14" ht="17.25" thickTop="1">
      <c r="A2036" s="568" t="s">
        <v>811</v>
      </c>
      <c r="B2036" s="569"/>
      <c r="C2036" s="570"/>
      <c r="D2036" s="563" t="s">
        <v>812</v>
      </c>
      <c r="E2036" s="602"/>
      <c r="F2036" s="603" t="s">
        <v>813</v>
      </c>
      <c r="G2036" s="604"/>
      <c r="H2036" s="605">
        <v>40190</v>
      </c>
      <c r="I2036" s="606"/>
      <c r="J2036" s="595" t="s">
        <v>814</v>
      </c>
      <c r="K2036" s="595"/>
      <c r="L2036" s="581">
        <v>720</v>
      </c>
      <c r="M2036" s="582"/>
    </row>
    <row r="2037" spans="1:14" ht="17.25" thickBot="1">
      <c r="A2037" s="583" t="s">
        <v>815</v>
      </c>
      <c r="B2037" s="584"/>
      <c r="C2037" s="585"/>
      <c r="D2037" s="586" t="s">
        <v>816</v>
      </c>
      <c r="E2037" s="587"/>
      <c r="F2037" s="568" t="s">
        <v>817</v>
      </c>
      <c r="G2037" s="570"/>
      <c r="H2037" s="588">
        <v>41007</v>
      </c>
      <c r="I2037" s="589"/>
      <c r="J2037" s="570" t="s">
        <v>818</v>
      </c>
      <c r="K2037" s="570"/>
      <c r="L2037" s="590">
        <v>583</v>
      </c>
      <c r="M2037" s="591"/>
    </row>
    <row r="2038" spans="1:14" ht="18" thickTop="1" thickBot="1">
      <c r="A2038" s="565" t="s">
        <v>819</v>
      </c>
      <c r="B2038" s="566"/>
      <c r="C2038" s="567"/>
      <c r="D2038" s="572">
        <v>483900000</v>
      </c>
      <c r="E2038" s="573"/>
      <c r="F2038" s="571" t="s">
        <v>820</v>
      </c>
      <c r="G2038" s="557"/>
      <c r="H2038" s="574">
        <v>97</v>
      </c>
      <c r="I2038" s="575"/>
      <c r="J2038" s="557" t="s">
        <v>821</v>
      </c>
      <c r="K2038" s="557"/>
      <c r="L2038" s="576">
        <f>L2036-L2037</f>
        <v>137</v>
      </c>
      <c r="M2038" s="577"/>
    </row>
    <row r="2039" spans="1:14" ht="17.25" thickTop="1">
      <c r="A2039" s="568"/>
      <c r="B2039" s="569"/>
      <c r="C2039" s="570"/>
      <c r="D2039" s="578" t="s">
        <v>822</v>
      </c>
      <c r="E2039" s="578"/>
      <c r="F2039" s="579" t="s">
        <v>823</v>
      </c>
      <c r="G2039" s="579"/>
      <c r="H2039" s="579"/>
      <c r="I2039" s="580"/>
      <c r="J2039" s="566" t="s">
        <v>824</v>
      </c>
      <c r="K2039" s="567"/>
      <c r="L2039" s="458">
        <v>0.73670000000000002</v>
      </c>
      <c r="M2039" s="459"/>
    </row>
    <row r="2040" spans="1:14" ht="17.25" thickBot="1">
      <c r="A2040" s="571"/>
      <c r="B2040" s="556"/>
      <c r="C2040" s="557"/>
      <c r="D2040" s="553" t="s">
        <v>825</v>
      </c>
      <c r="E2040" s="553"/>
      <c r="F2040" s="554" t="s">
        <v>826</v>
      </c>
      <c r="G2040" s="554"/>
      <c r="H2040" s="554"/>
      <c r="I2040" s="555"/>
      <c r="J2040" s="556" t="s">
        <v>827</v>
      </c>
      <c r="K2040" s="557"/>
      <c r="L2040" s="440">
        <v>0.70620000000000005</v>
      </c>
      <c r="M2040" s="441"/>
      <c r="N2040" s="127">
        <f>L2039-L2040</f>
        <v>3.0499999999999972E-2</v>
      </c>
    </row>
    <row r="2041" spans="1:14" ht="18" thickTop="1" thickBot="1">
      <c r="A2041" s="704" t="s">
        <v>909</v>
      </c>
      <c r="B2041" s="705"/>
      <c r="C2041" s="706"/>
      <c r="D2041" s="706"/>
      <c r="E2041" s="706"/>
      <c r="F2041" s="706"/>
      <c r="G2041" s="706"/>
      <c r="H2041" s="706"/>
      <c r="I2041" s="706"/>
      <c r="J2041" s="707"/>
      <c r="K2041" s="707"/>
      <c r="L2041" s="706"/>
      <c r="M2041" s="708"/>
    </row>
    <row r="2042" spans="1:14" ht="24" customHeight="1" thickTop="1">
      <c r="A2042" s="568" t="s">
        <v>910</v>
      </c>
      <c r="B2042" s="569"/>
      <c r="C2042" s="570"/>
      <c r="D2042" s="181" t="s">
        <v>911</v>
      </c>
      <c r="E2042" s="181" t="s">
        <v>912</v>
      </c>
      <c r="F2042" s="570" t="s">
        <v>913</v>
      </c>
      <c r="G2042" s="570"/>
      <c r="H2042" s="570" t="s">
        <v>914</v>
      </c>
      <c r="I2042" s="709"/>
      <c r="J2042" s="710" t="s">
        <v>915</v>
      </c>
      <c r="K2042" s="711"/>
      <c r="L2042" s="569" t="s">
        <v>875</v>
      </c>
      <c r="M2042" s="623"/>
    </row>
    <row r="2043" spans="1:14" ht="38.25" customHeight="1">
      <c r="A2043" s="14">
        <v>1</v>
      </c>
      <c r="B2043" s="698" t="s">
        <v>916</v>
      </c>
      <c r="C2043" s="699"/>
      <c r="D2043" s="181" t="s">
        <v>917</v>
      </c>
      <c r="E2043" s="54">
        <v>1</v>
      </c>
      <c r="F2043" s="675"/>
      <c r="G2043" s="676"/>
      <c r="H2043" s="677">
        <f>L2037/L2036</f>
        <v>0.80972222222222223</v>
      </c>
      <c r="I2043" s="678"/>
      <c r="J2043" s="688" t="s">
        <v>918</v>
      </c>
      <c r="K2043" s="689"/>
      <c r="L2043" s="700"/>
      <c r="M2043" s="701"/>
    </row>
    <row r="2044" spans="1:14" ht="38.25" customHeight="1">
      <c r="A2044" s="14">
        <v>2</v>
      </c>
      <c r="B2044" s="686" t="s">
        <v>980</v>
      </c>
      <c r="C2044" s="687"/>
      <c r="D2044" s="181" t="s">
        <v>925</v>
      </c>
      <c r="E2044" s="112">
        <v>33186</v>
      </c>
      <c r="F2044" s="675"/>
      <c r="G2044" s="676"/>
      <c r="H2044" s="702">
        <v>33180</v>
      </c>
      <c r="I2044" s="703"/>
      <c r="J2044" s="688" t="s">
        <v>918</v>
      </c>
      <c r="K2044" s="689"/>
      <c r="L2044" s="696" t="s">
        <v>996</v>
      </c>
      <c r="M2044" s="697"/>
    </row>
    <row r="2045" spans="1:14" ht="38.25" customHeight="1">
      <c r="A2045" s="14">
        <v>3</v>
      </c>
      <c r="B2045" s="686" t="s">
        <v>997</v>
      </c>
      <c r="C2045" s="687"/>
      <c r="D2045" s="181" t="s">
        <v>920</v>
      </c>
      <c r="E2045" s="112">
        <v>1348.9</v>
      </c>
      <c r="F2045" s="675"/>
      <c r="G2045" s="676"/>
      <c r="H2045" s="702">
        <v>1510</v>
      </c>
      <c r="I2045" s="703"/>
      <c r="J2045" s="688" t="s">
        <v>918</v>
      </c>
      <c r="K2045" s="689"/>
      <c r="L2045" s="696" t="s">
        <v>998</v>
      </c>
      <c r="M2045" s="697"/>
    </row>
    <row r="2046" spans="1:14" ht="38.25" customHeight="1">
      <c r="A2046" s="14">
        <v>4</v>
      </c>
      <c r="B2046" s="686" t="s">
        <v>919</v>
      </c>
      <c r="C2046" s="687"/>
      <c r="D2046" s="181" t="s">
        <v>920</v>
      </c>
      <c r="E2046" s="112">
        <v>49.6</v>
      </c>
      <c r="F2046" s="675"/>
      <c r="G2046" s="676"/>
      <c r="H2046" s="702">
        <v>36</v>
      </c>
      <c r="I2046" s="703"/>
      <c r="J2046" s="688" t="s">
        <v>918</v>
      </c>
      <c r="K2046" s="689"/>
      <c r="L2046" s="696" t="s">
        <v>999</v>
      </c>
      <c r="M2046" s="697"/>
    </row>
    <row r="2047" spans="1:14" ht="38.25" customHeight="1">
      <c r="A2047" s="14">
        <v>5</v>
      </c>
      <c r="B2047" s="692" t="s">
        <v>924</v>
      </c>
      <c r="C2047" s="693"/>
      <c r="D2047" s="181" t="s">
        <v>925</v>
      </c>
      <c r="E2047" s="55">
        <v>8512</v>
      </c>
      <c r="F2047" s="675"/>
      <c r="G2047" s="676"/>
      <c r="H2047" s="677">
        <v>7000</v>
      </c>
      <c r="I2047" s="678"/>
      <c r="J2047" s="688" t="s">
        <v>918</v>
      </c>
      <c r="K2047" s="689"/>
      <c r="L2047" s="696" t="s">
        <v>1000</v>
      </c>
      <c r="M2047" s="697"/>
    </row>
    <row r="2048" spans="1:14" ht="38.25" customHeight="1">
      <c r="A2048" s="14">
        <v>6</v>
      </c>
      <c r="B2048" s="692" t="s">
        <v>927</v>
      </c>
      <c r="C2048" s="693"/>
      <c r="D2048" s="181" t="s">
        <v>925</v>
      </c>
      <c r="E2048" s="112">
        <v>696.15</v>
      </c>
      <c r="F2048" s="675"/>
      <c r="G2048" s="676"/>
      <c r="H2048" s="677">
        <v>208</v>
      </c>
      <c r="I2048" s="678"/>
      <c r="J2048" s="688" t="s">
        <v>918</v>
      </c>
      <c r="K2048" s="689"/>
      <c r="L2048" s="694" t="s">
        <v>928</v>
      </c>
      <c r="M2048" s="695"/>
    </row>
    <row r="2049" spans="1:13" ht="38.25" customHeight="1">
      <c r="A2049" s="14">
        <v>7</v>
      </c>
      <c r="B2049" s="692" t="s">
        <v>929</v>
      </c>
      <c r="C2049" s="693"/>
      <c r="D2049" s="181" t="s">
        <v>925</v>
      </c>
      <c r="E2049" s="112">
        <v>557</v>
      </c>
      <c r="F2049" s="675"/>
      <c r="G2049" s="676"/>
      <c r="H2049" s="677">
        <v>185</v>
      </c>
      <c r="I2049" s="678"/>
      <c r="J2049" s="688" t="s">
        <v>918</v>
      </c>
      <c r="K2049" s="689"/>
      <c r="L2049" s="694" t="s">
        <v>930</v>
      </c>
      <c r="M2049" s="695"/>
    </row>
    <row r="2050" spans="1:13" ht="54.75" customHeight="1">
      <c r="A2050" s="14">
        <v>8</v>
      </c>
      <c r="B2050" s="686" t="s">
        <v>931</v>
      </c>
      <c r="C2050" s="687"/>
      <c r="D2050" s="181" t="s">
        <v>925</v>
      </c>
      <c r="E2050" s="55">
        <v>7726</v>
      </c>
      <c r="F2050" s="675"/>
      <c r="G2050" s="676"/>
      <c r="H2050" s="677">
        <v>6726</v>
      </c>
      <c r="I2050" s="678"/>
      <c r="J2050" s="688" t="s">
        <v>932</v>
      </c>
      <c r="K2050" s="689"/>
      <c r="L2050" s="694" t="s">
        <v>1001</v>
      </c>
      <c r="M2050" s="695"/>
    </row>
    <row r="2051" spans="1:13" ht="38.25" customHeight="1">
      <c r="A2051" s="14">
        <v>9</v>
      </c>
      <c r="B2051" s="686" t="s">
        <v>934</v>
      </c>
      <c r="C2051" s="687"/>
      <c r="D2051" s="181" t="s">
        <v>925</v>
      </c>
      <c r="E2051" s="55">
        <v>2013</v>
      </c>
      <c r="F2051" s="675"/>
      <c r="G2051" s="676"/>
      <c r="H2051" s="677">
        <v>1000</v>
      </c>
      <c r="I2051" s="678"/>
      <c r="J2051" s="688" t="s">
        <v>918</v>
      </c>
      <c r="K2051" s="689"/>
      <c r="L2051" s="681" t="s">
        <v>935</v>
      </c>
      <c r="M2051" s="682"/>
    </row>
    <row r="2052" spans="1:13" ht="38.25" customHeight="1">
      <c r="A2052" s="14">
        <v>10</v>
      </c>
      <c r="B2052" s="686" t="s">
        <v>938</v>
      </c>
      <c r="C2052" s="687"/>
      <c r="D2052" s="181" t="s">
        <v>925</v>
      </c>
      <c r="E2052" s="55">
        <v>585</v>
      </c>
      <c r="F2052" s="675"/>
      <c r="G2052" s="676"/>
      <c r="H2052" s="677">
        <v>195</v>
      </c>
      <c r="I2052" s="678"/>
      <c r="J2052" s="688" t="s">
        <v>918</v>
      </c>
      <c r="K2052" s="689"/>
      <c r="L2052" s="681" t="s">
        <v>939</v>
      </c>
      <c r="M2052" s="682"/>
    </row>
    <row r="2053" spans="1:13" ht="38.25" customHeight="1">
      <c r="A2053" s="14">
        <v>11</v>
      </c>
      <c r="B2053" s="673" t="s">
        <v>943</v>
      </c>
      <c r="C2053" s="674"/>
      <c r="D2053" s="181" t="s">
        <v>941</v>
      </c>
      <c r="E2053" s="55">
        <v>254</v>
      </c>
      <c r="F2053" s="675"/>
      <c r="G2053" s="676"/>
      <c r="H2053" s="677">
        <v>84</v>
      </c>
      <c r="I2053" s="678"/>
      <c r="J2053" s="688" t="s">
        <v>918</v>
      </c>
      <c r="K2053" s="689"/>
      <c r="L2053" s="681" t="s">
        <v>1002</v>
      </c>
      <c r="M2053" s="682"/>
    </row>
    <row r="2054" spans="1:13" ht="38.25" customHeight="1">
      <c r="A2054" s="14">
        <v>12</v>
      </c>
      <c r="B2054" s="673" t="s">
        <v>988</v>
      </c>
      <c r="C2054" s="674"/>
      <c r="D2054" s="181" t="s">
        <v>946</v>
      </c>
      <c r="E2054" s="55">
        <v>1</v>
      </c>
      <c r="F2054" s="675"/>
      <c r="G2054" s="676"/>
      <c r="H2054" s="677"/>
      <c r="I2054" s="678"/>
      <c r="J2054" s="688" t="s">
        <v>918</v>
      </c>
      <c r="K2054" s="689"/>
      <c r="L2054" s="681" t="s">
        <v>1003</v>
      </c>
      <c r="M2054" s="682"/>
    </row>
    <row r="2055" spans="1:13" ht="38.25" customHeight="1" thickBot="1">
      <c r="A2055" s="14">
        <v>13</v>
      </c>
      <c r="B2055" s="673" t="s">
        <v>947</v>
      </c>
      <c r="C2055" s="674"/>
      <c r="D2055" s="181" t="s">
        <v>946</v>
      </c>
      <c r="E2055" s="55">
        <v>1</v>
      </c>
      <c r="F2055" s="675"/>
      <c r="G2055" s="676"/>
      <c r="H2055" s="677">
        <v>0.6</v>
      </c>
      <c r="I2055" s="678"/>
      <c r="J2055" s="679" t="s">
        <v>948</v>
      </c>
      <c r="K2055" s="680"/>
      <c r="L2055" s="681" t="s">
        <v>1004</v>
      </c>
      <c r="M2055" s="682"/>
    </row>
    <row r="2056" spans="1:13" ht="17.25" thickTop="1">
      <c r="A2056" s="683" t="s">
        <v>949</v>
      </c>
      <c r="B2056" s="684"/>
      <c r="C2056" s="684"/>
      <c r="D2056" s="684"/>
      <c r="E2056" s="684"/>
      <c r="F2056" s="684"/>
      <c r="G2056" s="684"/>
      <c r="H2056" s="684"/>
      <c r="I2056" s="684"/>
      <c r="J2056" s="684"/>
      <c r="K2056" s="684"/>
      <c r="L2056" s="684"/>
      <c r="M2056" s="685"/>
    </row>
    <row r="2057" spans="1:13">
      <c r="A2057" s="668" t="s">
        <v>950</v>
      </c>
      <c r="B2057" s="663"/>
      <c r="C2057" s="187" t="s">
        <v>951</v>
      </c>
      <c r="D2057" s="187" t="s">
        <v>952</v>
      </c>
      <c r="E2057" s="187" t="s">
        <v>950</v>
      </c>
      <c r="F2057" s="187" t="s">
        <v>951</v>
      </c>
      <c r="G2057" s="140" t="s">
        <v>952</v>
      </c>
      <c r="H2057" s="669" t="s">
        <v>953</v>
      </c>
      <c r="I2057" s="670"/>
      <c r="J2057" s="671" t="s">
        <v>954</v>
      </c>
      <c r="K2057" s="671"/>
      <c r="L2057" s="671" t="s">
        <v>955</v>
      </c>
      <c r="M2057" s="672"/>
    </row>
    <row r="2058" spans="1:13">
      <c r="A2058" s="661" t="s">
        <v>956</v>
      </c>
      <c r="B2058" s="569"/>
      <c r="C2058" s="16">
        <v>7</v>
      </c>
      <c r="D2058" s="57">
        <f t="shared" ref="D2058:D2063" si="122">C2058+D1963</f>
        <v>4058</v>
      </c>
      <c r="E2058" s="181" t="s">
        <v>957</v>
      </c>
      <c r="F2058" s="16">
        <v>5</v>
      </c>
      <c r="G2058" s="156">
        <f t="shared" ref="G2058:G2063" si="123">F2058+G1963</f>
        <v>8585</v>
      </c>
      <c r="H2058" s="622" t="s">
        <v>958</v>
      </c>
      <c r="I2058" s="570"/>
      <c r="J2058" s="18">
        <v>0</v>
      </c>
      <c r="K2058" s="19">
        <f>J2058+K1963</f>
        <v>32</v>
      </c>
      <c r="L2058" s="20">
        <v>0</v>
      </c>
      <c r="M2058" s="135">
        <f t="shared" ref="M2058:M2061" si="124">L2058+M1963</f>
        <v>5</v>
      </c>
    </row>
    <row r="2059" spans="1:13">
      <c r="A2059" s="661" t="s">
        <v>959</v>
      </c>
      <c r="B2059" s="569"/>
      <c r="C2059" s="16">
        <v>0</v>
      </c>
      <c r="D2059" s="57">
        <f t="shared" si="122"/>
        <v>65</v>
      </c>
      <c r="E2059" s="181" t="s">
        <v>960</v>
      </c>
      <c r="F2059" s="16">
        <v>0</v>
      </c>
      <c r="G2059" s="156">
        <f t="shared" si="123"/>
        <v>12</v>
      </c>
      <c r="H2059" s="622" t="s">
        <v>961</v>
      </c>
      <c r="I2059" s="570"/>
      <c r="J2059" s="18">
        <v>0</v>
      </c>
      <c r="K2059" s="19">
        <f>J2059+K1964</f>
        <v>143</v>
      </c>
      <c r="L2059" s="20">
        <v>0</v>
      </c>
      <c r="M2059" s="135">
        <f t="shared" si="124"/>
        <v>11</v>
      </c>
    </row>
    <row r="2060" spans="1:13">
      <c r="A2060" s="661" t="s">
        <v>962</v>
      </c>
      <c r="B2060" s="569"/>
      <c r="C2060" s="16">
        <v>4</v>
      </c>
      <c r="D2060" s="57">
        <f t="shared" si="122"/>
        <v>1603</v>
      </c>
      <c r="E2060" s="181" t="s">
        <v>963</v>
      </c>
      <c r="F2060" s="16">
        <v>0</v>
      </c>
      <c r="G2060" s="156">
        <f t="shared" si="123"/>
        <v>55</v>
      </c>
      <c r="H2060" s="622" t="s">
        <v>964</v>
      </c>
      <c r="I2060" s="570"/>
      <c r="J2060" s="18">
        <v>0</v>
      </c>
      <c r="K2060" s="19">
        <f>J2060+K1965</f>
        <v>16</v>
      </c>
      <c r="L2060" s="20">
        <v>0</v>
      </c>
      <c r="M2060" s="135">
        <f t="shared" si="124"/>
        <v>3</v>
      </c>
    </row>
    <row r="2061" spans="1:13">
      <c r="A2061" s="661" t="s">
        <v>965</v>
      </c>
      <c r="B2061" s="569"/>
      <c r="C2061" s="16">
        <v>2</v>
      </c>
      <c r="D2061" s="57">
        <f t="shared" si="122"/>
        <v>4055</v>
      </c>
      <c r="E2061" s="181" t="s">
        <v>966</v>
      </c>
      <c r="F2061" s="16">
        <v>0</v>
      </c>
      <c r="G2061" s="156">
        <f t="shared" si="123"/>
        <v>96</v>
      </c>
      <c r="H2061" s="622" t="s">
        <v>967</v>
      </c>
      <c r="I2061" s="570"/>
      <c r="J2061" s="18">
        <v>0</v>
      </c>
      <c r="K2061" s="19">
        <f>J2061+K1966</f>
        <v>16</v>
      </c>
      <c r="L2061" s="20">
        <v>0</v>
      </c>
      <c r="M2061" s="135">
        <f t="shared" si="124"/>
        <v>2</v>
      </c>
    </row>
    <row r="2062" spans="1:13">
      <c r="A2062" s="655" t="s">
        <v>968</v>
      </c>
      <c r="B2062" s="566"/>
      <c r="C2062" s="132">
        <v>0</v>
      </c>
      <c r="D2062" s="57">
        <f t="shared" si="122"/>
        <v>518</v>
      </c>
      <c r="E2062" s="151" t="s">
        <v>969</v>
      </c>
      <c r="F2062" s="132">
        <v>0</v>
      </c>
      <c r="G2062" s="156">
        <f t="shared" si="123"/>
        <v>107</v>
      </c>
      <c r="H2062" s="638" t="s">
        <v>970</v>
      </c>
      <c r="I2062" s="567"/>
      <c r="J2062" s="87">
        <v>0</v>
      </c>
      <c r="K2062" s="134">
        <f>J2062+K1976</f>
        <v>0</v>
      </c>
      <c r="L2062" s="153">
        <v>0</v>
      </c>
      <c r="M2062" s="135">
        <f>L2062+M1967</f>
        <v>111</v>
      </c>
    </row>
    <row r="2063" spans="1:13" ht="17.25" thickBot="1">
      <c r="A2063" s="712" t="s">
        <v>971</v>
      </c>
      <c r="B2063" s="556"/>
      <c r="C2063" s="114">
        <v>0</v>
      </c>
      <c r="D2063" s="129">
        <f t="shared" si="122"/>
        <v>87</v>
      </c>
      <c r="E2063" s="184" t="s">
        <v>972</v>
      </c>
      <c r="F2063" s="114">
        <v>0</v>
      </c>
      <c r="G2063" s="158">
        <f t="shared" si="123"/>
        <v>14</v>
      </c>
      <c r="H2063" s="713" t="s">
        <v>973</v>
      </c>
      <c r="I2063" s="557"/>
      <c r="J2063" s="115">
        <v>0</v>
      </c>
      <c r="K2063" s="116">
        <f>J2063+K1977</f>
        <v>0</v>
      </c>
      <c r="L2063" s="117">
        <v>0</v>
      </c>
      <c r="M2063" s="118">
        <f>L2063+M1968</f>
        <v>3824</v>
      </c>
    </row>
    <row r="2064" spans="1:13" ht="26.25" thickTop="1">
      <c r="E2064" s="616" t="s">
        <v>892</v>
      </c>
      <c r="F2064" s="616"/>
      <c r="G2064" s="616"/>
      <c r="H2064" s="616"/>
      <c r="I2064" s="616"/>
      <c r="L2064" s="616" t="s">
        <v>893</v>
      </c>
      <c r="M2064" s="616"/>
    </row>
    <row r="2065" spans="1:14" ht="25.5">
      <c r="A2065" s="617" t="s">
        <v>894</v>
      </c>
      <c r="B2065" s="617"/>
      <c r="C2065" s="617"/>
      <c r="E2065" s="616" t="s">
        <v>895</v>
      </c>
      <c r="F2065" s="616"/>
      <c r="G2065" s="616"/>
      <c r="H2065" s="616"/>
      <c r="I2065" s="616"/>
    </row>
    <row r="2066" spans="1:14" ht="17.25" thickBot="1">
      <c r="A2066" s="5" t="s">
        <v>995</v>
      </c>
      <c r="B2066" s="6"/>
      <c r="C2066" s="6"/>
      <c r="D2066" s="6"/>
      <c r="E2066" s="5"/>
      <c r="F2066" s="5"/>
      <c r="G2066" s="5"/>
      <c r="H2066" s="5" t="s">
        <v>897</v>
      </c>
      <c r="J2066" s="592">
        <v>40870</v>
      </c>
      <c r="K2066" s="592"/>
      <c r="L2066" s="592"/>
      <c r="M2066" s="7">
        <f>J2066</f>
        <v>40870</v>
      </c>
    </row>
    <row r="2067" spans="1:14" ht="36" customHeight="1" thickTop="1" thickBot="1">
      <c r="A2067" s="593" t="s">
        <v>82</v>
      </c>
      <c r="B2067" s="594"/>
      <c r="C2067" s="595"/>
      <c r="D2067" s="596" t="s">
        <v>808</v>
      </c>
      <c r="E2067" s="597"/>
      <c r="F2067" s="597"/>
      <c r="G2067" s="597"/>
      <c r="H2067" s="597"/>
      <c r="I2067" s="598"/>
      <c r="J2067" s="599" t="s">
        <v>809</v>
      </c>
      <c r="K2067" s="599"/>
      <c r="L2067" s="600" t="s">
        <v>810</v>
      </c>
      <c r="M2067" s="601"/>
    </row>
    <row r="2068" spans="1:14" ht="17.25" thickTop="1">
      <c r="A2068" s="568" t="s">
        <v>811</v>
      </c>
      <c r="B2068" s="569"/>
      <c r="C2068" s="570"/>
      <c r="D2068" s="563" t="s">
        <v>812</v>
      </c>
      <c r="E2068" s="602"/>
      <c r="F2068" s="603" t="s">
        <v>813</v>
      </c>
      <c r="G2068" s="604"/>
      <c r="H2068" s="605">
        <v>40190</v>
      </c>
      <c r="I2068" s="606"/>
      <c r="J2068" s="595" t="s">
        <v>814</v>
      </c>
      <c r="K2068" s="595"/>
      <c r="L2068" s="581">
        <v>720</v>
      </c>
      <c r="M2068" s="582"/>
    </row>
    <row r="2069" spans="1:14" ht="17.25" thickBot="1">
      <c r="A2069" s="583" t="s">
        <v>815</v>
      </c>
      <c r="B2069" s="584"/>
      <c r="C2069" s="585"/>
      <c r="D2069" s="586" t="s">
        <v>816</v>
      </c>
      <c r="E2069" s="587"/>
      <c r="F2069" s="568" t="s">
        <v>817</v>
      </c>
      <c r="G2069" s="570"/>
      <c r="H2069" s="588">
        <v>41007</v>
      </c>
      <c r="I2069" s="589"/>
      <c r="J2069" s="570" t="s">
        <v>818</v>
      </c>
      <c r="K2069" s="570"/>
      <c r="L2069" s="590">
        <v>583</v>
      </c>
      <c r="M2069" s="591"/>
    </row>
    <row r="2070" spans="1:14" ht="18" thickTop="1" thickBot="1">
      <c r="A2070" s="565" t="s">
        <v>819</v>
      </c>
      <c r="B2070" s="566"/>
      <c r="C2070" s="567"/>
      <c r="D2070" s="572">
        <v>483900000</v>
      </c>
      <c r="E2070" s="573"/>
      <c r="F2070" s="571" t="s">
        <v>820</v>
      </c>
      <c r="G2070" s="557"/>
      <c r="H2070" s="574">
        <v>97</v>
      </c>
      <c r="I2070" s="575"/>
      <c r="J2070" s="557" t="s">
        <v>821</v>
      </c>
      <c r="K2070" s="557"/>
      <c r="L2070" s="576">
        <f>L2068-L2069</f>
        <v>137</v>
      </c>
      <c r="M2070" s="577"/>
    </row>
    <row r="2071" spans="1:14" ht="17.25" thickTop="1">
      <c r="A2071" s="568"/>
      <c r="B2071" s="569"/>
      <c r="C2071" s="570"/>
      <c r="D2071" s="578" t="s">
        <v>822</v>
      </c>
      <c r="E2071" s="578"/>
      <c r="F2071" s="579" t="s">
        <v>823</v>
      </c>
      <c r="G2071" s="579"/>
      <c r="H2071" s="579"/>
      <c r="I2071" s="580"/>
      <c r="J2071" s="566" t="s">
        <v>824</v>
      </c>
      <c r="K2071" s="567"/>
      <c r="L2071" s="458">
        <v>0.73670000000000002</v>
      </c>
      <c r="M2071" s="459"/>
    </row>
    <row r="2072" spans="1:14" ht="17.25" thickBot="1">
      <c r="A2072" s="571"/>
      <c r="B2072" s="556"/>
      <c r="C2072" s="557"/>
      <c r="D2072" s="553" t="s">
        <v>825</v>
      </c>
      <c r="E2072" s="553"/>
      <c r="F2072" s="554" t="s">
        <v>826</v>
      </c>
      <c r="G2072" s="554"/>
      <c r="H2072" s="554"/>
      <c r="I2072" s="555"/>
      <c r="J2072" s="556" t="s">
        <v>827</v>
      </c>
      <c r="K2072" s="557"/>
      <c r="L2072" s="440">
        <v>0.70620000000000005</v>
      </c>
      <c r="M2072" s="441"/>
      <c r="N2072" s="127">
        <f>L2071-L2072</f>
        <v>3.0499999999999972E-2</v>
      </c>
    </row>
    <row r="2073" spans="1:14" ht="17.25" thickTop="1">
      <c r="A2073" s="714" t="s">
        <v>974</v>
      </c>
      <c r="B2073" s="594"/>
      <c r="C2073" s="136">
        <v>0</v>
      </c>
      <c r="D2073" s="159">
        <f t="shared" ref="D2073:D2082" si="125">C2073+D1978</f>
        <v>441</v>
      </c>
      <c r="E2073" s="185" t="s">
        <v>975</v>
      </c>
      <c r="F2073" s="136">
        <v>0</v>
      </c>
      <c r="G2073" s="160">
        <f t="shared" ref="G2073:G2082" si="126">F2073+G1978</f>
        <v>41</v>
      </c>
      <c r="H2073" s="715" t="s">
        <v>974</v>
      </c>
      <c r="I2073" s="595"/>
      <c r="J2073" s="137">
        <v>0</v>
      </c>
      <c r="K2073" s="142">
        <f>J2073+K1978</f>
        <v>0</v>
      </c>
      <c r="L2073" s="139">
        <v>0</v>
      </c>
      <c r="M2073" s="161">
        <f>L2073+M1978</f>
        <v>54</v>
      </c>
    </row>
    <row r="2074" spans="1:14">
      <c r="A2074" s="655" t="s">
        <v>976</v>
      </c>
      <c r="B2074" s="566"/>
      <c r="C2074" s="132">
        <v>0</v>
      </c>
      <c r="D2074" s="133">
        <f t="shared" si="125"/>
        <v>10</v>
      </c>
      <c r="E2074" s="183" t="s">
        <v>977</v>
      </c>
      <c r="F2074" s="132">
        <v>0</v>
      </c>
      <c r="G2074" s="162">
        <f t="shared" si="126"/>
        <v>3</v>
      </c>
      <c r="H2074" s="638" t="s">
        <v>978</v>
      </c>
      <c r="I2074" s="567"/>
      <c r="J2074" s="87">
        <v>0</v>
      </c>
      <c r="K2074" s="19">
        <f t="shared" ref="K2074:K2079" si="127">J2074+K1979</f>
        <v>0</v>
      </c>
      <c r="L2074" s="153">
        <v>0</v>
      </c>
      <c r="M2074" s="135">
        <f t="shared" ref="M2074:M2079" si="128">L2074+M1979</f>
        <v>10</v>
      </c>
    </row>
    <row r="2075" spans="1:14">
      <c r="A2075" s="655" t="s">
        <v>828</v>
      </c>
      <c r="B2075" s="566"/>
      <c r="C2075" s="22">
        <v>0</v>
      </c>
      <c r="D2075" s="57">
        <f t="shared" si="125"/>
        <v>323</v>
      </c>
      <c r="E2075" s="188" t="s">
        <v>829</v>
      </c>
      <c r="F2075" s="132">
        <v>0</v>
      </c>
      <c r="G2075" s="163">
        <f t="shared" si="126"/>
        <v>10</v>
      </c>
      <c r="H2075" s="641" t="s">
        <v>830</v>
      </c>
      <c r="I2075" s="642"/>
      <c r="J2075" s="87">
        <v>0</v>
      </c>
      <c r="K2075" s="19">
        <f t="shared" si="127"/>
        <v>16</v>
      </c>
      <c r="L2075" s="88">
        <v>0</v>
      </c>
      <c r="M2075" s="21">
        <f t="shared" si="128"/>
        <v>2</v>
      </c>
    </row>
    <row r="2076" spans="1:14">
      <c r="A2076" s="661" t="s">
        <v>831</v>
      </c>
      <c r="B2076" s="569"/>
      <c r="C2076" s="16">
        <v>0</v>
      </c>
      <c r="D2076" s="57">
        <f t="shared" si="125"/>
        <v>374</v>
      </c>
      <c r="E2076" s="181" t="s">
        <v>832</v>
      </c>
      <c r="F2076" s="16">
        <v>0</v>
      </c>
      <c r="G2076" s="163">
        <f t="shared" si="126"/>
        <v>328</v>
      </c>
      <c r="H2076" s="662" t="s">
        <v>833</v>
      </c>
      <c r="I2076" s="663"/>
      <c r="J2076" s="18">
        <v>0</v>
      </c>
      <c r="K2076" s="19">
        <f t="shared" si="127"/>
        <v>0</v>
      </c>
      <c r="L2076" s="26">
        <v>0</v>
      </c>
      <c r="M2076" s="21">
        <f t="shared" si="128"/>
        <v>4</v>
      </c>
    </row>
    <row r="2077" spans="1:14">
      <c r="A2077" s="661" t="s">
        <v>834</v>
      </c>
      <c r="B2077" s="569"/>
      <c r="C2077" s="16">
        <v>2</v>
      </c>
      <c r="D2077" s="57">
        <f t="shared" si="125"/>
        <v>41</v>
      </c>
      <c r="E2077" s="181" t="s">
        <v>835</v>
      </c>
      <c r="F2077" s="16">
        <v>6</v>
      </c>
      <c r="G2077" s="163">
        <f t="shared" si="126"/>
        <v>1382</v>
      </c>
      <c r="H2077" s="662" t="s">
        <v>836</v>
      </c>
      <c r="I2077" s="663"/>
      <c r="J2077" s="18">
        <v>0</v>
      </c>
      <c r="K2077" s="19">
        <f t="shared" si="127"/>
        <v>0</v>
      </c>
      <c r="L2077" s="26">
        <v>0</v>
      </c>
      <c r="M2077" s="21">
        <f t="shared" si="128"/>
        <v>9</v>
      </c>
    </row>
    <row r="2078" spans="1:14">
      <c r="A2078" s="655" t="s">
        <v>837</v>
      </c>
      <c r="B2078" s="566"/>
      <c r="C2078" s="132">
        <v>0</v>
      </c>
      <c r="D2078" s="57">
        <f t="shared" si="125"/>
        <v>10</v>
      </c>
      <c r="E2078" s="183" t="s">
        <v>838</v>
      </c>
      <c r="F2078" s="132">
        <v>6</v>
      </c>
      <c r="G2078" s="163">
        <f t="shared" si="126"/>
        <v>563</v>
      </c>
      <c r="H2078" s="641" t="s">
        <v>839</v>
      </c>
      <c r="I2078" s="642"/>
      <c r="J2078" s="87">
        <v>0</v>
      </c>
      <c r="K2078" s="19">
        <f t="shared" si="127"/>
        <v>0</v>
      </c>
      <c r="L2078" s="148">
        <v>0</v>
      </c>
      <c r="M2078" s="21">
        <f t="shared" si="128"/>
        <v>3</v>
      </c>
    </row>
    <row r="2079" spans="1:14" ht="18" customHeight="1">
      <c r="A2079" s="655" t="s">
        <v>840</v>
      </c>
      <c r="B2079" s="566"/>
      <c r="C2079" s="132">
        <v>0</v>
      </c>
      <c r="D2079" s="57">
        <f t="shared" si="125"/>
        <v>11</v>
      </c>
      <c r="E2079" s="183" t="s">
        <v>841</v>
      </c>
      <c r="F2079" s="132">
        <v>7</v>
      </c>
      <c r="G2079" s="163">
        <f t="shared" si="126"/>
        <v>212</v>
      </c>
      <c r="H2079" s="641" t="s">
        <v>842</v>
      </c>
      <c r="I2079" s="642"/>
      <c r="J2079" s="87">
        <v>0</v>
      </c>
      <c r="K2079" s="19">
        <f t="shared" si="127"/>
        <v>0</v>
      </c>
      <c r="L2079" s="26">
        <v>0</v>
      </c>
      <c r="M2079" s="21">
        <f t="shared" si="128"/>
        <v>10</v>
      </c>
    </row>
    <row r="2080" spans="1:14">
      <c r="A2080" s="661" t="s">
        <v>843</v>
      </c>
      <c r="B2080" s="569"/>
      <c r="C2080" s="16">
        <v>0</v>
      </c>
      <c r="D2080" s="57">
        <f t="shared" si="125"/>
        <v>10</v>
      </c>
      <c r="E2080" s="181" t="s">
        <v>844</v>
      </c>
      <c r="F2080" s="16">
        <v>0</v>
      </c>
      <c r="G2080" s="163">
        <f t="shared" si="126"/>
        <v>15</v>
      </c>
      <c r="H2080" s="662"/>
      <c r="I2080" s="663"/>
      <c r="J2080" s="18"/>
      <c r="K2080" s="19"/>
      <c r="L2080" s="26"/>
      <c r="M2080" s="110"/>
    </row>
    <row r="2081" spans="1:13">
      <c r="A2081" s="646" t="s">
        <v>845</v>
      </c>
      <c r="B2081" s="647"/>
      <c r="C2081" s="94">
        <v>2</v>
      </c>
      <c r="D2081" s="57">
        <f t="shared" si="125"/>
        <v>20</v>
      </c>
      <c r="E2081" s="95" t="s">
        <v>846</v>
      </c>
      <c r="F2081" s="94">
        <v>0</v>
      </c>
      <c r="G2081" s="163">
        <f t="shared" si="126"/>
        <v>15</v>
      </c>
      <c r="H2081" s="648"/>
      <c r="I2081" s="649"/>
      <c r="J2081" s="97"/>
      <c r="K2081" s="98"/>
      <c r="L2081" s="99"/>
      <c r="M2081" s="111"/>
    </row>
    <row r="2082" spans="1:13">
      <c r="A2082" s="646" t="s">
        <v>847</v>
      </c>
      <c r="B2082" s="647"/>
      <c r="C2082" s="94">
        <v>3</v>
      </c>
      <c r="D2082" s="57">
        <f t="shared" si="125"/>
        <v>17</v>
      </c>
      <c r="E2082" s="95" t="s">
        <v>848</v>
      </c>
      <c r="F2082" s="94">
        <v>5</v>
      </c>
      <c r="G2082" s="163">
        <f t="shared" si="126"/>
        <v>35</v>
      </c>
      <c r="H2082" s="648"/>
      <c r="I2082" s="649"/>
      <c r="J2082" s="97"/>
      <c r="K2082" s="98"/>
      <c r="L2082" s="99"/>
      <c r="M2082" s="111"/>
    </row>
    <row r="2083" spans="1:13">
      <c r="A2083" s="650" t="s">
        <v>849</v>
      </c>
      <c r="B2083" s="651"/>
      <c r="C2083" s="651"/>
      <c r="D2083" s="651"/>
      <c r="E2083" s="651"/>
      <c r="F2083" s="651"/>
      <c r="G2083" s="651"/>
      <c r="H2083" s="651"/>
      <c r="I2083" s="651"/>
      <c r="J2083" s="651"/>
      <c r="K2083" s="651"/>
      <c r="L2083" s="651"/>
      <c r="M2083" s="652"/>
    </row>
    <row r="2084" spans="1:13">
      <c r="A2084" s="653" t="s">
        <v>850</v>
      </c>
      <c r="B2084" s="654"/>
      <c r="C2084" s="656" t="s">
        <v>851</v>
      </c>
      <c r="D2084" s="639" t="s">
        <v>852</v>
      </c>
      <c r="E2084" s="566"/>
      <c r="F2084" s="639" t="s">
        <v>853</v>
      </c>
      <c r="G2084" s="658"/>
      <c r="H2084" s="659" t="s">
        <v>854</v>
      </c>
      <c r="I2084" s="656" t="s">
        <v>855</v>
      </c>
      <c r="J2084" s="639" t="s">
        <v>852</v>
      </c>
      <c r="K2084" s="566"/>
      <c r="L2084" s="639" t="s">
        <v>853</v>
      </c>
      <c r="M2084" s="640"/>
    </row>
    <row r="2085" spans="1:13" ht="33" customHeight="1">
      <c r="A2085" s="655"/>
      <c r="B2085" s="566"/>
      <c r="C2085" s="657"/>
      <c r="D2085" s="181" t="s">
        <v>856</v>
      </c>
      <c r="E2085" s="181" t="s">
        <v>857</v>
      </c>
      <c r="F2085" s="181" t="s">
        <v>856</v>
      </c>
      <c r="G2085" s="27" t="s">
        <v>857</v>
      </c>
      <c r="H2085" s="660"/>
      <c r="I2085" s="657"/>
      <c r="J2085" s="181" t="s">
        <v>856</v>
      </c>
      <c r="K2085" s="181" t="s">
        <v>857</v>
      </c>
      <c r="L2085" s="181" t="s">
        <v>856</v>
      </c>
      <c r="M2085" s="186" t="s">
        <v>857</v>
      </c>
    </row>
    <row r="2086" spans="1:13" ht="22.5">
      <c r="A2086" s="180">
        <v>1</v>
      </c>
      <c r="B2086" s="190" t="s">
        <v>858</v>
      </c>
      <c r="C2086" s="65" t="s">
        <v>859</v>
      </c>
      <c r="D2086" s="59">
        <v>0</v>
      </c>
      <c r="E2086" s="58">
        <v>70.5</v>
      </c>
      <c r="F2086" s="59">
        <v>0</v>
      </c>
      <c r="G2086" s="28">
        <v>70.5</v>
      </c>
      <c r="H2086" s="29" t="s">
        <v>860</v>
      </c>
      <c r="I2086" s="58">
        <v>5876</v>
      </c>
      <c r="J2086" s="58">
        <v>0</v>
      </c>
      <c r="K2086" s="58">
        <v>0</v>
      </c>
      <c r="L2086" s="58">
        <v>0</v>
      </c>
      <c r="M2086" s="72">
        <v>6653.6</v>
      </c>
    </row>
    <row r="2087" spans="1:13" ht="22.5">
      <c r="A2087" s="182">
        <v>2</v>
      </c>
      <c r="B2087" s="60" t="s">
        <v>861</v>
      </c>
      <c r="C2087" s="77" t="s">
        <v>859</v>
      </c>
      <c r="D2087" s="62">
        <v>0</v>
      </c>
      <c r="E2087" s="58">
        <v>1286.5</v>
      </c>
      <c r="F2087" s="62">
        <v>0</v>
      </c>
      <c r="G2087" s="52">
        <v>1286.5</v>
      </c>
      <c r="H2087" s="74" t="s">
        <v>862</v>
      </c>
      <c r="I2087" s="64">
        <v>280</v>
      </c>
      <c r="J2087" s="64">
        <v>0</v>
      </c>
      <c r="K2087" s="58">
        <v>0</v>
      </c>
      <c r="L2087" s="64">
        <v>0</v>
      </c>
      <c r="M2087" s="76">
        <v>150</v>
      </c>
    </row>
    <row r="2088" spans="1:13" ht="22.5">
      <c r="A2088" s="180">
        <v>3</v>
      </c>
      <c r="B2088" s="190" t="s">
        <v>861</v>
      </c>
      <c r="C2088" s="70">
        <v>1510</v>
      </c>
      <c r="D2088" s="59">
        <v>0</v>
      </c>
      <c r="E2088" s="58">
        <v>1617</v>
      </c>
      <c r="F2088" s="59">
        <v>0</v>
      </c>
      <c r="G2088" s="28">
        <v>1617</v>
      </c>
      <c r="H2088" s="73" t="s">
        <v>20</v>
      </c>
      <c r="I2088" s="58">
        <v>0</v>
      </c>
      <c r="J2088" s="58">
        <v>0</v>
      </c>
      <c r="K2088" s="58">
        <v>0</v>
      </c>
      <c r="L2088" s="58">
        <v>0</v>
      </c>
      <c r="M2088" s="72">
        <v>400.5</v>
      </c>
    </row>
    <row r="2089" spans="1:13" ht="36">
      <c r="A2089" s="182">
        <v>4</v>
      </c>
      <c r="B2089" s="60" t="s">
        <v>863</v>
      </c>
      <c r="C2089" s="77" t="s">
        <v>859</v>
      </c>
      <c r="D2089" s="62">
        <v>0</v>
      </c>
      <c r="E2089" s="58">
        <v>11</v>
      </c>
      <c r="F2089" s="62">
        <v>0</v>
      </c>
      <c r="G2089" s="52">
        <v>11</v>
      </c>
      <c r="H2089" s="79" t="s">
        <v>21</v>
      </c>
      <c r="I2089" s="183">
        <v>2605</v>
      </c>
      <c r="J2089" s="64">
        <v>0</v>
      </c>
      <c r="K2089" s="58">
        <v>0</v>
      </c>
      <c r="L2089" s="64">
        <v>0</v>
      </c>
      <c r="M2089" s="61">
        <v>2605</v>
      </c>
    </row>
    <row r="2090" spans="1:13" ht="36">
      <c r="A2090" s="182">
        <v>5</v>
      </c>
      <c r="B2090" s="78" t="s">
        <v>864</v>
      </c>
      <c r="C2090" s="75">
        <v>25580.94</v>
      </c>
      <c r="D2090" s="62">
        <v>0</v>
      </c>
      <c r="E2090" s="58">
        <v>26635.5</v>
      </c>
      <c r="F2090" s="62">
        <v>0</v>
      </c>
      <c r="G2090" s="52">
        <v>26635.5</v>
      </c>
      <c r="H2090" s="79" t="s">
        <v>22</v>
      </c>
      <c r="I2090" s="183">
        <v>7442</v>
      </c>
      <c r="J2090" s="64">
        <v>0</v>
      </c>
      <c r="K2090" s="58">
        <v>0</v>
      </c>
      <c r="L2090" s="64">
        <v>0</v>
      </c>
      <c r="M2090" s="50">
        <v>7442</v>
      </c>
    </row>
    <row r="2091" spans="1:13" ht="36">
      <c r="A2091" s="182">
        <v>6</v>
      </c>
      <c r="B2091" s="78" t="s">
        <v>865</v>
      </c>
      <c r="C2091" s="71">
        <v>50</v>
      </c>
      <c r="D2091" s="62">
        <v>0</v>
      </c>
      <c r="E2091" s="58">
        <v>72.5</v>
      </c>
      <c r="F2091" s="62">
        <v>0</v>
      </c>
      <c r="G2091" s="52">
        <v>72.5</v>
      </c>
      <c r="H2091" s="79" t="s">
        <v>23</v>
      </c>
      <c r="I2091" s="183">
        <v>1319</v>
      </c>
      <c r="J2091" s="64">
        <v>0</v>
      </c>
      <c r="K2091" s="58">
        <v>0</v>
      </c>
      <c r="L2091" s="64">
        <v>0</v>
      </c>
      <c r="M2091" s="50">
        <v>1319</v>
      </c>
    </row>
    <row r="2092" spans="1:13" ht="22.5">
      <c r="A2092" s="180">
        <v>7</v>
      </c>
      <c r="B2092" s="179" t="s">
        <v>866</v>
      </c>
      <c r="C2092" s="66">
        <v>33.6</v>
      </c>
      <c r="D2092" s="59">
        <v>0</v>
      </c>
      <c r="E2092" s="58">
        <v>24.16</v>
      </c>
      <c r="F2092" s="59">
        <v>0</v>
      </c>
      <c r="G2092" s="28">
        <v>24.16</v>
      </c>
      <c r="H2092" s="31"/>
      <c r="I2092" s="181"/>
      <c r="J2092" s="181"/>
      <c r="K2092" s="181"/>
      <c r="L2092" s="181"/>
      <c r="M2092" s="30"/>
    </row>
    <row r="2093" spans="1:13" ht="22.5">
      <c r="A2093" s="182">
        <v>8</v>
      </c>
      <c r="B2093" s="32" t="s">
        <v>867</v>
      </c>
      <c r="C2093" s="67">
        <v>88.8</v>
      </c>
      <c r="D2093" s="62">
        <v>0</v>
      </c>
      <c r="E2093" s="58">
        <v>70.42</v>
      </c>
      <c r="F2093" s="62">
        <v>0</v>
      </c>
      <c r="G2093" s="52">
        <v>70.42</v>
      </c>
      <c r="H2093" s="33"/>
      <c r="I2093" s="183"/>
      <c r="J2093" s="183"/>
      <c r="K2093" s="183"/>
      <c r="L2093" s="183"/>
      <c r="M2093" s="34"/>
    </row>
    <row r="2094" spans="1:13">
      <c r="A2094" s="180">
        <v>9</v>
      </c>
      <c r="B2094" s="179" t="s">
        <v>868</v>
      </c>
      <c r="C2094" s="68">
        <v>1343</v>
      </c>
      <c r="D2094" s="59">
        <v>0</v>
      </c>
      <c r="E2094" s="58">
        <v>1474.91</v>
      </c>
      <c r="F2094" s="59">
        <v>0</v>
      </c>
      <c r="G2094" s="28">
        <v>1474.91</v>
      </c>
      <c r="H2094" s="31"/>
      <c r="I2094" s="181"/>
      <c r="J2094" s="181"/>
      <c r="K2094" s="181"/>
      <c r="L2094" s="181"/>
      <c r="M2094" s="30"/>
    </row>
    <row r="2095" spans="1:13">
      <c r="A2095" s="182">
        <v>10</v>
      </c>
      <c r="B2095" s="32" t="s">
        <v>869</v>
      </c>
      <c r="C2095" s="69">
        <v>4007</v>
      </c>
      <c r="D2095" s="62">
        <v>0</v>
      </c>
      <c r="E2095" s="58">
        <v>3972.43</v>
      </c>
      <c r="F2095" s="62">
        <v>0</v>
      </c>
      <c r="G2095" s="28">
        <v>3972.43</v>
      </c>
      <c r="H2095" s="33"/>
      <c r="I2095" s="183"/>
      <c r="J2095" s="183"/>
      <c r="K2095" s="183"/>
      <c r="L2095" s="183"/>
      <c r="M2095" s="34"/>
    </row>
    <row r="2096" spans="1:13" ht="17.25" thickBot="1">
      <c r="A2096" s="35">
        <v>11</v>
      </c>
      <c r="B2096" s="36"/>
      <c r="C2096" s="37"/>
      <c r="D2096" s="38"/>
      <c r="E2096" s="90"/>
      <c r="F2096" s="38"/>
      <c r="G2096" s="39"/>
      <c r="H2096" s="40"/>
      <c r="I2096" s="41"/>
      <c r="J2096" s="41"/>
      <c r="K2096" s="41"/>
      <c r="L2096" s="41"/>
      <c r="M2096" s="42"/>
    </row>
    <row r="2097" spans="1:13" ht="33.75" thickTop="1">
      <c r="A2097" s="565" t="s">
        <v>870</v>
      </c>
      <c r="B2097" s="566"/>
      <c r="C2097" s="567"/>
      <c r="D2097" s="567"/>
      <c r="E2097" s="639"/>
      <c r="F2097" s="641" t="s">
        <v>871</v>
      </c>
      <c r="G2097" s="642"/>
      <c r="H2097" s="43" t="s">
        <v>872</v>
      </c>
      <c r="I2097" s="43" t="s">
        <v>873</v>
      </c>
      <c r="J2097" s="567" t="s">
        <v>874</v>
      </c>
      <c r="K2097" s="567"/>
      <c r="L2097" s="567" t="s">
        <v>875</v>
      </c>
      <c r="M2097" s="643"/>
    </row>
    <row r="2098" spans="1:13">
      <c r="A2098" s="618" t="s">
        <v>876</v>
      </c>
      <c r="B2098" s="619"/>
      <c r="C2098" s="620"/>
      <c r="D2098" s="620" t="s">
        <v>877</v>
      </c>
      <c r="E2098" s="621"/>
      <c r="F2098" s="644"/>
      <c r="G2098" s="645"/>
      <c r="H2098" s="89"/>
      <c r="I2098" s="57"/>
      <c r="J2098" s="570"/>
      <c r="K2098" s="570"/>
      <c r="L2098" s="570"/>
      <c r="M2098" s="623"/>
    </row>
    <row r="2099" spans="1:13">
      <c r="A2099" s="618" t="s">
        <v>878</v>
      </c>
      <c r="B2099" s="619"/>
      <c r="C2099" s="620"/>
      <c r="D2099" s="620" t="s">
        <v>879</v>
      </c>
      <c r="E2099" s="621"/>
      <c r="F2099" s="622"/>
      <c r="G2099" s="570"/>
      <c r="H2099" s="92"/>
      <c r="I2099" s="57"/>
      <c r="J2099" s="570"/>
      <c r="K2099" s="570"/>
      <c r="L2099" s="570"/>
      <c r="M2099" s="623"/>
    </row>
    <row r="2100" spans="1:13">
      <c r="A2100" s="634" t="s">
        <v>880</v>
      </c>
      <c r="B2100" s="635"/>
      <c r="C2100" s="579"/>
      <c r="D2100" s="636" t="s">
        <v>881</v>
      </c>
      <c r="E2100" s="637"/>
      <c r="F2100" s="638"/>
      <c r="G2100" s="567"/>
      <c r="H2100" s="92"/>
      <c r="I2100" s="57"/>
      <c r="J2100" s="570"/>
      <c r="K2100" s="570"/>
      <c r="L2100" s="570"/>
      <c r="M2100" s="623"/>
    </row>
    <row r="2101" spans="1:13">
      <c r="A2101" s="618" t="s">
        <v>882</v>
      </c>
      <c r="B2101" s="619"/>
      <c r="C2101" s="620"/>
      <c r="D2101" s="620" t="s">
        <v>883</v>
      </c>
      <c r="E2101" s="621"/>
      <c r="F2101" s="622"/>
      <c r="G2101" s="570"/>
      <c r="H2101" s="92"/>
      <c r="I2101" s="44"/>
      <c r="J2101" s="570"/>
      <c r="K2101" s="570"/>
      <c r="L2101" s="570"/>
      <c r="M2101" s="623"/>
    </row>
    <row r="2102" spans="1:13" ht="17.25" thickBot="1">
      <c r="A2102" s="624" t="s">
        <v>884</v>
      </c>
      <c r="B2102" s="625"/>
      <c r="C2102" s="626"/>
      <c r="D2102" s="627" t="s">
        <v>885</v>
      </c>
      <c r="E2102" s="628"/>
      <c r="F2102" s="629"/>
      <c r="G2102" s="630"/>
      <c r="H2102" s="46"/>
      <c r="I2102" s="47"/>
      <c r="J2102" s="631"/>
      <c r="K2102" s="630"/>
      <c r="L2102" s="632"/>
      <c r="M2102" s="633"/>
    </row>
    <row r="2103" spans="1:13" ht="17.25" thickTop="1">
      <c r="A2103" s="607" t="s">
        <v>886</v>
      </c>
      <c r="B2103" s="608"/>
      <c r="C2103" s="608"/>
      <c r="D2103" s="608"/>
      <c r="E2103" s="608"/>
      <c r="F2103" s="608"/>
      <c r="G2103" s="608"/>
      <c r="H2103" s="608"/>
      <c r="I2103" s="608"/>
      <c r="J2103" s="608"/>
      <c r="K2103" s="608"/>
      <c r="L2103" s="608"/>
      <c r="M2103" s="609"/>
    </row>
    <row r="2104" spans="1:13">
      <c r="A2104" s="610" t="s">
        <v>887</v>
      </c>
      <c r="B2104" s="611"/>
      <c r="C2104" s="611"/>
      <c r="D2104" s="611"/>
      <c r="E2104" s="611"/>
      <c r="F2104" s="611"/>
      <c r="G2104" s="611"/>
      <c r="H2104" s="611"/>
      <c r="I2104" s="611"/>
      <c r="J2104" s="611"/>
      <c r="K2104" s="611"/>
      <c r="L2104" s="611"/>
      <c r="M2104" s="612"/>
    </row>
    <row r="2105" spans="1:13" ht="30" customHeight="1">
      <c r="A2105" s="613" t="s">
        <v>888</v>
      </c>
      <c r="B2105" s="614"/>
      <c r="C2105" s="614"/>
      <c r="D2105" s="614"/>
      <c r="E2105" s="614"/>
      <c r="F2105" s="614"/>
      <c r="G2105" s="614"/>
      <c r="H2105" s="614"/>
      <c r="I2105" s="614"/>
      <c r="J2105" s="614"/>
      <c r="K2105" s="614"/>
      <c r="L2105" s="614"/>
      <c r="M2105" s="615"/>
    </row>
    <row r="2106" spans="1:13" ht="68.25" customHeight="1" thickBot="1">
      <c r="A2106" s="558" t="s">
        <v>1005</v>
      </c>
      <c r="B2106" s="559"/>
      <c r="C2106" s="559"/>
      <c r="D2106" s="559"/>
      <c r="E2106" s="559"/>
      <c r="F2106" s="559"/>
      <c r="G2106" s="559"/>
      <c r="H2106" s="559"/>
      <c r="I2106" s="559"/>
      <c r="J2106" s="559"/>
      <c r="K2106" s="559"/>
      <c r="L2106" s="559"/>
      <c r="M2106" s="560"/>
    </row>
    <row r="2107" spans="1:13" ht="26.25" thickTop="1">
      <c r="E2107" s="616" t="s">
        <v>892</v>
      </c>
      <c r="F2107" s="616"/>
      <c r="G2107" s="616"/>
      <c r="H2107" s="616"/>
      <c r="I2107" s="616"/>
      <c r="L2107" s="616" t="s">
        <v>893</v>
      </c>
      <c r="M2107" s="616"/>
    </row>
    <row r="2108" spans="1:13" ht="25.5">
      <c r="A2108" s="617" t="s">
        <v>894</v>
      </c>
      <c r="B2108" s="617"/>
      <c r="C2108" s="617"/>
      <c r="E2108" s="616" t="s">
        <v>895</v>
      </c>
      <c r="F2108" s="616"/>
      <c r="G2108" s="616"/>
      <c r="H2108" s="616"/>
      <c r="I2108" s="616"/>
    </row>
    <row r="2109" spans="1:13" ht="17.25" thickBot="1">
      <c r="A2109" s="5" t="s">
        <v>995</v>
      </c>
      <c r="B2109" s="6"/>
      <c r="C2109" s="6"/>
      <c r="D2109" s="6"/>
      <c r="E2109" s="5"/>
      <c r="F2109" s="5"/>
      <c r="G2109" s="5"/>
      <c r="H2109" s="5" t="s">
        <v>897</v>
      </c>
      <c r="J2109" s="592">
        <v>40870</v>
      </c>
      <c r="K2109" s="592"/>
      <c r="L2109" s="592"/>
      <c r="M2109" s="7">
        <f>J2109</f>
        <v>40870</v>
      </c>
    </row>
    <row r="2110" spans="1:13" ht="36" customHeight="1" thickTop="1" thickBot="1">
      <c r="A2110" s="593" t="s">
        <v>82</v>
      </c>
      <c r="B2110" s="594"/>
      <c r="C2110" s="595"/>
      <c r="D2110" s="596" t="s">
        <v>808</v>
      </c>
      <c r="E2110" s="597"/>
      <c r="F2110" s="597"/>
      <c r="G2110" s="597"/>
      <c r="H2110" s="597"/>
      <c r="I2110" s="598"/>
      <c r="J2110" s="599" t="s">
        <v>809</v>
      </c>
      <c r="K2110" s="599"/>
      <c r="L2110" s="600" t="s">
        <v>810</v>
      </c>
      <c r="M2110" s="601"/>
    </row>
    <row r="2111" spans="1:13" ht="17.25" thickTop="1">
      <c r="A2111" s="568" t="s">
        <v>811</v>
      </c>
      <c r="B2111" s="569"/>
      <c r="C2111" s="570"/>
      <c r="D2111" s="563" t="s">
        <v>812</v>
      </c>
      <c r="E2111" s="602"/>
      <c r="F2111" s="603" t="s">
        <v>813</v>
      </c>
      <c r="G2111" s="604"/>
      <c r="H2111" s="605">
        <v>40190</v>
      </c>
      <c r="I2111" s="606"/>
      <c r="J2111" s="595" t="s">
        <v>814</v>
      </c>
      <c r="K2111" s="595"/>
      <c r="L2111" s="581">
        <v>720</v>
      </c>
      <c r="M2111" s="582"/>
    </row>
    <row r="2112" spans="1:13" ht="17.25" thickBot="1">
      <c r="A2112" s="583" t="s">
        <v>815</v>
      </c>
      <c r="B2112" s="584"/>
      <c r="C2112" s="585"/>
      <c r="D2112" s="586" t="s">
        <v>816</v>
      </c>
      <c r="E2112" s="587"/>
      <c r="F2112" s="568" t="s">
        <v>817</v>
      </c>
      <c r="G2112" s="570"/>
      <c r="H2112" s="588">
        <v>41007</v>
      </c>
      <c r="I2112" s="589"/>
      <c r="J2112" s="570" t="s">
        <v>818</v>
      </c>
      <c r="K2112" s="570"/>
      <c r="L2112" s="590">
        <v>583</v>
      </c>
      <c r="M2112" s="591"/>
    </row>
    <row r="2113" spans="1:14" ht="18" thickTop="1" thickBot="1">
      <c r="A2113" s="565" t="s">
        <v>819</v>
      </c>
      <c r="B2113" s="566"/>
      <c r="C2113" s="567"/>
      <c r="D2113" s="572">
        <v>483900000</v>
      </c>
      <c r="E2113" s="573"/>
      <c r="F2113" s="571" t="s">
        <v>820</v>
      </c>
      <c r="G2113" s="557"/>
      <c r="H2113" s="574">
        <v>97</v>
      </c>
      <c r="I2113" s="575"/>
      <c r="J2113" s="557" t="s">
        <v>821</v>
      </c>
      <c r="K2113" s="557"/>
      <c r="L2113" s="576">
        <f>L2111-L2112</f>
        <v>137</v>
      </c>
      <c r="M2113" s="577"/>
    </row>
    <row r="2114" spans="1:14" ht="17.25" thickTop="1">
      <c r="A2114" s="568"/>
      <c r="B2114" s="569"/>
      <c r="C2114" s="570"/>
      <c r="D2114" s="578" t="s">
        <v>822</v>
      </c>
      <c r="E2114" s="578"/>
      <c r="F2114" s="579" t="s">
        <v>823</v>
      </c>
      <c r="G2114" s="579"/>
      <c r="H2114" s="579"/>
      <c r="I2114" s="580"/>
      <c r="J2114" s="566" t="s">
        <v>824</v>
      </c>
      <c r="K2114" s="567"/>
      <c r="L2114" s="458">
        <v>0.73670000000000002</v>
      </c>
      <c r="M2114" s="459"/>
    </row>
    <row r="2115" spans="1:14" ht="17.25" thickBot="1">
      <c r="A2115" s="571"/>
      <c r="B2115" s="556"/>
      <c r="C2115" s="557"/>
      <c r="D2115" s="553" t="s">
        <v>825</v>
      </c>
      <c r="E2115" s="553"/>
      <c r="F2115" s="554" t="s">
        <v>826</v>
      </c>
      <c r="G2115" s="554"/>
      <c r="H2115" s="554"/>
      <c r="I2115" s="555"/>
      <c r="J2115" s="556" t="s">
        <v>827</v>
      </c>
      <c r="K2115" s="557"/>
      <c r="L2115" s="440">
        <v>0.70620000000000005</v>
      </c>
      <c r="M2115" s="441"/>
      <c r="N2115" s="127">
        <f>L2114-L2115</f>
        <v>3.0499999999999972E-2</v>
      </c>
    </row>
    <row r="2116" spans="1:14" ht="17.25" thickTop="1">
      <c r="A2116" s="561" t="s">
        <v>890</v>
      </c>
      <c r="B2116" s="562"/>
      <c r="C2116" s="563"/>
      <c r="D2116" s="563"/>
      <c r="E2116" s="563"/>
      <c r="F2116" s="563"/>
      <c r="G2116" s="563"/>
      <c r="H2116" s="563"/>
      <c r="I2116" s="563"/>
      <c r="J2116" s="563"/>
      <c r="K2116" s="563"/>
      <c r="L2116" s="563"/>
      <c r="M2116" s="564"/>
    </row>
    <row r="2117" spans="1:14" ht="17.25" thickBot="1">
      <c r="A2117" s="543" t="s">
        <v>891</v>
      </c>
      <c r="B2117" s="544"/>
      <c r="C2117" s="545"/>
      <c r="D2117" s="545"/>
      <c r="E2117" s="545"/>
      <c r="F2117" s="545"/>
      <c r="G2117" s="545"/>
      <c r="H2117" s="545"/>
      <c r="I2117" s="545"/>
      <c r="J2117" s="545"/>
      <c r="K2117" s="545"/>
      <c r="L2117" s="545"/>
      <c r="M2117" s="546"/>
    </row>
    <row r="2118" spans="1:14" ht="42" customHeight="1" thickTop="1" thickBot="1">
      <c r="A2118" s="547" t="s">
        <v>898</v>
      </c>
      <c r="B2118" s="548"/>
      <c r="C2118" s="549"/>
      <c r="D2118" s="549"/>
      <c r="E2118" s="549"/>
      <c r="F2118" s="549"/>
      <c r="G2118" s="549"/>
      <c r="H2118" s="550" t="s">
        <v>899</v>
      </c>
      <c r="I2118" s="550"/>
      <c r="J2118" s="550"/>
      <c r="K2118" s="550"/>
      <c r="L2118" s="550"/>
      <c r="M2118" s="551"/>
    </row>
    <row r="2119" spans="1:14" ht="17.25" thickTop="1">
      <c r="A2119" s="552" t="s">
        <v>900</v>
      </c>
      <c r="B2119" s="552"/>
      <c r="C2119" s="541"/>
      <c r="D2119" s="541"/>
      <c r="E2119" s="541"/>
      <c r="F2119" s="541"/>
      <c r="G2119" s="541"/>
      <c r="H2119" s="541"/>
      <c r="I2119" s="541"/>
      <c r="J2119" s="541"/>
      <c r="K2119" s="541"/>
      <c r="L2119" s="541"/>
      <c r="M2119" s="541"/>
    </row>
    <row r="2120" spans="1:14">
      <c r="A2120" s="542" t="s">
        <v>901</v>
      </c>
      <c r="B2120" s="542"/>
      <c r="C2120" s="540"/>
      <c r="D2120" s="540"/>
      <c r="E2120" s="540"/>
      <c r="F2120" s="540"/>
      <c r="G2120" s="540"/>
      <c r="H2120" s="540"/>
      <c r="I2120" s="540"/>
      <c r="J2120" s="540"/>
      <c r="K2120" s="540"/>
      <c r="L2120" s="540"/>
      <c r="M2120" s="540"/>
    </row>
    <row r="2121" spans="1:14">
      <c r="A2121" s="540" t="s">
        <v>902</v>
      </c>
      <c r="B2121" s="540"/>
      <c r="C2121" s="540"/>
      <c r="D2121" s="540"/>
      <c r="E2121" s="540"/>
      <c r="F2121" s="540"/>
      <c r="G2121" s="540"/>
      <c r="H2121" s="540"/>
      <c r="I2121" s="540"/>
      <c r="J2121" s="540"/>
      <c r="K2121" s="540"/>
      <c r="L2121" s="540"/>
      <c r="M2121" s="540"/>
    </row>
    <row r="2122" spans="1:14">
      <c r="A2122" s="540" t="s">
        <v>903</v>
      </c>
      <c r="B2122" s="540"/>
      <c r="C2122" s="541"/>
      <c r="D2122" s="541"/>
      <c r="E2122" s="541"/>
      <c r="F2122" s="541"/>
      <c r="G2122" s="541"/>
      <c r="H2122" s="541"/>
      <c r="I2122" s="541"/>
      <c r="J2122" s="541"/>
      <c r="K2122" s="541"/>
      <c r="L2122" s="541"/>
      <c r="M2122" s="541"/>
    </row>
    <row r="2123" spans="1:14">
      <c r="A2123" s="542" t="s">
        <v>904</v>
      </c>
      <c r="B2123" s="542"/>
      <c r="C2123" s="540"/>
      <c r="D2123" s="540"/>
      <c r="E2123" s="540"/>
      <c r="F2123" s="540"/>
      <c r="G2123" s="540"/>
      <c r="H2123" s="540"/>
      <c r="I2123" s="540"/>
      <c r="J2123" s="540"/>
      <c r="K2123" s="540"/>
      <c r="L2123" s="540"/>
      <c r="M2123" s="540"/>
    </row>
    <row r="2124" spans="1:14">
      <c r="A2124" s="540" t="s">
        <v>905</v>
      </c>
      <c r="B2124" s="540"/>
      <c r="C2124" s="540"/>
      <c r="D2124" s="540"/>
      <c r="E2124" s="540"/>
      <c r="F2124" s="540"/>
      <c r="G2124" s="540"/>
      <c r="H2124" s="540"/>
      <c r="I2124" s="540"/>
      <c r="J2124" s="540"/>
      <c r="K2124" s="540"/>
      <c r="L2124" s="540"/>
      <c r="M2124" s="540"/>
    </row>
    <row r="2125" spans="1:14">
      <c r="A2125" s="540" t="s">
        <v>906</v>
      </c>
      <c r="B2125" s="540"/>
      <c r="C2125" s="540"/>
      <c r="D2125" s="540"/>
      <c r="E2125" s="540"/>
      <c r="F2125" s="540"/>
      <c r="G2125" s="540"/>
      <c r="H2125" s="540"/>
      <c r="I2125" s="540"/>
      <c r="J2125" s="540"/>
      <c r="K2125" s="540"/>
      <c r="L2125" s="540"/>
      <c r="M2125" s="540"/>
    </row>
    <row r="2126" spans="1:14">
      <c r="A2126" s="540" t="s">
        <v>907</v>
      </c>
      <c r="B2126" s="540"/>
      <c r="C2126" s="540"/>
      <c r="D2126" s="540"/>
      <c r="E2126" s="540"/>
      <c r="F2126" s="540"/>
      <c r="G2126" s="540"/>
      <c r="H2126" s="540"/>
      <c r="I2126" s="540"/>
      <c r="J2126" s="540"/>
      <c r="K2126" s="540"/>
      <c r="L2126" s="540"/>
      <c r="M2126" s="540"/>
    </row>
    <row r="2127" spans="1:14" ht="25.5">
      <c r="E2127" s="616" t="s">
        <v>892</v>
      </c>
      <c r="F2127" s="616"/>
      <c r="G2127" s="616"/>
      <c r="H2127" s="616"/>
      <c r="I2127" s="616"/>
      <c r="L2127" s="616" t="s">
        <v>893</v>
      </c>
      <c r="M2127" s="616"/>
    </row>
    <row r="2128" spans="1:14" ht="25.5">
      <c r="A2128" s="617" t="s">
        <v>894</v>
      </c>
      <c r="B2128" s="617"/>
      <c r="C2128" s="617"/>
      <c r="E2128" s="616" t="s">
        <v>895</v>
      </c>
      <c r="F2128" s="616"/>
      <c r="G2128" s="616"/>
      <c r="H2128" s="616"/>
      <c r="I2128" s="616"/>
    </row>
    <row r="2129" spans="1:14" ht="17.25" thickBot="1">
      <c r="A2129" s="5" t="s">
        <v>908</v>
      </c>
      <c r="B2129" s="6"/>
      <c r="C2129" s="6"/>
      <c r="D2129" s="6"/>
      <c r="E2129" s="5"/>
      <c r="F2129" s="5"/>
      <c r="G2129" s="5"/>
      <c r="H2129" s="5" t="s">
        <v>897</v>
      </c>
      <c r="J2129" s="592">
        <v>40871</v>
      </c>
      <c r="K2129" s="592"/>
      <c r="L2129" s="592"/>
      <c r="M2129" s="7">
        <f>J2129</f>
        <v>40871</v>
      </c>
    </row>
    <row r="2130" spans="1:14" ht="36" customHeight="1" thickTop="1" thickBot="1">
      <c r="A2130" s="593" t="s">
        <v>82</v>
      </c>
      <c r="B2130" s="594"/>
      <c r="C2130" s="595"/>
      <c r="D2130" s="596" t="s">
        <v>808</v>
      </c>
      <c r="E2130" s="597"/>
      <c r="F2130" s="597"/>
      <c r="G2130" s="597"/>
      <c r="H2130" s="597"/>
      <c r="I2130" s="598"/>
      <c r="J2130" s="599" t="s">
        <v>809</v>
      </c>
      <c r="K2130" s="599"/>
      <c r="L2130" s="600" t="s">
        <v>810</v>
      </c>
      <c r="M2130" s="601"/>
    </row>
    <row r="2131" spans="1:14" ht="17.25" thickTop="1">
      <c r="A2131" s="568" t="s">
        <v>811</v>
      </c>
      <c r="B2131" s="569"/>
      <c r="C2131" s="570"/>
      <c r="D2131" s="563" t="s">
        <v>812</v>
      </c>
      <c r="E2131" s="602"/>
      <c r="F2131" s="603" t="s">
        <v>813</v>
      </c>
      <c r="G2131" s="604"/>
      <c r="H2131" s="605">
        <v>40190</v>
      </c>
      <c r="I2131" s="606"/>
      <c r="J2131" s="595" t="s">
        <v>814</v>
      </c>
      <c r="K2131" s="595"/>
      <c r="L2131" s="581">
        <v>720</v>
      </c>
      <c r="M2131" s="582"/>
    </row>
    <row r="2132" spans="1:14" ht="17.25" thickBot="1">
      <c r="A2132" s="583" t="s">
        <v>815</v>
      </c>
      <c r="B2132" s="584"/>
      <c r="C2132" s="585"/>
      <c r="D2132" s="586" t="s">
        <v>816</v>
      </c>
      <c r="E2132" s="587"/>
      <c r="F2132" s="568" t="s">
        <v>817</v>
      </c>
      <c r="G2132" s="570"/>
      <c r="H2132" s="588">
        <v>41007</v>
      </c>
      <c r="I2132" s="589"/>
      <c r="J2132" s="570" t="s">
        <v>818</v>
      </c>
      <c r="K2132" s="570"/>
      <c r="L2132" s="590">
        <v>584</v>
      </c>
      <c r="M2132" s="591"/>
    </row>
    <row r="2133" spans="1:14" ht="18" thickTop="1" thickBot="1">
      <c r="A2133" s="565" t="s">
        <v>819</v>
      </c>
      <c r="B2133" s="566"/>
      <c r="C2133" s="567"/>
      <c r="D2133" s="572">
        <v>483900000</v>
      </c>
      <c r="E2133" s="573"/>
      <c r="F2133" s="571" t="s">
        <v>820</v>
      </c>
      <c r="G2133" s="557"/>
      <c r="H2133" s="574">
        <v>97</v>
      </c>
      <c r="I2133" s="575"/>
      <c r="J2133" s="557" t="s">
        <v>821</v>
      </c>
      <c r="K2133" s="557"/>
      <c r="L2133" s="576">
        <f>L2131-L2132</f>
        <v>136</v>
      </c>
      <c r="M2133" s="577"/>
    </row>
    <row r="2134" spans="1:14" ht="17.25" thickTop="1">
      <c r="A2134" s="568"/>
      <c r="B2134" s="569"/>
      <c r="C2134" s="570"/>
      <c r="D2134" s="578" t="s">
        <v>822</v>
      </c>
      <c r="E2134" s="578"/>
      <c r="F2134" s="579" t="s">
        <v>823</v>
      </c>
      <c r="G2134" s="579"/>
      <c r="H2134" s="579"/>
      <c r="I2134" s="580"/>
      <c r="J2134" s="566" t="s">
        <v>824</v>
      </c>
      <c r="K2134" s="567"/>
      <c r="L2134" s="458">
        <v>0.73829999999999996</v>
      </c>
      <c r="M2134" s="459"/>
    </row>
    <row r="2135" spans="1:14" ht="17.25" thickBot="1">
      <c r="A2135" s="571"/>
      <c r="B2135" s="556"/>
      <c r="C2135" s="557"/>
      <c r="D2135" s="553" t="s">
        <v>825</v>
      </c>
      <c r="E2135" s="553"/>
      <c r="F2135" s="554" t="s">
        <v>826</v>
      </c>
      <c r="G2135" s="554"/>
      <c r="H2135" s="554"/>
      <c r="I2135" s="555"/>
      <c r="J2135" s="556" t="s">
        <v>827</v>
      </c>
      <c r="K2135" s="557"/>
      <c r="L2135" s="440">
        <v>0.70630000000000004</v>
      </c>
      <c r="M2135" s="441"/>
      <c r="N2135" s="127">
        <f>L2134-L2135</f>
        <v>3.1999999999999917E-2</v>
      </c>
    </row>
    <row r="2136" spans="1:14" ht="18" thickTop="1" thickBot="1">
      <c r="A2136" s="704" t="s">
        <v>909</v>
      </c>
      <c r="B2136" s="705"/>
      <c r="C2136" s="706"/>
      <c r="D2136" s="706"/>
      <c r="E2136" s="706"/>
      <c r="F2136" s="706"/>
      <c r="G2136" s="706"/>
      <c r="H2136" s="706"/>
      <c r="I2136" s="706"/>
      <c r="J2136" s="707"/>
      <c r="K2136" s="707"/>
      <c r="L2136" s="706"/>
      <c r="M2136" s="708"/>
    </row>
    <row r="2137" spans="1:14" ht="24" customHeight="1" thickTop="1">
      <c r="A2137" s="568" t="s">
        <v>910</v>
      </c>
      <c r="B2137" s="569"/>
      <c r="C2137" s="570"/>
      <c r="D2137" s="181" t="s">
        <v>911</v>
      </c>
      <c r="E2137" s="181" t="s">
        <v>912</v>
      </c>
      <c r="F2137" s="570" t="s">
        <v>913</v>
      </c>
      <c r="G2137" s="570"/>
      <c r="H2137" s="570" t="s">
        <v>914</v>
      </c>
      <c r="I2137" s="709"/>
      <c r="J2137" s="710" t="s">
        <v>915</v>
      </c>
      <c r="K2137" s="711"/>
      <c r="L2137" s="569" t="s">
        <v>875</v>
      </c>
      <c r="M2137" s="623"/>
    </row>
    <row r="2138" spans="1:14" ht="38.25" customHeight="1">
      <c r="A2138" s="14">
        <v>1</v>
      </c>
      <c r="B2138" s="698" t="s">
        <v>916</v>
      </c>
      <c r="C2138" s="699"/>
      <c r="D2138" s="181" t="s">
        <v>917</v>
      </c>
      <c r="E2138" s="54">
        <v>1</v>
      </c>
      <c r="F2138" s="675"/>
      <c r="G2138" s="676"/>
      <c r="H2138" s="677">
        <f>L2132/L2131</f>
        <v>0.81111111111111112</v>
      </c>
      <c r="I2138" s="678"/>
      <c r="J2138" s="688" t="s">
        <v>918</v>
      </c>
      <c r="K2138" s="689"/>
      <c r="L2138" s="700"/>
      <c r="M2138" s="701"/>
    </row>
    <row r="2139" spans="1:14" ht="38.25" customHeight="1">
      <c r="A2139" s="14">
        <v>2</v>
      </c>
      <c r="B2139" s="686" t="s">
        <v>997</v>
      </c>
      <c r="C2139" s="687"/>
      <c r="D2139" s="181" t="s">
        <v>920</v>
      </c>
      <c r="E2139" s="112">
        <v>1348.9</v>
      </c>
      <c r="F2139" s="675"/>
      <c r="G2139" s="676"/>
      <c r="H2139" s="702">
        <v>1510</v>
      </c>
      <c r="I2139" s="703"/>
      <c r="J2139" s="688" t="s">
        <v>918</v>
      </c>
      <c r="K2139" s="689"/>
      <c r="L2139" s="696" t="s">
        <v>998</v>
      </c>
      <c r="M2139" s="697"/>
    </row>
    <row r="2140" spans="1:14" ht="38.25" customHeight="1">
      <c r="A2140" s="14">
        <v>3</v>
      </c>
      <c r="B2140" s="686" t="s">
        <v>919</v>
      </c>
      <c r="C2140" s="687"/>
      <c r="D2140" s="181" t="s">
        <v>920</v>
      </c>
      <c r="E2140" s="112">
        <v>49.6</v>
      </c>
      <c r="F2140" s="675"/>
      <c r="G2140" s="676"/>
      <c r="H2140" s="702">
        <v>36</v>
      </c>
      <c r="I2140" s="703"/>
      <c r="J2140" s="688" t="s">
        <v>918</v>
      </c>
      <c r="K2140" s="689"/>
      <c r="L2140" s="696" t="s">
        <v>1006</v>
      </c>
      <c r="M2140" s="697"/>
    </row>
    <row r="2141" spans="1:14" ht="38.25" customHeight="1">
      <c r="A2141" s="14">
        <v>4</v>
      </c>
      <c r="B2141" s="686" t="s">
        <v>983</v>
      </c>
      <c r="C2141" s="687"/>
      <c r="D2141" s="181" t="s">
        <v>925</v>
      </c>
      <c r="E2141" s="112">
        <v>7945.8</v>
      </c>
      <c r="F2141" s="675"/>
      <c r="G2141" s="676"/>
      <c r="H2141" s="702">
        <v>2650</v>
      </c>
      <c r="I2141" s="703"/>
      <c r="J2141" s="688" t="s">
        <v>918</v>
      </c>
      <c r="K2141" s="689"/>
      <c r="L2141" s="696" t="s">
        <v>1007</v>
      </c>
      <c r="M2141" s="697"/>
    </row>
    <row r="2142" spans="1:14" ht="38.25" customHeight="1">
      <c r="A2142" s="14">
        <v>5</v>
      </c>
      <c r="B2142" s="692" t="s">
        <v>924</v>
      </c>
      <c r="C2142" s="693"/>
      <c r="D2142" s="181" t="s">
        <v>925</v>
      </c>
      <c r="E2142" s="55">
        <v>8512</v>
      </c>
      <c r="F2142" s="675"/>
      <c r="G2142" s="676"/>
      <c r="H2142" s="677">
        <v>7000</v>
      </c>
      <c r="I2142" s="678"/>
      <c r="J2142" s="688" t="s">
        <v>918</v>
      </c>
      <c r="K2142" s="689"/>
      <c r="L2142" s="696" t="s">
        <v>1000</v>
      </c>
      <c r="M2142" s="697"/>
    </row>
    <row r="2143" spans="1:14" ht="38.25" customHeight="1">
      <c r="A2143" s="14">
        <v>6</v>
      </c>
      <c r="B2143" s="692" t="s">
        <v>1008</v>
      </c>
      <c r="C2143" s="693"/>
      <c r="D2143" s="181" t="s">
        <v>925</v>
      </c>
      <c r="E2143" s="128">
        <v>283.7</v>
      </c>
      <c r="F2143" s="675"/>
      <c r="G2143" s="676"/>
      <c r="H2143" s="677">
        <v>95</v>
      </c>
      <c r="I2143" s="678"/>
      <c r="J2143" s="688" t="s">
        <v>918</v>
      </c>
      <c r="K2143" s="689"/>
      <c r="L2143" s="696" t="s">
        <v>1009</v>
      </c>
      <c r="M2143" s="697"/>
    </row>
    <row r="2144" spans="1:14" ht="38.25" customHeight="1">
      <c r="A2144" s="14">
        <v>7</v>
      </c>
      <c r="B2144" s="692" t="s">
        <v>927</v>
      </c>
      <c r="C2144" s="693"/>
      <c r="D2144" s="181" t="s">
        <v>925</v>
      </c>
      <c r="E2144" s="112">
        <v>696.15</v>
      </c>
      <c r="F2144" s="675"/>
      <c r="G2144" s="676"/>
      <c r="H2144" s="677">
        <v>208</v>
      </c>
      <c r="I2144" s="678"/>
      <c r="J2144" s="688" t="s">
        <v>918</v>
      </c>
      <c r="K2144" s="689"/>
      <c r="L2144" s="694" t="s">
        <v>928</v>
      </c>
      <c r="M2144" s="695"/>
    </row>
    <row r="2145" spans="1:13" ht="38.25" customHeight="1">
      <c r="A2145" s="14">
        <v>8</v>
      </c>
      <c r="B2145" s="692" t="s">
        <v>929</v>
      </c>
      <c r="C2145" s="693"/>
      <c r="D2145" s="181" t="s">
        <v>925</v>
      </c>
      <c r="E2145" s="112">
        <v>557</v>
      </c>
      <c r="F2145" s="675"/>
      <c r="G2145" s="676"/>
      <c r="H2145" s="677">
        <v>185</v>
      </c>
      <c r="I2145" s="678"/>
      <c r="J2145" s="688" t="s">
        <v>918</v>
      </c>
      <c r="K2145" s="689"/>
      <c r="L2145" s="694" t="s">
        <v>930</v>
      </c>
      <c r="M2145" s="695"/>
    </row>
    <row r="2146" spans="1:13" ht="54.75" customHeight="1">
      <c r="A2146" s="14">
        <v>9</v>
      </c>
      <c r="B2146" s="686" t="s">
        <v>931</v>
      </c>
      <c r="C2146" s="687"/>
      <c r="D2146" s="181" t="s">
        <v>925</v>
      </c>
      <c r="E2146" s="55">
        <v>7726</v>
      </c>
      <c r="F2146" s="675"/>
      <c r="G2146" s="676"/>
      <c r="H2146" s="677">
        <v>6726</v>
      </c>
      <c r="I2146" s="678"/>
      <c r="J2146" s="688" t="s">
        <v>932</v>
      </c>
      <c r="K2146" s="689"/>
      <c r="L2146" s="690" t="s">
        <v>1001</v>
      </c>
      <c r="M2146" s="691"/>
    </row>
    <row r="2147" spans="1:13" ht="38.25" customHeight="1">
      <c r="A2147" s="14">
        <v>10</v>
      </c>
      <c r="B2147" s="686" t="s">
        <v>1010</v>
      </c>
      <c r="C2147" s="687"/>
      <c r="D2147" s="181" t="s">
        <v>925</v>
      </c>
      <c r="E2147" s="55">
        <v>2865</v>
      </c>
      <c r="F2147" s="675"/>
      <c r="G2147" s="676"/>
      <c r="H2147" s="677">
        <v>1900</v>
      </c>
      <c r="I2147" s="678"/>
      <c r="J2147" s="688" t="s">
        <v>932</v>
      </c>
      <c r="K2147" s="689"/>
      <c r="L2147" s="690" t="s">
        <v>1011</v>
      </c>
      <c r="M2147" s="691"/>
    </row>
    <row r="2148" spans="1:13" ht="38.25" customHeight="1">
      <c r="A2148" s="14">
        <v>11</v>
      </c>
      <c r="B2148" s="686" t="s">
        <v>934</v>
      </c>
      <c r="C2148" s="687"/>
      <c r="D2148" s="181" t="s">
        <v>925</v>
      </c>
      <c r="E2148" s="55">
        <v>2013</v>
      </c>
      <c r="F2148" s="675"/>
      <c r="G2148" s="676"/>
      <c r="H2148" s="677">
        <v>1000</v>
      </c>
      <c r="I2148" s="678"/>
      <c r="J2148" s="688" t="s">
        <v>918</v>
      </c>
      <c r="K2148" s="689"/>
      <c r="L2148" s="681" t="s">
        <v>935</v>
      </c>
      <c r="M2148" s="682"/>
    </row>
    <row r="2149" spans="1:13" ht="38.25" customHeight="1">
      <c r="A2149" s="14">
        <v>12</v>
      </c>
      <c r="B2149" s="686" t="s">
        <v>938</v>
      </c>
      <c r="C2149" s="687"/>
      <c r="D2149" s="181" t="s">
        <v>925</v>
      </c>
      <c r="E2149" s="55">
        <v>585</v>
      </c>
      <c r="F2149" s="675"/>
      <c r="G2149" s="676"/>
      <c r="H2149" s="677">
        <v>195</v>
      </c>
      <c r="I2149" s="678"/>
      <c r="J2149" s="688" t="s">
        <v>918</v>
      </c>
      <c r="K2149" s="689"/>
      <c r="L2149" s="681" t="s">
        <v>939</v>
      </c>
      <c r="M2149" s="682"/>
    </row>
    <row r="2150" spans="1:13" ht="38.25" customHeight="1">
      <c r="A2150" s="14">
        <v>13</v>
      </c>
      <c r="B2150" s="673" t="s">
        <v>1012</v>
      </c>
      <c r="C2150" s="674"/>
      <c r="D2150" s="181" t="s">
        <v>941</v>
      </c>
      <c r="E2150" s="55">
        <v>113</v>
      </c>
      <c r="F2150" s="675"/>
      <c r="G2150" s="676"/>
      <c r="H2150" s="677">
        <v>67</v>
      </c>
      <c r="I2150" s="678"/>
      <c r="J2150" s="688" t="s">
        <v>918</v>
      </c>
      <c r="K2150" s="689"/>
      <c r="L2150" s="681" t="s">
        <v>1013</v>
      </c>
      <c r="M2150" s="682"/>
    </row>
    <row r="2151" spans="1:13" ht="38.25" customHeight="1">
      <c r="A2151" s="14">
        <v>14</v>
      </c>
      <c r="B2151" s="673" t="s">
        <v>943</v>
      </c>
      <c r="C2151" s="674"/>
      <c r="D2151" s="181" t="s">
        <v>941</v>
      </c>
      <c r="E2151" s="55">
        <v>254</v>
      </c>
      <c r="F2151" s="675"/>
      <c r="G2151" s="676"/>
      <c r="H2151" s="677">
        <v>84</v>
      </c>
      <c r="I2151" s="678"/>
      <c r="J2151" s="688" t="s">
        <v>918</v>
      </c>
      <c r="K2151" s="689"/>
      <c r="L2151" s="681" t="s">
        <v>1002</v>
      </c>
      <c r="M2151" s="682"/>
    </row>
    <row r="2152" spans="1:13" ht="38.25" customHeight="1">
      <c r="A2152" s="14">
        <v>15</v>
      </c>
      <c r="B2152" s="673" t="s">
        <v>988</v>
      </c>
      <c r="C2152" s="674"/>
      <c r="D2152" s="181" t="s">
        <v>946</v>
      </c>
      <c r="E2152" s="55">
        <v>1</v>
      </c>
      <c r="F2152" s="675"/>
      <c r="G2152" s="676"/>
      <c r="H2152" s="677"/>
      <c r="I2152" s="678"/>
      <c r="J2152" s="688" t="s">
        <v>918</v>
      </c>
      <c r="K2152" s="689"/>
      <c r="L2152" s="681" t="s">
        <v>1003</v>
      </c>
      <c r="M2152" s="682"/>
    </row>
    <row r="2153" spans="1:13" ht="38.25" customHeight="1" thickBot="1">
      <c r="A2153" s="14">
        <v>16</v>
      </c>
      <c r="B2153" s="673" t="s">
        <v>947</v>
      </c>
      <c r="C2153" s="674"/>
      <c r="D2153" s="181" t="s">
        <v>946</v>
      </c>
      <c r="E2153" s="55">
        <v>1</v>
      </c>
      <c r="F2153" s="675"/>
      <c r="G2153" s="676"/>
      <c r="H2153" s="677">
        <v>0.6</v>
      </c>
      <c r="I2153" s="678"/>
      <c r="J2153" s="679" t="s">
        <v>948</v>
      </c>
      <c r="K2153" s="680"/>
      <c r="L2153" s="681" t="s">
        <v>1004</v>
      </c>
      <c r="M2153" s="682"/>
    </row>
    <row r="2154" spans="1:13" ht="17.25" thickTop="1">
      <c r="A2154" s="683" t="s">
        <v>949</v>
      </c>
      <c r="B2154" s="684"/>
      <c r="C2154" s="684"/>
      <c r="D2154" s="684"/>
      <c r="E2154" s="684"/>
      <c r="F2154" s="684"/>
      <c r="G2154" s="684"/>
      <c r="H2154" s="684"/>
      <c r="I2154" s="684"/>
      <c r="J2154" s="684"/>
      <c r="K2154" s="684"/>
      <c r="L2154" s="684"/>
      <c r="M2154" s="685"/>
    </row>
    <row r="2155" spans="1:13">
      <c r="A2155" s="668" t="s">
        <v>950</v>
      </c>
      <c r="B2155" s="663"/>
      <c r="C2155" s="187" t="s">
        <v>951</v>
      </c>
      <c r="D2155" s="187" t="s">
        <v>952</v>
      </c>
      <c r="E2155" s="187" t="s">
        <v>950</v>
      </c>
      <c r="F2155" s="187" t="s">
        <v>951</v>
      </c>
      <c r="G2155" s="140" t="s">
        <v>952</v>
      </c>
      <c r="H2155" s="669" t="s">
        <v>953</v>
      </c>
      <c r="I2155" s="670"/>
      <c r="J2155" s="671" t="s">
        <v>954</v>
      </c>
      <c r="K2155" s="671"/>
      <c r="L2155" s="671" t="s">
        <v>955</v>
      </c>
      <c r="M2155" s="672"/>
    </row>
    <row r="2156" spans="1:13">
      <c r="A2156" s="661" t="s">
        <v>956</v>
      </c>
      <c r="B2156" s="569"/>
      <c r="C2156" s="16">
        <v>7</v>
      </c>
      <c r="D2156" s="57">
        <f>C2156+D2058</f>
        <v>4065</v>
      </c>
      <c r="E2156" s="181" t="s">
        <v>957</v>
      </c>
      <c r="F2156" s="16">
        <v>5</v>
      </c>
      <c r="G2156" s="156">
        <f>F2156+G2058</f>
        <v>8590</v>
      </c>
      <c r="H2156" s="622" t="s">
        <v>958</v>
      </c>
      <c r="I2156" s="570"/>
      <c r="J2156" s="18">
        <v>0</v>
      </c>
      <c r="K2156" s="19">
        <f>J2156+K2058</f>
        <v>32</v>
      </c>
      <c r="L2156" s="20">
        <v>0</v>
      </c>
      <c r="M2156" s="21">
        <f>L2156+M2058</f>
        <v>5</v>
      </c>
    </row>
    <row r="2157" spans="1:13">
      <c r="A2157" s="661" t="s">
        <v>959</v>
      </c>
      <c r="B2157" s="569"/>
      <c r="C2157" s="16">
        <v>0</v>
      </c>
      <c r="D2157" s="57">
        <f>C2157+D2059</f>
        <v>65</v>
      </c>
      <c r="E2157" s="181" t="s">
        <v>960</v>
      </c>
      <c r="F2157" s="16">
        <v>0</v>
      </c>
      <c r="G2157" s="156">
        <f>F2157+G2059</f>
        <v>12</v>
      </c>
      <c r="H2157" s="622" t="s">
        <v>961</v>
      </c>
      <c r="I2157" s="570"/>
      <c r="J2157" s="18">
        <v>0</v>
      </c>
      <c r="K2157" s="19">
        <f>J2157+K2059</f>
        <v>143</v>
      </c>
      <c r="L2157" s="20">
        <v>0</v>
      </c>
      <c r="M2157" s="21">
        <f>L2157+M2059</f>
        <v>11</v>
      </c>
    </row>
    <row r="2158" spans="1:13" ht="17.25" thickBot="1">
      <c r="A2158" s="712" t="s">
        <v>962</v>
      </c>
      <c r="B2158" s="556"/>
      <c r="C2158" s="114">
        <v>4</v>
      </c>
      <c r="D2158" s="129">
        <f>C2158+D2060</f>
        <v>1607</v>
      </c>
      <c r="E2158" s="184" t="s">
        <v>963</v>
      </c>
      <c r="F2158" s="114">
        <v>0</v>
      </c>
      <c r="G2158" s="158">
        <f>F2158+G2060</f>
        <v>55</v>
      </c>
      <c r="H2158" s="713" t="s">
        <v>964</v>
      </c>
      <c r="I2158" s="557"/>
      <c r="J2158" s="115">
        <v>0</v>
      </c>
      <c r="K2158" s="116">
        <f>J2158+K2060</f>
        <v>16</v>
      </c>
      <c r="L2158" s="131">
        <v>0</v>
      </c>
      <c r="M2158" s="118">
        <f>L2158+M2060</f>
        <v>3</v>
      </c>
    </row>
    <row r="2159" spans="1:13" ht="26.25" thickTop="1">
      <c r="E2159" s="616" t="s">
        <v>892</v>
      </c>
      <c r="F2159" s="616"/>
      <c r="G2159" s="616"/>
      <c r="H2159" s="616"/>
      <c r="I2159" s="616"/>
      <c r="L2159" s="616" t="s">
        <v>893</v>
      </c>
      <c r="M2159" s="616"/>
    </row>
    <row r="2160" spans="1:13" ht="25.5">
      <c r="A2160" s="617" t="s">
        <v>894</v>
      </c>
      <c r="B2160" s="617"/>
      <c r="C2160" s="617"/>
      <c r="E2160" s="616" t="s">
        <v>895</v>
      </c>
      <c r="F2160" s="616"/>
      <c r="G2160" s="616"/>
      <c r="H2160" s="616"/>
      <c r="I2160" s="616"/>
    </row>
    <row r="2161" spans="1:14" ht="17.25" thickBot="1">
      <c r="A2161" s="5" t="s">
        <v>908</v>
      </c>
      <c r="B2161" s="6"/>
      <c r="C2161" s="6"/>
      <c r="D2161" s="6"/>
      <c r="E2161" s="5"/>
      <c r="F2161" s="5"/>
      <c r="G2161" s="5"/>
      <c r="H2161" s="5" t="s">
        <v>897</v>
      </c>
      <c r="J2161" s="592">
        <v>40871</v>
      </c>
      <c r="K2161" s="592"/>
      <c r="L2161" s="592"/>
      <c r="M2161" s="7">
        <f>J2161</f>
        <v>40871</v>
      </c>
    </row>
    <row r="2162" spans="1:14" ht="36" customHeight="1" thickTop="1" thickBot="1">
      <c r="A2162" s="593" t="s">
        <v>82</v>
      </c>
      <c r="B2162" s="594"/>
      <c r="C2162" s="595"/>
      <c r="D2162" s="596" t="s">
        <v>808</v>
      </c>
      <c r="E2162" s="597"/>
      <c r="F2162" s="597"/>
      <c r="G2162" s="597"/>
      <c r="H2162" s="597"/>
      <c r="I2162" s="598"/>
      <c r="J2162" s="599" t="s">
        <v>809</v>
      </c>
      <c r="K2162" s="599"/>
      <c r="L2162" s="600" t="s">
        <v>810</v>
      </c>
      <c r="M2162" s="601"/>
    </row>
    <row r="2163" spans="1:14" ht="17.25" thickTop="1">
      <c r="A2163" s="568" t="s">
        <v>811</v>
      </c>
      <c r="B2163" s="569"/>
      <c r="C2163" s="570"/>
      <c r="D2163" s="563" t="s">
        <v>812</v>
      </c>
      <c r="E2163" s="602"/>
      <c r="F2163" s="603" t="s">
        <v>813</v>
      </c>
      <c r="G2163" s="604"/>
      <c r="H2163" s="605">
        <v>40190</v>
      </c>
      <c r="I2163" s="606"/>
      <c r="J2163" s="595" t="s">
        <v>814</v>
      </c>
      <c r="K2163" s="595"/>
      <c r="L2163" s="581">
        <v>720</v>
      </c>
      <c r="M2163" s="582"/>
    </row>
    <row r="2164" spans="1:14" ht="17.25" thickBot="1">
      <c r="A2164" s="583" t="s">
        <v>815</v>
      </c>
      <c r="B2164" s="584"/>
      <c r="C2164" s="585"/>
      <c r="D2164" s="586" t="s">
        <v>816</v>
      </c>
      <c r="E2164" s="587"/>
      <c r="F2164" s="568" t="s">
        <v>817</v>
      </c>
      <c r="G2164" s="570"/>
      <c r="H2164" s="588">
        <v>41007</v>
      </c>
      <c r="I2164" s="589"/>
      <c r="J2164" s="570" t="s">
        <v>818</v>
      </c>
      <c r="K2164" s="570"/>
      <c r="L2164" s="590">
        <v>584</v>
      </c>
      <c r="M2164" s="591"/>
    </row>
    <row r="2165" spans="1:14" ht="18" thickTop="1" thickBot="1">
      <c r="A2165" s="565" t="s">
        <v>819</v>
      </c>
      <c r="B2165" s="566"/>
      <c r="C2165" s="567"/>
      <c r="D2165" s="572">
        <v>483900000</v>
      </c>
      <c r="E2165" s="573"/>
      <c r="F2165" s="571" t="s">
        <v>820</v>
      </c>
      <c r="G2165" s="557"/>
      <c r="H2165" s="574">
        <v>97</v>
      </c>
      <c r="I2165" s="575"/>
      <c r="J2165" s="557" t="s">
        <v>821</v>
      </c>
      <c r="K2165" s="557"/>
      <c r="L2165" s="576">
        <f>L2163-L2164</f>
        <v>136</v>
      </c>
      <c r="M2165" s="577"/>
    </row>
    <row r="2166" spans="1:14" ht="17.25" thickTop="1">
      <c r="A2166" s="568"/>
      <c r="B2166" s="569"/>
      <c r="C2166" s="570"/>
      <c r="D2166" s="578" t="s">
        <v>822</v>
      </c>
      <c r="E2166" s="578"/>
      <c r="F2166" s="579" t="s">
        <v>823</v>
      </c>
      <c r="G2166" s="579"/>
      <c r="H2166" s="579"/>
      <c r="I2166" s="580"/>
      <c r="J2166" s="566" t="s">
        <v>824</v>
      </c>
      <c r="K2166" s="567"/>
      <c r="L2166" s="458">
        <v>0.73829999999999996</v>
      </c>
      <c r="M2166" s="459"/>
    </row>
    <row r="2167" spans="1:14" ht="17.25" thickBot="1">
      <c r="A2167" s="571"/>
      <c r="B2167" s="556"/>
      <c r="C2167" s="557"/>
      <c r="D2167" s="553" t="s">
        <v>825</v>
      </c>
      <c r="E2167" s="553"/>
      <c r="F2167" s="554" t="s">
        <v>826</v>
      </c>
      <c r="G2167" s="554"/>
      <c r="H2167" s="554"/>
      <c r="I2167" s="555"/>
      <c r="J2167" s="556" t="s">
        <v>827</v>
      </c>
      <c r="K2167" s="557"/>
      <c r="L2167" s="440">
        <v>0.70630000000000004</v>
      </c>
      <c r="M2167" s="441"/>
      <c r="N2167" s="127">
        <f>L2166-L2167</f>
        <v>3.1999999999999917E-2</v>
      </c>
    </row>
    <row r="2168" spans="1:14" ht="17.25" thickTop="1">
      <c r="A2168" s="661" t="s">
        <v>965</v>
      </c>
      <c r="B2168" s="569"/>
      <c r="C2168" s="16">
        <v>2</v>
      </c>
      <c r="D2168" s="57">
        <f>C2168+D2061</f>
        <v>4057</v>
      </c>
      <c r="E2168" s="181" t="s">
        <v>966</v>
      </c>
      <c r="F2168" s="16">
        <v>0</v>
      </c>
      <c r="G2168" s="156">
        <f>F2168+G2061</f>
        <v>96</v>
      </c>
      <c r="H2168" s="622" t="s">
        <v>967</v>
      </c>
      <c r="I2168" s="570"/>
      <c r="J2168" s="18">
        <v>0</v>
      </c>
      <c r="K2168" s="19">
        <f>J2168+K2061</f>
        <v>16</v>
      </c>
      <c r="L2168" s="20">
        <v>0</v>
      </c>
      <c r="M2168" s="21">
        <f>L2168+M2061</f>
        <v>2</v>
      </c>
    </row>
    <row r="2169" spans="1:14">
      <c r="A2169" s="655" t="s">
        <v>968</v>
      </c>
      <c r="B2169" s="566"/>
      <c r="C2169" s="132">
        <v>0</v>
      </c>
      <c r="D2169" s="57">
        <f>C2169+D2062</f>
        <v>518</v>
      </c>
      <c r="E2169" s="151" t="s">
        <v>969</v>
      </c>
      <c r="F2169" s="132">
        <v>0</v>
      </c>
      <c r="G2169" s="156">
        <f>F2169+G2062</f>
        <v>107</v>
      </c>
      <c r="H2169" s="638" t="s">
        <v>970</v>
      </c>
      <c r="I2169" s="567"/>
      <c r="J2169" s="87">
        <v>0</v>
      </c>
      <c r="K2169" s="134">
        <f t="shared" ref="K2169:K2177" si="129">J2169+K2071</f>
        <v>0</v>
      </c>
      <c r="L2169" s="153">
        <v>0</v>
      </c>
      <c r="M2169" s="21">
        <f t="shared" ref="M2169:M2170" si="130">L2169+M2062</f>
        <v>111</v>
      </c>
    </row>
    <row r="2170" spans="1:14">
      <c r="A2170" s="661" t="s">
        <v>971</v>
      </c>
      <c r="B2170" s="569"/>
      <c r="C2170" s="16">
        <v>0</v>
      </c>
      <c r="D2170" s="57">
        <f>C2170+D2063</f>
        <v>87</v>
      </c>
      <c r="E2170" s="181" t="s">
        <v>972</v>
      </c>
      <c r="F2170" s="16">
        <v>0</v>
      </c>
      <c r="G2170" s="156">
        <f>F2170+G2063</f>
        <v>14</v>
      </c>
      <c r="H2170" s="622" t="s">
        <v>973</v>
      </c>
      <c r="I2170" s="570"/>
      <c r="J2170" s="18">
        <v>0</v>
      </c>
      <c r="K2170" s="19">
        <f t="shared" si="129"/>
        <v>0</v>
      </c>
      <c r="L2170" s="26">
        <v>0</v>
      </c>
      <c r="M2170" s="21">
        <f t="shared" si="130"/>
        <v>3824</v>
      </c>
    </row>
    <row r="2171" spans="1:14">
      <c r="A2171" s="655" t="s">
        <v>974</v>
      </c>
      <c r="B2171" s="566"/>
      <c r="C2171" s="132">
        <v>0</v>
      </c>
      <c r="D2171" s="133">
        <f t="shared" ref="D2171:D2180" si="131">C2171+D2073</f>
        <v>441</v>
      </c>
      <c r="E2171" s="183" t="s">
        <v>975</v>
      </c>
      <c r="F2171" s="132">
        <v>0</v>
      </c>
      <c r="G2171" s="162">
        <f t="shared" ref="G2171:G2180" si="132">F2171+G2073</f>
        <v>41</v>
      </c>
      <c r="H2171" s="638" t="s">
        <v>974</v>
      </c>
      <c r="I2171" s="567"/>
      <c r="J2171" s="87">
        <v>0</v>
      </c>
      <c r="K2171" s="147">
        <f t="shared" si="129"/>
        <v>0</v>
      </c>
      <c r="L2171" s="88">
        <v>0</v>
      </c>
      <c r="M2171" s="135">
        <f t="shared" ref="M2171:M2177" si="133">L2171+M2073</f>
        <v>54</v>
      </c>
    </row>
    <row r="2172" spans="1:14">
      <c r="A2172" s="655" t="s">
        <v>976</v>
      </c>
      <c r="B2172" s="566"/>
      <c r="C2172" s="132">
        <v>0</v>
      </c>
      <c r="D2172" s="133">
        <f t="shared" si="131"/>
        <v>10</v>
      </c>
      <c r="E2172" s="183" t="s">
        <v>977</v>
      </c>
      <c r="F2172" s="132">
        <v>0</v>
      </c>
      <c r="G2172" s="162">
        <f t="shared" si="132"/>
        <v>3</v>
      </c>
      <c r="H2172" s="638" t="s">
        <v>978</v>
      </c>
      <c r="I2172" s="567"/>
      <c r="J2172" s="87">
        <v>0</v>
      </c>
      <c r="K2172" s="19">
        <f t="shared" si="129"/>
        <v>0</v>
      </c>
      <c r="L2172" s="153">
        <v>0</v>
      </c>
      <c r="M2172" s="135">
        <f t="shared" si="133"/>
        <v>10</v>
      </c>
    </row>
    <row r="2173" spans="1:14">
      <c r="A2173" s="655" t="s">
        <v>828</v>
      </c>
      <c r="B2173" s="566"/>
      <c r="C2173" s="22">
        <v>0</v>
      </c>
      <c r="D2173" s="57">
        <f t="shared" si="131"/>
        <v>323</v>
      </c>
      <c r="E2173" s="188" t="s">
        <v>829</v>
      </c>
      <c r="F2173" s="132">
        <v>0</v>
      </c>
      <c r="G2173" s="163">
        <f t="shared" si="132"/>
        <v>10</v>
      </c>
      <c r="H2173" s="641" t="s">
        <v>830</v>
      </c>
      <c r="I2173" s="642"/>
      <c r="J2173" s="87">
        <v>0</v>
      </c>
      <c r="K2173" s="19">
        <f t="shared" si="129"/>
        <v>16</v>
      </c>
      <c r="L2173" s="88">
        <v>0</v>
      </c>
      <c r="M2173" s="21">
        <f t="shared" si="133"/>
        <v>2</v>
      </c>
    </row>
    <row r="2174" spans="1:14">
      <c r="A2174" s="661" t="s">
        <v>831</v>
      </c>
      <c r="B2174" s="569"/>
      <c r="C2174" s="16">
        <v>0</v>
      </c>
      <c r="D2174" s="57">
        <f t="shared" si="131"/>
        <v>374</v>
      </c>
      <c r="E2174" s="181" t="s">
        <v>832</v>
      </c>
      <c r="F2174" s="16">
        <v>0</v>
      </c>
      <c r="G2174" s="163">
        <f t="shared" si="132"/>
        <v>328</v>
      </c>
      <c r="H2174" s="662" t="s">
        <v>833</v>
      </c>
      <c r="I2174" s="663"/>
      <c r="J2174" s="18">
        <v>0</v>
      </c>
      <c r="K2174" s="19">
        <f t="shared" si="129"/>
        <v>0</v>
      </c>
      <c r="L2174" s="26">
        <v>0</v>
      </c>
      <c r="M2174" s="21">
        <f t="shared" si="133"/>
        <v>4</v>
      </c>
    </row>
    <row r="2175" spans="1:14">
      <c r="A2175" s="661" t="s">
        <v>834</v>
      </c>
      <c r="B2175" s="569"/>
      <c r="C2175" s="16">
        <v>2</v>
      </c>
      <c r="D2175" s="57">
        <f t="shared" si="131"/>
        <v>43</v>
      </c>
      <c r="E2175" s="181" t="s">
        <v>835</v>
      </c>
      <c r="F2175" s="16">
        <v>6</v>
      </c>
      <c r="G2175" s="163">
        <f t="shared" si="132"/>
        <v>1388</v>
      </c>
      <c r="H2175" s="662" t="s">
        <v>836</v>
      </c>
      <c r="I2175" s="663"/>
      <c r="J2175" s="18">
        <v>0</v>
      </c>
      <c r="K2175" s="19">
        <f t="shared" si="129"/>
        <v>0</v>
      </c>
      <c r="L2175" s="26">
        <v>0</v>
      </c>
      <c r="M2175" s="21">
        <f t="shared" si="133"/>
        <v>9</v>
      </c>
    </row>
    <row r="2176" spans="1:14">
      <c r="A2176" s="655" t="s">
        <v>837</v>
      </c>
      <c r="B2176" s="566"/>
      <c r="C2176" s="132">
        <v>0</v>
      </c>
      <c r="D2176" s="57">
        <f t="shared" si="131"/>
        <v>10</v>
      </c>
      <c r="E2176" s="183" t="s">
        <v>838</v>
      </c>
      <c r="F2176" s="132">
        <v>6</v>
      </c>
      <c r="G2176" s="163">
        <f t="shared" si="132"/>
        <v>569</v>
      </c>
      <c r="H2176" s="641" t="s">
        <v>839</v>
      </c>
      <c r="I2176" s="642"/>
      <c r="J2176" s="87">
        <v>0</v>
      </c>
      <c r="K2176" s="19">
        <f t="shared" si="129"/>
        <v>0</v>
      </c>
      <c r="L2176" s="148">
        <v>0</v>
      </c>
      <c r="M2176" s="21">
        <f t="shared" si="133"/>
        <v>3</v>
      </c>
    </row>
    <row r="2177" spans="1:13" ht="18" customHeight="1">
      <c r="A2177" s="655" t="s">
        <v>840</v>
      </c>
      <c r="B2177" s="566"/>
      <c r="C2177" s="132">
        <v>0</v>
      </c>
      <c r="D2177" s="57">
        <f t="shared" si="131"/>
        <v>11</v>
      </c>
      <c r="E2177" s="183" t="s">
        <v>841</v>
      </c>
      <c r="F2177" s="132">
        <v>7</v>
      </c>
      <c r="G2177" s="163">
        <f t="shared" si="132"/>
        <v>219</v>
      </c>
      <c r="H2177" s="641" t="s">
        <v>842</v>
      </c>
      <c r="I2177" s="642"/>
      <c r="J2177" s="87">
        <v>0</v>
      </c>
      <c r="K2177" s="19">
        <f t="shared" si="129"/>
        <v>0</v>
      </c>
      <c r="L2177" s="26">
        <v>0</v>
      </c>
      <c r="M2177" s="21">
        <f t="shared" si="133"/>
        <v>10</v>
      </c>
    </row>
    <row r="2178" spans="1:13">
      <c r="A2178" s="661" t="s">
        <v>843</v>
      </c>
      <c r="B2178" s="569"/>
      <c r="C2178" s="16">
        <v>0</v>
      </c>
      <c r="D2178" s="57">
        <f t="shared" si="131"/>
        <v>10</v>
      </c>
      <c r="E2178" s="181" t="s">
        <v>844</v>
      </c>
      <c r="F2178" s="16">
        <v>0</v>
      </c>
      <c r="G2178" s="163">
        <f t="shared" si="132"/>
        <v>15</v>
      </c>
      <c r="H2178" s="662"/>
      <c r="I2178" s="663"/>
      <c r="J2178" s="18"/>
      <c r="K2178" s="19"/>
      <c r="L2178" s="26"/>
      <c r="M2178" s="110"/>
    </row>
    <row r="2179" spans="1:13">
      <c r="A2179" s="646" t="s">
        <v>845</v>
      </c>
      <c r="B2179" s="647"/>
      <c r="C2179" s="94">
        <v>2</v>
      </c>
      <c r="D2179" s="57">
        <f t="shared" si="131"/>
        <v>22</v>
      </c>
      <c r="E2179" s="95" t="s">
        <v>846</v>
      </c>
      <c r="F2179" s="94">
        <v>0</v>
      </c>
      <c r="G2179" s="163">
        <f t="shared" si="132"/>
        <v>15</v>
      </c>
      <c r="H2179" s="648"/>
      <c r="I2179" s="649"/>
      <c r="J2179" s="97"/>
      <c r="K2179" s="98"/>
      <c r="L2179" s="99"/>
      <c r="M2179" s="111"/>
    </row>
    <row r="2180" spans="1:13">
      <c r="A2180" s="646" t="s">
        <v>847</v>
      </c>
      <c r="B2180" s="647"/>
      <c r="C2180" s="94">
        <v>3</v>
      </c>
      <c r="D2180" s="57">
        <f t="shared" si="131"/>
        <v>20</v>
      </c>
      <c r="E2180" s="95" t="s">
        <v>848</v>
      </c>
      <c r="F2180" s="94">
        <v>5</v>
      </c>
      <c r="G2180" s="163">
        <f t="shared" si="132"/>
        <v>40</v>
      </c>
      <c r="H2180" s="648"/>
      <c r="I2180" s="649"/>
      <c r="J2180" s="97"/>
      <c r="K2180" s="98"/>
      <c r="L2180" s="99"/>
      <c r="M2180" s="111"/>
    </row>
    <row r="2181" spans="1:13">
      <c r="A2181" s="650" t="s">
        <v>849</v>
      </c>
      <c r="B2181" s="651"/>
      <c r="C2181" s="651"/>
      <c r="D2181" s="651"/>
      <c r="E2181" s="651"/>
      <c r="F2181" s="651"/>
      <c r="G2181" s="651"/>
      <c r="H2181" s="651"/>
      <c r="I2181" s="651"/>
      <c r="J2181" s="651"/>
      <c r="K2181" s="651"/>
      <c r="L2181" s="651"/>
      <c r="M2181" s="652"/>
    </row>
    <row r="2182" spans="1:13">
      <c r="A2182" s="653" t="s">
        <v>850</v>
      </c>
      <c r="B2182" s="654"/>
      <c r="C2182" s="656" t="s">
        <v>851</v>
      </c>
      <c r="D2182" s="639" t="s">
        <v>852</v>
      </c>
      <c r="E2182" s="566"/>
      <c r="F2182" s="639" t="s">
        <v>853</v>
      </c>
      <c r="G2182" s="658"/>
      <c r="H2182" s="659" t="s">
        <v>854</v>
      </c>
      <c r="I2182" s="656" t="s">
        <v>855</v>
      </c>
      <c r="J2182" s="639" t="s">
        <v>852</v>
      </c>
      <c r="K2182" s="566"/>
      <c r="L2182" s="639" t="s">
        <v>853</v>
      </c>
      <c r="M2182" s="640"/>
    </row>
    <row r="2183" spans="1:13" ht="33" customHeight="1">
      <c r="A2183" s="655"/>
      <c r="B2183" s="566"/>
      <c r="C2183" s="657"/>
      <c r="D2183" s="181" t="s">
        <v>856</v>
      </c>
      <c r="E2183" s="181" t="s">
        <v>857</v>
      </c>
      <c r="F2183" s="181" t="s">
        <v>856</v>
      </c>
      <c r="G2183" s="27" t="s">
        <v>857</v>
      </c>
      <c r="H2183" s="660"/>
      <c r="I2183" s="657"/>
      <c r="J2183" s="181" t="s">
        <v>856</v>
      </c>
      <c r="K2183" s="181" t="s">
        <v>857</v>
      </c>
      <c r="L2183" s="181" t="s">
        <v>856</v>
      </c>
      <c r="M2183" s="186" t="s">
        <v>857</v>
      </c>
    </row>
    <row r="2184" spans="1:13" ht="22.5">
      <c r="A2184" s="180">
        <v>1</v>
      </c>
      <c r="B2184" s="190" t="s">
        <v>858</v>
      </c>
      <c r="C2184" s="65" t="s">
        <v>859</v>
      </c>
      <c r="D2184" s="59">
        <v>0</v>
      </c>
      <c r="E2184" s="58">
        <v>70.5</v>
      </c>
      <c r="F2184" s="59">
        <v>0</v>
      </c>
      <c r="G2184" s="28">
        <v>70.5</v>
      </c>
      <c r="H2184" s="29" t="s">
        <v>860</v>
      </c>
      <c r="I2184" s="58">
        <v>5876</v>
      </c>
      <c r="J2184" s="58">
        <v>0</v>
      </c>
      <c r="K2184" s="58">
        <v>0</v>
      </c>
      <c r="L2184" s="58">
        <v>0</v>
      </c>
      <c r="M2184" s="72">
        <v>6653.6</v>
      </c>
    </row>
    <row r="2185" spans="1:13" ht="22.5">
      <c r="A2185" s="182">
        <v>2</v>
      </c>
      <c r="B2185" s="60" t="s">
        <v>861</v>
      </c>
      <c r="C2185" s="77" t="s">
        <v>859</v>
      </c>
      <c r="D2185" s="62">
        <v>0</v>
      </c>
      <c r="E2185" s="58">
        <v>1286.5</v>
      </c>
      <c r="F2185" s="62">
        <v>0</v>
      </c>
      <c r="G2185" s="52">
        <v>1286.5</v>
      </c>
      <c r="H2185" s="74" t="s">
        <v>862</v>
      </c>
      <c r="I2185" s="64">
        <v>280</v>
      </c>
      <c r="J2185" s="64">
        <v>0</v>
      </c>
      <c r="K2185" s="58">
        <v>0</v>
      </c>
      <c r="L2185" s="64">
        <v>0</v>
      </c>
      <c r="M2185" s="76">
        <v>150</v>
      </c>
    </row>
    <row r="2186" spans="1:13" ht="22.5">
      <c r="A2186" s="180">
        <v>3</v>
      </c>
      <c r="B2186" s="190" t="s">
        <v>861</v>
      </c>
      <c r="C2186" s="70">
        <v>1510</v>
      </c>
      <c r="D2186" s="59">
        <v>0</v>
      </c>
      <c r="E2186" s="58">
        <v>1617</v>
      </c>
      <c r="F2186" s="59">
        <v>0</v>
      </c>
      <c r="G2186" s="28">
        <v>1617</v>
      </c>
      <c r="H2186" s="73" t="s">
        <v>20</v>
      </c>
      <c r="I2186" s="58">
        <v>0</v>
      </c>
      <c r="J2186" s="58">
        <v>0</v>
      </c>
      <c r="K2186" s="58">
        <v>0</v>
      </c>
      <c r="L2186" s="58">
        <v>0</v>
      </c>
      <c r="M2186" s="72">
        <v>400.5</v>
      </c>
    </row>
    <row r="2187" spans="1:13" ht="36">
      <c r="A2187" s="182">
        <v>4</v>
      </c>
      <c r="B2187" s="60" t="s">
        <v>863</v>
      </c>
      <c r="C2187" s="77" t="s">
        <v>859</v>
      </c>
      <c r="D2187" s="62">
        <v>0</v>
      </c>
      <c r="E2187" s="58">
        <v>11</v>
      </c>
      <c r="F2187" s="62">
        <v>0</v>
      </c>
      <c r="G2187" s="52">
        <v>11</v>
      </c>
      <c r="H2187" s="79" t="s">
        <v>21</v>
      </c>
      <c r="I2187" s="183">
        <v>2605</v>
      </c>
      <c r="J2187" s="64">
        <v>0</v>
      </c>
      <c r="K2187" s="58">
        <v>0</v>
      </c>
      <c r="L2187" s="64">
        <v>0</v>
      </c>
      <c r="M2187" s="61">
        <v>2605</v>
      </c>
    </row>
    <row r="2188" spans="1:13" ht="36">
      <c r="A2188" s="182">
        <v>5</v>
      </c>
      <c r="B2188" s="78" t="s">
        <v>864</v>
      </c>
      <c r="C2188" s="75">
        <v>25580.94</v>
      </c>
      <c r="D2188" s="62">
        <v>0</v>
      </c>
      <c r="E2188" s="58">
        <v>26635.5</v>
      </c>
      <c r="F2188" s="62">
        <v>0</v>
      </c>
      <c r="G2188" s="52">
        <v>26635.5</v>
      </c>
      <c r="H2188" s="79" t="s">
        <v>22</v>
      </c>
      <c r="I2188" s="183">
        <v>7442</v>
      </c>
      <c r="J2188" s="64">
        <v>0</v>
      </c>
      <c r="K2188" s="58">
        <v>0</v>
      </c>
      <c r="L2188" s="64">
        <v>0</v>
      </c>
      <c r="M2188" s="50">
        <v>7442</v>
      </c>
    </row>
    <row r="2189" spans="1:13" ht="36">
      <c r="A2189" s="182">
        <v>6</v>
      </c>
      <c r="B2189" s="78" t="s">
        <v>865</v>
      </c>
      <c r="C2189" s="71">
        <v>50</v>
      </c>
      <c r="D2189" s="62">
        <v>0</v>
      </c>
      <c r="E2189" s="58">
        <v>72.5</v>
      </c>
      <c r="F2189" s="62">
        <v>0</v>
      </c>
      <c r="G2189" s="52">
        <v>72.5</v>
      </c>
      <c r="H2189" s="79" t="s">
        <v>23</v>
      </c>
      <c r="I2189" s="183">
        <v>1319</v>
      </c>
      <c r="J2189" s="64">
        <v>0</v>
      </c>
      <c r="K2189" s="58">
        <v>0</v>
      </c>
      <c r="L2189" s="64">
        <v>0</v>
      </c>
      <c r="M2189" s="50">
        <v>1319</v>
      </c>
    </row>
    <row r="2190" spans="1:13" ht="22.5">
      <c r="A2190" s="180">
        <v>7</v>
      </c>
      <c r="B2190" s="179" t="s">
        <v>866</v>
      </c>
      <c r="C2190" s="66">
        <v>33.6</v>
      </c>
      <c r="D2190" s="59">
        <v>0</v>
      </c>
      <c r="E2190" s="58">
        <v>24.16</v>
      </c>
      <c r="F2190" s="59">
        <v>0</v>
      </c>
      <c r="G2190" s="28">
        <v>24.16</v>
      </c>
      <c r="H2190" s="31"/>
      <c r="I2190" s="181"/>
      <c r="J2190" s="181"/>
      <c r="K2190" s="181"/>
      <c r="L2190" s="181"/>
      <c r="M2190" s="30"/>
    </row>
    <row r="2191" spans="1:13" ht="22.5">
      <c r="A2191" s="182">
        <v>8</v>
      </c>
      <c r="B2191" s="32" t="s">
        <v>867</v>
      </c>
      <c r="C2191" s="67">
        <v>88.8</v>
      </c>
      <c r="D2191" s="62">
        <v>0</v>
      </c>
      <c r="E2191" s="58">
        <v>70.42</v>
      </c>
      <c r="F2191" s="62">
        <v>0</v>
      </c>
      <c r="G2191" s="52">
        <v>70.42</v>
      </c>
      <c r="H2191" s="33"/>
      <c r="I2191" s="183"/>
      <c r="J2191" s="183"/>
      <c r="K2191" s="183"/>
      <c r="L2191" s="183"/>
      <c r="M2191" s="34"/>
    </row>
    <row r="2192" spans="1:13">
      <c r="A2192" s="180">
        <v>9</v>
      </c>
      <c r="B2192" s="179" t="s">
        <v>868</v>
      </c>
      <c r="C2192" s="68">
        <v>1343</v>
      </c>
      <c r="D2192" s="59">
        <v>0</v>
      </c>
      <c r="E2192" s="58">
        <v>1474.91</v>
      </c>
      <c r="F2192" s="59">
        <v>0</v>
      </c>
      <c r="G2192" s="28">
        <v>1474.91</v>
      </c>
      <c r="H2192" s="31"/>
      <c r="I2192" s="181"/>
      <c r="J2192" s="181"/>
      <c r="K2192" s="181"/>
      <c r="L2192" s="181"/>
      <c r="M2192" s="30"/>
    </row>
    <row r="2193" spans="1:13">
      <c r="A2193" s="182">
        <v>10</v>
      </c>
      <c r="B2193" s="32" t="s">
        <v>869</v>
      </c>
      <c r="C2193" s="69">
        <v>4007</v>
      </c>
      <c r="D2193" s="62">
        <v>0</v>
      </c>
      <c r="E2193" s="58">
        <v>3972.43</v>
      </c>
      <c r="F2193" s="62">
        <v>0</v>
      </c>
      <c r="G2193" s="28">
        <v>3972.43</v>
      </c>
      <c r="H2193" s="33"/>
      <c r="I2193" s="183"/>
      <c r="J2193" s="183"/>
      <c r="K2193" s="183"/>
      <c r="L2193" s="183"/>
      <c r="M2193" s="34"/>
    </row>
    <row r="2194" spans="1:13" ht="17.25" thickBot="1">
      <c r="A2194" s="35">
        <v>11</v>
      </c>
      <c r="B2194" s="36"/>
      <c r="C2194" s="37"/>
      <c r="D2194" s="38"/>
      <c r="E2194" s="90"/>
      <c r="F2194" s="38"/>
      <c r="G2194" s="39"/>
      <c r="H2194" s="40"/>
      <c r="I2194" s="41"/>
      <c r="J2194" s="41"/>
      <c r="K2194" s="41"/>
      <c r="L2194" s="41"/>
      <c r="M2194" s="42"/>
    </row>
    <row r="2195" spans="1:13" ht="33.75" thickTop="1">
      <c r="A2195" s="565" t="s">
        <v>870</v>
      </c>
      <c r="B2195" s="566"/>
      <c r="C2195" s="567"/>
      <c r="D2195" s="567"/>
      <c r="E2195" s="639"/>
      <c r="F2195" s="641" t="s">
        <v>871</v>
      </c>
      <c r="G2195" s="642"/>
      <c r="H2195" s="43" t="s">
        <v>872</v>
      </c>
      <c r="I2195" s="43" t="s">
        <v>873</v>
      </c>
      <c r="J2195" s="567" t="s">
        <v>874</v>
      </c>
      <c r="K2195" s="567"/>
      <c r="L2195" s="567" t="s">
        <v>875</v>
      </c>
      <c r="M2195" s="643"/>
    </row>
    <row r="2196" spans="1:13">
      <c r="A2196" s="618" t="s">
        <v>876</v>
      </c>
      <c r="B2196" s="619"/>
      <c r="C2196" s="620"/>
      <c r="D2196" s="620" t="s">
        <v>877</v>
      </c>
      <c r="E2196" s="621"/>
      <c r="F2196" s="644"/>
      <c r="G2196" s="645"/>
      <c r="H2196" s="89"/>
      <c r="I2196" s="57"/>
      <c r="J2196" s="570"/>
      <c r="K2196" s="570"/>
      <c r="L2196" s="570"/>
      <c r="M2196" s="623"/>
    </row>
    <row r="2197" spans="1:13">
      <c r="A2197" s="618" t="s">
        <v>878</v>
      </c>
      <c r="B2197" s="619"/>
      <c r="C2197" s="620"/>
      <c r="D2197" s="620" t="s">
        <v>879</v>
      </c>
      <c r="E2197" s="621"/>
      <c r="F2197" s="622"/>
      <c r="G2197" s="570"/>
      <c r="H2197" s="92"/>
      <c r="I2197" s="57"/>
      <c r="J2197" s="570"/>
      <c r="K2197" s="570"/>
      <c r="L2197" s="570"/>
      <c r="M2197" s="623"/>
    </row>
    <row r="2198" spans="1:13">
      <c r="A2198" s="634" t="s">
        <v>880</v>
      </c>
      <c r="B2198" s="635"/>
      <c r="C2198" s="579"/>
      <c r="D2198" s="636" t="s">
        <v>881</v>
      </c>
      <c r="E2198" s="637"/>
      <c r="F2198" s="638"/>
      <c r="G2198" s="567"/>
      <c r="H2198" s="92"/>
      <c r="I2198" s="57"/>
      <c r="J2198" s="570"/>
      <c r="K2198" s="570"/>
      <c r="L2198" s="570"/>
      <c r="M2198" s="623"/>
    </row>
    <row r="2199" spans="1:13">
      <c r="A2199" s="618" t="s">
        <v>882</v>
      </c>
      <c r="B2199" s="619"/>
      <c r="C2199" s="620"/>
      <c r="D2199" s="620" t="s">
        <v>883</v>
      </c>
      <c r="E2199" s="621"/>
      <c r="F2199" s="622"/>
      <c r="G2199" s="570"/>
      <c r="H2199" s="92"/>
      <c r="I2199" s="44"/>
      <c r="J2199" s="570"/>
      <c r="K2199" s="570"/>
      <c r="L2199" s="570"/>
      <c r="M2199" s="623"/>
    </row>
    <row r="2200" spans="1:13" ht="17.25" thickBot="1">
      <c r="A2200" s="624" t="s">
        <v>884</v>
      </c>
      <c r="B2200" s="625"/>
      <c r="C2200" s="626"/>
      <c r="D2200" s="627" t="s">
        <v>885</v>
      </c>
      <c r="E2200" s="628"/>
      <c r="F2200" s="629"/>
      <c r="G2200" s="630"/>
      <c r="H2200" s="46"/>
      <c r="I2200" s="47"/>
      <c r="J2200" s="631"/>
      <c r="K2200" s="630"/>
      <c r="L2200" s="632"/>
      <c r="M2200" s="633"/>
    </row>
    <row r="2201" spans="1:13" ht="17.25" thickTop="1">
      <c r="A2201" s="607" t="s">
        <v>886</v>
      </c>
      <c r="B2201" s="608"/>
      <c r="C2201" s="608"/>
      <c r="D2201" s="608"/>
      <c r="E2201" s="608"/>
      <c r="F2201" s="608"/>
      <c r="G2201" s="608"/>
      <c r="H2201" s="608"/>
      <c r="I2201" s="608"/>
      <c r="J2201" s="608"/>
      <c r="K2201" s="608"/>
      <c r="L2201" s="608"/>
      <c r="M2201" s="609"/>
    </row>
    <row r="2202" spans="1:13">
      <c r="A2202" s="610" t="s">
        <v>887</v>
      </c>
      <c r="B2202" s="611"/>
      <c r="C2202" s="611"/>
      <c r="D2202" s="611"/>
      <c r="E2202" s="611"/>
      <c r="F2202" s="611"/>
      <c r="G2202" s="611"/>
      <c r="H2202" s="611"/>
      <c r="I2202" s="611"/>
      <c r="J2202" s="611"/>
      <c r="K2202" s="611"/>
      <c r="L2202" s="611"/>
      <c r="M2202" s="612"/>
    </row>
    <row r="2203" spans="1:13" ht="30" customHeight="1">
      <c r="A2203" s="613" t="s">
        <v>888</v>
      </c>
      <c r="B2203" s="614"/>
      <c r="C2203" s="614"/>
      <c r="D2203" s="614"/>
      <c r="E2203" s="614"/>
      <c r="F2203" s="614"/>
      <c r="G2203" s="614"/>
      <c r="H2203" s="614"/>
      <c r="I2203" s="614"/>
      <c r="J2203" s="614"/>
      <c r="K2203" s="614"/>
      <c r="L2203" s="614"/>
      <c r="M2203" s="615"/>
    </row>
    <row r="2204" spans="1:13" ht="25.5">
      <c r="E2204" s="616" t="s">
        <v>892</v>
      </c>
      <c r="F2204" s="616"/>
      <c r="G2204" s="616"/>
      <c r="H2204" s="616"/>
      <c r="I2204" s="616"/>
      <c r="L2204" s="616" t="s">
        <v>893</v>
      </c>
      <c r="M2204" s="616"/>
    </row>
    <row r="2205" spans="1:13" ht="25.5">
      <c r="A2205" s="617" t="s">
        <v>894</v>
      </c>
      <c r="B2205" s="617"/>
      <c r="C2205" s="617"/>
      <c r="E2205" s="616" t="s">
        <v>895</v>
      </c>
      <c r="F2205" s="616"/>
      <c r="G2205" s="616"/>
      <c r="H2205" s="616"/>
      <c r="I2205" s="616"/>
    </row>
    <row r="2206" spans="1:13" ht="17.25" thickBot="1">
      <c r="A2206" s="5" t="s">
        <v>908</v>
      </c>
      <c r="B2206" s="6"/>
      <c r="C2206" s="6"/>
      <c r="D2206" s="6"/>
      <c r="E2206" s="5"/>
      <c r="F2206" s="5"/>
      <c r="G2206" s="5"/>
      <c r="H2206" s="5" t="s">
        <v>897</v>
      </c>
      <c r="J2206" s="592">
        <v>40871</v>
      </c>
      <c r="K2206" s="592"/>
      <c r="L2206" s="592"/>
      <c r="M2206" s="7">
        <f>J2206</f>
        <v>40871</v>
      </c>
    </row>
    <row r="2207" spans="1:13" ht="36" customHeight="1" thickTop="1" thickBot="1">
      <c r="A2207" s="593" t="s">
        <v>82</v>
      </c>
      <c r="B2207" s="594"/>
      <c r="C2207" s="595"/>
      <c r="D2207" s="596" t="s">
        <v>808</v>
      </c>
      <c r="E2207" s="597"/>
      <c r="F2207" s="597"/>
      <c r="G2207" s="597"/>
      <c r="H2207" s="597"/>
      <c r="I2207" s="598"/>
      <c r="J2207" s="599" t="s">
        <v>809</v>
      </c>
      <c r="K2207" s="599"/>
      <c r="L2207" s="600" t="s">
        <v>810</v>
      </c>
      <c r="M2207" s="601"/>
    </row>
    <row r="2208" spans="1:13" ht="17.25" thickTop="1">
      <c r="A2208" s="568" t="s">
        <v>811</v>
      </c>
      <c r="B2208" s="569"/>
      <c r="C2208" s="570"/>
      <c r="D2208" s="563" t="s">
        <v>812</v>
      </c>
      <c r="E2208" s="602"/>
      <c r="F2208" s="603" t="s">
        <v>813</v>
      </c>
      <c r="G2208" s="604"/>
      <c r="H2208" s="605">
        <v>40190</v>
      </c>
      <c r="I2208" s="606"/>
      <c r="J2208" s="595" t="s">
        <v>814</v>
      </c>
      <c r="K2208" s="595"/>
      <c r="L2208" s="581">
        <v>720</v>
      </c>
      <c r="M2208" s="582"/>
    </row>
    <row r="2209" spans="1:14" ht="17.25" thickBot="1">
      <c r="A2209" s="583" t="s">
        <v>815</v>
      </c>
      <c r="B2209" s="584"/>
      <c r="C2209" s="585"/>
      <c r="D2209" s="586" t="s">
        <v>816</v>
      </c>
      <c r="E2209" s="587"/>
      <c r="F2209" s="568" t="s">
        <v>817</v>
      </c>
      <c r="G2209" s="570"/>
      <c r="H2209" s="588">
        <v>41007</v>
      </c>
      <c r="I2209" s="589"/>
      <c r="J2209" s="570" t="s">
        <v>818</v>
      </c>
      <c r="K2209" s="570"/>
      <c r="L2209" s="590">
        <v>584</v>
      </c>
      <c r="M2209" s="591"/>
    </row>
    <row r="2210" spans="1:14" ht="18" thickTop="1" thickBot="1">
      <c r="A2210" s="565" t="s">
        <v>819</v>
      </c>
      <c r="B2210" s="566"/>
      <c r="C2210" s="567"/>
      <c r="D2210" s="572">
        <v>483900000</v>
      </c>
      <c r="E2210" s="573"/>
      <c r="F2210" s="571" t="s">
        <v>820</v>
      </c>
      <c r="G2210" s="557"/>
      <c r="H2210" s="574">
        <v>97</v>
      </c>
      <c r="I2210" s="575"/>
      <c r="J2210" s="557" t="s">
        <v>821</v>
      </c>
      <c r="K2210" s="557"/>
      <c r="L2210" s="576">
        <f>L2208-L2209</f>
        <v>136</v>
      </c>
      <c r="M2210" s="577"/>
    </row>
    <row r="2211" spans="1:14" ht="17.25" thickTop="1">
      <c r="A2211" s="568"/>
      <c r="B2211" s="569"/>
      <c r="C2211" s="570"/>
      <c r="D2211" s="578" t="s">
        <v>822</v>
      </c>
      <c r="E2211" s="578"/>
      <c r="F2211" s="579" t="s">
        <v>823</v>
      </c>
      <c r="G2211" s="579"/>
      <c r="H2211" s="579"/>
      <c r="I2211" s="580"/>
      <c r="J2211" s="566" t="s">
        <v>824</v>
      </c>
      <c r="K2211" s="567"/>
      <c r="L2211" s="458">
        <v>0.73829999999999996</v>
      </c>
      <c r="M2211" s="459"/>
    </row>
    <row r="2212" spans="1:14" ht="17.25" thickBot="1">
      <c r="A2212" s="571"/>
      <c r="B2212" s="556"/>
      <c r="C2212" s="557"/>
      <c r="D2212" s="553" t="s">
        <v>825</v>
      </c>
      <c r="E2212" s="553"/>
      <c r="F2212" s="554" t="s">
        <v>826</v>
      </c>
      <c r="G2212" s="554"/>
      <c r="H2212" s="554"/>
      <c r="I2212" s="555"/>
      <c r="J2212" s="556" t="s">
        <v>827</v>
      </c>
      <c r="K2212" s="557"/>
      <c r="L2212" s="440">
        <v>0.70630000000000004</v>
      </c>
      <c r="M2212" s="441"/>
      <c r="N2212" s="127">
        <f>L2211-L2212</f>
        <v>3.1999999999999917E-2</v>
      </c>
    </row>
    <row r="2213" spans="1:14" ht="96" customHeight="1" thickTop="1" thickBot="1">
      <c r="A2213" s="558" t="s">
        <v>1014</v>
      </c>
      <c r="B2213" s="559"/>
      <c r="C2213" s="559"/>
      <c r="D2213" s="559"/>
      <c r="E2213" s="559"/>
      <c r="F2213" s="559"/>
      <c r="G2213" s="559"/>
      <c r="H2213" s="559"/>
      <c r="I2213" s="559"/>
      <c r="J2213" s="559"/>
      <c r="K2213" s="559"/>
      <c r="L2213" s="559"/>
      <c r="M2213" s="560"/>
    </row>
    <row r="2214" spans="1:14" ht="17.25" thickTop="1">
      <c r="A2214" s="561" t="s">
        <v>890</v>
      </c>
      <c r="B2214" s="562"/>
      <c r="C2214" s="563"/>
      <c r="D2214" s="563"/>
      <c r="E2214" s="563"/>
      <c r="F2214" s="563"/>
      <c r="G2214" s="563"/>
      <c r="H2214" s="563"/>
      <c r="I2214" s="563"/>
      <c r="J2214" s="563"/>
      <c r="K2214" s="563"/>
      <c r="L2214" s="563"/>
      <c r="M2214" s="564"/>
    </row>
    <row r="2215" spans="1:14" ht="17.25" thickBot="1">
      <c r="A2215" s="543" t="s">
        <v>891</v>
      </c>
      <c r="B2215" s="544"/>
      <c r="C2215" s="545"/>
      <c r="D2215" s="545"/>
      <c r="E2215" s="545"/>
      <c r="F2215" s="545"/>
      <c r="G2215" s="545"/>
      <c r="H2215" s="545"/>
      <c r="I2215" s="545"/>
      <c r="J2215" s="545"/>
      <c r="K2215" s="545"/>
      <c r="L2215" s="545"/>
      <c r="M2215" s="546"/>
    </row>
    <row r="2216" spans="1:14" ht="42" customHeight="1" thickTop="1" thickBot="1">
      <c r="A2216" s="547" t="s">
        <v>898</v>
      </c>
      <c r="B2216" s="548"/>
      <c r="C2216" s="549"/>
      <c r="D2216" s="549"/>
      <c r="E2216" s="549"/>
      <c r="F2216" s="549"/>
      <c r="G2216" s="549"/>
      <c r="H2216" s="550" t="s">
        <v>899</v>
      </c>
      <c r="I2216" s="550"/>
      <c r="J2216" s="550"/>
      <c r="K2216" s="550"/>
      <c r="L2216" s="550"/>
      <c r="M2216" s="551"/>
    </row>
    <row r="2217" spans="1:14" ht="17.25" thickTop="1">
      <c r="A2217" s="552" t="s">
        <v>900</v>
      </c>
      <c r="B2217" s="552"/>
      <c r="C2217" s="541"/>
      <c r="D2217" s="541"/>
      <c r="E2217" s="541"/>
      <c r="F2217" s="541"/>
      <c r="G2217" s="541"/>
      <c r="H2217" s="541"/>
      <c r="I2217" s="541"/>
      <c r="J2217" s="541"/>
      <c r="K2217" s="541"/>
      <c r="L2217" s="541"/>
      <c r="M2217" s="541"/>
    </row>
    <row r="2218" spans="1:14">
      <c r="A2218" s="542" t="s">
        <v>901</v>
      </c>
      <c r="B2218" s="542"/>
      <c r="C2218" s="540"/>
      <c r="D2218" s="540"/>
      <c r="E2218" s="540"/>
      <c r="F2218" s="540"/>
      <c r="G2218" s="540"/>
      <c r="H2218" s="540"/>
      <c r="I2218" s="540"/>
      <c r="J2218" s="540"/>
      <c r="K2218" s="540"/>
      <c r="L2218" s="540"/>
      <c r="M2218" s="540"/>
    </row>
    <row r="2219" spans="1:14">
      <c r="A2219" s="540" t="s">
        <v>902</v>
      </c>
      <c r="B2219" s="540"/>
      <c r="C2219" s="540"/>
      <c r="D2219" s="540"/>
      <c r="E2219" s="540"/>
      <c r="F2219" s="540"/>
      <c r="G2219" s="540"/>
      <c r="H2219" s="540"/>
      <c r="I2219" s="540"/>
      <c r="J2219" s="540"/>
      <c r="K2219" s="540"/>
      <c r="L2219" s="540"/>
      <c r="M2219" s="540"/>
    </row>
    <row r="2220" spans="1:14">
      <c r="A2220" s="540" t="s">
        <v>903</v>
      </c>
      <c r="B2220" s="540"/>
      <c r="C2220" s="541"/>
      <c r="D2220" s="541"/>
      <c r="E2220" s="541"/>
      <c r="F2220" s="541"/>
      <c r="G2220" s="541"/>
      <c r="H2220" s="541"/>
      <c r="I2220" s="541"/>
      <c r="J2220" s="541"/>
      <c r="K2220" s="541"/>
      <c r="L2220" s="541"/>
      <c r="M2220" s="541"/>
    </row>
    <row r="2221" spans="1:14">
      <c r="A2221" s="542" t="s">
        <v>904</v>
      </c>
      <c r="B2221" s="542"/>
      <c r="C2221" s="540"/>
      <c r="D2221" s="540"/>
      <c r="E2221" s="540"/>
      <c r="F2221" s="540"/>
      <c r="G2221" s="540"/>
      <c r="H2221" s="540"/>
      <c r="I2221" s="540"/>
      <c r="J2221" s="540"/>
      <c r="K2221" s="540"/>
      <c r="L2221" s="540"/>
      <c r="M2221" s="540"/>
    </row>
    <row r="2222" spans="1:14">
      <c r="A2222" s="540" t="s">
        <v>905</v>
      </c>
      <c r="B2222" s="540"/>
      <c r="C2222" s="540"/>
      <c r="D2222" s="540"/>
      <c r="E2222" s="540"/>
      <c r="F2222" s="540"/>
      <c r="G2222" s="540"/>
      <c r="H2222" s="540"/>
      <c r="I2222" s="540"/>
      <c r="J2222" s="540"/>
      <c r="K2222" s="540"/>
      <c r="L2222" s="540"/>
      <c r="M2222" s="540"/>
    </row>
    <row r="2223" spans="1:14">
      <c r="A2223" s="540" t="s">
        <v>906</v>
      </c>
      <c r="B2223" s="540"/>
      <c r="C2223" s="540"/>
      <c r="D2223" s="540"/>
      <c r="E2223" s="540"/>
      <c r="F2223" s="540"/>
      <c r="G2223" s="540"/>
      <c r="H2223" s="540"/>
      <c r="I2223" s="540"/>
      <c r="J2223" s="540"/>
      <c r="K2223" s="540"/>
      <c r="L2223" s="540"/>
      <c r="M2223" s="540"/>
    </row>
    <row r="2224" spans="1:14">
      <c r="A2224" s="540" t="s">
        <v>907</v>
      </c>
      <c r="B2224" s="540"/>
      <c r="C2224" s="540"/>
      <c r="D2224" s="540"/>
      <c r="E2224" s="540"/>
      <c r="F2224" s="540"/>
      <c r="G2224" s="540"/>
      <c r="H2224" s="540"/>
      <c r="I2224" s="540"/>
      <c r="J2224" s="540"/>
      <c r="K2224" s="540"/>
      <c r="L2224" s="540"/>
      <c r="M2224" s="540"/>
    </row>
    <row r="2225" spans="1:14" ht="25.5">
      <c r="E2225" s="616" t="s">
        <v>892</v>
      </c>
      <c r="F2225" s="616"/>
      <c r="G2225" s="616"/>
      <c r="H2225" s="616"/>
      <c r="I2225" s="616"/>
      <c r="L2225" s="616" t="s">
        <v>893</v>
      </c>
      <c r="M2225" s="616"/>
    </row>
    <row r="2226" spans="1:14" ht="25.5">
      <c r="A2226" s="617" t="s">
        <v>894</v>
      </c>
      <c r="B2226" s="617"/>
      <c r="C2226" s="617"/>
      <c r="E2226" s="616" t="s">
        <v>895</v>
      </c>
      <c r="F2226" s="616"/>
      <c r="G2226" s="616"/>
      <c r="H2226" s="616"/>
      <c r="I2226" s="616"/>
    </row>
    <row r="2227" spans="1:14" ht="17.25" thickBot="1">
      <c r="A2227" s="5" t="s">
        <v>908</v>
      </c>
      <c r="B2227" s="6"/>
      <c r="C2227" s="6"/>
      <c r="D2227" s="6"/>
      <c r="E2227" s="5"/>
      <c r="F2227" s="5"/>
      <c r="G2227" s="5"/>
      <c r="H2227" s="5" t="s">
        <v>897</v>
      </c>
      <c r="J2227" s="592">
        <v>40872</v>
      </c>
      <c r="K2227" s="592"/>
      <c r="L2227" s="592"/>
      <c r="M2227" s="7">
        <f>J2227</f>
        <v>40872</v>
      </c>
    </row>
    <row r="2228" spans="1:14" ht="36" customHeight="1" thickTop="1" thickBot="1">
      <c r="A2228" s="593" t="s">
        <v>82</v>
      </c>
      <c r="B2228" s="594"/>
      <c r="C2228" s="595"/>
      <c r="D2228" s="596" t="s">
        <v>808</v>
      </c>
      <c r="E2228" s="597"/>
      <c r="F2228" s="597"/>
      <c r="G2228" s="597"/>
      <c r="H2228" s="597"/>
      <c r="I2228" s="598"/>
      <c r="J2228" s="599" t="s">
        <v>809</v>
      </c>
      <c r="K2228" s="599"/>
      <c r="L2228" s="600" t="s">
        <v>810</v>
      </c>
      <c r="M2228" s="601"/>
    </row>
    <row r="2229" spans="1:14" ht="17.25" thickTop="1">
      <c r="A2229" s="568" t="s">
        <v>811</v>
      </c>
      <c r="B2229" s="569"/>
      <c r="C2229" s="570"/>
      <c r="D2229" s="563" t="s">
        <v>812</v>
      </c>
      <c r="E2229" s="602"/>
      <c r="F2229" s="603" t="s">
        <v>813</v>
      </c>
      <c r="G2229" s="604"/>
      <c r="H2229" s="605">
        <v>40190</v>
      </c>
      <c r="I2229" s="606"/>
      <c r="J2229" s="595" t="s">
        <v>814</v>
      </c>
      <c r="K2229" s="595"/>
      <c r="L2229" s="581">
        <v>720</v>
      </c>
      <c r="M2229" s="582"/>
    </row>
    <row r="2230" spans="1:14" ht="17.25" thickBot="1">
      <c r="A2230" s="583" t="s">
        <v>815</v>
      </c>
      <c r="B2230" s="584"/>
      <c r="C2230" s="585"/>
      <c r="D2230" s="586" t="s">
        <v>816</v>
      </c>
      <c r="E2230" s="587"/>
      <c r="F2230" s="568" t="s">
        <v>817</v>
      </c>
      <c r="G2230" s="570"/>
      <c r="H2230" s="588">
        <v>41007</v>
      </c>
      <c r="I2230" s="589"/>
      <c r="J2230" s="570" t="s">
        <v>818</v>
      </c>
      <c r="K2230" s="570"/>
      <c r="L2230" s="590">
        <v>585</v>
      </c>
      <c r="M2230" s="591"/>
    </row>
    <row r="2231" spans="1:14" ht="18" thickTop="1" thickBot="1">
      <c r="A2231" s="565" t="s">
        <v>819</v>
      </c>
      <c r="B2231" s="566"/>
      <c r="C2231" s="567"/>
      <c r="D2231" s="572">
        <v>483900000</v>
      </c>
      <c r="E2231" s="573"/>
      <c r="F2231" s="571" t="s">
        <v>820</v>
      </c>
      <c r="G2231" s="557"/>
      <c r="H2231" s="574">
        <v>97</v>
      </c>
      <c r="I2231" s="575"/>
      <c r="J2231" s="557" t="s">
        <v>821</v>
      </c>
      <c r="K2231" s="557"/>
      <c r="L2231" s="576">
        <f>L2229-L2230</f>
        <v>135</v>
      </c>
      <c r="M2231" s="577"/>
    </row>
    <row r="2232" spans="1:14" ht="17.25" thickTop="1">
      <c r="A2232" s="568"/>
      <c r="B2232" s="569"/>
      <c r="C2232" s="570"/>
      <c r="D2232" s="578" t="s">
        <v>822</v>
      </c>
      <c r="E2232" s="578"/>
      <c r="F2232" s="579" t="s">
        <v>823</v>
      </c>
      <c r="G2232" s="579"/>
      <c r="H2232" s="579"/>
      <c r="I2232" s="580"/>
      <c r="J2232" s="566" t="s">
        <v>824</v>
      </c>
      <c r="K2232" s="567"/>
      <c r="L2232" s="458">
        <v>0.7399</v>
      </c>
      <c r="M2232" s="459"/>
    </row>
    <row r="2233" spans="1:14" ht="17.25" thickBot="1">
      <c r="A2233" s="571"/>
      <c r="B2233" s="556"/>
      <c r="C2233" s="557"/>
      <c r="D2233" s="553" t="s">
        <v>825</v>
      </c>
      <c r="E2233" s="553"/>
      <c r="F2233" s="554" t="s">
        <v>826</v>
      </c>
      <c r="G2233" s="554"/>
      <c r="H2233" s="554"/>
      <c r="I2233" s="555"/>
      <c r="J2233" s="556" t="s">
        <v>827</v>
      </c>
      <c r="K2233" s="557"/>
      <c r="L2233" s="440">
        <v>0.70650000000000002</v>
      </c>
      <c r="M2233" s="441"/>
      <c r="N2233" s="127">
        <f>L2232-L2233</f>
        <v>3.3399999999999985E-2</v>
      </c>
    </row>
    <row r="2234" spans="1:14" ht="18" thickTop="1" thickBot="1">
      <c r="A2234" s="704" t="s">
        <v>909</v>
      </c>
      <c r="B2234" s="705"/>
      <c r="C2234" s="706"/>
      <c r="D2234" s="706"/>
      <c r="E2234" s="706"/>
      <c r="F2234" s="706"/>
      <c r="G2234" s="706"/>
      <c r="H2234" s="706"/>
      <c r="I2234" s="706"/>
      <c r="J2234" s="707"/>
      <c r="K2234" s="707"/>
      <c r="L2234" s="706"/>
      <c r="M2234" s="708"/>
    </row>
    <row r="2235" spans="1:14" ht="24" customHeight="1" thickTop="1">
      <c r="A2235" s="568" t="s">
        <v>910</v>
      </c>
      <c r="B2235" s="569"/>
      <c r="C2235" s="570"/>
      <c r="D2235" s="181" t="s">
        <v>911</v>
      </c>
      <c r="E2235" s="181" t="s">
        <v>912</v>
      </c>
      <c r="F2235" s="570" t="s">
        <v>913</v>
      </c>
      <c r="G2235" s="570"/>
      <c r="H2235" s="570" t="s">
        <v>914</v>
      </c>
      <c r="I2235" s="709"/>
      <c r="J2235" s="710" t="s">
        <v>915</v>
      </c>
      <c r="K2235" s="711"/>
      <c r="L2235" s="569" t="s">
        <v>875</v>
      </c>
      <c r="M2235" s="623"/>
    </row>
    <row r="2236" spans="1:14" ht="38.25" customHeight="1">
      <c r="A2236" s="14">
        <v>1</v>
      </c>
      <c r="B2236" s="698" t="s">
        <v>916</v>
      </c>
      <c r="C2236" s="699"/>
      <c r="D2236" s="181" t="s">
        <v>917</v>
      </c>
      <c r="E2236" s="54">
        <v>1</v>
      </c>
      <c r="F2236" s="675"/>
      <c r="G2236" s="676"/>
      <c r="H2236" s="677">
        <f>L2230/L2229</f>
        <v>0.8125</v>
      </c>
      <c r="I2236" s="678"/>
      <c r="J2236" s="688" t="s">
        <v>918</v>
      </c>
      <c r="K2236" s="689"/>
      <c r="L2236" s="700"/>
      <c r="M2236" s="701"/>
    </row>
    <row r="2237" spans="1:14" ht="38.25" customHeight="1">
      <c r="A2237" s="14">
        <v>2</v>
      </c>
      <c r="B2237" s="686" t="s">
        <v>997</v>
      </c>
      <c r="C2237" s="687"/>
      <c r="D2237" s="181" t="s">
        <v>920</v>
      </c>
      <c r="E2237" s="112">
        <v>1348.9</v>
      </c>
      <c r="F2237" s="675"/>
      <c r="G2237" s="676"/>
      <c r="H2237" s="702">
        <v>1510</v>
      </c>
      <c r="I2237" s="703"/>
      <c r="J2237" s="688" t="s">
        <v>918</v>
      </c>
      <c r="K2237" s="689"/>
      <c r="L2237" s="696" t="s">
        <v>998</v>
      </c>
      <c r="M2237" s="697"/>
    </row>
    <row r="2238" spans="1:14" ht="38.25" customHeight="1">
      <c r="A2238" s="14">
        <v>3</v>
      </c>
      <c r="B2238" s="686" t="s">
        <v>919</v>
      </c>
      <c r="C2238" s="687"/>
      <c r="D2238" s="181" t="s">
        <v>920</v>
      </c>
      <c r="E2238" s="112">
        <v>49.6</v>
      </c>
      <c r="F2238" s="675"/>
      <c r="G2238" s="676"/>
      <c r="H2238" s="702">
        <v>36</v>
      </c>
      <c r="I2238" s="703"/>
      <c r="J2238" s="688" t="s">
        <v>918</v>
      </c>
      <c r="K2238" s="689"/>
      <c r="L2238" s="696" t="s">
        <v>1006</v>
      </c>
      <c r="M2238" s="697"/>
    </row>
    <row r="2239" spans="1:14" ht="38.25" customHeight="1">
      <c r="A2239" s="14">
        <v>4</v>
      </c>
      <c r="B2239" s="686" t="s">
        <v>983</v>
      </c>
      <c r="C2239" s="687"/>
      <c r="D2239" s="181" t="s">
        <v>925</v>
      </c>
      <c r="E2239" s="112">
        <v>7945.8</v>
      </c>
      <c r="F2239" s="675"/>
      <c r="G2239" s="676"/>
      <c r="H2239" s="702">
        <v>2650</v>
      </c>
      <c r="I2239" s="703"/>
      <c r="J2239" s="688" t="s">
        <v>918</v>
      </c>
      <c r="K2239" s="689"/>
      <c r="L2239" s="696" t="s">
        <v>1007</v>
      </c>
      <c r="M2239" s="697"/>
    </row>
    <row r="2240" spans="1:14" ht="38.25" customHeight="1">
      <c r="A2240" s="14">
        <v>5</v>
      </c>
      <c r="B2240" s="692" t="s">
        <v>924</v>
      </c>
      <c r="C2240" s="693"/>
      <c r="D2240" s="181" t="s">
        <v>925</v>
      </c>
      <c r="E2240" s="55">
        <v>8512</v>
      </c>
      <c r="F2240" s="675"/>
      <c r="G2240" s="676"/>
      <c r="H2240" s="677">
        <v>7000</v>
      </c>
      <c r="I2240" s="678"/>
      <c r="J2240" s="688" t="s">
        <v>918</v>
      </c>
      <c r="K2240" s="689"/>
      <c r="L2240" s="696" t="s">
        <v>1015</v>
      </c>
      <c r="M2240" s="697"/>
    </row>
    <row r="2241" spans="1:13" ht="38.25" customHeight="1">
      <c r="A2241" s="14">
        <v>6</v>
      </c>
      <c r="B2241" s="692" t="s">
        <v>927</v>
      </c>
      <c r="C2241" s="693"/>
      <c r="D2241" s="181" t="s">
        <v>925</v>
      </c>
      <c r="E2241" s="112">
        <v>696.15</v>
      </c>
      <c r="F2241" s="675"/>
      <c r="G2241" s="676"/>
      <c r="H2241" s="677">
        <v>208</v>
      </c>
      <c r="I2241" s="678"/>
      <c r="J2241" s="688" t="s">
        <v>918</v>
      </c>
      <c r="K2241" s="689"/>
      <c r="L2241" s="694" t="s">
        <v>928</v>
      </c>
      <c r="M2241" s="695"/>
    </row>
    <row r="2242" spans="1:13" ht="38.25" customHeight="1">
      <c r="A2242" s="14">
        <v>7</v>
      </c>
      <c r="B2242" s="692" t="s">
        <v>929</v>
      </c>
      <c r="C2242" s="693"/>
      <c r="D2242" s="181" t="s">
        <v>925</v>
      </c>
      <c r="E2242" s="112">
        <v>557</v>
      </c>
      <c r="F2242" s="675"/>
      <c r="G2242" s="676"/>
      <c r="H2242" s="677">
        <v>185</v>
      </c>
      <c r="I2242" s="678"/>
      <c r="J2242" s="688" t="s">
        <v>918</v>
      </c>
      <c r="K2242" s="689"/>
      <c r="L2242" s="694" t="s">
        <v>930</v>
      </c>
      <c r="M2242" s="695"/>
    </row>
    <row r="2243" spans="1:13" ht="38.25" customHeight="1">
      <c r="A2243" s="14">
        <v>8</v>
      </c>
      <c r="B2243" s="692" t="s">
        <v>1016</v>
      </c>
      <c r="C2243" s="693"/>
      <c r="D2243" s="181" t="s">
        <v>925</v>
      </c>
      <c r="E2243" s="55">
        <v>1037</v>
      </c>
      <c r="F2243" s="675"/>
      <c r="G2243" s="676"/>
      <c r="H2243" s="677">
        <v>800</v>
      </c>
      <c r="I2243" s="678"/>
      <c r="J2243" s="688" t="s">
        <v>918</v>
      </c>
      <c r="K2243" s="689"/>
      <c r="L2243" s="694" t="s">
        <v>1017</v>
      </c>
      <c r="M2243" s="695"/>
    </row>
    <row r="2244" spans="1:13" ht="54.75" customHeight="1">
      <c r="A2244" s="14">
        <v>9</v>
      </c>
      <c r="B2244" s="686" t="s">
        <v>931</v>
      </c>
      <c r="C2244" s="687"/>
      <c r="D2244" s="181" t="s">
        <v>925</v>
      </c>
      <c r="E2244" s="55">
        <v>7726</v>
      </c>
      <c r="F2244" s="675"/>
      <c r="G2244" s="676"/>
      <c r="H2244" s="677">
        <v>6726</v>
      </c>
      <c r="I2244" s="678"/>
      <c r="J2244" s="688" t="s">
        <v>932</v>
      </c>
      <c r="K2244" s="689"/>
      <c r="L2244" s="690" t="s">
        <v>1018</v>
      </c>
      <c r="M2244" s="691"/>
    </row>
    <row r="2245" spans="1:13" ht="38.25" customHeight="1">
      <c r="A2245" s="14">
        <v>10</v>
      </c>
      <c r="B2245" s="686" t="s">
        <v>1010</v>
      </c>
      <c r="C2245" s="687"/>
      <c r="D2245" s="181" t="s">
        <v>925</v>
      </c>
      <c r="E2245" s="55">
        <v>2865</v>
      </c>
      <c r="F2245" s="675"/>
      <c r="G2245" s="676"/>
      <c r="H2245" s="677">
        <v>1900</v>
      </c>
      <c r="I2245" s="678"/>
      <c r="J2245" s="688" t="s">
        <v>932</v>
      </c>
      <c r="K2245" s="689"/>
      <c r="L2245" s="690" t="s">
        <v>1019</v>
      </c>
      <c r="M2245" s="691"/>
    </row>
    <row r="2246" spans="1:13" ht="38.25" customHeight="1">
      <c r="A2246" s="14">
        <v>11</v>
      </c>
      <c r="B2246" s="686" t="s">
        <v>407</v>
      </c>
      <c r="C2246" s="687"/>
      <c r="D2246" s="181" t="s">
        <v>393</v>
      </c>
      <c r="E2246" s="55">
        <v>2013</v>
      </c>
      <c r="F2246" s="675"/>
      <c r="G2246" s="676"/>
      <c r="H2246" s="677">
        <v>1000</v>
      </c>
      <c r="I2246" s="678"/>
      <c r="J2246" s="688" t="s">
        <v>391</v>
      </c>
      <c r="K2246" s="689"/>
      <c r="L2246" s="681" t="s">
        <v>651</v>
      </c>
      <c r="M2246" s="682"/>
    </row>
    <row r="2247" spans="1:13" ht="38.25" customHeight="1">
      <c r="A2247" s="14">
        <v>12</v>
      </c>
      <c r="B2247" s="686" t="s">
        <v>1020</v>
      </c>
      <c r="C2247" s="687"/>
      <c r="D2247" s="181" t="s">
        <v>393</v>
      </c>
      <c r="E2247" s="128">
        <v>283.7</v>
      </c>
      <c r="F2247" s="675"/>
      <c r="G2247" s="676"/>
      <c r="H2247" s="677">
        <v>95</v>
      </c>
      <c r="I2247" s="678"/>
      <c r="J2247" s="688" t="s">
        <v>391</v>
      </c>
      <c r="K2247" s="689"/>
      <c r="L2247" s="681" t="s">
        <v>1021</v>
      </c>
      <c r="M2247" s="682"/>
    </row>
    <row r="2248" spans="1:13" ht="38.25" customHeight="1">
      <c r="A2248" s="14">
        <v>13</v>
      </c>
      <c r="B2248" s="686" t="s">
        <v>1022</v>
      </c>
      <c r="C2248" s="687"/>
      <c r="D2248" s="181" t="s">
        <v>393</v>
      </c>
      <c r="E2248" s="55">
        <v>585</v>
      </c>
      <c r="F2248" s="675"/>
      <c r="G2248" s="676"/>
      <c r="H2248" s="677">
        <v>195</v>
      </c>
      <c r="I2248" s="678"/>
      <c r="J2248" s="688" t="s">
        <v>391</v>
      </c>
      <c r="K2248" s="689"/>
      <c r="L2248" s="681" t="s">
        <v>1023</v>
      </c>
      <c r="M2248" s="682"/>
    </row>
    <row r="2249" spans="1:13" ht="38.25" customHeight="1">
      <c r="A2249" s="14">
        <v>14</v>
      </c>
      <c r="B2249" s="673" t="s">
        <v>1024</v>
      </c>
      <c r="C2249" s="674"/>
      <c r="D2249" s="181" t="s">
        <v>410</v>
      </c>
      <c r="E2249" s="55">
        <v>113</v>
      </c>
      <c r="F2249" s="675"/>
      <c r="G2249" s="676"/>
      <c r="H2249" s="677">
        <v>67</v>
      </c>
      <c r="I2249" s="678"/>
      <c r="J2249" s="688" t="s">
        <v>391</v>
      </c>
      <c r="K2249" s="689"/>
      <c r="L2249" s="681" t="s">
        <v>411</v>
      </c>
      <c r="M2249" s="682"/>
    </row>
    <row r="2250" spans="1:13" ht="38.25" customHeight="1">
      <c r="A2250" s="14">
        <v>15</v>
      </c>
      <c r="B2250" s="673" t="s">
        <v>757</v>
      </c>
      <c r="C2250" s="674"/>
      <c r="D2250" s="181" t="s">
        <v>410</v>
      </c>
      <c r="E2250" s="55">
        <v>254</v>
      </c>
      <c r="F2250" s="675"/>
      <c r="G2250" s="676"/>
      <c r="H2250" s="677">
        <v>84</v>
      </c>
      <c r="I2250" s="678"/>
      <c r="J2250" s="688" t="s">
        <v>391</v>
      </c>
      <c r="K2250" s="689"/>
      <c r="L2250" s="681" t="s">
        <v>1025</v>
      </c>
      <c r="M2250" s="682"/>
    </row>
    <row r="2251" spans="1:13" ht="38.25" customHeight="1">
      <c r="A2251" s="14">
        <v>16</v>
      </c>
      <c r="B2251" s="673" t="s">
        <v>1026</v>
      </c>
      <c r="C2251" s="674"/>
      <c r="D2251" s="181" t="s">
        <v>989</v>
      </c>
      <c r="E2251" s="55">
        <v>1</v>
      </c>
      <c r="F2251" s="675"/>
      <c r="G2251" s="676"/>
      <c r="H2251" s="677"/>
      <c r="I2251" s="678"/>
      <c r="J2251" s="688" t="s">
        <v>391</v>
      </c>
      <c r="K2251" s="689"/>
      <c r="L2251" s="681" t="s">
        <v>990</v>
      </c>
      <c r="M2251" s="682"/>
    </row>
    <row r="2252" spans="1:13" ht="38.25" customHeight="1" thickBot="1">
      <c r="A2252" s="14">
        <v>17</v>
      </c>
      <c r="B2252" s="673" t="s">
        <v>991</v>
      </c>
      <c r="C2252" s="674"/>
      <c r="D2252" s="181" t="s">
        <v>989</v>
      </c>
      <c r="E2252" s="55">
        <v>1</v>
      </c>
      <c r="F2252" s="675"/>
      <c r="G2252" s="676"/>
      <c r="H2252" s="677">
        <v>0.6</v>
      </c>
      <c r="I2252" s="678"/>
      <c r="J2252" s="679" t="s">
        <v>529</v>
      </c>
      <c r="K2252" s="680"/>
      <c r="L2252" s="681" t="s">
        <v>992</v>
      </c>
      <c r="M2252" s="682"/>
    </row>
    <row r="2253" spans="1:13" ht="17.25" thickTop="1">
      <c r="A2253" s="683" t="s">
        <v>412</v>
      </c>
      <c r="B2253" s="684"/>
      <c r="C2253" s="684"/>
      <c r="D2253" s="684"/>
      <c r="E2253" s="684"/>
      <c r="F2253" s="684"/>
      <c r="G2253" s="684"/>
      <c r="H2253" s="684"/>
      <c r="I2253" s="684"/>
      <c r="J2253" s="684"/>
      <c r="K2253" s="684"/>
      <c r="L2253" s="684"/>
      <c r="M2253" s="685"/>
    </row>
    <row r="2254" spans="1:13">
      <c r="A2254" s="668" t="s">
        <v>413</v>
      </c>
      <c r="B2254" s="663"/>
      <c r="C2254" s="187" t="s">
        <v>414</v>
      </c>
      <c r="D2254" s="187" t="s">
        <v>415</v>
      </c>
      <c r="E2254" s="187" t="s">
        <v>413</v>
      </c>
      <c r="F2254" s="187" t="s">
        <v>414</v>
      </c>
      <c r="G2254" s="140" t="s">
        <v>415</v>
      </c>
      <c r="H2254" s="669" t="s">
        <v>416</v>
      </c>
      <c r="I2254" s="670"/>
      <c r="J2254" s="671" t="s">
        <v>417</v>
      </c>
      <c r="K2254" s="671"/>
      <c r="L2254" s="671" t="s">
        <v>418</v>
      </c>
      <c r="M2254" s="672"/>
    </row>
    <row r="2255" spans="1:13" ht="17.25" thickBot="1">
      <c r="A2255" s="712" t="s">
        <v>419</v>
      </c>
      <c r="B2255" s="556"/>
      <c r="C2255" s="114">
        <v>7</v>
      </c>
      <c r="D2255" s="129">
        <f>C2255+D2156</f>
        <v>4072</v>
      </c>
      <c r="E2255" s="184" t="s">
        <v>420</v>
      </c>
      <c r="F2255" s="114">
        <v>5</v>
      </c>
      <c r="G2255" s="158">
        <f>F2255+G2156</f>
        <v>8595</v>
      </c>
      <c r="H2255" s="713" t="s">
        <v>421</v>
      </c>
      <c r="I2255" s="557"/>
      <c r="J2255" s="115">
        <v>0</v>
      </c>
      <c r="K2255" s="116">
        <f>J2255+K2156</f>
        <v>32</v>
      </c>
      <c r="L2255" s="131">
        <v>0</v>
      </c>
      <c r="M2255" s="118">
        <f>L2255+M2156</f>
        <v>5</v>
      </c>
    </row>
    <row r="2256" spans="1:13" ht="26.25" thickTop="1">
      <c r="E2256" s="616" t="s">
        <v>448</v>
      </c>
      <c r="F2256" s="616"/>
      <c r="G2256" s="616"/>
      <c r="H2256" s="616"/>
      <c r="I2256" s="616"/>
      <c r="L2256" s="616" t="s">
        <v>449</v>
      </c>
      <c r="M2256" s="616"/>
    </row>
    <row r="2257" spans="1:14" ht="25.5">
      <c r="A2257" s="617" t="s">
        <v>450</v>
      </c>
      <c r="B2257" s="617"/>
      <c r="C2257" s="617"/>
      <c r="E2257" s="616" t="s">
        <v>451</v>
      </c>
      <c r="F2257" s="616"/>
      <c r="G2257" s="616"/>
      <c r="H2257" s="616"/>
      <c r="I2257" s="616"/>
    </row>
    <row r="2258" spans="1:14" ht="17.25" thickBot="1">
      <c r="A2258" s="5" t="s">
        <v>993</v>
      </c>
      <c r="B2258" s="6"/>
      <c r="C2258" s="6"/>
      <c r="D2258" s="6"/>
      <c r="E2258" s="5"/>
      <c r="F2258" s="5"/>
      <c r="G2258" s="5"/>
      <c r="H2258" s="5" t="s">
        <v>452</v>
      </c>
      <c r="J2258" s="592">
        <v>40872</v>
      </c>
      <c r="K2258" s="592"/>
      <c r="L2258" s="592"/>
      <c r="M2258" s="7">
        <f>J2258</f>
        <v>40872</v>
      </c>
    </row>
    <row r="2259" spans="1:14" ht="36" customHeight="1" thickTop="1" thickBot="1">
      <c r="A2259" s="593" t="s">
        <v>807</v>
      </c>
      <c r="B2259" s="594"/>
      <c r="C2259" s="595"/>
      <c r="D2259" s="596" t="s">
        <v>808</v>
      </c>
      <c r="E2259" s="597"/>
      <c r="F2259" s="597"/>
      <c r="G2259" s="597"/>
      <c r="H2259" s="597"/>
      <c r="I2259" s="598"/>
      <c r="J2259" s="599" t="s">
        <v>809</v>
      </c>
      <c r="K2259" s="599"/>
      <c r="L2259" s="600" t="s">
        <v>810</v>
      </c>
      <c r="M2259" s="601"/>
    </row>
    <row r="2260" spans="1:14" ht="17.25" thickTop="1">
      <c r="A2260" s="568" t="s">
        <v>811</v>
      </c>
      <c r="B2260" s="569"/>
      <c r="C2260" s="570"/>
      <c r="D2260" s="563" t="s">
        <v>812</v>
      </c>
      <c r="E2260" s="602"/>
      <c r="F2260" s="603" t="s">
        <v>813</v>
      </c>
      <c r="G2260" s="604"/>
      <c r="H2260" s="605">
        <v>40190</v>
      </c>
      <c r="I2260" s="606"/>
      <c r="J2260" s="595" t="s">
        <v>814</v>
      </c>
      <c r="K2260" s="595"/>
      <c r="L2260" s="581">
        <v>720</v>
      </c>
      <c r="M2260" s="582"/>
    </row>
    <row r="2261" spans="1:14" ht="17.25" thickBot="1">
      <c r="A2261" s="583" t="s">
        <v>815</v>
      </c>
      <c r="B2261" s="584"/>
      <c r="C2261" s="585"/>
      <c r="D2261" s="586" t="s">
        <v>816</v>
      </c>
      <c r="E2261" s="587"/>
      <c r="F2261" s="568" t="s">
        <v>817</v>
      </c>
      <c r="G2261" s="570"/>
      <c r="H2261" s="588">
        <v>41007</v>
      </c>
      <c r="I2261" s="589"/>
      <c r="J2261" s="570" t="s">
        <v>818</v>
      </c>
      <c r="K2261" s="570"/>
      <c r="L2261" s="590">
        <v>585</v>
      </c>
      <c r="M2261" s="591"/>
    </row>
    <row r="2262" spans="1:14" ht="18" thickTop="1" thickBot="1">
      <c r="A2262" s="565" t="s">
        <v>819</v>
      </c>
      <c r="B2262" s="566"/>
      <c r="C2262" s="567"/>
      <c r="D2262" s="572">
        <v>483900000</v>
      </c>
      <c r="E2262" s="573"/>
      <c r="F2262" s="571" t="s">
        <v>820</v>
      </c>
      <c r="G2262" s="557"/>
      <c r="H2262" s="574">
        <v>97</v>
      </c>
      <c r="I2262" s="575"/>
      <c r="J2262" s="557" t="s">
        <v>821</v>
      </c>
      <c r="K2262" s="557"/>
      <c r="L2262" s="576">
        <f>L2260-L2261</f>
        <v>135</v>
      </c>
      <c r="M2262" s="577"/>
    </row>
    <row r="2263" spans="1:14" ht="17.25" thickTop="1">
      <c r="A2263" s="568"/>
      <c r="B2263" s="569"/>
      <c r="C2263" s="570"/>
      <c r="D2263" s="578" t="s">
        <v>822</v>
      </c>
      <c r="E2263" s="578"/>
      <c r="F2263" s="579" t="s">
        <v>823</v>
      </c>
      <c r="G2263" s="579"/>
      <c r="H2263" s="579"/>
      <c r="I2263" s="580"/>
      <c r="J2263" s="566" t="s">
        <v>824</v>
      </c>
      <c r="K2263" s="567"/>
      <c r="L2263" s="458">
        <v>0.7399</v>
      </c>
      <c r="M2263" s="459"/>
    </row>
    <row r="2264" spans="1:14" ht="17.25" thickBot="1">
      <c r="A2264" s="571"/>
      <c r="B2264" s="556"/>
      <c r="C2264" s="557"/>
      <c r="D2264" s="553" t="s">
        <v>825</v>
      </c>
      <c r="E2264" s="553"/>
      <c r="F2264" s="554" t="s">
        <v>826</v>
      </c>
      <c r="G2264" s="554"/>
      <c r="H2264" s="554"/>
      <c r="I2264" s="555"/>
      <c r="J2264" s="556" t="s">
        <v>827</v>
      </c>
      <c r="K2264" s="557"/>
      <c r="L2264" s="440">
        <v>0.70650000000000002</v>
      </c>
      <c r="M2264" s="441"/>
      <c r="N2264" s="127">
        <f>L2263-L2264</f>
        <v>3.3399999999999985E-2</v>
      </c>
    </row>
    <row r="2265" spans="1:14" ht="17.25" thickTop="1">
      <c r="A2265" s="661" t="s">
        <v>959</v>
      </c>
      <c r="B2265" s="569"/>
      <c r="C2265" s="16">
        <v>0</v>
      </c>
      <c r="D2265" s="57">
        <f>C2265+D2157</f>
        <v>65</v>
      </c>
      <c r="E2265" s="181" t="s">
        <v>960</v>
      </c>
      <c r="F2265" s="16">
        <v>0</v>
      </c>
      <c r="G2265" s="156">
        <f>F2265+G2157</f>
        <v>12</v>
      </c>
      <c r="H2265" s="622" t="s">
        <v>961</v>
      </c>
      <c r="I2265" s="570"/>
      <c r="J2265" s="18">
        <v>0</v>
      </c>
      <c r="K2265" s="19">
        <f>J2265+K2157</f>
        <v>143</v>
      </c>
      <c r="L2265" s="20">
        <v>0</v>
      </c>
      <c r="M2265" s="21">
        <f>L2265+M2157</f>
        <v>11</v>
      </c>
    </row>
    <row r="2266" spans="1:14">
      <c r="A2266" s="661" t="s">
        <v>962</v>
      </c>
      <c r="B2266" s="569"/>
      <c r="C2266" s="16">
        <v>4</v>
      </c>
      <c r="D2266" s="57">
        <f>C2266+D2158</f>
        <v>1611</v>
      </c>
      <c r="E2266" s="181" t="s">
        <v>963</v>
      </c>
      <c r="F2266" s="16">
        <v>0</v>
      </c>
      <c r="G2266" s="156">
        <f>F2266+G2158</f>
        <v>55</v>
      </c>
      <c r="H2266" s="622" t="s">
        <v>964</v>
      </c>
      <c r="I2266" s="570"/>
      <c r="J2266" s="18">
        <v>0</v>
      </c>
      <c r="K2266" s="19">
        <f>J2266+K2158</f>
        <v>16</v>
      </c>
      <c r="L2266" s="20">
        <v>0</v>
      </c>
      <c r="M2266" s="21">
        <f>L2266+M2158</f>
        <v>3</v>
      </c>
    </row>
    <row r="2267" spans="1:14">
      <c r="A2267" s="655" t="s">
        <v>965</v>
      </c>
      <c r="B2267" s="566"/>
      <c r="C2267" s="132">
        <v>0</v>
      </c>
      <c r="D2267" s="133">
        <f>C2267+D2168</f>
        <v>4057</v>
      </c>
      <c r="E2267" s="183" t="s">
        <v>966</v>
      </c>
      <c r="F2267" s="132">
        <v>0</v>
      </c>
      <c r="G2267" s="164">
        <f>F2267+G2168</f>
        <v>96</v>
      </c>
      <c r="H2267" s="638" t="s">
        <v>967</v>
      </c>
      <c r="I2267" s="567"/>
      <c r="J2267" s="87">
        <v>0</v>
      </c>
      <c r="K2267" s="134">
        <f>J2267+K2168</f>
        <v>16</v>
      </c>
      <c r="L2267" s="153">
        <v>0</v>
      </c>
      <c r="M2267" s="135">
        <f>L2267+M2168</f>
        <v>2</v>
      </c>
    </row>
    <row r="2268" spans="1:14">
      <c r="A2268" s="655" t="s">
        <v>968</v>
      </c>
      <c r="B2268" s="566"/>
      <c r="C2268" s="132">
        <v>0</v>
      </c>
      <c r="D2268" s="133">
        <f t="shared" ref="D2268:D2279" si="134">C2268+D2169</f>
        <v>518</v>
      </c>
      <c r="E2268" s="151" t="s">
        <v>969</v>
      </c>
      <c r="F2268" s="132">
        <v>0</v>
      </c>
      <c r="G2268" s="164">
        <f t="shared" ref="G2268:G2279" si="135">F2268+G2169</f>
        <v>107</v>
      </c>
      <c r="H2268" s="638" t="s">
        <v>970</v>
      </c>
      <c r="I2268" s="567"/>
      <c r="J2268" s="87">
        <v>0</v>
      </c>
      <c r="K2268" s="134">
        <f t="shared" ref="K2268:K2276" si="136">J2268+K2169</f>
        <v>0</v>
      </c>
      <c r="L2268" s="153">
        <v>0</v>
      </c>
      <c r="M2268" s="135">
        <f t="shared" ref="M2268:M2276" si="137">L2268+M2169</f>
        <v>111</v>
      </c>
    </row>
    <row r="2269" spans="1:14">
      <c r="A2269" s="661" t="s">
        <v>971</v>
      </c>
      <c r="B2269" s="569"/>
      <c r="C2269" s="16">
        <v>0</v>
      </c>
      <c r="D2269" s="133">
        <f t="shared" si="134"/>
        <v>87</v>
      </c>
      <c r="E2269" s="181" t="s">
        <v>972</v>
      </c>
      <c r="F2269" s="16">
        <v>0</v>
      </c>
      <c r="G2269" s="164">
        <f t="shared" si="135"/>
        <v>14</v>
      </c>
      <c r="H2269" s="622" t="s">
        <v>973</v>
      </c>
      <c r="I2269" s="570"/>
      <c r="J2269" s="18">
        <v>0</v>
      </c>
      <c r="K2269" s="134">
        <f t="shared" si="136"/>
        <v>0</v>
      </c>
      <c r="L2269" s="26">
        <v>0</v>
      </c>
      <c r="M2269" s="135">
        <f t="shared" si="137"/>
        <v>3824</v>
      </c>
    </row>
    <row r="2270" spans="1:14">
      <c r="A2270" s="655" t="s">
        <v>974</v>
      </c>
      <c r="B2270" s="566"/>
      <c r="C2270" s="132">
        <v>0</v>
      </c>
      <c r="D2270" s="133">
        <f t="shared" si="134"/>
        <v>441</v>
      </c>
      <c r="E2270" s="183" t="s">
        <v>975</v>
      </c>
      <c r="F2270" s="132">
        <v>0</v>
      </c>
      <c r="G2270" s="164">
        <f t="shared" si="135"/>
        <v>41</v>
      </c>
      <c r="H2270" s="638" t="s">
        <v>974</v>
      </c>
      <c r="I2270" s="567"/>
      <c r="J2270" s="87">
        <v>0</v>
      </c>
      <c r="K2270" s="134">
        <f t="shared" si="136"/>
        <v>0</v>
      </c>
      <c r="L2270" s="88">
        <v>0</v>
      </c>
      <c r="M2270" s="135">
        <f t="shared" si="137"/>
        <v>54</v>
      </c>
    </row>
    <row r="2271" spans="1:14">
      <c r="A2271" s="655" t="s">
        <v>976</v>
      </c>
      <c r="B2271" s="566"/>
      <c r="C2271" s="132">
        <v>0</v>
      </c>
      <c r="D2271" s="133">
        <f t="shared" si="134"/>
        <v>10</v>
      </c>
      <c r="E2271" s="183" t="s">
        <v>977</v>
      </c>
      <c r="F2271" s="132">
        <v>0</v>
      </c>
      <c r="G2271" s="164">
        <f t="shared" si="135"/>
        <v>3</v>
      </c>
      <c r="H2271" s="638" t="s">
        <v>978</v>
      </c>
      <c r="I2271" s="567"/>
      <c r="J2271" s="87">
        <v>0</v>
      </c>
      <c r="K2271" s="134">
        <f t="shared" si="136"/>
        <v>0</v>
      </c>
      <c r="L2271" s="153">
        <v>0</v>
      </c>
      <c r="M2271" s="135">
        <f t="shared" si="137"/>
        <v>10</v>
      </c>
    </row>
    <row r="2272" spans="1:14">
      <c r="A2272" s="655" t="s">
        <v>828</v>
      </c>
      <c r="B2272" s="566"/>
      <c r="C2272" s="22">
        <v>0</v>
      </c>
      <c r="D2272" s="133">
        <f t="shared" si="134"/>
        <v>323</v>
      </c>
      <c r="E2272" s="188" t="s">
        <v>829</v>
      </c>
      <c r="F2272" s="132">
        <v>0</v>
      </c>
      <c r="G2272" s="164">
        <f t="shared" si="135"/>
        <v>10</v>
      </c>
      <c r="H2272" s="641" t="s">
        <v>830</v>
      </c>
      <c r="I2272" s="642"/>
      <c r="J2272" s="87">
        <v>0</v>
      </c>
      <c r="K2272" s="134">
        <f t="shared" si="136"/>
        <v>16</v>
      </c>
      <c r="L2272" s="88">
        <v>0</v>
      </c>
      <c r="M2272" s="135">
        <f t="shared" si="137"/>
        <v>2</v>
      </c>
    </row>
    <row r="2273" spans="1:13">
      <c r="A2273" s="661" t="s">
        <v>831</v>
      </c>
      <c r="B2273" s="569"/>
      <c r="C2273" s="16">
        <v>0</v>
      </c>
      <c r="D2273" s="133">
        <f t="shared" si="134"/>
        <v>374</v>
      </c>
      <c r="E2273" s="181" t="s">
        <v>832</v>
      </c>
      <c r="F2273" s="16">
        <v>0</v>
      </c>
      <c r="G2273" s="164">
        <f t="shared" si="135"/>
        <v>328</v>
      </c>
      <c r="H2273" s="662" t="s">
        <v>833</v>
      </c>
      <c r="I2273" s="663"/>
      <c r="J2273" s="18">
        <v>0</v>
      </c>
      <c r="K2273" s="134">
        <f t="shared" si="136"/>
        <v>0</v>
      </c>
      <c r="L2273" s="26">
        <v>0</v>
      </c>
      <c r="M2273" s="135">
        <f t="shared" si="137"/>
        <v>4</v>
      </c>
    </row>
    <row r="2274" spans="1:13">
      <c r="A2274" s="661" t="s">
        <v>834</v>
      </c>
      <c r="B2274" s="569"/>
      <c r="C2274" s="16">
        <v>2</v>
      </c>
      <c r="D2274" s="133">
        <f t="shared" si="134"/>
        <v>45</v>
      </c>
      <c r="E2274" s="181" t="s">
        <v>835</v>
      </c>
      <c r="F2274" s="16">
        <v>10</v>
      </c>
      <c r="G2274" s="164">
        <f t="shared" si="135"/>
        <v>1398</v>
      </c>
      <c r="H2274" s="662" t="s">
        <v>836</v>
      </c>
      <c r="I2274" s="663"/>
      <c r="J2274" s="18">
        <v>0</v>
      </c>
      <c r="K2274" s="134">
        <f t="shared" si="136"/>
        <v>0</v>
      </c>
      <c r="L2274" s="26">
        <v>0</v>
      </c>
      <c r="M2274" s="135">
        <f t="shared" si="137"/>
        <v>9</v>
      </c>
    </row>
    <row r="2275" spans="1:13">
      <c r="A2275" s="655" t="s">
        <v>837</v>
      </c>
      <c r="B2275" s="566"/>
      <c r="C2275" s="132">
        <v>0</v>
      </c>
      <c r="D2275" s="133">
        <f t="shared" si="134"/>
        <v>10</v>
      </c>
      <c r="E2275" s="183" t="s">
        <v>838</v>
      </c>
      <c r="F2275" s="132">
        <v>3</v>
      </c>
      <c r="G2275" s="164">
        <f t="shared" si="135"/>
        <v>572</v>
      </c>
      <c r="H2275" s="641" t="s">
        <v>839</v>
      </c>
      <c r="I2275" s="642"/>
      <c r="J2275" s="87">
        <v>0</v>
      </c>
      <c r="K2275" s="134">
        <f t="shared" si="136"/>
        <v>0</v>
      </c>
      <c r="L2275" s="148">
        <v>0</v>
      </c>
      <c r="M2275" s="135">
        <f t="shared" si="137"/>
        <v>3</v>
      </c>
    </row>
    <row r="2276" spans="1:13" ht="18" customHeight="1">
      <c r="A2276" s="655" t="s">
        <v>840</v>
      </c>
      <c r="B2276" s="566"/>
      <c r="C2276" s="132">
        <v>0</v>
      </c>
      <c r="D2276" s="133">
        <f t="shared" si="134"/>
        <v>11</v>
      </c>
      <c r="E2276" s="183" t="s">
        <v>841</v>
      </c>
      <c r="F2276" s="132">
        <v>7</v>
      </c>
      <c r="G2276" s="164">
        <f t="shared" si="135"/>
        <v>226</v>
      </c>
      <c r="H2276" s="641" t="s">
        <v>842</v>
      </c>
      <c r="I2276" s="642"/>
      <c r="J2276" s="87">
        <v>0</v>
      </c>
      <c r="K2276" s="134">
        <f t="shared" si="136"/>
        <v>0</v>
      </c>
      <c r="L2276" s="26">
        <v>0</v>
      </c>
      <c r="M2276" s="135">
        <f t="shared" si="137"/>
        <v>10</v>
      </c>
    </row>
    <row r="2277" spans="1:13">
      <c r="A2277" s="661" t="s">
        <v>843</v>
      </c>
      <c r="B2277" s="569"/>
      <c r="C2277" s="16">
        <v>0</v>
      </c>
      <c r="D2277" s="133">
        <f t="shared" si="134"/>
        <v>10</v>
      </c>
      <c r="E2277" s="181" t="s">
        <v>844</v>
      </c>
      <c r="F2277" s="16">
        <v>0</v>
      </c>
      <c r="G2277" s="164">
        <f t="shared" si="135"/>
        <v>15</v>
      </c>
      <c r="H2277" s="662"/>
      <c r="I2277" s="663"/>
      <c r="J2277" s="18"/>
      <c r="K2277" s="19"/>
      <c r="L2277" s="26"/>
      <c r="M2277" s="110"/>
    </row>
    <row r="2278" spans="1:13">
      <c r="A2278" s="646" t="s">
        <v>845</v>
      </c>
      <c r="B2278" s="647"/>
      <c r="C2278" s="94">
        <v>2</v>
      </c>
      <c r="D2278" s="133">
        <f t="shared" si="134"/>
        <v>24</v>
      </c>
      <c r="E2278" s="95" t="s">
        <v>846</v>
      </c>
      <c r="F2278" s="94">
        <v>0</v>
      </c>
      <c r="G2278" s="164">
        <f t="shared" si="135"/>
        <v>15</v>
      </c>
      <c r="H2278" s="648"/>
      <c r="I2278" s="649"/>
      <c r="J2278" s="97"/>
      <c r="K2278" s="98"/>
      <c r="L2278" s="99"/>
      <c r="M2278" s="111"/>
    </row>
    <row r="2279" spans="1:13">
      <c r="A2279" s="646" t="s">
        <v>847</v>
      </c>
      <c r="B2279" s="647"/>
      <c r="C2279" s="94">
        <v>2</v>
      </c>
      <c r="D2279" s="133">
        <f t="shared" si="134"/>
        <v>22</v>
      </c>
      <c r="E2279" s="95" t="s">
        <v>848</v>
      </c>
      <c r="F2279" s="94">
        <v>5</v>
      </c>
      <c r="G2279" s="164">
        <f t="shared" si="135"/>
        <v>45</v>
      </c>
      <c r="H2279" s="648"/>
      <c r="I2279" s="649"/>
      <c r="J2279" s="97"/>
      <c r="K2279" s="98"/>
      <c r="L2279" s="99"/>
      <c r="M2279" s="111"/>
    </row>
    <row r="2280" spans="1:13">
      <c r="A2280" s="650" t="s">
        <v>849</v>
      </c>
      <c r="B2280" s="651"/>
      <c r="C2280" s="651"/>
      <c r="D2280" s="651"/>
      <c r="E2280" s="651"/>
      <c r="F2280" s="651"/>
      <c r="G2280" s="651"/>
      <c r="H2280" s="651"/>
      <c r="I2280" s="651"/>
      <c r="J2280" s="651"/>
      <c r="K2280" s="651"/>
      <c r="L2280" s="651"/>
      <c r="M2280" s="652"/>
    </row>
    <row r="2281" spans="1:13">
      <c r="A2281" s="653" t="s">
        <v>850</v>
      </c>
      <c r="B2281" s="654"/>
      <c r="C2281" s="656" t="s">
        <v>851</v>
      </c>
      <c r="D2281" s="639" t="s">
        <v>852</v>
      </c>
      <c r="E2281" s="566"/>
      <c r="F2281" s="639" t="s">
        <v>853</v>
      </c>
      <c r="G2281" s="658"/>
      <c r="H2281" s="659" t="s">
        <v>854</v>
      </c>
      <c r="I2281" s="656" t="s">
        <v>855</v>
      </c>
      <c r="J2281" s="639" t="s">
        <v>852</v>
      </c>
      <c r="K2281" s="566"/>
      <c r="L2281" s="639" t="s">
        <v>853</v>
      </c>
      <c r="M2281" s="640"/>
    </row>
    <row r="2282" spans="1:13" ht="33" customHeight="1">
      <c r="A2282" s="655"/>
      <c r="B2282" s="566"/>
      <c r="C2282" s="657"/>
      <c r="D2282" s="181" t="s">
        <v>856</v>
      </c>
      <c r="E2282" s="181" t="s">
        <v>857</v>
      </c>
      <c r="F2282" s="181" t="s">
        <v>856</v>
      </c>
      <c r="G2282" s="27" t="s">
        <v>857</v>
      </c>
      <c r="H2282" s="660"/>
      <c r="I2282" s="657"/>
      <c r="J2282" s="181" t="s">
        <v>856</v>
      </c>
      <c r="K2282" s="181" t="s">
        <v>857</v>
      </c>
      <c r="L2282" s="181" t="s">
        <v>856</v>
      </c>
      <c r="M2282" s="186" t="s">
        <v>857</v>
      </c>
    </row>
    <row r="2283" spans="1:13" ht="22.5">
      <c r="A2283" s="180">
        <v>1</v>
      </c>
      <c r="B2283" s="190" t="s">
        <v>858</v>
      </c>
      <c r="C2283" s="65" t="s">
        <v>859</v>
      </c>
      <c r="D2283" s="59">
        <v>0</v>
      </c>
      <c r="E2283" s="58">
        <v>70.5</v>
      </c>
      <c r="F2283" s="59">
        <v>0</v>
      </c>
      <c r="G2283" s="28">
        <v>70.5</v>
      </c>
      <c r="H2283" s="29" t="s">
        <v>860</v>
      </c>
      <c r="I2283" s="58">
        <v>5876</v>
      </c>
      <c r="J2283" s="58">
        <v>0</v>
      </c>
      <c r="K2283" s="58">
        <v>0</v>
      </c>
      <c r="L2283" s="58">
        <v>0</v>
      </c>
      <c r="M2283" s="72">
        <v>6653.6</v>
      </c>
    </row>
    <row r="2284" spans="1:13" ht="22.5">
      <c r="A2284" s="182">
        <v>2</v>
      </c>
      <c r="B2284" s="60" t="s">
        <v>861</v>
      </c>
      <c r="C2284" s="77" t="s">
        <v>859</v>
      </c>
      <c r="D2284" s="62">
        <v>0</v>
      </c>
      <c r="E2284" s="58">
        <v>1286.5</v>
      </c>
      <c r="F2284" s="62">
        <v>0</v>
      </c>
      <c r="G2284" s="52">
        <v>1286.5</v>
      </c>
      <c r="H2284" s="74" t="s">
        <v>862</v>
      </c>
      <c r="I2284" s="64">
        <v>280</v>
      </c>
      <c r="J2284" s="64">
        <v>0</v>
      </c>
      <c r="K2284" s="58">
        <v>0</v>
      </c>
      <c r="L2284" s="64">
        <v>0</v>
      </c>
      <c r="M2284" s="76">
        <v>150</v>
      </c>
    </row>
    <row r="2285" spans="1:13" ht="22.5">
      <c r="A2285" s="180">
        <v>3</v>
      </c>
      <c r="B2285" s="190" t="s">
        <v>861</v>
      </c>
      <c r="C2285" s="70">
        <v>1510</v>
      </c>
      <c r="D2285" s="59">
        <v>0</v>
      </c>
      <c r="E2285" s="58">
        <v>1617</v>
      </c>
      <c r="F2285" s="59">
        <v>0</v>
      </c>
      <c r="G2285" s="28">
        <v>1617</v>
      </c>
      <c r="H2285" s="73" t="s">
        <v>20</v>
      </c>
      <c r="I2285" s="58">
        <v>0</v>
      </c>
      <c r="J2285" s="58">
        <v>0</v>
      </c>
      <c r="K2285" s="58">
        <v>0</v>
      </c>
      <c r="L2285" s="58">
        <v>0</v>
      </c>
      <c r="M2285" s="72">
        <v>400.5</v>
      </c>
    </row>
    <row r="2286" spans="1:13" ht="36">
      <c r="A2286" s="182">
        <v>4</v>
      </c>
      <c r="B2286" s="60" t="s">
        <v>863</v>
      </c>
      <c r="C2286" s="77" t="s">
        <v>859</v>
      </c>
      <c r="D2286" s="62">
        <v>0</v>
      </c>
      <c r="E2286" s="58">
        <v>11</v>
      </c>
      <c r="F2286" s="62">
        <v>0</v>
      </c>
      <c r="G2286" s="52">
        <v>11</v>
      </c>
      <c r="H2286" s="79" t="s">
        <v>21</v>
      </c>
      <c r="I2286" s="183">
        <v>2605</v>
      </c>
      <c r="J2286" s="64">
        <v>0</v>
      </c>
      <c r="K2286" s="58">
        <v>0</v>
      </c>
      <c r="L2286" s="64">
        <v>0</v>
      </c>
      <c r="M2286" s="61">
        <v>2605</v>
      </c>
    </row>
    <row r="2287" spans="1:13" ht="36">
      <c r="A2287" s="182">
        <v>5</v>
      </c>
      <c r="B2287" s="78" t="s">
        <v>864</v>
      </c>
      <c r="C2287" s="75">
        <v>25580.94</v>
      </c>
      <c r="D2287" s="62">
        <v>0</v>
      </c>
      <c r="E2287" s="58">
        <v>26635.5</v>
      </c>
      <c r="F2287" s="62">
        <v>0</v>
      </c>
      <c r="G2287" s="52">
        <v>26635.5</v>
      </c>
      <c r="H2287" s="79" t="s">
        <v>22</v>
      </c>
      <c r="I2287" s="183">
        <v>7442</v>
      </c>
      <c r="J2287" s="64">
        <v>0</v>
      </c>
      <c r="K2287" s="58">
        <v>0</v>
      </c>
      <c r="L2287" s="64">
        <v>0</v>
      </c>
      <c r="M2287" s="50">
        <v>7442</v>
      </c>
    </row>
    <row r="2288" spans="1:13" ht="36">
      <c r="A2288" s="182">
        <v>6</v>
      </c>
      <c r="B2288" s="78" t="s">
        <v>865</v>
      </c>
      <c r="C2288" s="71">
        <v>50</v>
      </c>
      <c r="D2288" s="62">
        <v>0</v>
      </c>
      <c r="E2288" s="58">
        <v>72.5</v>
      </c>
      <c r="F2288" s="62">
        <v>0</v>
      </c>
      <c r="G2288" s="52">
        <v>72.5</v>
      </c>
      <c r="H2288" s="79" t="s">
        <v>23</v>
      </c>
      <c r="I2288" s="183">
        <v>1319</v>
      </c>
      <c r="J2288" s="64">
        <v>0</v>
      </c>
      <c r="K2288" s="58">
        <v>0</v>
      </c>
      <c r="L2288" s="64">
        <v>0</v>
      </c>
      <c r="M2288" s="50">
        <v>1319</v>
      </c>
    </row>
    <row r="2289" spans="1:13" ht="22.5">
      <c r="A2289" s="180">
        <v>7</v>
      </c>
      <c r="B2289" s="179" t="s">
        <v>866</v>
      </c>
      <c r="C2289" s="66">
        <v>33.6</v>
      </c>
      <c r="D2289" s="59">
        <v>0</v>
      </c>
      <c r="E2289" s="58">
        <v>24.16</v>
      </c>
      <c r="F2289" s="59">
        <v>0</v>
      </c>
      <c r="G2289" s="28">
        <v>24.16</v>
      </c>
      <c r="H2289" s="31"/>
      <c r="I2289" s="181"/>
      <c r="J2289" s="181"/>
      <c r="K2289" s="181"/>
      <c r="L2289" s="181"/>
      <c r="M2289" s="30"/>
    </row>
    <row r="2290" spans="1:13" ht="22.5">
      <c r="A2290" s="182">
        <v>8</v>
      </c>
      <c r="B2290" s="32" t="s">
        <v>867</v>
      </c>
      <c r="C2290" s="67">
        <v>88.8</v>
      </c>
      <c r="D2290" s="62">
        <v>0</v>
      </c>
      <c r="E2290" s="58">
        <v>70.42</v>
      </c>
      <c r="F2290" s="62">
        <v>0</v>
      </c>
      <c r="G2290" s="52">
        <v>70.42</v>
      </c>
      <c r="H2290" s="33"/>
      <c r="I2290" s="183"/>
      <c r="J2290" s="183"/>
      <c r="K2290" s="183"/>
      <c r="L2290" s="183"/>
      <c r="M2290" s="34"/>
    </row>
    <row r="2291" spans="1:13">
      <c r="A2291" s="180">
        <v>9</v>
      </c>
      <c r="B2291" s="179" t="s">
        <v>868</v>
      </c>
      <c r="C2291" s="68">
        <v>1343</v>
      </c>
      <c r="D2291" s="59">
        <v>0</v>
      </c>
      <c r="E2291" s="58">
        <v>1474.91</v>
      </c>
      <c r="F2291" s="59">
        <v>0</v>
      </c>
      <c r="G2291" s="28">
        <v>1474.91</v>
      </c>
      <c r="H2291" s="31"/>
      <c r="I2291" s="181"/>
      <c r="J2291" s="181"/>
      <c r="K2291" s="181"/>
      <c r="L2291" s="181"/>
      <c r="M2291" s="30"/>
    </row>
    <row r="2292" spans="1:13">
      <c r="A2292" s="182">
        <v>10</v>
      </c>
      <c r="B2292" s="32" t="s">
        <v>869</v>
      </c>
      <c r="C2292" s="69">
        <v>4007</v>
      </c>
      <c r="D2292" s="62">
        <v>0</v>
      </c>
      <c r="E2292" s="58">
        <v>3972.43</v>
      </c>
      <c r="F2292" s="62">
        <v>0</v>
      </c>
      <c r="G2292" s="28">
        <v>3972.43</v>
      </c>
      <c r="H2292" s="33"/>
      <c r="I2292" s="183"/>
      <c r="J2292" s="183"/>
      <c r="K2292" s="183"/>
      <c r="L2292" s="183"/>
      <c r="M2292" s="34"/>
    </row>
    <row r="2293" spans="1:13" ht="17.25" thickBot="1">
      <c r="A2293" s="35">
        <v>11</v>
      </c>
      <c r="B2293" s="36"/>
      <c r="C2293" s="37"/>
      <c r="D2293" s="38"/>
      <c r="E2293" s="90"/>
      <c r="F2293" s="38"/>
      <c r="G2293" s="39"/>
      <c r="H2293" s="40"/>
      <c r="I2293" s="41"/>
      <c r="J2293" s="41"/>
      <c r="K2293" s="41"/>
      <c r="L2293" s="41"/>
      <c r="M2293" s="42"/>
    </row>
    <row r="2294" spans="1:13" ht="33.75" thickTop="1">
      <c r="A2294" s="565" t="s">
        <v>870</v>
      </c>
      <c r="B2294" s="566"/>
      <c r="C2294" s="567"/>
      <c r="D2294" s="567"/>
      <c r="E2294" s="639"/>
      <c r="F2294" s="641" t="s">
        <v>871</v>
      </c>
      <c r="G2294" s="642"/>
      <c r="H2294" s="43" t="s">
        <v>872</v>
      </c>
      <c r="I2294" s="43" t="s">
        <v>873</v>
      </c>
      <c r="J2294" s="567" t="s">
        <v>874</v>
      </c>
      <c r="K2294" s="567"/>
      <c r="L2294" s="567" t="s">
        <v>875</v>
      </c>
      <c r="M2294" s="643"/>
    </row>
    <row r="2295" spans="1:13">
      <c r="A2295" s="618" t="s">
        <v>876</v>
      </c>
      <c r="B2295" s="619"/>
      <c r="C2295" s="620"/>
      <c r="D2295" s="620" t="s">
        <v>877</v>
      </c>
      <c r="E2295" s="621"/>
      <c r="F2295" s="644"/>
      <c r="G2295" s="645"/>
      <c r="H2295" s="89"/>
      <c r="I2295" s="57"/>
      <c r="J2295" s="570"/>
      <c r="K2295" s="570"/>
      <c r="L2295" s="570"/>
      <c r="M2295" s="623"/>
    </row>
    <row r="2296" spans="1:13">
      <c r="A2296" s="618" t="s">
        <v>878</v>
      </c>
      <c r="B2296" s="619"/>
      <c r="C2296" s="620"/>
      <c r="D2296" s="620" t="s">
        <v>879</v>
      </c>
      <c r="E2296" s="621"/>
      <c r="F2296" s="622"/>
      <c r="G2296" s="570"/>
      <c r="H2296" s="92"/>
      <c r="I2296" s="57"/>
      <c r="J2296" s="570"/>
      <c r="K2296" s="570"/>
      <c r="L2296" s="570"/>
      <c r="M2296" s="623"/>
    </row>
    <row r="2297" spans="1:13">
      <c r="A2297" s="634" t="s">
        <v>880</v>
      </c>
      <c r="B2297" s="635"/>
      <c r="C2297" s="579"/>
      <c r="D2297" s="636" t="s">
        <v>881</v>
      </c>
      <c r="E2297" s="637"/>
      <c r="F2297" s="638"/>
      <c r="G2297" s="567"/>
      <c r="H2297" s="92"/>
      <c r="I2297" s="57"/>
      <c r="J2297" s="570"/>
      <c r="K2297" s="570"/>
      <c r="L2297" s="570"/>
      <c r="M2297" s="623"/>
    </row>
    <row r="2298" spans="1:13">
      <c r="A2298" s="618" t="s">
        <v>882</v>
      </c>
      <c r="B2298" s="619"/>
      <c r="C2298" s="620"/>
      <c r="D2298" s="620" t="s">
        <v>883</v>
      </c>
      <c r="E2298" s="621"/>
      <c r="F2298" s="622"/>
      <c r="G2298" s="570"/>
      <c r="H2298" s="92"/>
      <c r="I2298" s="44"/>
      <c r="J2298" s="570"/>
      <c r="K2298" s="570"/>
      <c r="L2298" s="570"/>
      <c r="M2298" s="623"/>
    </row>
    <row r="2299" spans="1:13" ht="17.25" thickBot="1">
      <c r="A2299" s="624" t="s">
        <v>884</v>
      </c>
      <c r="B2299" s="625"/>
      <c r="C2299" s="626"/>
      <c r="D2299" s="627" t="s">
        <v>885</v>
      </c>
      <c r="E2299" s="628"/>
      <c r="F2299" s="629"/>
      <c r="G2299" s="630"/>
      <c r="H2299" s="46"/>
      <c r="I2299" s="47"/>
      <c r="J2299" s="631"/>
      <c r="K2299" s="630"/>
      <c r="L2299" s="632"/>
      <c r="M2299" s="633"/>
    </row>
    <row r="2300" spans="1:13" ht="17.25" thickTop="1">
      <c r="A2300" s="607" t="s">
        <v>886</v>
      </c>
      <c r="B2300" s="608"/>
      <c r="C2300" s="608"/>
      <c r="D2300" s="608"/>
      <c r="E2300" s="608"/>
      <c r="F2300" s="608"/>
      <c r="G2300" s="608"/>
      <c r="H2300" s="608"/>
      <c r="I2300" s="608"/>
      <c r="J2300" s="608"/>
      <c r="K2300" s="608"/>
      <c r="L2300" s="608"/>
      <c r="M2300" s="609"/>
    </row>
    <row r="2301" spans="1:13">
      <c r="A2301" s="610" t="s">
        <v>887</v>
      </c>
      <c r="B2301" s="611"/>
      <c r="C2301" s="611"/>
      <c r="D2301" s="611"/>
      <c r="E2301" s="611"/>
      <c r="F2301" s="611"/>
      <c r="G2301" s="611"/>
      <c r="H2301" s="611"/>
      <c r="I2301" s="611"/>
      <c r="J2301" s="611"/>
      <c r="K2301" s="611"/>
      <c r="L2301" s="611"/>
      <c r="M2301" s="612"/>
    </row>
    <row r="2302" spans="1:13" ht="30" customHeight="1">
      <c r="A2302" s="613" t="s">
        <v>888</v>
      </c>
      <c r="B2302" s="614"/>
      <c r="C2302" s="614"/>
      <c r="D2302" s="614"/>
      <c r="E2302" s="614"/>
      <c r="F2302" s="614"/>
      <c r="G2302" s="614"/>
      <c r="H2302" s="614"/>
      <c r="I2302" s="614"/>
      <c r="J2302" s="614"/>
      <c r="K2302" s="614"/>
      <c r="L2302" s="614"/>
      <c r="M2302" s="615"/>
    </row>
    <row r="2303" spans="1:13" ht="25.5">
      <c r="E2303" s="616" t="s">
        <v>892</v>
      </c>
      <c r="F2303" s="616"/>
      <c r="G2303" s="616"/>
      <c r="H2303" s="616"/>
      <c r="I2303" s="616"/>
      <c r="L2303" s="616" t="s">
        <v>893</v>
      </c>
      <c r="M2303" s="616"/>
    </row>
    <row r="2304" spans="1:13" ht="25.5">
      <c r="A2304" s="617" t="s">
        <v>894</v>
      </c>
      <c r="B2304" s="617"/>
      <c r="C2304" s="617"/>
      <c r="E2304" s="616" t="s">
        <v>895</v>
      </c>
      <c r="F2304" s="616"/>
      <c r="G2304" s="616"/>
      <c r="H2304" s="616"/>
      <c r="I2304" s="616"/>
    </row>
    <row r="2305" spans="1:14" ht="17.25" thickBot="1">
      <c r="A2305" s="5" t="s">
        <v>908</v>
      </c>
      <c r="B2305" s="6"/>
      <c r="C2305" s="6"/>
      <c r="D2305" s="6"/>
      <c r="E2305" s="5"/>
      <c r="F2305" s="5"/>
      <c r="G2305" s="5"/>
      <c r="H2305" s="5" t="s">
        <v>897</v>
      </c>
      <c r="J2305" s="592">
        <v>40872</v>
      </c>
      <c r="K2305" s="592"/>
      <c r="L2305" s="592"/>
      <c r="M2305" s="7">
        <f>J2305</f>
        <v>40872</v>
      </c>
    </row>
    <row r="2306" spans="1:14" ht="36" customHeight="1" thickTop="1" thickBot="1">
      <c r="A2306" s="593" t="s">
        <v>82</v>
      </c>
      <c r="B2306" s="594"/>
      <c r="C2306" s="595"/>
      <c r="D2306" s="596" t="s">
        <v>808</v>
      </c>
      <c r="E2306" s="597"/>
      <c r="F2306" s="597"/>
      <c r="G2306" s="597"/>
      <c r="H2306" s="597"/>
      <c r="I2306" s="598"/>
      <c r="J2306" s="599" t="s">
        <v>809</v>
      </c>
      <c r="K2306" s="599"/>
      <c r="L2306" s="600" t="s">
        <v>810</v>
      </c>
      <c r="M2306" s="601"/>
    </row>
    <row r="2307" spans="1:14" ht="17.25" thickTop="1">
      <c r="A2307" s="568" t="s">
        <v>811</v>
      </c>
      <c r="B2307" s="569"/>
      <c r="C2307" s="570"/>
      <c r="D2307" s="563" t="s">
        <v>812</v>
      </c>
      <c r="E2307" s="602"/>
      <c r="F2307" s="603" t="s">
        <v>813</v>
      </c>
      <c r="G2307" s="604"/>
      <c r="H2307" s="605">
        <v>40190</v>
      </c>
      <c r="I2307" s="606"/>
      <c r="J2307" s="595" t="s">
        <v>814</v>
      </c>
      <c r="K2307" s="595"/>
      <c r="L2307" s="581">
        <v>720</v>
      </c>
      <c r="M2307" s="582"/>
    </row>
    <row r="2308" spans="1:14" ht="17.25" thickBot="1">
      <c r="A2308" s="583" t="s">
        <v>815</v>
      </c>
      <c r="B2308" s="584"/>
      <c r="C2308" s="585"/>
      <c r="D2308" s="586" t="s">
        <v>816</v>
      </c>
      <c r="E2308" s="587"/>
      <c r="F2308" s="568" t="s">
        <v>817</v>
      </c>
      <c r="G2308" s="570"/>
      <c r="H2308" s="588">
        <v>41007</v>
      </c>
      <c r="I2308" s="589"/>
      <c r="J2308" s="570" t="s">
        <v>818</v>
      </c>
      <c r="K2308" s="570"/>
      <c r="L2308" s="590">
        <v>585</v>
      </c>
      <c r="M2308" s="591"/>
    </row>
    <row r="2309" spans="1:14" ht="18" thickTop="1" thickBot="1">
      <c r="A2309" s="565" t="s">
        <v>819</v>
      </c>
      <c r="B2309" s="566"/>
      <c r="C2309" s="567"/>
      <c r="D2309" s="572">
        <v>483900000</v>
      </c>
      <c r="E2309" s="573"/>
      <c r="F2309" s="571" t="s">
        <v>820</v>
      </c>
      <c r="G2309" s="557"/>
      <c r="H2309" s="574">
        <v>97</v>
      </c>
      <c r="I2309" s="575"/>
      <c r="J2309" s="557" t="s">
        <v>821</v>
      </c>
      <c r="K2309" s="557"/>
      <c r="L2309" s="576">
        <f>L2307-L2308</f>
        <v>135</v>
      </c>
      <c r="M2309" s="577"/>
    </row>
    <row r="2310" spans="1:14" ht="17.25" thickTop="1">
      <c r="A2310" s="568"/>
      <c r="B2310" s="569"/>
      <c r="C2310" s="570"/>
      <c r="D2310" s="578" t="s">
        <v>822</v>
      </c>
      <c r="E2310" s="578"/>
      <c r="F2310" s="579" t="s">
        <v>823</v>
      </c>
      <c r="G2310" s="579"/>
      <c r="H2310" s="579"/>
      <c r="I2310" s="580"/>
      <c r="J2310" s="566" t="s">
        <v>824</v>
      </c>
      <c r="K2310" s="567"/>
      <c r="L2310" s="458">
        <v>0.7399</v>
      </c>
      <c r="M2310" s="459"/>
    </row>
    <row r="2311" spans="1:14" ht="17.25" thickBot="1">
      <c r="A2311" s="571"/>
      <c r="B2311" s="556"/>
      <c r="C2311" s="557"/>
      <c r="D2311" s="553" t="s">
        <v>825</v>
      </c>
      <c r="E2311" s="553"/>
      <c r="F2311" s="554" t="s">
        <v>826</v>
      </c>
      <c r="G2311" s="554"/>
      <c r="H2311" s="554"/>
      <c r="I2311" s="555"/>
      <c r="J2311" s="556" t="s">
        <v>827</v>
      </c>
      <c r="K2311" s="557"/>
      <c r="L2311" s="440">
        <v>0.70650000000000002</v>
      </c>
      <c r="M2311" s="441"/>
      <c r="N2311" s="127">
        <f>L2310-L2311</f>
        <v>3.3399999999999985E-2</v>
      </c>
    </row>
    <row r="2312" spans="1:14" ht="77.25" customHeight="1" thickTop="1" thickBot="1">
      <c r="A2312" s="558" t="s">
        <v>1027</v>
      </c>
      <c r="B2312" s="559"/>
      <c r="C2312" s="559"/>
      <c r="D2312" s="559"/>
      <c r="E2312" s="559"/>
      <c r="F2312" s="559"/>
      <c r="G2312" s="559"/>
      <c r="H2312" s="559"/>
      <c r="I2312" s="559"/>
      <c r="J2312" s="559"/>
      <c r="K2312" s="559"/>
      <c r="L2312" s="559"/>
      <c r="M2312" s="560"/>
    </row>
    <row r="2313" spans="1:14" ht="17.25" thickTop="1">
      <c r="A2313" s="561" t="s">
        <v>890</v>
      </c>
      <c r="B2313" s="562"/>
      <c r="C2313" s="563"/>
      <c r="D2313" s="563"/>
      <c r="E2313" s="563"/>
      <c r="F2313" s="563"/>
      <c r="G2313" s="563"/>
      <c r="H2313" s="563"/>
      <c r="I2313" s="563"/>
      <c r="J2313" s="563"/>
      <c r="K2313" s="563"/>
      <c r="L2313" s="563"/>
      <c r="M2313" s="564"/>
    </row>
    <row r="2314" spans="1:14" ht="17.25" thickBot="1">
      <c r="A2314" s="543" t="s">
        <v>891</v>
      </c>
      <c r="B2314" s="544"/>
      <c r="C2314" s="545"/>
      <c r="D2314" s="545"/>
      <c r="E2314" s="545"/>
      <c r="F2314" s="545"/>
      <c r="G2314" s="545"/>
      <c r="H2314" s="545"/>
      <c r="I2314" s="545"/>
      <c r="J2314" s="545"/>
      <c r="K2314" s="545"/>
      <c r="L2314" s="545"/>
      <c r="M2314" s="546"/>
    </row>
    <row r="2315" spans="1:14" ht="42" customHeight="1" thickTop="1" thickBot="1">
      <c r="A2315" s="547" t="s">
        <v>898</v>
      </c>
      <c r="B2315" s="548"/>
      <c r="C2315" s="549"/>
      <c r="D2315" s="549"/>
      <c r="E2315" s="549"/>
      <c r="F2315" s="549"/>
      <c r="G2315" s="549"/>
      <c r="H2315" s="550" t="s">
        <v>899</v>
      </c>
      <c r="I2315" s="550"/>
      <c r="J2315" s="550"/>
      <c r="K2315" s="550"/>
      <c r="L2315" s="550"/>
      <c r="M2315" s="551"/>
    </row>
    <row r="2316" spans="1:14" ht="17.25" thickTop="1">
      <c r="A2316" s="552" t="s">
        <v>900</v>
      </c>
      <c r="B2316" s="552"/>
      <c r="C2316" s="541"/>
      <c r="D2316" s="541"/>
      <c r="E2316" s="541"/>
      <c r="F2316" s="541"/>
      <c r="G2316" s="541"/>
      <c r="H2316" s="541"/>
      <c r="I2316" s="541"/>
      <c r="J2316" s="541"/>
      <c r="K2316" s="541"/>
      <c r="L2316" s="541"/>
      <c r="M2316" s="541"/>
    </row>
    <row r="2317" spans="1:14">
      <c r="A2317" s="542" t="s">
        <v>901</v>
      </c>
      <c r="B2317" s="542"/>
      <c r="C2317" s="540"/>
      <c r="D2317" s="540"/>
      <c r="E2317" s="540"/>
      <c r="F2317" s="540"/>
      <c r="G2317" s="540"/>
      <c r="H2317" s="540"/>
      <c r="I2317" s="540"/>
      <c r="J2317" s="540"/>
      <c r="K2317" s="540"/>
      <c r="L2317" s="540"/>
      <c r="M2317" s="540"/>
    </row>
    <row r="2318" spans="1:14">
      <c r="A2318" s="540" t="s">
        <v>902</v>
      </c>
      <c r="B2318" s="540"/>
      <c r="C2318" s="540"/>
      <c r="D2318" s="540"/>
      <c r="E2318" s="540"/>
      <c r="F2318" s="540"/>
      <c r="G2318" s="540"/>
      <c r="H2318" s="540"/>
      <c r="I2318" s="540"/>
      <c r="J2318" s="540"/>
      <c r="K2318" s="540"/>
      <c r="L2318" s="540"/>
      <c r="M2318" s="540"/>
    </row>
    <row r="2319" spans="1:14">
      <c r="A2319" s="540" t="s">
        <v>903</v>
      </c>
      <c r="B2319" s="540"/>
      <c r="C2319" s="541"/>
      <c r="D2319" s="541"/>
      <c r="E2319" s="541"/>
      <c r="F2319" s="541"/>
      <c r="G2319" s="541"/>
      <c r="H2319" s="541"/>
      <c r="I2319" s="541"/>
      <c r="J2319" s="541"/>
      <c r="K2319" s="541"/>
      <c r="L2319" s="541"/>
      <c r="M2319" s="541"/>
    </row>
    <row r="2320" spans="1:14">
      <c r="A2320" s="542" t="s">
        <v>904</v>
      </c>
      <c r="B2320" s="542"/>
      <c r="C2320" s="540"/>
      <c r="D2320" s="540"/>
      <c r="E2320" s="540"/>
      <c r="F2320" s="540"/>
      <c r="G2320" s="540"/>
      <c r="H2320" s="540"/>
      <c r="I2320" s="540"/>
      <c r="J2320" s="540"/>
      <c r="K2320" s="540"/>
      <c r="L2320" s="540"/>
      <c r="M2320" s="540"/>
    </row>
    <row r="2321" spans="1:14">
      <c r="A2321" s="540" t="s">
        <v>905</v>
      </c>
      <c r="B2321" s="540"/>
      <c r="C2321" s="540"/>
      <c r="D2321" s="540"/>
      <c r="E2321" s="540"/>
      <c r="F2321" s="540"/>
      <c r="G2321" s="540"/>
      <c r="H2321" s="540"/>
      <c r="I2321" s="540"/>
      <c r="J2321" s="540"/>
      <c r="K2321" s="540"/>
      <c r="L2321" s="540"/>
      <c r="M2321" s="540"/>
    </row>
    <row r="2322" spans="1:14">
      <c r="A2322" s="540" t="s">
        <v>906</v>
      </c>
      <c r="B2322" s="540"/>
      <c r="C2322" s="540"/>
      <c r="D2322" s="540"/>
      <c r="E2322" s="540"/>
      <c r="F2322" s="540"/>
      <c r="G2322" s="540"/>
      <c r="H2322" s="540"/>
      <c r="I2322" s="540"/>
      <c r="J2322" s="540"/>
      <c r="K2322" s="540"/>
      <c r="L2322" s="540"/>
      <c r="M2322" s="540"/>
    </row>
    <row r="2323" spans="1:14">
      <c r="A2323" s="540" t="s">
        <v>907</v>
      </c>
      <c r="B2323" s="540"/>
      <c r="C2323" s="540"/>
      <c r="D2323" s="540"/>
      <c r="E2323" s="540"/>
      <c r="F2323" s="540"/>
      <c r="G2323" s="540"/>
      <c r="H2323" s="540"/>
      <c r="I2323" s="540"/>
      <c r="J2323" s="540"/>
      <c r="K2323" s="540"/>
      <c r="L2323" s="540"/>
      <c r="M2323" s="540"/>
    </row>
    <row r="2324" spans="1:14" ht="25.5">
      <c r="E2324" s="616" t="s">
        <v>892</v>
      </c>
      <c r="F2324" s="616"/>
      <c r="G2324" s="616"/>
      <c r="H2324" s="616"/>
      <c r="I2324" s="616"/>
      <c r="L2324" s="616" t="s">
        <v>893</v>
      </c>
      <c r="M2324" s="616"/>
    </row>
    <row r="2325" spans="1:14" ht="25.5">
      <c r="A2325" s="617" t="s">
        <v>894</v>
      </c>
      <c r="B2325" s="617"/>
      <c r="C2325" s="617"/>
      <c r="E2325" s="616" t="s">
        <v>895</v>
      </c>
      <c r="F2325" s="616"/>
      <c r="G2325" s="616"/>
      <c r="H2325" s="616"/>
      <c r="I2325" s="616"/>
    </row>
    <row r="2326" spans="1:14" ht="17.25" thickBot="1">
      <c r="A2326" s="5" t="s">
        <v>908</v>
      </c>
      <c r="B2326" s="6"/>
      <c r="C2326" s="6"/>
      <c r="D2326" s="6"/>
      <c r="E2326" s="5"/>
      <c r="F2326" s="5"/>
      <c r="G2326" s="5"/>
      <c r="H2326" s="5" t="s">
        <v>897</v>
      </c>
      <c r="J2326" s="592">
        <v>40873</v>
      </c>
      <c r="K2326" s="592"/>
      <c r="L2326" s="592"/>
      <c r="M2326" s="7">
        <f>J2326</f>
        <v>40873</v>
      </c>
    </row>
    <row r="2327" spans="1:14" ht="36" customHeight="1" thickTop="1" thickBot="1">
      <c r="A2327" s="593" t="s">
        <v>82</v>
      </c>
      <c r="B2327" s="594"/>
      <c r="C2327" s="595"/>
      <c r="D2327" s="596" t="s">
        <v>808</v>
      </c>
      <c r="E2327" s="597"/>
      <c r="F2327" s="597"/>
      <c r="G2327" s="597"/>
      <c r="H2327" s="597"/>
      <c r="I2327" s="598"/>
      <c r="J2327" s="599" t="s">
        <v>809</v>
      </c>
      <c r="K2327" s="599"/>
      <c r="L2327" s="600" t="s">
        <v>810</v>
      </c>
      <c r="M2327" s="601"/>
    </row>
    <row r="2328" spans="1:14" ht="17.25" thickTop="1">
      <c r="A2328" s="568" t="s">
        <v>811</v>
      </c>
      <c r="B2328" s="569"/>
      <c r="C2328" s="570"/>
      <c r="D2328" s="563" t="s">
        <v>812</v>
      </c>
      <c r="E2328" s="602"/>
      <c r="F2328" s="603" t="s">
        <v>813</v>
      </c>
      <c r="G2328" s="604"/>
      <c r="H2328" s="605">
        <v>40190</v>
      </c>
      <c r="I2328" s="606"/>
      <c r="J2328" s="595" t="s">
        <v>814</v>
      </c>
      <c r="K2328" s="595"/>
      <c r="L2328" s="581">
        <v>720</v>
      </c>
      <c r="M2328" s="582"/>
    </row>
    <row r="2329" spans="1:14" ht="17.25" thickBot="1">
      <c r="A2329" s="583" t="s">
        <v>815</v>
      </c>
      <c r="B2329" s="584"/>
      <c r="C2329" s="585"/>
      <c r="D2329" s="586" t="s">
        <v>816</v>
      </c>
      <c r="E2329" s="587"/>
      <c r="F2329" s="568" t="s">
        <v>817</v>
      </c>
      <c r="G2329" s="570"/>
      <c r="H2329" s="588">
        <v>41007</v>
      </c>
      <c r="I2329" s="589"/>
      <c r="J2329" s="570" t="s">
        <v>818</v>
      </c>
      <c r="K2329" s="570"/>
      <c r="L2329" s="590">
        <v>586</v>
      </c>
      <c r="M2329" s="591"/>
    </row>
    <row r="2330" spans="1:14" ht="18" thickTop="1" thickBot="1">
      <c r="A2330" s="565" t="s">
        <v>819</v>
      </c>
      <c r="B2330" s="566"/>
      <c r="C2330" s="567"/>
      <c r="D2330" s="572">
        <v>483900000</v>
      </c>
      <c r="E2330" s="573"/>
      <c r="F2330" s="571" t="s">
        <v>820</v>
      </c>
      <c r="G2330" s="557"/>
      <c r="H2330" s="574">
        <v>97</v>
      </c>
      <c r="I2330" s="575"/>
      <c r="J2330" s="557" t="s">
        <v>821</v>
      </c>
      <c r="K2330" s="557"/>
      <c r="L2330" s="576">
        <f>L2328-L2329</f>
        <v>134</v>
      </c>
      <c r="M2330" s="577"/>
    </row>
    <row r="2331" spans="1:14" ht="17.25" thickTop="1">
      <c r="A2331" s="568"/>
      <c r="B2331" s="569"/>
      <c r="C2331" s="570"/>
      <c r="D2331" s="578" t="s">
        <v>822</v>
      </c>
      <c r="E2331" s="578"/>
      <c r="F2331" s="579" t="s">
        <v>823</v>
      </c>
      <c r="G2331" s="579"/>
      <c r="H2331" s="579"/>
      <c r="I2331" s="580"/>
      <c r="J2331" s="566" t="s">
        <v>824</v>
      </c>
      <c r="K2331" s="567"/>
      <c r="L2331" s="458">
        <v>0.74160000000000004</v>
      </c>
      <c r="M2331" s="459"/>
    </row>
    <row r="2332" spans="1:14" ht="17.25" thickBot="1">
      <c r="A2332" s="571"/>
      <c r="B2332" s="556"/>
      <c r="C2332" s="557"/>
      <c r="D2332" s="553" t="s">
        <v>825</v>
      </c>
      <c r="E2332" s="553"/>
      <c r="F2332" s="554" t="s">
        <v>826</v>
      </c>
      <c r="G2332" s="554"/>
      <c r="H2332" s="554"/>
      <c r="I2332" s="555"/>
      <c r="J2332" s="556" t="s">
        <v>827</v>
      </c>
      <c r="K2332" s="557"/>
      <c r="L2332" s="440">
        <v>0.70809999999999995</v>
      </c>
      <c r="M2332" s="441"/>
      <c r="N2332" s="127">
        <f>L2331-L2332</f>
        <v>3.3500000000000085E-2</v>
      </c>
    </row>
    <row r="2333" spans="1:14" ht="18" thickTop="1" thickBot="1">
      <c r="A2333" s="704" t="s">
        <v>909</v>
      </c>
      <c r="B2333" s="705"/>
      <c r="C2333" s="706"/>
      <c r="D2333" s="706"/>
      <c r="E2333" s="706"/>
      <c r="F2333" s="706"/>
      <c r="G2333" s="706"/>
      <c r="H2333" s="706"/>
      <c r="I2333" s="706"/>
      <c r="J2333" s="707"/>
      <c r="K2333" s="707"/>
      <c r="L2333" s="706"/>
      <c r="M2333" s="708"/>
    </row>
    <row r="2334" spans="1:14" ht="24" customHeight="1" thickTop="1">
      <c r="A2334" s="568" t="s">
        <v>910</v>
      </c>
      <c r="B2334" s="569"/>
      <c r="C2334" s="570"/>
      <c r="D2334" s="181" t="s">
        <v>911</v>
      </c>
      <c r="E2334" s="181" t="s">
        <v>912</v>
      </c>
      <c r="F2334" s="570" t="s">
        <v>913</v>
      </c>
      <c r="G2334" s="570"/>
      <c r="H2334" s="570" t="s">
        <v>914</v>
      </c>
      <c r="I2334" s="709"/>
      <c r="J2334" s="710" t="s">
        <v>915</v>
      </c>
      <c r="K2334" s="711"/>
      <c r="L2334" s="569" t="s">
        <v>875</v>
      </c>
      <c r="M2334" s="623"/>
    </row>
    <row r="2335" spans="1:14" ht="38.25" customHeight="1">
      <c r="A2335" s="14">
        <v>1</v>
      </c>
      <c r="B2335" s="698" t="s">
        <v>916</v>
      </c>
      <c r="C2335" s="699"/>
      <c r="D2335" s="181" t="s">
        <v>917</v>
      </c>
      <c r="E2335" s="54">
        <v>1</v>
      </c>
      <c r="F2335" s="675"/>
      <c r="G2335" s="676"/>
      <c r="H2335" s="677">
        <f>L2329/L2328</f>
        <v>0.81388888888888888</v>
      </c>
      <c r="I2335" s="678"/>
      <c r="J2335" s="688" t="s">
        <v>918</v>
      </c>
      <c r="K2335" s="689"/>
      <c r="L2335" s="700"/>
      <c r="M2335" s="701"/>
    </row>
    <row r="2336" spans="1:14" ht="38.25" customHeight="1">
      <c r="A2336" s="14">
        <v>2</v>
      </c>
      <c r="B2336" s="686" t="s">
        <v>1028</v>
      </c>
      <c r="C2336" s="687"/>
      <c r="D2336" s="181" t="s">
        <v>920</v>
      </c>
      <c r="E2336" s="112">
        <v>33186</v>
      </c>
      <c r="F2336" s="675"/>
      <c r="G2336" s="676"/>
      <c r="H2336" s="702">
        <v>33180</v>
      </c>
      <c r="I2336" s="703"/>
      <c r="J2336" s="688" t="s">
        <v>918</v>
      </c>
      <c r="K2336" s="689"/>
      <c r="L2336" s="696" t="s">
        <v>1029</v>
      </c>
      <c r="M2336" s="697"/>
    </row>
    <row r="2337" spans="1:13" ht="38.25" customHeight="1">
      <c r="A2337" s="14">
        <v>3</v>
      </c>
      <c r="B2337" s="686" t="s">
        <v>919</v>
      </c>
      <c r="C2337" s="687"/>
      <c r="D2337" s="181" t="s">
        <v>920</v>
      </c>
      <c r="E2337" s="112">
        <v>49.6</v>
      </c>
      <c r="F2337" s="675"/>
      <c r="G2337" s="676"/>
      <c r="H2337" s="702">
        <v>36</v>
      </c>
      <c r="I2337" s="703"/>
      <c r="J2337" s="688" t="s">
        <v>918</v>
      </c>
      <c r="K2337" s="689"/>
      <c r="L2337" s="696" t="s">
        <v>1006</v>
      </c>
      <c r="M2337" s="697"/>
    </row>
    <row r="2338" spans="1:13" ht="38.25" customHeight="1">
      <c r="A2338" s="14">
        <v>4</v>
      </c>
      <c r="B2338" s="686" t="s">
        <v>983</v>
      </c>
      <c r="C2338" s="687"/>
      <c r="D2338" s="181" t="s">
        <v>925</v>
      </c>
      <c r="E2338" s="112">
        <v>7945.8</v>
      </c>
      <c r="F2338" s="675"/>
      <c r="G2338" s="676"/>
      <c r="H2338" s="702">
        <v>2650</v>
      </c>
      <c r="I2338" s="703"/>
      <c r="J2338" s="688" t="s">
        <v>918</v>
      </c>
      <c r="K2338" s="689"/>
      <c r="L2338" s="696" t="s">
        <v>1007</v>
      </c>
      <c r="M2338" s="697"/>
    </row>
    <row r="2339" spans="1:13" ht="38.25" customHeight="1">
      <c r="A2339" s="14">
        <v>5</v>
      </c>
      <c r="B2339" s="692" t="s">
        <v>924</v>
      </c>
      <c r="C2339" s="693"/>
      <c r="D2339" s="181" t="s">
        <v>925</v>
      </c>
      <c r="E2339" s="55">
        <v>8512</v>
      </c>
      <c r="F2339" s="675"/>
      <c r="G2339" s="676"/>
      <c r="H2339" s="677">
        <v>7000</v>
      </c>
      <c r="I2339" s="678"/>
      <c r="J2339" s="688" t="s">
        <v>918</v>
      </c>
      <c r="K2339" s="689"/>
      <c r="L2339" s="696" t="s">
        <v>1015</v>
      </c>
      <c r="M2339" s="697"/>
    </row>
    <row r="2340" spans="1:13" ht="38.25" customHeight="1">
      <c r="A2340" s="14">
        <v>6</v>
      </c>
      <c r="B2340" s="692" t="s">
        <v>927</v>
      </c>
      <c r="C2340" s="693"/>
      <c r="D2340" s="181" t="s">
        <v>925</v>
      </c>
      <c r="E2340" s="112">
        <v>696.15</v>
      </c>
      <c r="F2340" s="675"/>
      <c r="G2340" s="676"/>
      <c r="H2340" s="677">
        <v>208</v>
      </c>
      <c r="I2340" s="678"/>
      <c r="J2340" s="688" t="s">
        <v>918</v>
      </c>
      <c r="K2340" s="689"/>
      <c r="L2340" s="694" t="s">
        <v>928</v>
      </c>
      <c r="M2340" s="695"/>
    </row>
    <row r="2341" spans="1:13" ht="38.25" customHeight="1">
      <c r="A2341" s="14">
        <v>7</v>
      </c>
      <c r="B2341" s="692" t="s">
        <v>929</v>
      </c>
      <c r="C2341" s="693"/>
      <c r="D2341" s="181" t="s">
        <v>925</v>
      </c>
      <c r="E2341" s="112">
        <v>557</v>
      </c>
      <c r="F2341" s="675"/>
      <c r="G2341" s="676"/>
      <c r="H2341" s="677">
        <v>185</v>
      </c>
      <c r="I2341" s="678"/>
      <c r="J2341" s="688" t="s">
        <v>918</v>
      </c>
      <c r="K2341" s="689"/>
      <c r="L2341" s="694" t="s">
        <v>930</v>
      </c>
      <c r="M2341" s="695"/>
    </row>
    <row r="2342" spans="1:13" ht="38.25" customHeight="1">
      <c r="A2342" s="14">
        <v>8</v>
      </c>
      <c r="B2342" s="692" t="s">
        <v>1016</v>
      </c>
      <c r="C2342" s="693"/>
      <c r="D2342" s="181" t="s">
        <v>925</v>
      </c>
      <c r="E2342" s="55">
        <v>1037</v>
      </c>
      <c r="F2342" s="675"/>
      <c r="G2342" s="676"/>
      <c r="H2342" s="677">
        <v>800</v>
      </c>
      <c r="I2342" s="678"/>
      <c r="J2342" s="688" t="s">
        <v>918</v>
      </c>
      <c r="K2342" s="689"/>
      <c r="L2342" s="694" t="s">
        <v>1017</v>
      </c>
      <c r="M2342" s="695"/>
    </row>
    <row r="2343" spans="1:13" ht="54.75" customHeight="1">
      <c r="A2343" s="14">
        <v>9</v>
      </c>
      <c r="B2343" s="686" t="s">
        <v>931</v>
      </c>
      <c r="C2343" s="687"/>
      <c r="D2343" s="181" t="s">
        <v>925</v>
      </c>
      <c r="E2343" s="55">
        <v>7726</v>
      </c>
      <c r="F2343" s="675"/>
      <c r="G2343" s="676"/>
      <c r="H2343" s="677">
        <v>6726</v>
      </c>
      <c r="I2343" s="678"/>
      <c r="J2343" s="688" t="s">
        <v>932</v>
      </c>
      <c r="K2343" s="689"/>
      <c r="L2343" s="690" t="s">
        <v>1018</v>
      </c>
      <c r="M2343" s="691"/>
    </row>
    <row r="2344" spans="1:13" ht="38.25" customHeight="1">
      <c r="A2344" s="14">
        <v>10</v>
      </c>
      <c r="B2344" s="686" t="s">
        <v>1010</v>
      </c>
      <c r="C2344" s="687"/>
      <c r="D2344" s="181" t="s">
        <v>925</v>
      </c>
      <c r="E2344" s="55">
        <v>2865</v>
      </c>
      <c r="F2344" s="675"/>
      <c r="G2344" s="676"/>
      <c r="H2344" s="677">
        <v>1900</v>
      </c>
      <c r="I2344" s="678"/>
      <c r="J2344" s="688" t="s">
        <v>932</v>
      </c>
      <c r="K2344" s="689"/>
      <c r="L2344" s="690" t="s">
        <v>1019</v>
      </c>
      <c r="M2344" s="691"/>
    </row>
    <row r="2345" spans="1:13" ht="38.25" customHeight="1">
      <c r="A2345" s="14">
        <v>11</v>
      </c>
      <c r="B2345" s="686" t="s">
        <v>934</v>
      </c>
      <c r="C2345" s="687"/>
      <c r="D2345" s="181" t="s">
        <v>925</v>
      </c>
      <c r="E2345" s="55">
        <v>2013</v>
      </c>
      <c r="F2345" s="675"/>
      <c r="G2345" s="676"/>
      <c r="H2345" s="677">
        <v>1000</v>
      </c>
      <c r="I2345" s="678"/>
      <c r="J2345" s="688" t="s">
        <v>918</v>
      </c>
      <c r="K2345" s="689"/>
      <c r="L2345" s="681" t="s">
        <v>935</v>
      </c>
      <c r="M2345" s="682"/>
    </row>
    <row r="2346" spans="1:13" ht="38.25" customHeight="1">
      <c r="A2346" s="14">
        <v>12</v>
      </c>
      <c r="B2346" s="686" t="s">
        <v>1030</v>
      </c>
      <c r="C2346" s="687"/>
      <c r="D2346" s="181" t="s">
        <v>925</v>
      </c>
      <c r="E2346" s="112">
        <v>31.08</v>
      </c>
      <c r="F2346" s="675"/>
      <c r="G2346" s="676"/>
      <c r="H2346" s="677"/>
      <c r="I2346" s="678"/>
      <c r="J2346" s="688" t="s">
        <v>918</v>
      </c>
      <c r="K2346" s="689"/>
      <c r="L2346" s="681"/>
      <c r="M2346" s="682"/>
    </row>
    <row r="2347" spans="1:13" ht="38.25" customHeight="1">
      <c r="A2347" s="14">
        <v>13</v>
      </c>
      <c r="B2347" s="686" t="s">
        <v>1031</v>
      </c>
      <c r="C2347" s="687"/>
      <c r="D2347" s="181" t="s">
        <v>925</v>
      </c>
      <c r="E2347" s="128">
        <v>77.400000000000006</v>
      </c>
      <c r="F2347" s="675"/>
      <c r="G2347" s="676"/>
      <c r="H2347" s="677">
        <v>26</v>
      </c>
      <c r="I2347" s="678"/>
      <c r="J2347" s="688" t="s">
        <v>918</v>
      </c>
      <c r="K2347" s="689"/>
      <c r="L2347" s="681" t="s">
        <v>1032</v>
      </c>
      <c r="M2347" s="682"/>
    </row>
    <row r="2348" spans="1:13" ht="38.25" customHeight="1">
      <c r="A2348" s="14">
        <v>14</v>
      </c>
      <c r="B2348" s="686" t="s">
        <v>1008</v>
      </c>
      <c r="C2348" s="687"/>
      <c r="D2348" s="181" t="s">
        <v>925</v>
      </c>
      <c r="E2348" s="128">
        <v>283.7</v>
      </c>
      <c r="F2348" s="675"/>
      <c r="G2348" s="676"/>
      <c r="H2348" s="677">
        <v>95</v>
      </c>
      <c r="I2348" s="678"/>
      <c r="J2348" s="688" t="s">
        <v>918</v>
      </c>
      <c r="K2348" s="689"/>
      <c r="L2348" s="681" t="s">
        <v>1009</v>
      </c>
      <c r="M2348" s="682"/>
    </row>
    <row r="2349" spans="1:13" ht="38.25" customHeight="1">
      <c r="A2349" s="14">
        <v>15</v>
      </c>
      <c r="B2349" s="686" t="s">
        <v>938</v>
      </c>
      <c r="C2349" s="687"/>
      <c r="D2349" s="181" t="s">
        <v>925</v>
      </c>
      <c r="E2349" s="55">
        <v>585</v>
      </c>
      <c r="F2349" s="675"/>
      <c r="G2349" s="676"/>
      <c r="H2349" s="677">
        <v>195</v>
      </c>
      <c r="I2349" s="678"/>
      <c r="J2349" s="688" t="s">
        <v>918</v>
      </c>
      <c r="K2349" s="689"/>
      <c r="L2349" s="681" t="s">
        <v>1033</v>
      </c>
      <c r="M2349" s="682"/>
    </row>
    <row r="2350" spans="1:13" ht="38.25" customHeight="1">
      <c r="A2350" s="14">
        <v>16</v>
      </c>
      <c r="B2350" s="673" t="s">
        <v>988</v>
      </c>
      <c r="C2350" s="674"/>
      <c r="D2350" s="181" t="s">
        <v>946</v>
      </c>
      <c r="E2350" s="55">
        <v>1</v>
      </c>
      <c r="F2350" s="675"/>
      <c r="G2350" s="676"/>
      <c r="H2350" s="677"/>
      <c r="I2350" s="678"/>
      <c r="J2350" s="688" t="s">
        <v>918</v>
      </c>
      <c r="K2350" s="689"/>
      <c r="L2350" s="681" t="s">
        <v>1003</v>
      </c>
      <c r="M2350" s="682"/>
    </row>
    <row r="2351" spans="1:13" ht="38.25" customHeight="1" thickBot="1">
      <c r="A2351" s="14">
        <v>17</v>
      </c>
      <c r="B2351" s="673" t="s">
        <v>947</v>
      </c>
      <c r="C2351" s="674"/>
      <c r="D2351" s="181" t="s">
        <v>946</v>
      </c>
      <c r="E2351" s="55">
        <v>1</v>
      </c>
      <c r="F2351" s="675"/>
      <c r="G2351" s="676"/>
      <c r="H2351" s="677">
        <v>0.6</v>
      </c>
      <c r="I2351" s="678"/>
      <c r="J2351" s="679" t="s">
        <v>948</v>
      </c>
      <c r="K2351" s="680"/>
      <c r="L2351" s="681" t="s">
        <v>1004</v>
      </c>
      <c r="M2351" s="682"/>
    </row>
    <row r="2352" spans="1:13" ht="17.25" thickTop="1">
      <c r="A2352" s="683" t="s">
        <v>949</v>
      </c>
      <c r="B2352" s="684"/>
      <c r="C2352" s="684"/>
      <c r="D2352" s="684"/>
      <c r="E2352" s="684"/>
      <c r="F2352" s="684"/>
      <c r="G2352" s="684"/>
      <c r="H2352" s="684"/>
      <c r="I2352" s="684"/>
      <c r="J2352" s="684"/>
      <c r="K2352" s="684"/>
      <c r="L2352" s="684"/>
      <c r="M2352" s="685"/>
    </row>
    <row r="2353" spans="1:14">
      <c r="A2353" s="668" t="s">
        <v>950</v>
      </c>
      <c r="B2353" s="663"/>
      <c r="C2353" s="187" t="s">
        <v>951</v>
      </c>
      <c r="D2353" s="187" t="s">
        <v>952</v>
      </c>
      <c r="E2353" s="187" t="s">
        <v>950</v>
      </c>
      <c r="F2353" s="187" t="s">
        <v>951</v>
      </c>
      <c r="G2353" s="140" t="s">
        <v>952</v>
      </c>
      <c r="H2353" s="669" t="s">
        <v>953</v>
      </c>
      <c r="I2353" s="670"/>
      <c r="J2353" s="671" t="s">
        <v>954</v>
      </c>
      <c r="K2353" s="671"/>
      <c r="L2353" s="671" t="s">
        <v>955</v>
      </c>
      <c r="M2353" s="672"/>
    </row>
    <row r="2354" spans="1:14" ht="17.25" thickBot="1">
      <c r="A2354" s="712" t="s">
        <v>956</v>
      </c>
      <c r="B2354" s="556"/>
      <c r="C2354" s="114">
        <v>3</v>
      </c>
      <c r="D2354" s="129">
        <f>C2354+D2255</f>
        <v>4075</v>
      </c>
      <c r="E2354" s="184" t="s">
        <v>957</v>
      </c>
      <c r="F2354" s="114">
        <v>5</v>
      </c>
      <c r="G2354" s="158">
        <f>F2354+G2255</f>
        <v>8600</v>
      </c>
      <c r="H2354" s="713" t="s">
        <v>958</v>
      </c>
      <c r="I2354" s="557"/>
      <c r="J2354" s="115">
        <v>0</v>
      </c>
      <c r="K2354" s="116">
        <f>J2354+K2255</f>
        <v>32</v>
      </c>
      <c r="L2354" s="131">
        <v>0</v>
      </c>
      <c r="M2354" s="118">
        <f>L2354+M2255</f>
        <v>5</v>
      </c>
    </row>
    <row r="2355" spans="1:14" ht="26.25" thickTop="1">
      <c r="E2355" s="616" t="s">
        <v>892</v>
      </c>
      <c r="F2355" s="616"/>
      <c r="G2355" s="616"/>
      <c r="H2355" s="616"/>
      <c r="I2355" s="616"/>
      <c r="L2355" s="616" t="s">
        <v>893</v>
      </c>
      <c r="M2355" s="616"/>
    </row>
    <row r="2356" spans="1:14" ht="25.5">
      <c r="A2356" s="617" t="s">
        <v>894</v>
      </c>
      <c r="B2356" s="617"/>
      <c r="C2356" s="617"/>
      <c r="E2356" s="616" t="s">
        <v>895</v>
      </c>
      <c r="F2356" s="616"/>
      <c r="G2356" s="616"/>
      <c r="H2356" s="616"/>
      <c r="I2356" s="616"/>
    </row>
    <row r="2357" spans="1:14" ht="17.25" thickBot="1">
      <c r="A2357" s="5" t="s">
        <v>908</v>
      </c>
      <c r="B2357" s="6"/>
      <c r="C2357" s="6"/>
      <c r="D2357" s="6"/>
      <c r="E2357" s="5"/>
      <c r="F2357" s="5"/>
      <c r="G2357" s="5"/>
      <c r="H2357" s="5" t="s">
        <v>897</v>
      </c>
      <c r="J2357" s="592">
        <v>40873</v>
      </c>
      <c r="K2357" s="592"/>
      <c r="L2357" s="592"/>
      <c r="M2357" s="7">
        <f>J2357</f>
        <v>40873</v>
      </c>
    </row>
    <row r="2358" spans="1:14" ht="36" customHeight="1" thickTop="1" thickBot="1">
      <c r="A2358" s="593" t="s">
        <v>82</v>
      </c>
      <c r="B2358" s="594"/>
      <c r="C2358" s="595"/>
      <c r="D2358" s="596" t="s">
        <v>808</v>
      </c>
      <c r="E2358" s="597"/>
      <c r="F2358" s="597"/>
      <c r="G2358" s="597"/>
      <c r="H2358" s="597"/>
      <c r="I2358" s="598"/>
      <c r="J2358" s="599" t="s">
        <v>809</v>
      </c>
      <c r="K2358" s="599"/>
      <c r="L2358" s="600" t="s">
        <v>810</v>
      </c>
      <c r="M2358" s="601"/>
    </row>
    <row r="2359" spans="1:14" ht="17.25" thickTop="1">
      <c r="A2359" s="568" t="s">
        <v>811</v>
      </c>
      <c r="B2359" s="569"/>
      <c r="C2359" s="570"/>
      <c r="D2359" s="563" t="s">
        <v>812</v>
      </c>
      <c r="E2359" s="602"/>
      <c r="F2359" s="603" t="s">
        <v>813</v>
      </c>
      <c r="G2359" s="604"/>
      <c r="H2359" s="605">
        <v>40190</v>
      </c>
      <c r="I2359" s="606"/>
      <c r="J2359" s="595" t="s">
        <v>814</v>
      </c>
      <c r="K2359" s="595"/>
      <c r="L2359" s="581">
        <v>720</v>
      </c>
      <c r="M2359" s="582"/>
    </row>
    <row r="2360" spans="1:14" ht="17.25" thickBot="1">
      <c r="A2360" s="583" t="s">
        <v>815</v>
      </c>
      <c r="B2360" s="584"/>
      <c r="C2360" s="585"/>
      <c r="D2360" s="586" t="s">
        <v>816</v>
      </c>
      <c r="E2360" s="587"/>
      <c r="F2360" s="568" t="s">
        <v>817</v>
      </c>
      <c r="G2360" s="570"/>
      <c r="H2360" s="588">
        <v>41007</v>
      </c>
      <c r="I2360" s="589"/>
      <c r="J2360" s="570" t="s">
        <v>818</v>
      </c>
      <c r="K2360" s="570"/>
      <c r="L2360" s="590">
        <v>586</v>
      </c>
      <c r="M2360" s="591"/>
    </row>
    <row r="2361" spans="1:14" ht="18" thickTop="1" thickBot="1">
      <c r="A2361" s="565" t="s">
        <v>819</v>
      </c>
      <c r="B2361" s="566"/>
      <c r="C2361" s="567"/>
      <c r="D2361" s="572">
        <v>483900000</v>
      </c>
      <c r="E2361" s="573"/>
      <c r="F2361" s="571" t="s">
        <v>820</v>
      </c>
      <c r="G2361" s="557"/>
      <c r="H2361" s="574">
        <v>97</v>
      </c>
      <c r="I2361" s="575"/>
      <c r="J2361" s="557" t="s">
        <v>821</v>
      </c>
      <c r="K2361" s="557"/>
      <c r="L2361" s="576">
        <f>L2359-L2360</f>
        <v>134</v>
      </c>
      <c r="M2361" s="577"/>
    </row>
    <row r="2362" spans="1:14" ht="17.25" thickTop="1">
      <c r="A2362" s="568"/>
      <c r="B2362" s="569"/>
      <c r="C2362" s="570"/>
      <c r="D2362" s="578" t="s">
        <v>822</v>
      </c>
      <c r="E2362" s="578"/>
      <c r="F2362" s="579" t="s">
        <v>823</v>
      </c>
      <c r="G2362" s="579"/>
      <c r="H2362" s="579"/>
      <c r="I2362" s="580"/>
      <c r="J2362" s="566" t="s">
        <v>824</v>
      </c>
      <c r="K2362" s="567"/>
      <c r="L2362" s="458">
        <v>0.74160000000000004</v>
      </c>
      <c r="M2362" s="459"/>
    </row>
    <row r="2363" spans="1:14" ht="17.25" thickBot="1">
      <c r="A2363" s="571"/>
      <c r="B2363" s="556"/>
      <c r="C2363" s="557"/>
      <c r="D2363" s="553" t="s">
        <v>825</v>
      </c>
      <c r="E2363" s="553"/>
      <c r="F2363" s="554" t="s">
        <v>826</v>
      </c>
      <c r="G2363" s="554"/>
      <c r="H2363" s="554"/>
      <c r="I2363" s="555"/>
      <c r="J2363" s="556" t="s">
        <v>827</v>
      </c>
      <c r="K2363" s="557"/>
      <c r="L2363" s="440">
        <v>0.70809999999999995</v>
      </c>
      <c r="M2363" s="441"/>
      <c r="N2363" s="127">
        <f>L2362-L2363</f>
        <v>3.3500000000000085E-2</v>
      </c>
    </row>
    <row r="2364" spans="1:14" ht="17.25" thickTop="1">
      <c r="A2364" s="661" t="s">
        <v>959</v>
      </c>
      <c r="B2364" s="569"/>
      <c r="C2364" s="16">
        <v>0</v>
      </c>
      <c r="D2364" s="57">
        <f t="shared" ref="D2364:D2378" si="138">C2364+D2265</f>
        <v>65</v>
      </c>
      <c r="E2364" s="181" t="s">
        <v>960</v>
      </c>
      <c r="F2364" s="16">
        <v>0</v>
      </c>
      <c r="G2364" s="156">
        <f t="shared" ref="G2364:G2378" si="139">F2364+G2265</f>
        <v>12</v>
      </c>
      <c r="H2364" s="622" t="s">
        <v>961</v>
      </c>
      <c r="I2364" s="570"/>
      <c r="J2364" s="18">
        <v>0</v>
      </c>
      <c r="K2364" s="19">
        <f t="shared" ref="K2364:K2375" si="140">J2364+K2265</f>
        <v>143</v>
      </c>
      <c r="L2364" s="20">
        <v>0</v>
      </c>
      <c r="M2364" s="21">
        <f t="shared" ref="M2364:M2375" si="141">L2364+M2265</f>
        <v>11</v>
      </c>
    </row>
    <row r="2365" spans="1:14">
      <c r="A2365" s="661" t="s">
        <v>962</v>
      </c>
      <c r="B2365" s="569"/>
      <c r="C2365" s="16">
        <v>3</v>
      </c>
      <c r="D2365" s="57">
        <f t="shared" si="138"/>
        <v>1614</v>
      </c>
      <c r="E2365" s="181" t="s">
        <v>963</v>
      </c>
      <c r="F2365" s="16">
        <v>0</v>
      </c>
      <c r="G2365" s="156">
        <f t="shared" si="139"/>
        <v>55</v>
      </c>
      <c r="H2365" s="622" t="s">
        <v>964</v>
      </c>
      <c r="I2365" s="570"/>
      <c r="J2365" s="18">
        <v>0</v>
      </c>
      <c r="K2365" s="19">
        <f t="shared" si="140"/>
        <v>16</v>
      </c>
      <c r="L2365" s="20">
        <v>0</v>
      </c>
      <c r="M2365" s="21">
        <f t="shared" si="141"/>
        <v>3</v>
      </c>
    </row>
    <row r="2366" spans="1:14">
      <c r="A2366" s="655" t="s">
        <v>965</v>
      </c>
      <c r="B2366" s="566"/>
      <c r="C2366" s="132">
        <v>0</v>
      </c>
      <c r="D2366" s="57">
        <f t="shared" si="138"/>
        <v>4057</v>
      </c>
      <c r="E2366" s="183" t="s">
        <v>966</v>
      </c>
      <c r="F2366" s="132">
        <v>0</v>
      </c>
      <c r="G2366" s="156">
        <f t="shared" si="139"/>
        <v>96</v>
      </c>
      <c r="H2366" s="638" t="s">
        <v>967</v>
      </c>
      <c r="I2366" s="567"/>
      <c r="J2366" s="87">
        <v>0</v>
      </c>
      <c r="K2366" s="19">
        <f t="shared" si="140"/>
        <v>16</v>
      </c>
      <c r="L2366" s="153">
        <v>0</v>
      </c>
      <c r="M2366" s="21">
        <f t="shared" si="141"/>
        <v>2</v>
      </c>
    </row>
    <row r="2367" spans="1:14">
      <c r="A2367" s="655" t="s">
        <v>968</v>
      </c>
      <c r="B2367" s="566"/>
      <c r="C2367" s="132">
        <v>0</v>
      </c>
      <c r="D2367" s="57">
        <f t="shared" si="138"/>
        <v>518</v>
      </c>
      <c r="E2367" s="151" t="s">
        <v>969</v>
      </c>
      <c r="F2367" s="132">
        <v>0</v>
      </c>
      <c r="G2367" s="156">
        <f t="shared" si="139"/>
        <v>107</v>
      </c>
      <c r="H2367" s="638" t="s">
        <v>970</v>
      </c>
      <c r="I2367" s="567"/>
      <c r="J2367" s="87">
        <v>0</v>
      </c>
      <c r="K2367" s="19">
        <f t="shared" si="140"/>
        <v>0</v>
      </c>
      <c r="L2367" s="153">
        <v>0</v>
      </c>
      <c r="M2367" s="21">
        <f t="shared" si="141"/>
        <v>111</v>
      </c>
    </row>
    <row r="2368" spans="1:14">
      <c r="A2368" s="661" t="s">
        <v>971</v>
      </c>
      <c r="B2368" s="569"/>
      <c r="C2368" s="16">
        <v>0</v>
      </c>
      <c r="D2368" s="57">
        <f t="shared" si="138"/>
        <v>87</v>
      </c>
      <c r="E2368" s="181" t="s">
        <v>972</v>
      </c>
      <c r="F2368" s="16">
        <v>0</v>
      </c>
      <c r="G2368" s="156">
        <f t="shared" si="139"/>
        <v>14</v>
      </c>
      <c r="H2368" s="622" t="s">
        <v>973</v>
      </c>
      <c r="I2368" s="570"/>
      <c r="J2368" s="18">
        <v>0</v>
      </c>
      <c r="K2368" s="19">
        <f t="shared" si="140"/>
        <v>0</v>
      </c>
      <c r="L2368" s="26">
        <v>0</v>
      </c>
      <c r="M2368" s="21">
        <f t="shared" si="141"/>
        <v>3824</v>
      </c>
    </row>
    <row r="2369" spans="1:13">
      <c r="A2369" s="655" t="s">
        <v>974</v>
      </c>
      <c r="B2369" s="566"/>
      <c r="C2369" s="132">
        <v>0</v>
      </c>
      <c r="D2369" s="57">
        <f t="shared" si="138"/>
        <v>441</v>
      </c>
      <c r="E2369" s="183" t="s">
        <v>975</v>
      </c>
      <c r="F2369" s="132">
        <v>0</v>
      </c>
      <c r="G2369" s="156">
        <f t="shared" si="139"/>
        <v>41</v>
      </c>
      <c r="H2369" s="638" t="s">
        <v>974</v>
      </c>
      <c r="I2369" s="567"/>
      <c r="J2369" s="87">
        <v>0</v>
      </c>
      <c r="K2369" s="19">
        <f t="shared" si="140"/>
        <v>0</v>
      </c>
      <c r="L2369" s="88">
        <v>0</v>
      </c>
      <c r="M2369" s="21">
        <f t="shared" si="141"/>
        <v>54</v>
      </c>
    </row>
    <row r="2370" spans="1:13">
      <c r="A2370" s="655" t="s">
        <v>976</v>
      </c>
      <c r="B2370" s="566"/>
      <c r="C2370" s="132">
        <v>0</v>
      </c>
      <c r="D2370" s="57">
        <f t="shared" si="138"/>
        <v>10</v>
      </c>
      <c r="E2370" s="183" t="s">
        <v>977</v>
      </c>
      <c r="F2370" s="132">
        <v>0</v>
      </c>
      <c r="G2370" s="156">
        <f t="shared" si="139"/>
        <v>3</v>
      </c>
      <c r="H2370" s="638" t="s">
        <v>978</v>
      </c>
      <c r="I2370" s="567"/>
      <c r="J2370" s="87">
        <v>0</v>
      </c>
      <c r="K2370" s="19">
        <f t="shared" si="140"/>
        <v>0</v>
      </c>
      <c r="L2370" s="153">
        <v>0</v>
      </c>
      <c r="M2370" s="21">
        <f t="shared" si="141"/>
        <v>10</v>
      </c>
    </row>
    <row r="2371" spans="1:13">
      <c r="A2371" s="655" t="s">
        <v>828</v>
      </c>
      <c r="B2371" s="566"/>
      <c r="C2371" s="22">
        <v>0</v>
      </c>
      <c r="D2371" s="57">
        <f t="shared" si="138"/>
        <v>323</v>
      </c>
      <c r="E2371" s="188" t="s">
        <v>829</v>
      </c>
      <c r="F2371" s="132">
        <v>0</v>
      </c>
      <c r="G2371" s="156">
        <f t="shared" si="139"/>
        <v>10</v>
      </c>
      <c r="H2371" s="641" t="s">
        <v>830</v>
      </c>
      <c r="I2371" s="642"/>
      <c r="J2371" s="87">
        <v>0</v>
      </c>
      <c r="K2371" s="19">
        <f t="shared" si="140"/>
        <v>16</v>
      </c>
      <c r="L2371" s="88">
        <v>0</v>
      </c>
      <c r="M2371" s="21">
        <f t="shared" si="141"/>
        <v>2</v>
      </c>
    </row>
    <row r="2372" spans="1:13">
      <c r="A2372" s="661" t="s">
        <v>831</v>
      </c>
      <c r="B2372" s="569"/>
      <c r="C2372" s="16">
        <v>0</v>
      </c>
      <c r="D2372" s="57">
        <f t="shared" si="138"/>
        <v>374</v>
      </c>
      <c r="E2372" s="181" t="s">
        <v>832</v>
      </c>
      <c r="F2372" s="16">
        <v>0</v>
      </c>
      <c r="G2372" s="156">
        <f t="shared" si="139"/>
        <v>328</v>
      </c>
      <c r="H2372" s="662" t="s">
        <v>833</v>
      </c>
      <c r="I2372" s="663"/>
      <c r="J2372" s="18">
        <v>0</v>
      </c>
      <c r="K2372" s="19">
        <f t="shared" si="140"/>
        <v>0</v>
      </c>
      <c r="L2372" s="26">
        <v>0</v>
      </c>
      <c r="M2372" s="21">
        <f t="shared" si="141"/>
        <v>4</v>
      </c>
    </row>
    <row r="2373" spans="1:13">
      <c r="A2373" s="661" t="s">
        <v>834</v>
      </c>
      <c r="B2373" s="569"/>
      <c r="C2373" s="16">
        <v>2</v>
      </c>
      <c r="D2373" s="57">
        <f t="shared" si="138"/>
        <v>47</v>
      </c>
      <c r="E2373" s="181" t="s">
        <v>835</v>
      </c>
      <c r="F2373" s="16">
        <v>10</v>
      </c>
      <c r="G2373" s="156">
        <f t="shared" si="139"/>
        <v>1408</v>
      </c>
      <c r="H2373" s="662" t="s">
        <v>836</v>
      </c>
      <c r="I2373" s="663"/>
      <c r="J2373" s="18">
        <v>0</v>
      </c>
      <c r="K2373" s="19">
        <f t="shared" si="140"/>
        <v>0</v>
      </c>
      <c r="L2373" s="26">
        <v>0</v>
      </c>
      <c r="M2373" s="21">
        <f t="shared" si="141"/>
        <v>9</v>
      </c>
    </row>
    <row r="2374" spans="1:13">
      <c r="A2374" s="655" t="s">
        <v>837</v>
      </c>
      <c r="B2374" s="566"/>
      <c r="C2374" s="132">
        <v>0</v>
      </c>
      <c r="D2374" s="57">
        <f t="shared" si="138"/>
        <v>10</v>
      </c>
      <c r="E2374" s="183" t="s">
        <v>838</v>
      </c>
      <c r="F2374" s="132">
        <v>3</v>
      </c>
      <c r="G2374" s="156">
        <f t="shared" si="139"/>
        <v>575</v>
      </c>
      <c r="H2374" s="641" t="s">
        <v>839</v>
      </c>
      <c r="I2374" s="642"/>
      <c r="J2374" s="87">
        <v>0</v>
      </c>
      <c r="K2374" s="19">
        <f t="shared" si="140"/>
        <v>0</v>
      </c>
      <c r="L2374" s="148">
        <v>0</v>
      </c>
      <c r="M2374" s="21">
        <f t="shared" si="141"/>
        <v>3</v>
      </c>
    </row>
    <row r="2375" spans="1:13" ht="18" customHeight="1">
      <c r="A2375" s="655" t="s">
        <v>840</v>
      </c>
      <c r="B2375" s="566"/>
      <c r="C2375" s="132">
        <v>0</v>
      </c>
      <c r="D2375" s="57">
        <f t="shared" si="138"/>
        <v>11</v>
      </c>
      <c r="E2375" s="183" t="s">
        <v>841</v>
      </c>
      <c r="F2375" s="132">
        <v>7</v>
      </c>
      <c r="G2375" s="156">
        <f t="shared" si="139"/>
        <v>233</v>
      </c>
      <c r="H2375" s="641" t="s">
        <v>842</v>
      </c>
      <c r="I2375" s="642"/>
      <c r="J2375" s="87">
        <v>0</v>
      </c>
      <c r="K2375" s="19">
        <f t="shared" si="140"/>
        <v>0</v>
      </c>
      <c r="L2375" s="26">
        <v>0</v>
      </c>
      <c r="M2375" s="21">
        <f t="shared" si="141"/>
        <v>10</v>
      </c>
    </row>
    <row r="2376" spans="1:13">
      <c r="A2376" s="661" t="s">
        <v>843</v>
      </c>
      <c r="B2376" s="569"/>
      <c r="C2376" s="16">
        <v>0</v>
      </c>
      <c r="D2376" s="57">
        <f t="shared" si="138"/>
        <v>10</v>
      </c>
      <c r="E2376" s="181" t="s">
        <v>844</v>
      </c>
      <c r="F2376" s="16">
        <v>0</v>
      </c>
      <c r="G2376" s="156">
        <f t="shared" si="139"/>
        <v>15</v>
      </c>
      <c r="H2376" s="662"/>
      <c r="I2376" s="663"/>
      <c r="J2376" s="18"/>
      <c r="K2376" s="19"/>
      <c r="L2376" s="26"/>
      <c r="M2376" s="110"/>
    </row>
    <row r="2377" spans="1:13">
      <c r="A2377" s="646" t="s">
        <v>845</v>
      </c>
      <c r="B2377" s="647"/>
      <c r="C2377" s="94">
        <v>2</v>
      </c>
      <c r="D2377" s="57">
        <f t="shared" si="138"/>
        <v>26</v>
      </c>
      <c r="E2377" s="95" t="s">
        <v>846</v>
      </c>
      <c r="F2377" s="94">
        <v>6</v>
      </c>
      <c r="G2377" s="156">
        <f t="shared" si="139"/>
        <v>21</v>
      </c>
      <c r="H2377" s="648"/>
      <c r="I2377" s="649"/>
      <c r="J2377" s="97"/>
      <c r="K2377" s="98"/>
      <c r="L2377" s="99"/>
      <c r="M2377" s="111"/>
    </row>
    <row r="2378" spans="1:13">
      <c r="A2378" s="646" t="s">
        <v>847</v>
      </c>
      <c r="B2378" s="647"/>
      <c r="C2378" s="94">
        <v>2</v>
      </c>
      <c r="D2378" s="57">
        <f t="shared" si="138"/>
        <v>24</v>
      </c>
      <c r="E2378" s="95" t="s">
        <v>848</v>
      </c>
      <c r="F2378" s="94">
        <v>5</v>
      </c>
      <c r="G2378" s="156">
        <f t="shared" si="139"/>
        <v>50</v>
      </c>
      <c r="H2378" s="648"/>
      <c r="I2378" s="649"/>
      <c r="J2378" s="97"/>
      <c r="K2378" s="98"/>
      <c r="L2378" s="99"/>
      <c r="M2378" s="111"/>
    </row>
    <row r="2379" spans="1:13">
      <c r="A2379" s="650" t="s">
        <v>849</v>
      </c>
      <c r="B2379" s="651"/>
      <c r="C2379" s="651"/>
      <c r="D2379" s="651"/>
      <c r="E2379" s="651"/>
      <c r="F2379" s="651"/>
      <c r="G2379" s="651"/>
      <c r="H2379" s="651"/>
      <c r="I2379" s="651"/>
      <c r="J2379" s="651"/>
      <c r="K2379" s="651"/>
      <c r="L2379" s="651"/>
      <c r="M2379" s="652"/>
    </row>
    <row r="2380" spans="1:13">
      <c r="A2380" s="653" t="s">
        <v>850</v>
      </c>
      <c r="B2380" s="654"/>
      <c r="C2380" s="656" t="s">
        <v>851</v>
      </c>
      <c r="D2380" s="639" t="s">
        <v>852</v>
      </c>
      <c r="E2380" s="566"/>
      <c r="F2380" s="639" t="s">
        <v>853</v>
      </c>
      <c r="G2380" s="658"/>
      <c r="H2380" s="659" t="s">
        <v>854</v>
      </c>
      <c r="I2380" s="656" t="s">
        <v>855</v>
      </c>
      <c r="J2380" s="639" t="s">
        <v>852</v>
      </c>
      <c r="K2380" s="566"/>
      <c r="L2380" s="639" t="s">
        <v>853</v>
      </c>
      <c r="M2380" s="640"/>
    </row>
    <row r="2381" spans="1:13" ht="33" customHeight="1">
      <c r="A2381" s="655"/>
      <c r="B2381" s="566"/>
      <c r="C2381" s="657"/>
      <c r="D2381" s="181" t="s">
        <v>856</v>
      </c>
      <c r="E2381" s="181" t="s">
        <v>857</v>
      </c>
      <c r="F2381" s="181" t="s">
        <v>856</v>
      </c>
      <c r="G2381" s="27" t="s">
        <v>857</v>
      </c>
      <c r="H2381" s="660"/>
      <c r="I2381" s="657"/>
      <c r="J2381" s="181" t="s">
        <v>856</v>
      </c>
      <c r="K2381" s="181" t="s">
        <v>857</v>
      </c>
      <c r="L2381" s="181" t="s">
        <v>856</v>
      </c>
      <c r="M2381" s="186" t="s">
        <v>857</v>
      </c>
    </row>
    <row r="2382" spans="1:13" ht="22.5">
      <c r="A2382" s="180">
        <v>1</v>
      </c>
      <c r="B2382" s="190" t="s">
        <v>858</v>
      </c>
      <c r="C2382" s="65" t="s">
        <v>859</v>
      </c>
      <c r="D2382" s="59">
        <v>0</v>
      </c>
      <c r="E2382" s="58">
        <v>70.5</v>
      </c>
      <c r="F2382" s="59">
        <v>0</v>
      </c>
      <c r="G2382" s="28">
        <v>70.5</v>
      </c>
      <c r="H2382" s="29" t="s">
        <v>860</v>
      </c>
      <c r="I2382" s="58">
        <v>5876</v>
      </c>
      <c r="J2382" s="58">
        <v>0</v>
      </c>
      <c r="K2382" s="58">
        <v>0</v>
      </c>
      <c r="L2382" s="58">
        <v>0</v>
      </c>
      <c r="M2382" s="72">
        <v>6653.6</v>
      </c>
    </row>
    <row r="2383" spans="1:13" ht="22.5">
      <c r="A2383" s="182">
        <v>2</v>
      </c>
      <c r="B2383" s="60" t="s">
        <v>861</v>
      </c>
      <c r="C2383" s="77" t="s">
        <v>859</v>
      </c>
      <c r="D2383" s="62">
        <v>0</v>
      </c>
      <c r="E2383" s="58">
        <v>1286.5</v>
      </c>
      <c r="F2383" s="62">
        <v>0</v>
      </c>
      <c r="G2383" s="52">
        <v>1286.5</v>
      </c>
      <c r="H2383" s="74" t="s">
        <v>862</v>
      </c>
      <c r="I2383" s="64">
        <v>280</v>
      </c>
      <c r="J2383" s="64">
        <v>0</v>
      </c>
      <c r="K2383" s="58">
        <v>0</v>
      </c>
      <c r="L2383" s="64">
        <v>0</v>
      </c>
      <c r="M2383" s="76">
        <v>150</v>
      </c>
    </row>
    <row r="2384" spans="1:13" ht="22.5">
      <c r="A2384" s="180">
        <v>3</v>
      </c>
      <c r="B2384" s="190" t="s">
        <v>861</v>
      </c>
      <c r="C2384" s="70">
        <v>1510</v>
      </c>
      <c r="D2384" s="59">
        <v>0</v>
      </c>
      <c r="E2384" s="58">
        <v>1617</v>
      </c>
      <c r="F2384" s="59">
        <v>0</v>
      </c>
      <c r="G2384" s="28">
        <v>1617</v>
      </c>
      <c r="H2384" s="73" t="s">
        <v>20</v>
      </c>
      <c r="I2384" s="58">
        <v>0</v>
      </c>
      <c r="J2384" s="58">
        <v>0</v>
      </c>
      <c r="K2384" s="58">
        <v>0</v>
      </c>
      <c r="L2384" s="58">
        <v>0</v>
      </c>
      <c r="M2384" s="72">
        <v>400.5</v>
      </c>
    </row>
    <row r="2385" spans="1:13" ht="36">
      <c r="A2385" s="182">
        <v>4</v>
      </c>
      <c r="B2385" s="60" t="s">
        <v>863</v>
      </c>
      <c r="C2385" s="77" t="s">
        <v>859</v>
      </c>
      <c r="D2385" s="62">
        <v>0</v>
      </c>
      <c r="E2385" s="58">
        <v>11</v>
      </c>
      <c r="F2385" s="62">
        <v>0</v>
      </c>
      <c r="G2385" s="52">
        <v>11</v>
      </c>
      <c r="H2385" s="79" t="s">
        <v>21</v>
      </c>
      <c r="I2385" s="183">
        <v>2605</v>
      </c>
      <c r="J2385" s="64">
        <v>0</v>
      </c>
      <c r="K2385" s="58">
        <v>0</v>
      </c>
      <c r="L2385" s="64">
        <v>0</v>
      </c>
      <c r="M2385" s="61">
        <v>2605</v>
      </c>
    </row>
    <row r="2386" spans="1:13" ht="36">
      <c r="A2386" s="182">
        <v>5</v>
      </c>
      <c r="B2386" s="78" t="s">
        <v>864</v>
      </c>
      <c r="C2386" s="75">
        <v>25580.94</v>
      </c>
      <c r="D2386" s="62">
        <v>0</v>
      </c>
      <c r="E2386" s="58">
        <v>26635.5</v>
      </c>
      <c r="F2386" s="62">
        <v>0</v>
      </c>
      <c r="G2386" s="52">
        <v>26635.5</v>
      </c>
      <c r="H2386" s="79" t="s">
        <v>22</v>
      </c>
      <c r="I2386" s="183">
        <v>7442</v>
      </c>
      <c r="J2386" s="64">
        <v>0</v>
      </c>
      <c r="K2386" s="58">
        <v>0</v>
      </c>
      <c r="L2386" s="64">
        <v>0</v>
      </c>
      <c r="M2386" s="50">
        <v>7442</v>
      </c>
    </row>
    <row r="2387" spans="1:13" ht="36">
      <c r="A2387" s="182">
        <v>6</v>
      </c>
      <c r="B2387" s="78" t="s">
        <v>865</v>
      </c>
      <c r="C2387" s="71">
        <v>50</v>
      </c>
      <c r="D2387" s="62">
        <v>0</v>
      </c>
      <c r="E2387" s="58">
        <v>72.5</v>
      </c>
      <c r="F2387" s="62">
        <v>0</v>
      </c>
      <c r="G2387" s="52">
        <v>72.5</v>
      </c>
      <c r="H2387" s="79" t="s">
        <v>23</v>
      </c>
      <c r="I2387" s="183">
        <v>1319</v>
      </c>
      <c r="J2387" s="64">
        <v>0</v>
      </c>
      <c r="K2387" s="58">
        <v>0</v>
      </c>
      <c r="L2387" s="64">
        <v>0</v>
      </c>
      <c r="M2387" s="50">
        <v>1319</v>
      </c>
    </row>
    <row r="2388" spans="1:13" ht="22.5">
      <c r="A2388" s="180">
        <v>7</v>
      </c>
      <c r="B2388" s="179" t="s">
        <v>866</v>
      </c>
      <c r="C2388" s="66">
        <v>33.6</v>
      </c>
      <c r="D2388" s="59">
        <v>0</v>
      </c>
      <c r="E2388" s="58">
        <v>24.16</v>
      </c>
      <c r="F2388" s="59">
        <v>0</v>
      </c>
      <c r="G2388" s="28">
        <v>24.16</v>
      </c>
      <c r="H2388" s="31"/>
      <c r="I2388" s="181"/>
      <c r="J2388" s="181"/>
      <c r="K2388" s="181"/>
      <c r="L2388" s="181"/>
      <c r="M2388" s="30"/>
    </row>
    <row r="2389" spans="1:13" ht="22.5">
      <c r="A2389" s="182">
        <v>8</v>
      </c>
      <c r="B2389" s="32" t="s">
        <v>867</v>
      </c>
      <c r="C2389" s="67">
        <v>88.8</v>
      </c>
      <c r="D2389" s="62">
        <v>0</v>
      </c>
      <c r="E2389" s="58">
        <v>70.42</v>
      </c>
      <c r="F2389" s="62">
        <v>0</v>
      </c>
      <c r="G2389" s="52">
        <v>70.42</v>
      </c>
      <c r="H2389" s="33"/>
      <c r="I2389" s="183"/>
      <c r="J2389" s="183"/>
      <c r="K2389" s="183"/>
      <c r="L2389" s="183"/>
      <c r="M2389" s="34"/>
    </row>
    <row r="2390" spans="1:13">
      <c r="A2390" s="180">
        <v>9</v>
      </c>
      <c r="B2390" s="179" t="s">
        <v>868</v>
      </c>
      <c r="C2390" s="68">
        <v>1343</v>
      </c>
      <c r="D2390" s="59">
        <v>0</v>
      </c>
      <c r="E2390" s="58">
        <v>1474.91</v>
      </c>
      <c r="F2390" s="59">
        <v>0</v>
      </c>
      <c r="G2390" s="28">
        <v>1474.91</v>
      </c>
      <c r="H2390" s="31"/>
      <c r="I2390" s="181"/>
      <c r="J2390" s="181"/>
      <c r="K2390" s="181"/>
      <c r="L2390" s="181"/>
      <c r="M2390" s="30"/>
    </row>
    <row r="2391" spans="1:13">
      <c r="A2391" s="182">
        <v>10</v>
      </c>
      <c r="B2391" s="32" t="s">
        <v>869</v>
      </c>
      <c r="C2391" s="69">
        <v>4007</v>
      </c>
      <c r="D2391" s="62">
        <v>0</v>
      </c>
      <c r="E2391" s="58">
        <v>3972.43</v>
      </c>
      <c r="F2391" s="62">
        <v>0</v>
      </c>
      <c r="G2391" s="28">
        <v>3972.43</v>
      </c>
      <c r="H2391" s="33"/>
      <c r="I2391" s="183"/>
      <c r="J2391" s="183"/>
      <c r="K2391" s="183"/>
      <c r="L2391" s="183"/>
      <c r="M2391" s="34"/>
    </row>
    <row r="2392" spans="1:13" ht="17.25" thickBot="1">
      <c r="A2392" s="35">
        <v>11</v>
      </c>
      <c r="B2392" s="36"/>
      <c r="C2392" s="37"/>
      <c r="D2392" s="38"/>
      <c r="E2392" s="90"/>
      <c r="F2392" s="38"/>
      <c r="G2392" s="39"/>
      <c r="H2392" s="40"/>
      <c r="I2392" s="41"/>
      <c r="J2392" s="41"/>
      <c r="K2392" s="41"/>
      <c r="L2392" s="41"/>
      <c r="M2392" s="42"/>
    </row>
    <row r="2393" spans="1:13" ht="33.75" thickTop="1">
      <c r="A2393" s="565" t="s">
        <v>870</v>
      </c>
      <c r="B2393" s="566"/>
      <c r="C2393" s="567"/>
      <c r="D2393" s="567"/>
      <c r="E2393" s="639"/>
      <c r="F2393" s="641" t="s">
        <v>871</v>
      </c>
      <c r="G2393" s="642"/>
      <c r="H2393" s="43" t="s">
        <v>872</v>
      </c>
      <c r="I2393" s="43" t="s">
        <v>873</v>
      </c>
      <c r="J2393" s="567" t="s">
        <v>874</v>
      </c>
      <c r="K2393" s="567"/>
      <c r="L2393" s="567" t="s">
        <v>875</v>
      </c>
      <c r="M2393" s="643"/>
    </row>
    <row r="2394" spans="1:13">
      <c r="A2394" s="618" t="s">
        <v>876</v>
      </c>
      <c r="B2394" s="619"/>
      <c r="C2394" s="620"/>
      <c r="D2394" s="620" t="s">
        <v>877</v>
      </c>
      <c r="E2394" s="621"/>
      <c r="F2394" s="644"/>
      <c r="G2394" s="645"/>
      <c r="H2394" s="89"/>
      <c r="I2394" s="57"/>
      <c r="J2394" s="570"/>
      <c r="K2394" s="570"/>
      <c r="L2394" s="570"/>
      <c r="M2394" s="623"/>
    </row>
    <row r="2395" spans="1:13">
      <c r="A2395" s="618" t="s">
        <v>878</v>
      </c>
      <c r="B2395" s="619"/>
      <c r="C2395" s="620"/>
      <c r="D2395" s="620" t="s">
        <v>879</v>
      </c>
      <c r="E2395" s="621"/>
      <c r="F2395" s="622"/>
      <c r="G2395" s="570"/>
      <c r="H2395" s="92"/>
      <c r="I2395" s="57"/>
      <c r="J2395" s="570"/>
      <c r="K2395" s="570"/>
      <c r="L2395" s="570"/>
      <c r="M2395" s="623"/>
    </row>
    <row r="2396" spans="1:13">
      <c r="A2396" s="634" t="s">
        <v>880</v>
      </c>
      <c r="B2396" s="635"/>
      <c r="C2396" s="579"/>
      <c r="D2396" s="636" t="s">
        <v>881</v>
      </c>
      <c r="E2396" s="637"/>
      <c r="F2396" s="638"/>
      <c r="G2396" s="567"/>
      <c r="H2396" s="92"/>
      <c r="I2396" s="57"/>
      <c r="J2396" s="570"/>
      <c r="K2396" s="570"/>
      <c r="L2396" s="570"/>
      <c r="M2396" s="623"/>
    </row>
    <row r="2397" spans="1:13">
      <c r="A2397" s="618" t="s">
        <v>882</v>
      </c>
      <c r="B2397" s="619"/>
      <c r="C2397" s="620"/>
      <c r="D2397" s="620" t="s">
        <v>883</v>
      </c>
      <c r="E2397" s="621"/>
      <c r="F2397" s="622"/>
      <c r="G2397" s="570"/>
      <c r="H2397" s="92"/>
      <c r="I2397" s="44"/>
      <c r="J2397" s="570"/>
      <c r="K2397" s="570"/>
      <c r="L2397" s="570"/>
      <c r="M2397" s="623"/>
    </row>
    <row r="2398" spans="1:13" ht="17.25" thickBot="1">
      <c r="A2398" s="624" t="s">
        <v>884</v>
      </c>
      <c r="B2398" s="625"/>
      <c r="C2398" s="626"/>
      <c r="D2398" s="627" t="s">
        <v>885</v>
      </c>
      <c r="E2398" s="628"/>
      <c r="F2398" s="629"/>
      <c r="G2398" s="630"/>
      <c r="H2398" s="46"/>
      <c r="I2398" s="47"/>
      <c r="J2398" s="631"/>
      <c r="K2398" s="630"/>
      <c r="L2398" s="632"/>
      <c r="M2398" s="633"/>
    </row>
    <row r="2399" spans="1:13" ht="17.25" thickTop="1">
      <c r="A2399" s="607" t="s">
        <v>886</v>
      </c>
      <c r="B2399" s="608"/>
      <c r="C2399" s="608"/>
      <c r="D2399" s="608"/>
      <c r="E2399" s="608"/>
      <c r="F2399" s="608"/>
      <c r="G2399" s="608"/>
      <c r="H2399" s="608"/>
      <c r="I2399" s="608"/>
      <c r="J2399" s="608"/>
      <c r="K2399" s="608"/>
      <c r="L2399" s="608"/>
      <c r="M2399" s="609"/>
    </row>
    <row r="2400" spans="1:13">
      <c r="A2400" s="610" t="s">
        <v>887</v>
      </c>
      <c r="B2400" s="611"/>
      <c r="C2400" s="611"/>
      <c r="D2400" s="611"/>
      <c r="E2400" s="611"/>
      <c r="F2400" s="611"/>
      <c r="G2400" s="611"/>
      <c r="H2400" s="611"/>
      <c r="I2400" s="611"/>
      <c r="J2400" s="611"/>
      <c r="K2400" s="611"/>
      <c r="L2400" s="611"/>
      <c r="M2400" s="612"/>
    </row>
    <row r="2401" spans="1:14" ht="30" customHeight="1">
      <c r="A2401" s="613" t="s">
        <v>888</v>
      </c>
      <c r="B2401" s="614"/>
      <c r="C2401" s="614"/>
      <c r="D2401" s="614"/>
      <c r="E2401" s="614"/>
      <c r="F2401" s="614"/>
      <c r="G2401" s="614"/>
      <c r="H2401" s="614"/>
      <c r="I2401" s="614"/>
      <c r="J2401" s="614"/>
      <c r="K2401" s="614"/>
      <c r="L2401" s="614"/>
      <c r="M2401" s="615"/>
    </row>
    <row r="2402" spans="1:14" ht="25.5">
      <c r="E2402" s="616" t="s">
        <v>892</v>
      </c>
      <c r="F2402" s="616"/>
      <c r="G2402" s="616"/>
      <c r="H2402" s="616"/>
      <c r="I2402" s="616"/>
      <c r="L2402" s="616" t="s">
        <v>893</v>
      </c>
      <c r="M2402" s="616"/>
    </row>
    <row r="2403" spans="1:14" ht="25.5">
      <c r="A2403" s="617" t="s">
        <v>894</v>
      </c>
      <c r="B2403" s="617"/>
      <c r="C2403" s="617"/>
      <c r="E2403" s="616" t="s">
        <v>895</v>
      </c>
      <c r="F2403" s="616"/>
      <c r="G2403" s="616"/>
      <c r="H2403" s="616"/>
      <c r="I2403" s="616"/>
    </row>
    <row r="2404" spans="1:14" ht="17.25" thickBot="1">
      <c r="A2404" s="5" t="s">
        <v>908</v>
      </c>
      <c r="B2404" s="6"/>
      <c r="C2404" s="6"/>
      <c r="D2404" s="6"/>
      <c r="E2404" s="5"/>
      <c r="F2404" s="5"/>
      <c r="G2404" s="5"/>
      <c r="H2404" s="5" t="s">
        <v>897</v>
      </c>
      <c r="J2404" s="592">
        <v>40873</v>
      </c>
      <c r="K2404" s="592"/>
      <c r="L2404" s="592"/>
      <c r="M2404" s="7">
        <f>J2404</f>
        <v>40873</v>
      </c>
    </row>
    <row r="2405" spans="1:14" ht="36" customHeight="1" thickTop="1" thickBot="1">
      <c r="A2405" s="593" t="s">
        <v>82</v>
      </c>
      <c r="B2405" s="594"/>
      <c r="C2405" s="595"/>
      <c r="D2405" s="596" t="s">
        <v>808</v>
      </c>
      <c r="E2405" s="597"/>
      <c r="F2405" s="597"/>
      <c r="G2405" s="597"/>
      <c r="H2405" s="597"/>
      <c r="I2405" s="598"/>
      <c r="J2405" s="599" t="s">
        <v>809</v>
      </c>
      <c r="K2405" s="599"/>
      <c r="L2405" s="600" t="s">
        <v>810</v>
      </c>
      <c r="M2405" s="601"/>
    </row>
    <row r="2406" spans="1:14" ht="17.25" thickTop="1">
      <c r="A2406" s="568" t="s">
        <v>811</v>
      </c>
      <c r="B2406" s="569"/>
      <c r="C2406" s="570"/>
      <c r="D2406" s="563" t="s">
        <v>812</v>
      </c>
      <c r="E2406" s="602"/>
      <c r="F2406" s="603" t="s">
        <v>813</v>
      </c>
      <c r="G2406" s="604"/>
      <c r="H2406" s="605">
        <v>40190</v>
      </c>
      <c r="I2406" s="606"/>
      <c r="J2406" s="595" t="s">
        <v>814</v>
      </c>
      <c r="K2406" s="595"/>
      <c r="L2406" s="581">
        <v>720</v>
      </c>
      <c r="M2406" s="582"/>
    </row>
    <row r="2407" spans="1:14" ht="17.25" thickBot="1">
      <c r="A2407" s="583" t="s">
        <v>815</v>
      </c>
      <c r="B2407" s="584"/>
      <c r="C2407" s="585"/>
      <c r="D2407" s="586" t="s">
        <v>816</v>
      </c>
      <c r="E2407" s="587"/>
      <c r="F2407" s="568" t="s">
        <v>817</v>
      </c>
      <c r="G2407" s="570"/>
      <c r="H2407" s="588">
        <v>41007</v>
      </c>
      <c r="I2407" s="589"/>
      <c r="J2407" s="570" t="s">
        <v>818</v>
      </c>
      <c r="K2407" s="570"/>
      <c r="L2407" s="590">
        <v>586</v>
      </c>
      <c r="M2407" s="591"/>
    </row>
    <row r="2408" spans="1:14" ht="18" thickTop="1" thickBot="1">
      <c r="A2408" s="565" t="s">
        <v>819</v>
      </c>
      <c r="B2408" s="566"/>
      <c r="C2408" s="567"/>
      <c r="D2408" s="572">
        <v>483900000</v>
      </c>
      <c r="E2408" s="573"/>
      <c r="F2408" s="571" t="s">
        <v>820</v>
      </c>
      <c r="G2408" s="557"/>
      <c r="H2408" s="574">
        <v>97</v>
      </c>
      <c r="I2408" s="575"/>
      <c r="J2408" s="557" t="s">
        <v>821</v>
      </c>
      <c r="K2408" s="557"/>
      <c r="L2408" s="576">
        <f>L2406-L2407</f>
        <v>134</v>
      </c>
      <c r="M2408" s="577"/>
    </row>
    <row r="2409" spans="1:14" ht="17.25" thickTop="1">
      <c r="A2409" s="568"/>
      <c r="B2409" s="569"/>
      <c r="C2409" s="570"/>
      <c r="D2409" s="578" t="s">
        <v>822</v>
      </c>
      <c r="E2409" s="578"/>
      <c r="F2409" s="579" t="s">
        <v>823</v>
      </c>
      <c r="G2409" s="579"/>
      <c r="H2409" s="579"/>
      <c r="I2409" s="580"/>
      <c r="J2409" s="566" t="s">
        <v>824</v>
      </c>
      <c r="K2409" s="567"/>
      <c r="L2409" s="458">
        <v>0.74160000000000004</v>
      </c>
      <c r="M2409" s="459"/>
    </row>
    <row r="2410" spans="1:14" ht="17.25" thickBot="1">
      <c r="A2410" s="571"/>
      <c r="B2410" s="556"/>
      <c r="C2410" s="557"/>
      <c r="D2410" s="553" t="s">
        <v>825</v>
      </c>
      <c r="E2410" s="553"/>
      <c r="F2410" s="554" t="s">
        <v>826</v>
      </c>
      <c r="G2410" s="554"/>
      <c r="H2410" s="554"/>
      <c r="I2410" s="555"/>
      <c r="J2410" s="556" t="s">
        <v>827</v>
      </c>
      <c r="K2410" s="557"/>
      <c r="L2410" s="440">
        <v>0.70809999999999995</v>
      </c>
      <c r="M2410" s="441"/>
      <c r="N2410" s="127">
        <f>L2409-L2410</f>
        <v>3.3500000000000085E-2</v>
      </c>
    </row>
    <row r="2411" spans="1:14" ht="77.25" customHeight="1" thickTop="1" thickBot="1">
      <c r="A2411" s="558" t="s">
        <v>1034</v>
      </c>
      <c r="B2411" s="559"/>
      <c r="C2411" s="559"/>
      <c r="D2411" s="559"/>
      <c r="E2411" s="559"/>
      <c r="F2411" s="559"/>
      <c r="G2411" s="559"/>
      <c r="H2411" s="559"/>
      <c r="I2411" s="559"/>
      <c r="J2411" s="559"/>
      <c r="K2411" s="559"/>
      <c r="L2411" s="559"/>
      <c r="M2411" s="560"/>
    </row>
    <row r="2412" spans="1:14" ht="17.25" thickTop="1">
      <c r="A2412" s="561" t="s">
        <v>890</v>
      </c>
      <c r="B2412" s="562"/>
      <c r="C2412" s="563"/>
      <c r="D2412" s="563"/>
      <c r="E2412" s="563"/>
      <c r="F2412" s="563"/>
      <c r="G2412" s="563"/>
      <c r="H2412" s="563"/>
      <c r="I2412" s="563"/>
      <c r="J2412" s="563"/>
      <c r="K2412" s="563"/>
      <c r="L2412" s="563"/>
      <c r="M2412" s="564"/>
    </row>
    <row r="2413" spans="1:14" ht="17.25" thickBot="1">
      <c r="A2413" s="543" t="s">
        <v>891</v>
      </c>
      <c r="B2413" s="544"/>
      <c r="C2413" s="545"/>
      <c r="D2413" s="545"/>
      <c r="E2413" s="545"/>
      <c r="F2413" s="545"/>
      <c r="G2413" s="545"/>
      <c r="H2413" s="545"/>
      <c r="I2413" s="545"/>
      <c r="J2413" s="545"/>
      <c r="K2413" s="545"/>
      <c r="L2413" s="545"/>
      <c r="M2413" s="546"/>
    </row>
    <row r="2414" spans="1:14" ht="42" customHeight="1" thickTop="1" thickBot="1">
      <c r="A2414" s="547" t="s">
        <v>898</v>
      </c>
      <c r="B2414" s="548"/>
      <c r="C2414" s="549"/>
      <c r="D2414" s="549"/>
      <c r="E2414" s="549"/>
      <c r="F2414" s="549"/>
      <c r="G2414" s="549"/>
      <c r="H2414" s="550" t="s">
        <v>899</v>
      </c>
      <c r="I2414" s="550"/>
      <c r="J2414" s="550"/>
      <c r="K2414" s="550"/>
      <c r="L2414" s="550"/>
      <c r="M2414" s="551"/>
    </row>
    <row r="2415" spans="1:14" ht="17.25" thickTop="1">
      <c r="A2415" s="552" t="s">
        <v>900</v>
      </c>
      <c r="B2415" s="552"/>
      <c r="C2415" s="541"/>
      <c r="D2415" s="541"/>
      <c r="E2415" s="541"/>
      <c r="F2415" s="541"/>
      <c r="G2415" s="541"/>
      <c r="H2415" s="541"/>
      <c r="I2415" s="541"/>
      <c r="J2415" s="541"/>
      <c r="K2415" s="541"/>
      <c r="L2415" s="541"/>
      <c r="M2415" s="541"/>
    </row>
    <row r="2416" spans="1:14">
      <c r="A2416" s="542" t="s">
        <v>901</v>
      </c>
      <c r="B2416" s="542"/>
      <c r="C2416" s="540"/>
      <c r="D2416" s="540"/>
      <c r="E2416" s="540"/>
      <c r="F2416" s="540"/>
      <c r="G2416" s="540"/>
      <c r="H2416" s="540"/>
      <c r="I2416" s="540"/>
      <c r="J2416" s="540"/>
      <c r="K2416" s="540"/>
      <c r="L2416" s="540"/>
      <c r="M2416" s="540"/>
    </row>
    <row r="2417" spans="1:14">
      <c r="A2417" s="540" t="s">
        <v>902</v>
      </c>
      <c r="B2417" s="540"/>
      <c r="C2417" s="540"/>
      <c r="D2417" s="540"/>
      <c r="E2417" s="540"/>
      <c r="F2417" s="540"/>
      <c r="G2417" s="540"/>
      <c r="H2417" s="540"/>
      <c r="I2417" s="540"/>
      <c r="J2417" s="540"/>
      <c r="K2417" s="540"/>
      <c r="L2417" s="540"/>
      <c r="M2417" s="540"/>
    </row>
    <row r="2418" spans="1:14">
      <c r="A2418" s="540" t="s">
        <v>903</v>
      </c>
      <c r="B2418" s="540"/>
      <c r="C2418" s="541"/>
      <c r="D2418" s="541"/>
      <c r="E2418" s="541"/>
      <c r="F2418" s="541"/>
      <c r="G2418" s="541"/>
      <c r="H2418" s="541"/>
      <c r="I2418" s="541"/>
      <c r="J2418" s="541"/>
      <c r="K2418" s="541"/>
      <c r="L2418" s="541"/>
      <c r="M2418" s="541"/>
    </row>
    <row r="2419" spans="1:14">
      <c r="A2419" s="542" t="s">
        <v>904</v>
      </c>
      <c r="B2419" s="542"/>
      <c r="C2419" s="540"/>
      <c r="D2419" s="540"/>
      <c r="E2419" s="540"/>
      <c r="F2419" s="540"/>
      <c r="G2419" s="540"/>
      <c r="H2419" s="540"/>
      <c r="I2419" s="540"/>
      <c r="J2419" s="540"/>
      <c r="K2419" s="540"/>
      <c r="L2419" s="540"/>
      <c r="M2419" s="540"/>
    </row>
    <row r="2420" spans="1:14">
      <c r="A2420" s="540" t="s">
        <v>905</v>
      </c>
      <c r="B2420" s="540"/>
      <c r="C2420" s="540"/>
      <c r="D2420" s="540"/>
      <c r="E2420" s="540"/>
      <c r="F2420" s="540"/>
      <c r="G2420" s="540"/>
      <c r="H2420" s="540"/>
      <c r="I2420" s="540"/>
      <c r="J2420" s="540"/>
      <c r="K2420" s="540"/>
      <c r="L2420" s="540"/>
      <c r="M2420" s="540"/>
    </row>
    <row r="2421" spans="1:14">
      <c r="A2421" s="540" t="s">
        <v>906</v>
      </c>
      <c r="B2421" s="540"/>
      <c r="C2421" s="540"/>
      <c r="D2421" s="540"/>
      <c r="E2421" s="540"/>
      <c r="F2421" s="540"/>
      <c r="G2421" s="540"/>
      <c r="H2421" s="540"/>
      <c r="I2421" s="540"/>
      <c r="J2421" s="540"/>
      <c r="K2421" s="540"/>
      <c r="L2421" s="540"/>
      <c r="M2421" s="540"/>
    </row>
    <row r="2422" spans="1:14">
      <c r="A2422" s="540" t="s">
        <v>907</v>
      </c>
      <c r="B2422" s="540"/>
      <c r="C2422" s="540"/>
      <c r="D2422" s="540"/>
      <c r="E2422" s="540"/>
      <c r="F2422" s="540"/>
      <c r="G2422" s="540"/>
      <c r="H2422" s="540"/>
      <c r="I2422" s="540"/>
      <c r="J2422" s="540"/>
      <c r="K2422" s="540"/>
      <c r="L2422" s="540"/>
      <c r="M2422" s="540"/>
    </row>
    <row r="2423" spans="1:14" ht="25.5">
      <c r="E2423" s="616" t="s">
        <v>892</v>
      </c>
      <c r="F2423" s="616"/>
      <c r="G2423" s="616"/>
      <c r="H2423" s="616"/>
      <c r="I2423" s="616"/>
      <c r="L2423" s="616" t="s">
        <v>893</v>
      </c>
      <c r="M2423" s="616"/>
    </row>
    <row r="2424" spans="1:14" ht="25.5">
      <c r="A2424" s="617" t="s">
        <v>894</v>
      </c>
      <c r="B2424" s="617"/>
      <c r="C2424" s="617"/>
      <c r="E2424" s="616" t="s">
        <v>895</v>
      </c>
      <c r="F2424" s="616"/>
      <c r="G2424" s="616"/>
      <c r="H2424" s="616"/>
      <c r="I2424" s="616"/>
    </row>
    <row r="2425" spans="1:14" ht="17.25" thickBot="1">
      <c r="A2425" s="5" t="s">
        <v>908</v>
      </c>
      <c r="B2425" s="6"/>
      <c r="C2425" s="6"/>
      <c r="D2425" s="6"/>
      <c r="E2425" s="5"/>
      <c r="F2425" s="5"/>
      <c r="G2425" s="5"/>
      <c r="H2425" s="5" t="s">
        <v>897</v>
      </c>
      <c r="J2425" s="592">
        <v>40874</v>
      </c>
      <c r="K2425" s="592"/>
      <c r="L2425" s="592"/>
      <c r="M2425" s="7">
        <f>J2425</f>
        <v>40874</v>
      </c>
    </row>
    <row r="2426" spans="1:14" ht="36" customHeight="1" thickTop="1" thickBot="1">
      <c r="A2426" s="593" t="s">
        <v>82</v>
      </c>
      <c r="B2426" s="594"/>
      <c r="C2426" s="595"/>
      <c r="D2426" s="596" t="s">
        <v>808</v>
      </c>
      <c r="E2426" s="597"/>
      <c r="F2426" s="597"/>
      <c r="G2426" s="597"/>
      <c r="H2426" s="597"/>
      <c r="I2426" s="598"/>
      <c r="J2426" s="599" t="s">
        <v>809</v>
      </c>
      <c r="K2426" s="599"/>
      <c r="L2426" s="600" t="s">
        <v>810</v>
      </c>
      <c r="M2426" s="601"/>
    </row>
    <row r="2427" spans="1:14" ht="17.25" thickTop="1">
      <c r="A2427" s="568" t="s">
        <v>811</v>
      </c>
      <c r="B2427" s="569"/>
      <c r="C2427" s="570"/>
      <c r="D2427" s="563" t="s">
        <v>812</v>
      </c>
      <c r="E2427" s="602"/>
      <c r="F2427" s="603" t="s">
        <v>813</v>
      </c>
      <c r="G2427" s="604"/>
      <c r="H2427" s="605">
        <v>40190</v>
      </c>
      <c r="I2427" s="606"/>
      <c r="J2427" s="595" t="s">
        <v>814</v>
      </c>
      <c r="K2427" s="595"/>
      <c r="L2427" s="581">
        <v>720</v>
      </c>
      <c r="M2427" s="582"/>
    </row>
    <row r="2428" spans="1:14" ht="17.25" thickBot="1">
      <c r="A2428" s="583" t="s">
        <v>815</v>
      </c>
      <c r="B2428" s="584"/>
      <c r="C2428" s="585"/>
      <c r="D2428" s="586" t="s">
        <v>816</v>
      </c>
      <c r="E2428" s="587"/>
      <c r="F2428" s="568" t="s">
        <v>817</v>
      </c>
      <c r="G2428" s="570"/>
      <c r="H2428" s="588">
        <v>41007</v>
      </c>
      <c r="I2428" s="589"/>
      <c r="J2428" s="570" t="s">
        <v>818</v>
      </c>
      <c r="K2428" s="570"/>
      <c r="L2428" s="590">
        <v>587</v>
      </c>
      <c r="M2428" s="591"/>
    </row>
    <row r="2429" spans="1:14" ht="18" thickTop="1" thickBot="1">
      <c r="A2429" s="565" t="s">
        <v>819</v>
      </c>
      <c r="B2429" s="566"/>
      <c r="C2429" s="567"/>
      <c r="D2429" s="572">
        <v>483900000</v>
      </c>
      <c r="E2429" s="573"/>
      <c r="F2429" s="571" t="s">
        <v>820</v>
      </c>
      <c r="G2429" s="557"/>
      <c r="H2429" s="574">
        <v>97</v>
      </c>
      <c r="I2429" s="575"/>
      <c r="J2429" s="557" t="s">
        <v>821</v>
      </c>
      <c r="K2429" s="557"/>
      <c r="L2429" s="576">
        <f>L2427-L2428</f>
        <v>133</v>
      </c>
      <c r="M2429" s="577"/>
    </row>
    <row r="2430" spans="1:14" ht="17.25" thickTop="1">
      <c r="A2430" s="568"/>
      <c r="B2430" s="569"/>
      <c r="C2430" s="570"/>
      <c r="D2430" s="578" t="s">
        <v>822</v>
      </c>
      <c r="E2430" s="578"/>
      <c r="F2430" s="579" t="s">
        <v>823</v>
      </c>
      <c r="G2430" s="579"/>
      <c r="H2430" s="579"/>
      <c r="I2430" s="580"/>
      <c r="J2430" s="566" t="s">
        <v>824</v>
      </c>
      <c r="K2430" s="567"/>
      <c r="L2430" s="458">
        <v>0.74319999999999997</v>
      </c>
      <c r="M2430" s="459"/>
    </row>
    <row r="2431" spans="1:14" ht="17.25" thickBot="1">
      <c r="A2431" s="571"/>
      <c r="B2431" s="556"/>
      <c r="C2431" s="557"/>
      <c r="D2431" s="553" t="s">
        <v>825</v>
      </c>
      <c r="E2431" s="553"/>
      <c r="F2431" s="554" t="s">
        <v>826</v>
      </c>
      <c r="G2431" s="554"/>
      <c r="H2431" s="554"/>
      <c r="I2431" s="555"/>
      <c r="J2431" s="556" t="s">
        <v>827</v>
      </c>
      <c r="K2431" s="557"/>
      <c r="L2431" s="440">
        <v>0.71099999999999997</v>
      </c>
      <c r="M2431" s="441"/>
      <c r="N2431" s="127">
        <f>L2430-L2431</f>
        <v>3.2200000000000006E-2</v>
      </c>
    </row>
    <row r="2432" spans="1:14" ht="18" thickTop="1" thickBot="1">
      <c r="A2432" s="704" t="s">
        <v>909</v>
      </c>
      <c r="B2432" s="705"/>
      <c r="C2432" s="706"/>
      <c r="D2432" s="706"/>
      <c r="E2432" s="706"/>
      <c r="F2432" s="706"/>
      <c r="G2432" s="706"/>
      <c r="H2432" s="706"/>
      <c r="I2432" s="706"/>
      <c r="J2432" s="707"/>
      <c r="K2432" s="707"/>
      <c r="L2432" s="706"/>
      <c r="M2432" s="708"/>
    </row>
    <row r="2433" spans="1:13" ht="24" customHeight="1" thickTop="1">
      <c r="A2433" s="568" t="s">
        <v>910</v>
      </c>
      <c r="B2433" s="569"/>
      <c r="C2433" s="570"/>
      <c r="D2433" s="181" t="s">
        <v>911</v>
      </c>
      <c r="E2433" s="181" t="s">
        <v>912</v>
      </c>
      <c r="F2433" s="570" t="s">
        <v>913</v>
      </c>
      <c r="G2433" s="570"/>
      <c r="H2433" s="570" t="s">
        <v>914</v>
      </c>
      <c r="I2433" s="709"/>
      <c r="J2433" s="710" t="s">
        <v>915</v>
      </c>
      <c r="K2433" s="711"/>
      <c r="L2433" s="569" t="s">
        <v>875</v>
      </c>
      <c r="M2433" s="623"/>
    </row>
    <row r="2434" spans="1:13" ht="38.25" customHeight="1">
      <c r="A2434" s="14">
        <v>1</v>
      </c>
      <c r="B2434" s="698" t="s">
        <v>916</v>
      </c>
      <c r="C2434" s="699"/>
      <c r="D2434" s="181" t="s">
        <v>917</v>
      </c>
      <c r="E2434" s="54">
        <v>1</v>
      </c>
      <c r="F2434" s="675"/>
      <c r="G2434" s="676"/>
      <c r="H2434" s="677">
        <f>L2428/L2427</f>
        <v>0.81527777777777777</v>
      </c>
      <c r="I2434" s="678"/>
      <c r="J2434" s="688" t="s">
        <v>918</v>
      </c>
      <c r="K2434" s="689"/>
      <c r="L2434" s="700"/>
      <c r="M2434" s="701"/>
    </row>
    <row r="2435" spans="1:13" ht="38.25" customHeight="1">
      <c r="A2435" s="14">
        <v>2</v>
      </c>
      <c r="B2435" s="686" t="s">
        <v>1035</v>
      </c>
      <c r="C2435" s="687"/>
      <c r="D2435" s="181" t="s">
        <v>920</v>
      </c>
      <c r="E2435" s="112">
        <v>1348.9</v>
      </c>
      <c r="F2435" s="675"/>
      <c r="G2435" s="676"/>
      <c r="H2435" s="702">
        <f>E2435</f>
        <v>1348.9</v>
      </c>
      <c r="I2435" s="703"/>
      <c r="J2435" s="688" t="s">
        <v>113</v>
      </c>
      <c r="K2435" s="689"/>
      <c r="L2435" s="696" t="s">
        <v>1036</v>
      </c>
      <c r="M2435" s="697"/>
    </row>
    <row r="2436" spans="1:13" ht="38.25" customHeight="1">
      <c r="A2436" s="14">
        <v>3</v>
      </c>
      <c r="B2436" s="686" t="s">
        <v>1028</v>
      </c>
      <c r="C2436" s="687"/>
      <c r="D2436" s="181" t="s">
        <v>920</v>
      </c>
      <c r="E2436" s="112">
        <v>33186</v>
      </c>
      <c r="F2436" s="675"/>
      <c r="G2436" s="676"/>
      <c r="H2436" s="702">
        <v>33180</v>
      </c>
      <c r="I2436" s="703"/>
      <c r="J2436" s="688" t="s">
        <v>918</v>
      </c>
      <c r="K2436" s="689"/>
      <c r="L2436" s="696" t="s">
        <v>1029</v>
      </c>
      <c r="M2436" s="697"/>
    </row>
    <row r="2437" spans="1:13" ht="51" customHeight="1">
      <c r="A2437" s="14">
        <v>4</v>
      </c>
      <c r="B2437" s="686" t="s">
        <v>919</v>
      </c>
      <c r="C2437" s="687"/>
      <c r="D2437" s="181" t="s">
        <v>920</v>
      </c>
      <c r="E2437" s="112">
        <v>49.6</v>
      </c>
      <c r="F2437" s="675"/>
      <c r="G2437" s="676"/>
      <c r="H2437" s="702">
        <v>36</v>
      </c>
      <c r="I2437" s="703"/>
      <c r="J2437" s="688" t="s">
        <v>918</v>
      </c>
      <c r="K2437" s="689"/>
      <c r="L2437" s="696" t="s">
        <v>1037</v>
      </c>
      <c r="M2437" s="697"/>
    </row>
    <row r="2438" spans="1:13" ht="38.25" customHeight="1">
      <c r="A2438" s="14">
        <v>5</v>
      </c>
      <c r="B2438" s="686" t="s">
        <v>983</v>
      </c>
      <c r="C2438" s="687"/>
      <c r="D2438" s="181" t="s">
        <v>925</v>
      </c>
      <c r="E2438" s="112">
        <v>7945.8</v>
      </c>
      <c r="F2438" s="675"/>
      <c r="G2438" s="676"/>
      <c r="H2438" s="702">
        <v>2650</v>
      </c>
      <c r="I2438" s="703"/>
      <c r="J2438" s="688" t="s">
        <v>918</v>
      </c>
      <c r="K2438" s="689"/>
      <c r="L2438" s="696" t="s">
        <v>1007</v>
      </c>
      <c r="M2438" s="697"/>
    </row>
    <row r="2439" spans="1:13" ht="38.25" customHeight="1">
      <c r="A2439" s="14">
        <v>6</v>
      </c>
      <c r="B2439" s="692" t="s">
        <v>924</v>
      </c>
      <c r="C2439" s="693"/>
      <c r="D2439" s="181" t="s">
        <v>925</v>
      </c>
      <c r="E2439" s="55">
        <v>8512</v>
      </c>
      <c r="F2439" s="675"/>
      <c r="G2439" s="676"/>
      <c r="H2439" s="677">
        <v>7000</v>
      </c>
      <c r="I2439" s="678"/>
      <c r="J2439" s="688" t="s">
        <v>918</v>
      </c>
      <c r="K2439" s="689"/>
      <c r="L2439" s="696" t="s">
        <v>1015</v>
      </c>
      <c r="M2439" s="697"/>
    </row>
    <row r="2440" spans="1:13" ht="38.25" customHeight="1">
      <c r="A2440" s="14">
        <v>7</v>
      </c>
      <c r="B2440" s="692" t="s">
        <v>927</v>
      </c>
      <c r="C2440" s="693"/>
      <c r="D2440" s="181" t="s">
        <v>925</v>
      </c>
      <c r="E2440" s="112">
        <v>696.15</v>
      </c>
      <c r="F2440" s="675"/>
      <c r="G2440" s="676"/>
      <c r="H2440" s="677">
        <v>208</v>
      </c>
      <c r="I2440" s="678"/>
      <c r="J2440" s="688" t="s">
        <v>918</v>
      </c>
      <c r="K2440" s="689"/>
      <c r="L2440" s="694" t="s">
        <v>928</v>
      </c>
      <c r="M2440" s="695"/>
    </row>
    <row r="2441" spans="1:13" ht="38.25" customHeight="1">
      <c r="A2441" s="14">
        <v>8</v>
      </c>
      <c r="B2441" s="692" t="s">
        <v>929</v>
      </c>
      <c r="C2441" s="693"/>
      <c r="D2441" s="181" t="s">
        <v>925</v>
      </c>
      <c r="E2441" s="112">
        <v>557</v>
      </c>
      <c r="F2441" s="675"/>
      <c r="G2441" s="676"/>
      <c r="H2441" s="677">
        <v>185</v>
      </c>
      <c r="I2441" s="678"/>
      <c r="J2441" s="688" t="s">
        <v>918</v>
      </c>
      <c r="K2441" s="689"/>
      <c r="L2441" s="694" t="s">
        <v>930</v>
      </c>
      <c r="M2441" s="695"/>
    </row>
    <row r="2442" spans="1:13" ht="54.75" customHeight="1">
      <c r="A2442" s="14">
        <v>9</v>
      </c>
      <c r="B2442" s="686" t="s">
        <v>931</v>
      </c>
      <c r="C2442" s="687"/>
      <c r="D2442" s="181" t="s">
        <v>925</v>
      </c>
      <c r="E2442" s="55">
        <v>7726</v>
      </c>
      <c r="F2442" s="675"/>
      <c r="G2442" s="676"/>
      <c r="H2442" s="677">
        <v>6726</v>
      </c>
      <c r="I2442" s="678"/>
      <c r="J2442" s="688" t="s">
        <v>932</v>
      </c>
      <c r="K2442" s="689"/>
      <c r="L2442" s="690" t="s">
        <v>1018</v>
      </c>
      <c r="M2442" s="691"/>
    </row>
    <row r="2443" spans="1:13" ht="38.25" customHeight="1">
      <c r="A2443" s="14">
        <v>10</v>
      </c>
      <c r="B2443" s="686" t="s">
        <v>934</v>
      </c>
      <c r="C2443" s="687"/>
      <c r="D2443" s="181" t="s">
        <v>925</v>
      </c>
      <c r="E2443" s="55">
        <v>2013</v>
      </c>
      <c r="F2443" s="675"/>
      <c r="G2443" s="676"/>
      <c r="H2443" s="677">
        <v>1000</v>
      </c>
      <c r="I2443" s="678"/>
      <c r="J2443" s="688" t="s">
        <v>918</v>
      </c>
      <c r="K2443" s="689"/>
      <c r="L2443" s="681" t="s">
        <v>935</v>
      </c>
      <c r="M2443" s="682"/>
    </row>
    <row r="2444" spans="1:13" ht="38.25" customHeight="1">
      <c r="A2444" s="14">
        <v>11</v>
      </c>
      <c r="B2444" s="686" t="s">
        <v>1038</v>
      </c>
      <c r="C2444" s="687"/>
      <c r="D2444" s="181" t="s">
        <v>393</v>
      </c>
      <c r="E2444" s="112">
        <v>38.85</v>
      </c>
      <c r="F2444" s="675"/>
      <c r="G2444" s="676"/>
      <c r="H2444" s="677"/>
      <c r="I2444" s="678"/>
      <c r="J2444" s="688" t="s">
        <v>391</v>
      </c>
      <c r="K2444" s="689"/>
      <c r="L2444" s="681"/>
      <c r="M2444" s="682"/>
    </row>
    <row r="2445" spans="1:13" ht="38.25" customHeight="1">
      <c r="A2445" s="14">
        <v>12</v>
      </c>
      <c r="B2445" s="686" t="s">
        <v>1039</v>
      </c>
      <c r="C2445" s="687"/>
      <c r="D2445" s="181" t="s">
        <v>393</v>
      </c>
      <c r="E2445" s="128">
        <v>77.400000000000006</v>
      </c>
      <c r="F2445" s="675"/>
      <c r="G2445" s="676"/>
      <c r="H2445" s="677">
        <v>26</v>
      </c>
      <c r="I2445" s="678"/>
      <c r="J2445" s="688" t="s">
        <v>391</v>
      </c>
      <c r="K2445" s="689"/>
      <c r="L2445" s="681" t="s">
        <v>1040</v>
      </c>
      <c r="M2445" s="682"/>
    </row>
    <row r="2446" spans="1:13" ht="38.25" customHeight="1">
      <c r="A2446" s="14">
        <v>13</v>
      </c>
      <c r="B2446" s="686" t="s">
        <v>1020</v>
      </c>
      <c r="C2446" s="687"/>
      <c r="D2446" s="181" t="s">
        <v>393</v>
      </c>
      <c r="E2446" s="128">
        <v>283.7</v>
      </c>
      <c r="F2446" s="675"/>
      <c r="G2446" s="676"/>
      <c r="H2446" s="677">
        <v>95</v>
      </c>
      <c r="I2446" s="678"/>
      <c r="J2446" s="688" t="s">
        <v>391</v>
      </c>
      <c r="K2446" s="689"/>
      <c r="L2446" s="681" t="s">
        <v>1021</v>
      </c>
      <c r="M2446" s="682"/>
    </row>
    <row r="2447" spans="1:13" ht="38.25" customHeight="1">
      <c r="A2447" s="14">
        <v>14</v>
      </c>
      <c r="B2447" s="686" t="s">
        <v>1022</v>
      </c>
      <c r="C2447" s="687"/>
      <c r="D2447" s="181" t="s">
        <v>393</v>
      </c>
      <c r="E2447" s="55">
        <v>585</v>
      </c>
      <c r="F2447" s="675"/>
      <c r="G2447" s="676"/>
      <c r="H2447" s="677">
        <v>195</v>
      </c>
      <c r="I2447" s="678"/>
      <c r="J2447" s="688" t="s">
        <v>391</v>
      </c>
      <c r="K2447" s="689"/>
      <c r="L2447" s="681" t="s">
        <v>1023</v>
      </c>
      <c r="M2447" s="682"/>
    </row>
    <row r="2448" spans="1:13" ht="38.25" customHeight="1">
      <c r="A2448" s="14">
        <v>15</v>
      </c>
      <c r="B2448" s="673" t="s">
        <v>1026</v>
      </c>
      <c r="C2448" s="674"/>
      <c r="D2448" s="181" t="s">
        <v>989</v>
      </c>
      <c r="E2448" s="55">
        <v>1</v>
      </c>
      <c r="F2448" s="675"/>
      <c r="G2448" s="676"/>
      <c r="H2448" s="677"/>
      <c r="I2448" s="678"/>
      <c r="J2448" s="688" t="s">
        <v>391</v>
      </c>
      <c r="K2448" s="689"/>
      <c r="L2448" s="681" t="s">
        <v>990</v>
      </c>
      <c r="M2448" s="682"/>
    </row>
    <row r="2449" spans="1:14" ht="38.25" customHeight="1" thickBot="1">
      <c r="A2449" s="14">
        <v>16</v>
      </c>
      <c r="B2449" s="673" t="s">
        <v>991</v>
      </c>
      <c r="C2449" s="674"/>
      <c r="D2449" s="181" t="s">
        <v>989</v>
      </c>
      <c r="E2449" s="55">
        <v>1</v>
      </c>
      <c r="F2449" s="675"/>
      <c r="G2449" s="676"/>
      <c r="H2449" s="677">
        <v>0.6</v>
      </c>
      <c r="I2449" s="678"/>
      <c r="J2449" s="679" t="s">
        <v>529</v>
      </c>
      <c r="K2449" s="680"/>
      <c r="L2449" s="681" t="s">
        <v>992</v>
      </c>
      <c r="M2449" s="682"/>
    </row>
    <row r="2450" spans="1:14" ht="17.25" thickTop="1">
      <c r="A2450" s="683" t="s">
        <v>412</v>
      </c>
      <c r="B2450" s="684"/>
      <c r="C2450" s="684"/>
      <c r="D2450" s="684"/>
      <c r="E2450" s="684"/>
      <c r="F2450" s="684"/>
      <c r="G2450" s="684"/>
      <c r="H2450" s="684"/>
      <c r="I2450" s="684"/>
      <c r="J2450" s="684"/>
      <c r="K2450" s="684"/>
      <c r="L2450" s="684"/>
      <c r="M2450" s="685"/>
    </row>
    <row r="2451" spans="1:14">
      <c r="A2451" s="668" t="s">
        <v>413</v>
      </c>
      <c r="B2451" s="663"/>
      <c r="C2451" s="187" t="s">
        <v>414</v>
      </c>
      <c r="D2451" s="187" t="s">
        <v>415</v>
      </c>
      <c r="E2451" s="187" t="s">
        <v>413</v>
      </c>
      <c r="F2451" s="187" t="s">
        <v>414</v>
      </c>
      <c r="G2451" s="140" t="s">
        <v>415</v>
      </c>
      <c r="H2451" s="669" t="s">
        <v>416</v>
      </c>
      <c r="I2451" s="670"/>
      <c r="J2451" s="671" t="s">
        <v>417</v>
      </c>
      <c r="K2451" s="671"/>
      <c r="L2451" s="671" t="s">
        <v>418</v>
      </c>
      <c r="M2451" s="672"/>
    </row>
    <row r="2452" spans="1:14" ht="17.25" thickBot="1">
      <c r="A2452" s="712" t="s">
        <v>419</v>
      </c>
      <c r="B2452" s="556"/>
      <c r="C2452" s="114">
        <v>4</v>
      </c>
      <c r="D2452" s="129">
        <f>C2452+D2354</f>
        <v>4079</v>
      </c>
      <c r="E2452" s="184" t="s">
        <v>420</v>
      </c>
      <c r="F2452" s="114">
        <v>5</v>
      </c>
      <c r="G2452" s="158">
        <f>F2452+G2354</f>
        <v>8605</v>
      </c>
      <c r="H2452" s="713" t="s">
        <v>421</v>
      </c>
      <c r="I2452" s="557"/>
      <c r="J2452" s="115">
        <v>0</v>
      </c>
      <c r="K2452" s="116">
        <f>J2452+K2354</f>
        <v>32</v>
      </c>
      <c r="L2452" s="131">
        <v>0</v>
      </c>
      <c r="M2452" s="118">
        <f>L2452+M2354</f>
        <v>5</v>
      </c>
    </row>
    <row r="2453" spans="1:14" ht="26.25" thickTop="1">
      <c r="E2453" s="616" t="s">
        <v>448</v>
      </c>
      <c r="F2453" s="616"/>
      <c r="G2453" s="616"/>
      <c r="H2453" s="616"/>
      <c r="I2453" s="616"/>
      <c r="L2453" s="616" t="s">
        <v>449</v>
      </c>
      <c r="M2453" s="616"/>
    </row>
    <row r="2454" spans="1:14" ht="25.5">
      <c r="A2454" s="617" t="s">
        <v>450</v>
      </c>
      <c r="B2454" s="617"/>
      <c r="C2454" s="617"/>
      <c r="E2454" s="616" t="s">
        <v>451</v>
      </c>
      <c r="F2454" s="616"/>
      <c r="G2454" s="616"/>
      <c r="H2454" s="616"/>
      <c r="I2454" s="616"/>
    </row>
    <row r="2455" spans="1:14" ht="17.25" thickBot="1">
      <c r="A2455" s="5" t="s">
        <v>993</v>
      </c>
      <c r="B2455" s="6"/>
      <c r="C2455" s="6"/>
      <c r="D2455" s="6"/>
      <c r="E2455" s="5"/>
      <c r="F2455" s="5"/>
      <c r="G2455" s="5"/>
      <c r="H2455" s="5" t="s">
        <v>452</v>
      </c>
      <c r="J2455" s="592">
        <v>40874</v>
      </c>
      <c r="K2455" s="592"/>
      <c r="L2455" s="592"/>
      <c r="M2455" s="7">
        <f>J2455</f>
        <v>40874</v>
      </c>
    </row>
    <row r="2456" spans="1:14" ht="36" customHeight="1" thickTop="1" thickBot="1">
      <c r="A2456" s="593" t="s">
        <v>807</v>
      </c>
      <c r="B2456" s="594"/>
      <c r="C2456" s="595"/>
      <c r="D2456" s="596" t="s">
        <v>808</v>
      </c>
      <c r="E2456" s="597"/>
      <c r="F2456" s="597"/>
      <c r="G2456" s="597"/>
      <c r="H2456" s="597"/>
      <c r="I2456" s="598"/>
      <c r="J2456" s="599" t="s">
        <v>809</v>
      </c>
      <c r="K2456" s="599"/>
      <c r="L2456" s="600" t="s">
        <v>810</v>
      </c>
      <c r="M2456" s="601"/>
    </row>
    <row r="2457" spans="1:14" ht="17.25" thickTop="1">
      <c r="A2457" s="568" t="s">
        <v>811</v>
      </c>
      <c r="B2457" s="569"/>
      <c r="C2457" s="570"/>
      <c r="D2457" s="563" t="s">
        <v>812</v>
      </c>
      <c r="E2457" s="602"/>
      <c r="F2457" s="603" t="s">
        <v>813</v>
      </c>
      <c r="G2457" s="604"/>
      <c r="H2457" s="605">
        <v>40190</v>
      </c>
      <c r="I2457" s="606"/>
      <c r="J2457" s="595" t="s">
        <v>814</v>
      </c>
      <c r="K2457" s="595"/>
      <c r="L2457" s="581">
        <v>720</v>
      </c>
      <c r="M2457" s="582"/>
    </row>
    <row r="2458" spans="1:14" ht="17.25" thickBot="1">
      <c r="A2458" s="583" t="s">
        <v>815</v>
      </c>
      <c r="B2458" s="584"/>
      <c r="C2458" s="585"/>
      <c r="D2458" s="586" t="s">
        <v>816</v>
      </c>
      <c r="E2458" s="587"/>
      <c r="F2458" s="568" t="s">
        <v>817</v>
      </c>
      <c r="G2458" s="570"/>
      <c r="H2458" s="588">
        <v>41007</v>
      </c>
      <c r="I2458" s="589"/>
      <c r="J2458" s="570" t="s">
        <v>818</v>
      </c>
      <c r="K2458" s="570"/>
      <c r="L2458" s="590">
        <v>587</v>
      </c>
      <c r="M2458" s="591"/>
    </row>
    <row r="2459" spans="1:14" ht="18" thickTop="1" thickBot="1">
      <c r="A2459" s="565" t="s">
        <v>819</v>
      </c>
      <c r="B2459" s="566"/>
      <c r="C2459" s="567"/>
      <c r="D2459" s="572">
        <v>483900000</v>
      </c>
      <c r="E2459" s="573"/>
      <c r="F2459" s="571" t="s">
        <v>820</v>
      </c>
      <c r="G2459" s="557"/>
      <c r="H2459" s="574">
        <v>97</v>
      </c>
      <c r="I2459" s="575"/>
      <c r="J2459" s="557" t="s">
        <v>821</v>
      </c>
      <c r="K2459" s="557"/>
      <c r="L2459" s="576">
        <f>L2457-L2458</f>
        <v>133</v>
      </c>
      <c r="M2459" s="577"/>
    </row>
    <row r="2460" spans="1:14" ht="17.25" thickTop="1">
      <c r="A2460" s="568"/>
      <c r="B2460" s="569"/>
      <c r="C2460" s="570"/>
      <c r="D2460" s="578" t="s">
        <v>822</v>
      </c>
      <c r="E2460" s="578"/>
      <c r="F2460" s="579" t="s">
        <v>823</v>
      </c>
      <c r="G2460" s="579"/>
      <c r="H2460" s="579"/>
      <c r="I2460" s="580"/>
      <c r="J2460" s="566" t="s">
        <v>824</v>
      </c>
      <c r="K2460" s="567"/>
      <c r="L2460" s="458">
        <v>0.74319999999999997</v>
      </c>
      <c r="M2460" s="459"/>
    </row>
    <row r="2461" spans="1:14" ht="17.25" thickBot="1">
      <c r="A2461" s="571"/>
      <c r="B2461" s="556"/>
      <c r="C2461" s="557"/>
      <c r="D2461" s="553" t="s">
        <v>825</v>
      </c>
      <c r="E2461" s="553"/>
      <c r="F2461" s="554" t="s">
        <v>826</v>
      </c>
      <c r="G2461" s="554"/>
      <c r="H2461" s="554"/>
      <c r="I2461" s="555"/>
      <c r="J2461" s="556" t="s">
        <v>827</v>
      </c>
      <c r="K2461" s="557"/>
      <c r="L2461" s="440">
        <v>0.71099999999999997</v>
      </c>
      <c r="M2461" s="441"/>
      <c r="N2461" s="127">
        <f>L2460-L2461</f>
        <v>3.2200000000000006E-2</v>
      </c>
    </row>
    <row r="2462" spans="1:14" ht="17.25" thickTop="1">
      <c r="A2462" s="661" t="s">
        <v>959</v>
      </c>
      <c r="B2462" s="569"/>
      <c r="C2462" s="16">
        <v>0</v>
      </c>
      <c r="D2462" s="57">
        <f>C2462+D2364</f>
        <v>65</v>
      </c>
      <c r="E2462" s="181" t="s">
        <v>960</v>
      </c>
      <c r="F2462" s="16">
        <v>0</v>
      </c>
      <c r="G2462" s="156">
        <f>F2462+G2364</f>
        <v>12</v>
      </c>
      <c r="H2462" s="622" t="s">
        <v>961</v>
      </c>
      <c r="I2462" s="570"/>
      <c r="J2462" s="18">
        <v>0</v>
      </c>
      <c r="K2462" s="19">
        <f>J2462+K2364</f>
        <v>143</v>
      </c>
      <c r="L2462" s="20">
        <v>0</v>
      </c>
      <c r="M2462" s="21">
        <f>L2462+M2364</f>
        <v>11</v>
      </c>
    </row>
    <row r="2463" spans="1:14">
      <c r="A2463" s="661" t="s">
        <v>962</v>
      </c>
      <c r="B2463" s="569"/>
      <c r="C2463" s="16">
        <v>3</v>
      </c>
      <c r="D2463" s="57">
        <f t="shared" ref="D2463:D2476" si="142">C2463+D2365</f>
        <v>1617</v>
      </c>
      <c r="E2463" s="181" t="s">
        <v>963</v>
      </c>
      <c r="F2463" s="16">
        <v>0</v>
      </c>
      <c r="G2463" s="156">
        <f t="shared" ref="G2463:G2476" si="143">F2463+G2365</f>
        <v>55</v>
      </c>
      <c r="H2463" s="622" t="s">
        <v>964</v>
      </c>
      <c r="I2463" s="570"/>
      <c r="J2463" s="18">
        <v>0</v>
      </c>
      <c r="K2463" s="19">
        <f t="shared" ref="K2463:K2473" si="144">J2463+K2365</f>
        <v>16</v>
      </c>
      <c r="L2463" s="20">
        <v>0</v>
      </c>
      <c r="M2463" s="21">
        <f t="shared" ref="M2463:M2473" si="145">L2463+M2365</f>
        <v>3</v>
      </c>
    </row>
    <row r="2464" spans="1:14">
      <c r="A2464" s="655" t="s">
        <v>965</v>
      </c>
      <c r="B2464" s="566"/>
      <c r="C2464" s="132">
        <v>0</v>
      </c>
      <c r="D2464" s="57">
        <f t="shared" si="142"/>
        <v>4057</v>
      </c>
      <c r="E2464" s="183" t="s">
        <v>966</v>
      </c>
      <c r="F2464" s="132">
        <v>0</v>
      </c>
      <c r="G2464" s="156">
        <f t="shared" si="143"/>
        <v>96</v>
      </c>
      <c r="H2464" s="638" t="s">
        <v>967</v>
      </c>
      <c r="I2464" s="567"/>
      <c r="J2464" s="87">
        <v>0</v>
      </c>
      <c r="K2464" s="19">
        <f t="shared" si="144"/>
        <v>16</v>
      </c>
      <c r="L2464" s="153">
        <v>0</v>
      </c>
      <c r="M2464" s="21">
        <f t="shared" si="145"/>
        <v>2</v>
      </c>
    </row>
    <row r="2465" spans="1:13">
      <c r="A2465" s="655" t="s">
        <v>968</v>
      </c>
      <c r="B2465" s="566"/>
      <c r="C2465" s="132">
        <v>0</v>
      </c>
      <c r="D2465" s="57">
        <f t="shared" si="142"/>
        <v>518</v>
      </c>
      <c r="E2465" s="151" t="s">
        <v>969</v>
      </c>
      <c r="F2465" s="132">
        <v>0</v>
      </c>
      <c r="G2465" s="156">
        <f t="shared" si="143"/>
        <v>107</v>
      </c>
      <c r="H2465" s="638" t="s">
        <v>970</v>
      </c>
      <c r="I2465" s="567"/>
      <c r="J2465" s="87">
        <v>0</v>
      </c>
      <c r="K2465" s="19">
        <f t="shared" si="144"/>
        <v>0</v>
      </c>
      <c r="L2465" s="153">
        <v>0</v>
      </c>
      <c r="M2465" s="21">
        <f t="shared" si="145"/>
        <v>111</v>
      </c>
    </row>
    <row r="2466" spans="1:13">
      <c r="A2466" s="661" t="s">
        <v>971</v>
      </c>
      <c r="B2466" s="569"/>
      <c r="C2466" s="16">
        <v>0</v>
      </c>
      <c r="D2466" s="57">
        <f t="shared" si="142"/>
        <v>87</v>
      </c>
      <c r="E2466" s="181" t="s">
        <v>972</v>
      </c>
      <c r="F2466" s="16">
        <v>0</v>
      </c>
      <c r="G2466" s="156">
        <f t="shared" si="143"/>
        <v>14</v>
      </c>
      <c r="H2466" s="622" t="s">
        <v>973</v>
      </c>
      <c r="I2466" s="570"/>
      <c r="J2466" s="18">
        <v>0</v>
      </c>
      <c r="K2466" s="19">
        <f t="shared" si="144"/>
        <v>0</v>
      </c>
      <c r="L2466" s="26">
        <v>0</v>
      </c>
      <c r="M2466" s="21">
        <f t="shared" si="145"/>
        <v>3824</v>
      </c>
    </row>
    <row r="2467" spans="1:13">
      <c r="A2467" s="655" t="s">
        <v>974</v>
      </c>
      <c r="B2467" s="566"/>
      <c r="C2467" s="132">
        <v>0</v>
      </c>
      <c r="D2467" s="57">
        <f t="shared" si="142"/>
        <v>441</v>
      </c>
      <c r="E2467" s="183" t="s">
        <v>975</v>
      </c>
      <c r="F2467" s="132">
        <v>0</v>
      </c>
      <c r="G2467" s="156">
        <f t="shared" si="143"/>
        <v>41</v>
      </c>
      <c r="H2467" s="638" t="s">
        <v>974</v>
      </c>
      <c r="I2467" s="567"/>
      <c r="J2467" s="87">
        <v>0</v>
      </c>
      <c r="K2467" s="19">
        <f t="shared" si="144"/>
        <v>0</v>
      </c>
      <c r="L2467" s="88">
        <v>0</v>
      </c>
      <c r="M2467" s="21">
        <f t="shared" si="145"/>
        <v>54</v>
      </c>
    </row>
    <row r="2468" spans="1:13">
      <c r="A2468" s="655" t="s">
        <v>976</v>
      </c>
      <c r="B2468" s="566"/>
      <c r="C2468" s="132">
        <v>0</v>
      </c>
      <c r="D2468" s="57">
        <f t="shared" si="142"/>
        <v>10</v>
      </c>
      <c r="E2468" s="183" t="s">
        <v>977</v>
      </c>
      <c r="F2468" s="132">
        <v>0</v>
      </c>
      <c r="G2468" s="156">
        <f t="shared" si="143"/>
        <v>3</v>
      </c>
      <c r="H2468" s="638" t="s">
        <v>978</v>
      </c>
      <c r="I2468" s="567"/>
      <c r="J2468" s="87">
        <v>0</v>
      </c>
      <c r="K2468" s="19">
        <f t="shared" si="144"/>
        <v>0</v>
      </c>
      <c r="L2468" s="153">
        <v>0</v>
      </c>
      <c r="M2468" s="21">
        <f t="shared" si="145"/>
        <v>10</v>
      </c>
    </row>
    <row r="2469" spans="1:13">
      <c r="A2469" s="655" t="s">
        <v>828</v>
      </c>
      <c r="B2469" s="566"/>
      <c r="C2469" s="22">
        <v>0</v>
      </c>
      <c r="D2469" s="57">
        <f t="shared" si="142"/>
        <v>323</v>
      </c>
      <c r="E2469" s="188" t="s">
        <v>829</v>
      </c>
      <c r="F2469" s="132">
        <v>0</v>
      </c>
      <c r="G2469" s="156">
        <f t="shared" si="143"/>
        <v>10</v>
      </c>
      <c r="H2469" s="641" t="s">
        <v>830</v>
      </c>
      <c r="I2469" s="642"/>
      <c r="J2469" s="87">
        <v>0</v>
      </c>
      <c r="K2469" s="19">
        <f t="shared" si="144"/>
        <v>16</v>
      </c>
      <c r="L2469" s="88">
        <v>0</v>
      </c>
      <c r="M2469" s="21">
        <f t="shared" si="145"/>
        <v>2</v>
      </c>
    </row>
    <row r="2470" spans="1:13">
      <c r="A2470" s="661" t="s">
        <v>831</v>
      </c>
      <c r="B2470" s="569"/>
      <c r="C2470" s="16">
        <v>0</v>
      </c>
      <c r="D2470" s="57">
        <f t="shared" si="142"/>
        <v>374</v>
      </c>
      <c r="E2470" s="181" t="s">
        <v>832</v>
      </c>
      <c r="F2470" s="16">
        <v>0</v>
      </c>
      <c r="G2470" s="156">
        <f t="shared" si="143"/>
        <v>328</v>
      </c>
      <c r="H2470" s="662" t="s">
        <v>833</v>
      </c>
      <c r="I2470" s="663"/>
      <c r="J2470" s="18">
        <v>0</v>
      </c>
      <c r="K2470" s="19">
        <f t="shared" si="144"/>
        <v>0</v>
      </c>
      <c r="L2470" s="26">
        <v>0</v>
      </c>
      <c r="M2470" s="21">
        <f t="shared" si="145"/>
        <v>4</v>
      </c>
    </row>
    <row r="2471" spans="1:13">
      <c r="A2471" s="661" t="s">
        <v>834</v>
      </c>
      <c r="B2471" s="569"/>
      <c r="C2471" s="16">
        <v>2</v>
      </c>
      <c r="D2471" s="57">
        <f t="shared" si="142"/>
        <v>49</v>
      </c>
      <c r="E2471" s="181" t="s">
        <v>835</v>
      </c>
      <c r="F2471" s="16">
        <v>10</v>
      </c>
      <c r="G2471" s="156">
        <f t="shared" si="143"/>
        <v>1418</v>
      </c>
      <c r="H2471" s="662" t="s">
        <v>836</v>
      </c>
      <c r="I2471" s="663"/>
      <c r="J2471" s="18">
        <v>0</v>
      </c>
      <c r="K2471" s="19">
        <f t="shared" si="144"/>
        <v>0</v>
      </c>
      <c r="L2471" s="26">
        <v>0</v>
      </c>
      <c r="M2471" s="21">
        <f t="shared" si="145"/>
        <v>9</v>
      </c>
    </row>
    <row r="2472" spans="1:13">
      <c r="A2472" s="655" t="s">
        <v>837</v>
      </c>
      <c r="B2472" s="566"/>
      <c r="C2472" s="132">
        <v>0</v>
      </c>
      <c r="D2472" s="57">
        <f t="shared" si="142"/>
        <v>10</v>
      </c>
      <c r="E2472" s="183" t="s">
        <v>838</v>
      </c>
      <c r="F2472" s="132">
        <v>3</v>
      </c>
      <c r="G2472" s="156">
        <f t="shared" si="143"/>
        <v>578</v>
      </c>
      <c r="H2472" s="641" t="s">
        <v>839</v>
      </c>
      <c r="I2472" s="642"/>
      <c r="J2472" s="87">
        <v>0</v>
      </c>
      <c r="K2472" s="19">
        <f t="shared" si="144"/>
        <v>0</v>
      </c>
      <c r="L2472" s="148">
        <v>0</v>
      </c>
      <c r="M2472" s="21">
        <f t="shared" si="145"/>
        <v>3</v>
      </c>
    </row>
    <row r="2473" spans="1:13" ht="18" customHeight="1">
      <c r="A2473" s="655" t="s">
        <v>840</v>
      </c>
      <c r="B2473" s="566"/>
      <c r="C2473" s="132">
        <v>0</v>
      </c>
      <c r="D2473" s="57">
        <f t="shared" si="142"/>
        <v>11</v>
      </c>
      <c r="E2473" s="183" t="s">
        <v>841</v>
      </c>
      <c r="F2473" s="132">
        <v>7</v>
      </c>
      <c r="G2473" s="156">
        <f t="shared" si="143"/>
        <v>240</v>
      </c>
      <c r="H2473" s="641" t="s">
        <v>842</v>
      </c>
      <c r="I2473" s="642"/>
      <c r="J2473" s="87">
        <v>0</v>
      </c>
      <c r="K2473" s="19">
        <f t="shared" si="144"/>
        <v>0</v>
      </c>
      <c r="L2473" s="26">
        <v>0</v>
      </c>
      <c r="M2473" s="21">
        <f t="shared" si="145"/>
        <v>10</v>
      </c>
    </row>
    <row r="2474" spans="1:13">
      <c r="A2474" s="661" t="s">
        <v>843</v>
      </c>
      <c r="B2474" s="569"/>
      <c r="C2474" s="16">
        <v>0</v>
      </c>
      <c r="D2474" s="57">
        <f t="shared" si="142"/>
        <v>10</v>
      </c>
      <c r="E2474" s="181" t="s">
        <v>844</v>
      </c>
      <c r="F2474" s="16">
        <v>0</v>
      </c>
      <c r="G2474" s="156">
        <f t="shared" si="143"/>
        <v>15</v>
      </c>
      <c r="H2474" s="662"/>
      <c r="I2474" s="663"/>
      <c r="J2474" s="18"/>
      <c r="K2474" s="19"/>
      <c r="L2474" s="26"/>
      <c r="M2474" s="110"/>
    </row>
    <row r="2475" spans="1:13">
      <c r="A2475" s="646" t="s">
        <v>845</v>
      </c>
      <c r="B2475" s="647"/>
      <c r="C2475" s="94">
        <v>2</v>
      </c>
      <c r="D2475" s="57">
        <f t="shared" si="142"/>
        <v>28</v>
      </c>
      <c r="E2475" s="95" t="s">
        <v>846</v>
      </c>
      <c r="F2475" s="94">
        <v>6</v>
      </c>
      <c r="G2475" s="156">
        <f t="shared" si="143"/>
        <v>27</v>
      </c>
      <c r="H2475" s="648"/>
      <c r="I2475" s="649"/>
      <c r="J2475" s="97"/>
      <c r="K2475" s="98"/>
      <c r="L2475" s="99"/>
      <c r="M2475" s="111"/>
    </row>
    <row r="2476" spans="1:13">
      <c r="A2476" s="646" t="s">
        <v>847</v>
      </c>
      <c r="B2476" s="647"/>
      <c r="C2476" s="94">
        <v>2</v>
      </c>
      <c r="D2476" s="57">
        <f t="shared" si="142"/>
        <v>26</v>
      </c>
      <c r="E2476" s="95" t="s">
        <v>848</v>
      </c>
      <c r="F2476" s="94">
        <v>5</v>
      </c>
      <c r="G2476" s="156">
        <f t="shared" si="143"/>
        <v>55</v>
      </c>
      <c r="H2476" s="648"/>
      <c r="I2476" s="649"/>
      <c r="J2476" s="97"/>
      <c r="K2476" s="98"/>
      <c r="L2476" s="99"/>
      <c r="M2476" s="111"/>
    </row>
    <row r="2477" spans="1:13">
      <c r="A2477" s="650" t="s">
        <v>849</v>
      </c>
      <c r="B2477" s="651"/>
      <c r="C2477" s="651"/>
      <c r="D2477" s="651"/>
      <c r="E2477" s="651"/>
      <c r="F2477" s="651"/>
      <c r="G2477" s="651"/>
      <c r="H2477" s="651"/>
      <c r="I2477" s="651"/>
      <c r="J2477" s="651"/>
      <c r="K2477" s="651"/>
      <c r="L2477" s="651"/>
      <c r="M2477" s="652"/>
    </row>
    <row r="2478" spans="1:13">
      <c r="A2478" s="653" t="s">
        <v>850</v>
      </c>
      <c r="B2478" s="654"/>
      <c r="C2478" s="656" t="s">
        <v>851</v>
      </c>
      <c r="D2478" s="639" t="s">
        <v>852</v>
      </c>
      <c r="E2478" s="566"/>
      <c r="F2478" s="639" t="s">
        <v>853</v>
      </c>
      <c r="G2478" s="658"/>
      <c r="H2478" s="659" t="s">
        <v>854</v>
      </c>
      <c r="I2478" s="656" t="s">
        <v>855</v>
      </c>
      <c r="J2478" s="639" t="s">
        <v>852</v>
      </c>
      <c r="K2478" s="566"/>
      <c r="L2478" s="639" t="s">
        <v>853</v>
      </c>
      <c r="M2478" s="640"/>
    </row>
    <row r="2479" spans="1:13" ht="33" customHeight="1">
      <c r="A2479" s="655"/>
      <c r="B2479" s="566"/>
      <c r="C2479" s="657"/>
      <c r="D2479" s="181" t="s">
        <v>856</v>
      </c>
      <c r="E2479" s="181" t="s">
        <v>857</v>
      </c>
      <c r="F2479" s="181" t="s">
        <v>856</v>
      </c>
      <c r="G2479" s="27" t="s">
        <v>857</v>
      </c>
      <c r="H2479" s="660"/>
      <c r="I2479" s="657"/>
      <c r="J2479" s="181" t="s">
        <v>856</v>
      </c>
      <c r="K2479" s="181" t="s">
        <v>857</v>
      </c>
      <c r="L2479" s="181" t="s">
        <v>856</v>
      </c>
      <c r="M2479" s="186" t="s">
        <v>857</v>
      </c>
    </row>
    <row r="2480" spans="1:13" ht="22.5">
      <c r="A2480" s="180">
        <v>1</v>
      </c>
      <c r="B2480" s="190" t="s">
        <v>858</v>
      </c>
      <c r="C2480" s="65" t="s">
        <v>859</v>
      </c>
      <c r="D2480" s="59">
        <v>0</v>
      </c>
      <c r="E2480" s="58">
        <v>70.5</v>
      </c>
      <c r="F2480" s="59">
        <v>0</v>
      </c>
      <c r="G2480" s="28">
        <v>70.5</v>
      </c>
      <c r="H2480" s="29" t="s">
        <v>860</v>
      </c>
      <c r="I2480" s="58">
        <v>5876</v>
      </c>
      <c r="J2480" s="58">
        <v>0</v>
      </c>
      <c r="K2480" s="58">
        <v>0</v>
      </c>
      <c r="L2480" s="58">
        <v>0</v>
      </c>
      <c r="M2480" s="72">
        <v>6653.6</v>
      </c>
    </row>
    <row r="2481" spans="1:13" ht="22.5">
      <c r="A2481" s="182">
        <v>2</v>
      </c>
      <c r="B2481" s="60" t="s">
        <v>861</v>
      </c>
      <c r="C2481" s="77" t="s">
        <v>859</v>
      </c>
      <c r="D2481" s="62">
        <v>0</v>
      </c>
      <c r="E2481" s="58">
        <v>1286.5</v>
      </c>
      <c r="F2481" s="62">
        <v>0</v>
      </c>
      <c r="G2481" s="52">
        <v>1286.5</v>
      </c>
      <c r="H2481" s="74" t="s">
        <v>862</v>
      </c>
      <c r="I2481" s="64">
        <v>280</v>
      </c>
      <c r="J2481" s="64">
        <v>0</v>
      </c>
      <c r="K2481" s="58">
        <v>0</v>
      </c>
      <c r="L2481" s="64">
        <v>0</v>
      </c>
      <c r="M2481" s="76">
        <v>150</v>
      </c>
    </row>
    <row r="2482" spans="1:13" ht="22.5">
      <c r="A2482" s="180">
        <v>3</v>
      </c>
      <c r="B2482" s="190" t="s">
        <v>861</v>
      </c>
      <c r="C2482" s="70">
        <v>1510</v>
      </c>
      <c r="D2482" s="59">
        <v>0</v>
      </c>
      <c r="E2482" s="58">
        <v>1617</v>
      </c>
      <c r="F2482" s="59">
        <v>0</v>
      </c>
      <c r="G2482" s="28">
        <v>1617</v>
      </c>
      <c r="H2482" s="73" t="s">
        <v>20</v>
      </c>
      <c r="I2482" s="58">
        <v>0</v>
      </c>
      <c r="J2482" s="58">
        <v>0</v>
      </c>
      <c r="K2482" s="58">
        <v>0</v>
      </c>
      <c r="L2482" s="58">
        <v>0</v>
      </c>
      <c r="M2482" s="72">
        <v>400.5</v>
      </c>
    </row>
    <row r="2483" spans="1:13" ht="36">
      <c r="A2483" s="182">
        <v>4</v>
      </c>
      <c r="B2483" s="60" t="s">
        <v>863</v>
      </c>
      <c r="C2483" s="77" t="s">
        <v>859</v>
      </c>
      <c r="D2483" s="62">
        <v>0</v>
      </c>
      <c r="E2483" s="58">
        <v>11</v>
      </c>
      <c r="F2483" s="62">
        <v>0</v>
      </c>
      <c r="G2483" s="52">
        <v>11</v>
      </c>
      <c r="H2483" s="79" t="s">
        <v>21</v>
      </c>
      <c r="I2483" s="183">
        <v>2605</v>
      </c>
      <c r="J2483" s="64">
        <v>0</v>
      </c>
      <c r="K2483" s="58">
        <v>0</v>
      </c>
      <c r="L2483" s="64">
        <v>0</v>
      </c>
      <c r="M2483" s="61">
        <v>2605</v>
      </c>
    </row>
    <row r="2484" spans="1:13" ht="36">
      <c r="A2484" s="182">
        <v>5</v>
      </c>
      <c r="B2484" s="78" t="s">
        <v>864</v>
      </c>
      <c r="C2484" s="75">
        <v>25580.94</v>
      </c>
      <c r="D2484" s="62">
        <v>0</v>
      </c>
      <c r="E2484" s="58">
        <v>26635.5</v>
      </c>
      <c r="F2484" s="62">
        <v>0</v>
      </c>
      <c r="G2484" s="52">
        <v>26635.5</v>
      </c>
      <c r="H2484" s="79" t="s">
        <v>22</v>
      </c>
      <c r="I2484" s="183">
        <v>7442</v>
      </c>
      <c r="J2484" s="64">
        <v>0</v>
      </c>
      <c r="K2484" s="58">
        <v>0</v>
      </c>
      <c r="L2484" s="64">
        <v>0</v>
      </c>
      <c r="M2484" s="50">
        <v>7442</v>
      </c>
    </row>
    <row r="2485" spans="1:13" ht="36">
      <c r="A2485" s="182">
        <v>6</v>
      </c>
      <c r="B2485" s="78" t="s">
        <v>865</v>
      </c>
      <c r="C2485" s="71">
        <v>50</v>
      </c>
      <c r="D2485" s="62">
        <v>0</v>
      </c>
      <c r="E2485" s="58">
        <v>72.5</v>
      </c>
      <c r="F2485" s="62">
        <v>0</v>
      </c>
      <c r="G2485" s="52">
        <v>72.5</v>
      </c>
      <c r="H2485" s="79" t="s">
        <v>23</v>
      </c>
      <c r="I2485" s="183">
        <v>1319</v>
      </c>
      <c r="J2485" s="64">
        <v>0</v>
      </c>
      <c r="K2485" s="58">
        <v>0</v>
      </c>
      <c r="L2485" s="64">
        <v>0</v>
      </c>
      <c r="M2485" s="50">
        <v>1319</v>
      </c>
    </row>
    <row r="2486" spans="1:13" ht="22.5">
      <c r="A2486" s="180">
        <v>7</v>
      </c>
      <c r="B2486" s="179" t="s">
        <v>866</v>
      </c>
      <c r="C2486" s="66">
        <v>33.6</v>
      </c>
      <c r="D2486" s="59">
        <v>0</v>
      </c>
      <c r="E2486" s="58">
        <v>24.16</v>
      </c>
      <c r="F2486" s="59">
        <v>0</v>
      </c>
      <c r="G2486" s="28">
        <v>24.16</v>
      </c>
      <c r="H2486" s="31"/>
      <c r="I2486" s="181"/>
      <c r="J2486" s="181"/>
      <c r="K2486" s="181"/>
      <c r="L2486" s="181"/>
      <c r="M2486" s="30"/>
    </row>
    <row r="2487" spans="1:13" ht="22.5">
      <c r="A2487" s="182">
        <v>8</v>
      </c>
      <c r="B2487" s="32" t="s">
        <v>867</v>
      </c>
      <c r="C2487" s="67">
        <v>88.8</v>
      </c>
      <c r="D2487" s="62">
        <v>0</v>
      </c>
      <c r="E2487" s="58">
        <v>70.42</v>
      </c>
      <c r="F2487" s="62">
        <v>0</v>
      </c>
      <c r="G2487" s="52">
        <v>70.42</v>
      </c>
      <c r="H2487" s="33"/>
      <c r="I2487" s="183"/>
      <c r="J2487" s="183"/>
      <c r="K2487" s="183"/>
      <c r="L2487" s="183"/>
      <c r="M2487" s="34"/>
    </row>
    <row r="2488" spans="1:13">
      <c r="A2488" s="180">
        <v>9</v>
      </c>
      <c r="B2488" s="179" t="s">
        <v>868</v>
      </c>
      <c r="C2488" s="68">
        <v>1343</v>
      </c>
      <c r="D2488" s="59">
        <v>0</v>
      </c>
      <c r="E2488" s="58">
        <v>1474.91</v>
      </c>
      <c r="F2488" s="59">
        <v>0</v>
      </c>
      <c r="G2488" s="28">
        <v>1474.91</v>
      </c>
      <c r="H2488" s="31"/>
      <c r="I2488" s="181"/>
      <c r="J2488" s="181"/>
      <c r="K2488" s="181"/>
      <c r="L2488" s="181"/>
      <c r="M2488" s="30"/>
    </row>
    <row r="2489" spans="1:13">
      <c r="A2489" s="182">
        <v>10</v>
      </c>
      <c r="B2489" s="32" t="s">
        <v>869</v>
      </c>
      <c r="C2489" s="69">
        <v>4007</v>
      </c>
      <c r="D2489" s="62">
        <v>0</v>
      </c>
      <c r="E2489" s="58">
        <v>3972.43</v>
      </c>
      <c r="F2489" s="62">
        <v>0</v>
      </c>
      <c r="G2489" s="28">
        <v>3972.43</v>
      </c>
      <c r="H2489" s="33"/>
      <c r="I2489" s="183"/>
      <c r="J2489" s="183"/>
      <c r="K2489" s="183"/>
      <c r="L2489" s="183"/>
      <c r="M2489" s="34"/>
    </row>
    <row r="2490" spans="1:13" ht="17.25" thickBot="1">
      <c r="A2490" s="35">
        <v>11</v>
      </c>
      <c r="B2490" s="36"/>
      <c r="C2490" s="37"/>
      <c r="D2490" s="38"/>
      <c r="E2490" s="90"/>
      <c r="F2490" s="38"/>
      <c r="G2490" s="39"/>
      <c r="H2490" s="40"/>
      <c r="I2490" s="41"/>
      <c r="J2490" s="41"/>
      <c r="K2490" s="41"/>
      <c r="L2490" s="41"/>
      <c r="M2490" s="42"/>
    </row>
    <row r="2491" spans="1:13" ht="33.75" thickTop="1">
      <c r="A2491" s="565" t="s">
        <v>870</v>
      </c>
      <c r="B2491" s="566"/>
      <c r="C2491" s="567"/>
      <c r="D2491" s="567"/>
      <c r="E2491" s="639"/>
      <c r="F2491" s="641" t="s">
        <v>871</v>
      </c>
      <c r="G2491" s="642"/>
      <c r="H2491" s="43" t="s">
        <v>872</v>
      </c>
      <c r="I2491" s="43" t="s">
        <v>873</v>
      </c>
      <c r="J2491" s="567" t="s">
        <v>874</v>
      </c>
      <c r="K2491" s="567"/>
      <c r="L2491" s="567" t="s">
        <v>875</v>
      </c>
      <c r="M2491" s="643"/>
    </row>
    <row r="2492" spans="1:13">
      <c r="A2492" s="618" t="s">
        <v>876</v>
      </c>
      <c r="B2492" s="619"/>
      <c r="C2492" s="620"/>
      <c r="D2492" s="620" t="s">
        <v>877</v>
      </c>
      <c r="E2492" s="621"/>
      <c r="F2492" s="644"/>
      <c r="G2492" s="645"/>
      <c r="H2492" s="89"/>
      <c r="I2492" s="57"/>
      <c r="J2492" s="570"/>
      <c r="K2492" s="570"/>
      <c r="L2492" s="570"/>
      <c r="M2492" s="623"/>
    </row>
    <row r="2493" spans="1:13">
      <c r="A2493" s="618" t="s">
        <v>878</v>
      </c>
      <c r="B2493" s="619"/>
      <c r="C2493" s="620"/>
      <c r="D2493" s="620" t="s">
        <v>879</v>
      </c>
      <c r="E2493" s="621"/>
      <c r="F2493" s="622"/>
      <c r="G2493" s="570"/>
      <c r="H2493" s="92"/>
      <c r="I2493" s="57"/>
      <c r="J2493" s="570"/>
      <c r="K2493" s="570"/>
      <c r="L2493" s="570"/>
      <c r="M2493" s="623"/>
    </row>
    <row r="2494" spans="1:13">
      <c r="A2494" s="634" t="s">
        <v>880</v>
      </c>
      <c r="B2494" s="635"/>
      <c r="C2494" s="579"/>
      <c r="D2494" s="636" t="s">
        <v>881</v>
      </c>
      <c r="E2494" s="637"/>
      <c r="F2494" s="638"/>
      <c r="G2494" s="567"/>
      <c r="H2494" s="92"/>
      <c r="I2494" s="57"/>
      <c r="J2494" s="570"/>
      <c r="K2494" s="570"/>
      <c r="L2494" s="570"/>
      <c r="M2494" s="623"/>
    </row>
    <row r="2495" spans="1:13">
      <c r="A2495" s="618" t="s">
        <v>882</v>
      </c>
      <c r="B2495" s="619"/>
      <c r="C2495" s="620"/>
      <c r="D2495" s="620" t="s">
        <v>883</v>
      </c>
      <c r="E2495" s="621"/>
      <c r="F2495" s="622"/>
      <c r="G2495" s="570"/>
      <c r="H2495" s="92"/>
      <c r="I2495" s="44"/>
      <c r="J2495" s="570"/>
      <c r="K2495" s="570"/>
      <c r="L2495" s="570"/>
      <c r="M2495" s="623"/>
    </row>
    <row r="2496" spans="1:13" ht="17.25" thickBot="1">
      <c r="A2496" s="624" t="s">
        <v>884</v>
      </c>
      <c r="B2496" s="625"/>
      <c r="C2496" s="626"/>
      <c r="D2496" s="627" t="s">
        <v>885</v>
      </c>
      <c r="E2496" s="628"/>
      <c r="F2496" s="629"/>
      <c r="G2496" s="630"/>
      <c r="H2496" s="46"/>
      <c r="I2496" s="47"/>
      <c r="J2496" s="631"/>
      <c r="K2496" s="630"/>
      <c r="L2496" s="632"/>
      <c r="M2496" s="633"/>
    </row>
    <row r="2497" spans="1:14" ht="17.25" thickTop="1">
      <c r="A2497" s="607" t="s">
        <v>886</v>
      </c>
      <c r="B2497" s="608"/>
      <c r="C2497" s="608"/>
      <c r="D2497" s="608"/>
      <c r="E2497" s="608"/>
      <c r="F2497" s="608"/>
      <c r="G2497" s="608"/>
      <c r="H2497" s="608"/>
      <c r="I2497" s="608"/>
      <c r="J2497" s="608"/>
      <c r="K2497" s="608"/>
      <c r="L2497" s="608"/>
      <c r="M2497" s="609"/>
    </row>
    <row r="2498" spans="1:14">
      <c r="A2498" s="610" t="s">
        <v>887</v>
      </c>
      <c r="B2498" s="611"/>
      <c r="C2498" s="611"/>
      <c r="D2498" s="611"/>
      <c r="E2498" s="611"/>
      <c r="F2498" s="611"/>
      <c r="G2498" s="611"/>
      <c r="H2498" s="611"/>
      <c r="I2498" s="611"/>
      <c r="J2498" s="611"/>
      <c r="K2498" s="611"/>
      <c r="L2498" s="611"/>
      <c r="M2498" s="612"/>
    </row>
    <row r="2499" spans="1:14" ht="30" customHeight="1">
      <c r="A2499" s="613" t="s">
        <v>888</v>
      </c>
      <c r="B2499" s="614"/>
      <c r="C2499" s="614"/>
      <c r="D2499" s="614"/>
      <c r="E2499" s="614"/>
      <c r="F2499" s="614"/>
      <c r="G2499" s="614"/>
      <c r="H2499" s="614"/>
      <c r="I2499" s="614"/>
      <c r="J2499" s="614"/>
      <c r="K2499" s="614"/>
      <c r="L2499" s="614"/>
      <c r="M2499" s="615"/>
    </row>
    <row r="2500" spans="1:14" ht="25.5">
      <c r="E2500" s="616" t="s">
        <v>892</v>
      </c>
      <c r="F2500" s="616"/>
      <c r="G2500" s="616"/>
      <c r="H2500" s="616"/>
      <c r="I2500" s="616"/>
      <c r="L2500" s="616" t="s">
        <v>893</v>
      </c>
      <c r="M2500" s="616"/>
    </row>
    <row r="2501" spans="1:14" ht="25.5">
      <c r="A2501" s="617" t="s">
        <v>894</v>
      </c>
      <c r="B2501" s="617"/>
      <c r="C2501" s="617"/>
      <c r="E2501" s="616" t="s">
        <v>895</v>
      </c>
      <c r="F2501" s="616"/>
      <c r="G2501" s="616"/>
      <c r="H2501" s="616"/>
      <c r="I2501" s="616"/>
    </row>
    <row r="2502" spans="1:14" ht="17.25" thickBot="1">
      <c r="A2502" s="5" t="s">
        <v>908</v>
      </c>
      <c r="B2502" s="6"/>
      <c r="C2502" s="6"/>
      <c r="D2502" s="6"/>
      <c r="E2502" s="5"/>
      <c r="F2502" s="5"/>
      <c r="G2502" s="5"/>
      <c r="H2502" s="5" t="s">
        <v>897</v>
      </c>
      <c r="J2502" s="592">
        <v>40874</v>
      </c>
      <c r="K2502" s="592"/>
      <c r="L2502" s="592"/>
      <c r="M2502" s="7">
        <f>J2502</f>
        <v>40874</v>
      </c>
    </row>
    <row r="2503" spans="1:14" ht="36" customHeight="1" thickTop="1" thickBot="1">
      <c r="A2503" s="593" t="s">
        <v>82</v>
      </c>
      <c r="B2503" s="594"/>
      <c r="C2503" s="595"/>
      <c r="D2503" s="596" t="s">
        <v>808</v>
      </c>
      <c r="E2503" s="597"/>
      <c r="F2503" s="597"/>
      <c r="G2503" s="597"/>
      <c r="H2503" s="597"/>
      <c r="I2503" s="598"/>
      <c r="J2503" s="599" t="s">
        <v>809</v>
      </c>
      <c r="K2503" s="599"/>
      <c r="L2503" s="600" t="s">
        <v>810</v>
      </c>
      <c r="M2503" s="601"/>
    </row>
    <row r="2504" spans="1:14" ht="17.25" thickTop="1">
      <c r="A2504" s="568" t="s">
        <v>811</v>
      </c>
      <c r="B2504" s="569"/>
      <c r="C2504" s="570"/>
      <c r="D2504" s="563" t="s">
        <v>812</v>
      </c>
      <c r="E2504" s="602"/>
      <c r="F2504" s="603" t="s">
        <v>813</v>
      </c>
      <c r="G2504" s="604"/>
      <c r="H2504" s="605">
        <v>40190</v>
      </c>
      <c r="I2504" s="606"/>
      <c r="J2504" s="595" t="s">
        <v>814</v>
      </c>
      <c r="K2504" s="595"/>
      <c r="L2504" s="581">
        <v>720</v>
      </c>
      <c r="M2504" s="582"/>
    </row>
    <row r="2505" spans="1:14" ht="17.25" thickBot="1">
      <c r="A2505" s="583" t="s">
        <v>815</v>
      </c>
      <c r="B2505" s="584"/>
      <c r="C2505" s="585"/>
      <c r="D2505" s="586" t="s">
        <v>816</v>
      </c>
      <c r="E2505" s="587"/>
      <c r="F2505" s="568" t="s">
        <v>817</v>
      </c>
      <c r="G2505" s="570"/>
      <c r="H2505" s="588">
        <v>41007</v>
      </c>
      <c r="I2505" s="589"/>
      <c r="J2505" s="570" t="s">
        <v>818</v>
      </c>
      <c r="K2505" s="570"/>
      <c r="L2505" s="590">
        <v>587</v>
      </c>
      <c r="M2505" s="591"/>
    </row>
    <row r="2506" spans="1:14" ht="18" thickTop="1" thickBot="1">
      <c r="A2506" s="565" t="s">
        <v>819</v>
      </c>
      <c r="B2506" s="566"/>
      <c r="C2506" s="567"/>
      <c r="D2506" s="572">
        <v>483900000</v>
      </c>
      <c r="E2506" s="573"/>
      <c r="F2506" s="571" t="s">
        <v>820</v>
      </c>
      <c r="G2506" s="557"/>
      <c r="H2506" s="574">
        <v>97</v>
      </c>
      <c r="I2506" s="575"/>
      <c r="J2506" s="557" t="s">
        <v>821</v>
      </c>
      <c r="K2506" s="557"/>
      <c r="L2506" s="576">
        <f>L2504-L2505</f>
        <v>133</v>
      </c>
      <c r="M2506" s="577"/>
    </row>
    <row r="2507" spans="1:14" ht="17.25" thickTop="1">
      <c r="A2507" s="568"/>
      <c r="B2507" s="569"/>
      <c r="C2507" s="570"/>
      <c r="D2507" s="578" t="s">
        <v>822</v>
      </c>
      <c r="E2507" s="578"/>
      <c r="F2507" s="579" t="s">
        <v>823</v>
      </c>
      <c r="G2507" s="579"/>
      <c r="H2507" s="579"/>
      <c r="I2507" s="580"/>
      <c r="J2507" s="566" t="s">
        <v>824</v>
      </c>
      <c r="K2507" s="567"/>
      <c r="L2507" s="458">
        <v>0.74319999999999997</v>
      </c>
      <c r="M2507" s="459"/>
    </row>
    <row r="2508" spans="1:14" ht="17.25" thickBot="1">
      <c r="A2508" s="571"/>
      <c r="B2508" s="556"/>
      <c r="C2508" s="557"/>
      <c r="D2508" s="553" t="s">
        <v>825</v>
      </c>
      <c r="E2508" s="553"/>
      <c r="F2508" s="554" t="s">
        <v>826</v>
      </c>
      <c r="G2508" s="554"/>
      <c r="H2508" s="554"/>
      <c r="I2508" s="555"/>
      <c r="J2508" s="556" t="s">
        <v>827</v>
      </c>
      <c r="K2508" s="557"/>
      <c r="L2508" s="440">
        <v>0.71099999999999997</v>
      </c>
      <c r="M2508" s="441"/>
      <c r="N2508" s="127">
        <f>L2507-L2508</f>
        <v>3.2200000000000006E-2</v>
      </c>
    </row>
    <row r="2509" spans="1:14" ht="77.25" customHeight="1" thickTop="1" thickBot="1">
      <c r="A2509" s="558" t="s">
        <v>1034</v>
      </c>
      <c r="B2509" s="559"/>
      <c r="C2509" s="559"/>
      <c r="D2509" s="559"/>
      <c r="E2509" s="559"/>
      <c r="F2509" s="559"/>
      <c r="G2509" s="559"/>
      <c r="H2509" s="559"/>
      <c r="I2509" s="559"/>
      <c r="J2509" s="559"/>
      <c r="K2509" s="559"/>
      <c r="L2509" s="559"/>
      <c r="M2509" s="560"/>
    </row>
    <row r="2510" spans="1:14" ht="17.25" thickTop="1">
      <c r="A2510" s="561" t="s">
        <v>890</v>
      </c>
      <c r="B2510" s="562"/>
      <c r="C2510" s="563"/>
      <c r="D2510" s="563"/>
      <c r="E2510" s="563"/>
      <c r="F2510" s="563"/>
      <c r="G2510" s="563"/>
      <c r="H2510" s="563"/>
      <c r="I2510" s="563"/>
      <c r="J2510" s="563"/>
      <c r="K2510" s="563"/>
      <c r="L2510" s="563"/>
      <c r="M2510" s="564"/>
    </row>
    <row r="2511" spans="1:14" ht="17.25" thickBot="1">
      <c r="A2511" s="543" t="s">
        <v>891</v>
      </c>
      <c r="B2511" s="544"/>
      <c r="C2511" s="545"/>
      <c r="D2511" s="545"/>
      <c r="E2511" s="545"/>
      <c r="F2511" s="545"/>
      <c r="G2511" s="545"/>
      <c r="H2511" s="545"/>
      <c r="I2511" s="545"/>
      <c r="J2511" s="545"/>
      <c r="K2511" s="545"/>
      <c r="L2511" s="545"/>
      <c r="M2511" s="546"/>
    </row>
    <row r="2512" spans="1:14" ht="42" customHeight="1" thickTop="1" thickBot="1">
      <c r="A2512" s="547" t="s">
        <v>898</v>
      </c>
      <c r="B2512" s="548"/>
      <c r="C2512" s="549"/>
      <c r="D2512" s="549"/>
      <c r="E2512" s="549"/>
      <c r="F2512" s="549"/>
      <c r="G2512" s="549"/>
      <c r="H2512" s="550" t="s">
        <v>899</v>
      </c>
      <c r="I2512" s="550"/>
      <c r="J2512" s="550"/>
      <c r="K2512" s="550"/>
      <c r="L2512" s="550"/>
      <c r="M2512" s="551"/>
    </row>
    <row r="2513" spans="1:13" ht="17.25" thickTop="1">
      <c r="A2513" s="552" t="s">
        <v>900</v>
      </c>
      <c r="B2513" s="552"/>
      <c r="C2513" s="541"/>
      <c r="D2513" s="541"/>
      <c r="E2513" s="541"/>
      <c r="F2513" s="541"/>
      <c r="G2513" s="541"/>
      <c r="H2513" s="541"/>
      <c r="I2513" s="541"/>
      <c r="J2513" s="541"/>
      <c r="K2513" s="541"/>
      <c r="L2513" s="541"/>
      <c r="M2513" s="541"/>
    </row>
    <row r="2514" spans="1:13">
      <c r="A2514" s="542" t="s">
        <v>901</v>
      </c>
      <c r="B2514" s="542"/>
      <c r="C2514" s="540"/>
      <c r="D2514" s="540"/>
      <c r="E2514" s="540"/>
      <c r="F2514" s="540"/>
      <c r="G2514" s="540"/>
      <c r="H2514" s="540"/>
      <c r="I2514" s="540"/>
      <c r="J2514" s="540"/>
      <c r="K2514" s="540"/>
      <c r="L2514" s="540"/>
      <c r="M2514" s="540"/>
    </row>
    <row r="2515" spans="1:13">
      <c r="A2515" s="540" t="s">
        <v>902</v>
      </c>
      <c r="B2515" s="540"/>
      <c r="C2515" s="540"/>
      <c r="D2515" s="540"/>
      <c r="E2515" s="540"/>
      <c r="F2515" s="540"/>
      <c r="G2515" s="540"/>
      <c r="H2515" s="540"/>
      <c r="I2515" s="540"/>
      <c r="J2515" s="540"/>
      <c r="K2515" s="540"/>
      <c r="L2515" s="540"/>
      <c r="M2515" s="540"/>
    </row>
    <row r="2516" spans="1:13">
      <c r="A2516" s="540" t="s">
        <v>903</v>
      </c>
      <c r="B2516" s="540"/>
      <c r="C2516" s="541"/>
      <c r="D2516" s="541"/>
      <c r="E2516" s="541"/>
      <c r="F2516" s="541"/>
      <c r="G2516" s="541"/>
      <c r="H2516" s="541"/>
      <c r="I2516" s="541"/>
      <c r="J2516" s="541"/>
      <c r="K2516" s="541"/>
      <c r="L2516" s="541"/>
      <c r="M2516" s="541"/>
    </row>
    <row r="2517" spans="1:13">
      <c r="A2517" s="542" t="s">
        <v>904</v>
      </c>
      <c r="B2517" s="542"/>
      <c r="C2517" s="540"/>
      <c r="D2517" s="540"/>
      <c r="E2517" s="540"/>
      <c r="F2517" s="540"/>
      <c r="G2517" s="540"/>
      <c r="H2517" s="540"/>
      <c r="I2517" s="540"/>
      <c r="J2517" s="540"/>
      <c r="K2517" s="540"/>
      <c r="L2517" s="540"/>
      <c r="M2517" s="540"/>
    </row>
    <row r="2518" spans="1:13">
      <c r="A2518" s="540" t="s">
        <v>905</v>
      </c>
      <c r="B2518" s="540"/>
      <c r="C2518" s="540"/>
      <c r="D2518" s="540"/>
      <c r="E2518" s="540"/>
      <c r="F2518" s="540"/>
      <c r="G2518" s="540"/>
      <c r="H2518" s="540"/>
      <c r="I2518" s="540"/>
      <c r="J2518" s="540"/>
      <c r="K2518" s="540"/>
      <c r="L2518" s="540"/>
      <c r="M2518" s="540"/>
    </row>
    <row r="2519" spans="1:13">
      <c r="A2519" s="540" t="s">
        <v>906</v>
      </c>
      <c r="B2519" s="540"/>
      <c r="C2519" s="540"/>
      <c r="D2519" s="540"/>
      <c r="E2519" s="540"/>
      <c r="F2519" s="540"/>
      <c r="G2519" s="540"/>
      <c r="H2519" s="540"/>
      <c r="I2519" s="540"/>
      <c r="J2519" s="540"/>
      <c r="K2519" s="540"/>
      <c r="L2519" s="540"/>
      <c r="M2519" s="540"/>
    </row>
    <row r="2520" spans="1:13">
      <c r="A2520" s="540" t="s">
        <v>907</v>
      </c>
      <c r="B2520" s="540"/>
      <c r="C2520" s="540"/>
      <c r="D2520" s="540"/>
      <c r="E2520" s="540"/>
      <c r="F2520" s="540"/>
      <c r="G2520" s="540"/>
      <c r="H2520" s="540"/>
      <c r="I2520" s="540"/>
      <c r="J2520" s="540"/>
      <c r="K2520" s="540"/>
      <c r="L2520" s="540"/>
      <c r="M2520" s="540"/>
    </row>
    <row r="2521" spans="1:13" ht="25.5">
      <c r="E2521" s="616" t="s">
        <v>892</v>
      </c>
      <c r="F2521" s="616"/>
      <c r="G2521" s="616"/>
      <c r="H2521" s="616"/>
      <c r="I2521" s="616"/>
      <c r="L2521" s="616" t="s">
        <v>893</v>
      </c>
      <c r="M2521" s="616"/>
    </row>
    <row r="2522" spans="1:13" ht="25.5">
      <c r="A2522" s="617" t="s">
        <v>894</v>
      </c>
      <c r="B2522" s="617"/>
      <c r="C2522" s="617"/>
      <c r="E2522" s="616" t="s">
        <v>895</v>
      </c>
      <c r="F2522" s="616"/>
      <c r="G2522" s="616"/>
      <c r="H2522" s="616"/>
      <c r="I2522" s="616"/>
    </row>
    <row r="2523" spans="1:13" ht="17.25" thickBot="1">
      <c r="A2523" s="5" t="s">
        <v>908</v>
      </c>
      <c r="B2523" s="6"/>
      <c r="C2523" s="6"/>
      <c r="D2523" s="6"/>
      <c r="E2523" s="5"/>
      <c r="F2523" s="5"/>
      <c r="G2523" s="5"/>
      <c r="H2523" s="5" t="s">
        <v>897</v>
      </c>
      <c r="J2523" s="592">
        <v>40875</v>
      </c>
      <c r="K2523" s="592"/>
      <c r="L2523" s="592"/>
      <c r="M2523" s="7">
        <f>J2523</f>
        <v>40875</v>
      </c>
    </row>
    <row r="2524" spans="1:13" ht="36" customHeight="1" thickTop="1" thickBot="1">
      <c r="A2524" s="593" t="s">
        <v>82</v>
      </c>
      <c r="B2524" s="594"/>
      <c r="C2524" s="595"/>
      <c r="D2524" s="596" t="s">
        <v>808</v>
      </c>
      <c r="E2524" s="597"/>
      <c r="F2524" s="597"/>
      <c r="G2524" s="597"/>
      <c r="H2524" s="597"/>
      <c r="I2524" s="598"/>
      <c r="J2524" s="599" t="s">
        <v>809</v>
      </c>
      <c r="K2524" s="599"/>
      <c r="L2524" s="600" t="s">
        <v>810</v>
      </c>
      <c r="M2524" s="601"/>
    </row>
    <row r="2525" spans="1:13" ht="17.25" thickTop="1">
      <c r="A2525" s="568" t="s">
        <v>811</v>
      </c>
      <c r="B2525" s="569"/>
      <c r="C2525" s="570"/>
      <c r="D2525" s="563" t="s">
        <v>812</v>
      </c>
      <c r="E2525" s="602"/>
      <c r="F2525" s="603" t="s">
        <v>813</v>
      </c>
      <c r="G2525" s="604"/>
      <c r="H2525" s="605">
        <v>40190</v>
      </c>
      <c r="I2525" s="606"/>
      <c r="J2525" s="595" t="s">
        <v>814</v>
      </c>
      <c r="K2525" s="595"/>
      <c r="L2525" s="581">
        <v>720</v>
      </c>
      <c r="M2525" s="582"/>
    </row>
    <row r="2526" spans="1:13" ht="17.25" thickBot="1">
      <c r="A2526" s="583" t="s">
        <v>815</v>
      </c>
      <c r="B2526" s="584"/>
      <c r="C2526" s="585"/>
      <c r="D2526" s="586" t="s">
        <v>816</v>
      </c>
      <c r="E2526" s="587"/>
      <c r="F2526" s="568" t="s">
        <v>817</v>
      </c>
      <c r="G2526" s="570"/>
      <c r="H2526" s="588">
        <v>41007</v>
      </c>
      <c r="I2526" s="589"/>
      <c r="J2526" s="570" t="s">
        <v>818</v>
      </c>
      <c r="K2526" s="570"/>
      <c r="L2526" s="590">
        <v>588</v>
      </c>
      <c r="M2526" s="591"/>
    </row>
    <row r="2527" spans="1:13" ht="18" thickTop="1" thickBot="1">
      <c r="A2527" s="565" t="s">
        <v>819</v>
      </c>
      <c r="B2527" s="566"/>
      <c r="C2527" s="567"/>
      <c r="D2527" s="572">
        <v>483900000</v>
      </c>
      <c r="E2527" s="573"/>
      <c r="F2527" s="571" t="s">
        <v>820</v>
      </c>
      <c r="G2527" s="557"/>
      <c r="H2527" s="574">
        <v>97</v>
      </c>
      <c r="I2527" s="575"/>
      <c r="J2527" s="557" t="s">
        <v>821</v>
      </c>
      <c r="K2527" s="557"/>
      <c r="L2527" s="576">
        <f>L2525-L2526</f>
        <v>132</v>
      </c>
      <c r="M2527" s="577"/>
    </row>
    <row r="2528" spans="1:13" ht="17.25" thickTop="1">
      <c r="A2528" s="568"/>
      <c r="B2528" s="569"/>
      <c r="C2528" s="570"/>
      <c r="D2528" s="578" t="s">
        <v>822</v>
      </c>
      <c r="E2528" s="578"/>
      <c r="F2528" s="579" t="s">
        <v>823</v>
      </c>
      <c r="G2528" s="579"/>
      <c r="H2528" s="579"/>
      <c r="I2528" s="580"/>
      <c r="J2528" s="566" t="s">
        <v>824</v>
      </c>
      <c r="K2528" s="567"/>
      <c r="L2528" s="458">
        <v>0.74650000000000005</v>
      </c>
      <c r="M2528" s="459"/>
    </row>
    <row r="2529" spans="1:14" ht="17.25" thickBot="1">
      <c r="A2529" s="571"/>
      <c r="B2529" s="556"/>
      <c r="C2529" s="557"/>
      <c r="D2529" s="553" t="s">
        <v>825</v>
      </c>
      <c r="E2529" s="553"/>
      <c r="F2529" s="554" t="s">
        <v>826</v>
      </c>
      <c r="G2529" s="554"/>
      <c r="H2529" s="554"/>
      <c r="I2529" s="555"/>
      <c r="J2529" s="556" t="s">
        <v>827</v>
      </c>
      <c r="K2529" s="557"/>
      <c r="L2529" s="440">
        <v>0.71109999999999995</v>
      </c>
      <c r="M2529" s="441"/>
      <c r="N2529" s="127">
        <f>L2528-L2529</f>
        <v>3.5400000000000098E-2</v>
      </c>
    </row>
    <row r="2530" spans="1:14" ht="18" thickTop="1" thickBot="1">
      <c r="A2530" s="704" t="s">
        <v>909</v>
      </c>
      <c r="B2530" s="705"/>
      <c r="C2530" s="706"/>
      <c r="D2530" s="706"/>
      <c r="E2530" s="706"/>
      <c r="F2530" s="706"/>
      <c r="G2530" s="706"/>
      <c r="H2530" s="706"/>
      <c r="I2530" s="706"/>
      <c r="J2530" s="707"/>
      <c r="K2530" s="707"/>
      <c r="L2530" s="706"/>
      <c r="M2530" s="708"/>
    </row>
    <row r="2531" spans="1:14" ht="24" customHeight="1" thickTop="1">
      <c r="A2531" s="568" t="s">
        <v>910</v>
      </c>
      <c r="B2531" s="569"/>
      <c r="C2531" s="570"/>
      <c r="D2531" s="181" t="s">
        <v>911</v>
      </c>
      <c r="E2531" s="181" t="s">
        <v>912</v>
      </c>
      <c r="F2531" s="570" t="s">
        <v>913</v>
      </c>
      <c r="G2531" s="570"/>
      <c r="H2531" s="570" t="s">
        <v>914</v>
      </c>
      <c r="I2531" s="709"/>
      <c r="J2531" s="710" t="s">
        <v>915</v>
      </c>
      <c r="K2531" s="711"/>
      <c r="L2531" s="569" t="s">
        <v>875</v>
      </c>
      <c r="M2531" s="623"/>
    </row>
    <row r="2532" spans="1:14" ht="38.25" customHeight="1">
      <c r="A2532" s="14">
        <v>1</v>
      </c>
      <c r="B2532" s="698" t="s">
        <v>916</v>
      </c>
      <c r="C2532" s="699"/>
      <c r="D2532" s="181" t="s">
        <v>917</v>
      </c>
      <c r="E2532" s="54">
        <v>1</v>
      </c>
      <c r="F2532" s="675"/>
      <c r="G2532" s="676"/>
      <c r="H2532" s="677">
        <f>L2526/L2525</f>
        <v>0.81666666666666665</v>
      </c>
      <c r="I2532" s="678"/>
      <c r="J2532" s="688" t="s">
        <v>918</v>
      </c>
      <c r="K2532" s="689"/>
      <c r="L2532" s="700"/>
      <c r="M2532" s="701"/>
    </row>
    <row r="2533" spans="1:14" ht="38.25" customHeight="1">
      <c r="A2533" s="14">
        <v>2</v>
      </c>
      <c r="B2533" s="686" t="s">
        <v>1035</v>
      </c>
      <c r="C2533" s="687"/>
      <c r="D2533" s="181" t="s">
        <v>920</v>
      </c>
      <c r="E2533" s="112">
        <v>1348.9</v>
      </c>
      <c r="F2533" s="675"/>
      <c r="G2533" s="676"/>
      <c r="H2533" s="702">
        <f>E2533</f>
        <v>1348.9</v>
      </c>
      <c r="I2533" s="703"/>
      <c r="J2533" s="688" t="s">
        <v>113</v>
      </c>
      <c r="K2533" s="689"/>
      <c r="L2533" s="696" t="s">
        <v>1041</v>
      </c>
      <c r="M2533" s="697"/>
    </row>
    <row r="2534" spans="1:14" ht="38.25" customHeight="1">
      <c r="A2534" s="14">
        <v>3</v>
      </c>
      <c r="B2534" s="686" t="s">
        <v>1042</v>
      </c>
      <c r="C2534" s="687"/>
      <c r="D2534" s="181" t="s">
        <v>1043</v>
      </c>
      <c r="E2534" s="112">
        <v>33186</v>
      </c>
      <c r="F2534" s="675"/>
      <c r="G2534" s="676"/>
      <c r="H2534" s="702">
        <v>33180</v>
      </c>
      <c r="I2534" s="703"/>
      <c r="J2534" s="688" t="s">
        <v>113</v>
      </c>
      <c r="K2534" s="689"/>
      <c r="L2534" s="696" t="s">
        <v>1044</v>
      </c>
      <c r="M2534" s="697"/>
    </row>
    <row r="2535" spans="1:14" ht="51" customHeight="1">
      <c r="A2535" s="14">
        <v>4</v>
      </c>
      <c r="B2535" s="686" t="s">
        <v>1045</v>
      </c>
      <c r="C2535" s="687"/>
      <c r="D2535" s="181" t="s">
        <v>1043</v>
      </c>
      <c r="E2535" s="112">
        <v>49.6</v>
      </c>
      <c r="F2535" s="675"/>
      <c r="G2535" s="676"/>
      <c r="H2535" s="702">
        <v>36</v>
      </c>
      <c r="I2535" s="703"/>
      <c r="J2535" s="688" t="s">
        <v>113</v>
      </c>
      <c r="K2535" s="689"/>
      <c r="L2535" s="696" t="s">
        <v>1046</v>
      </c>
      <c r="M2535" s="697"/>
    </row>
    <row r="2536" spans="1:14" ht="38.25" customHeight="1">
      <c r="A2536" s="14">
        <v>5</v>
      </c>
      <c r="B2536" s="686" t="s">
        <v>1047</v>
      </c>
      <c r="C2536" s="687"/>
      <c r="D2536" s="181" t="s">
        <v>115</v>
      </c>
      <c r="E2536" s="112">
        <v>7945.8</v>
      </c>
      <c r="F2536" s="675"/>
      <c r="G2536" s="676"/>
      <c r="H2536" s="702">
        <v>2650</v>
      </c>
      <c r="I2536" s="703"/>
      <c r="J2536" s="688" t="s">
        <v>113</v>
      </c>
      <c r="K2536" s="689"/>
      <c r="L2536" s="696" t="s">
        <v>1048</v>
      </c>
      <c r="M2536" s="697"/>
    </row>
    <row r="2537" spans="1:14" ht="38.25" customHeight="1">
      <c r="A2537" s="14">
        <v>6</v>
      </c>
      <c r="B2537" s="692" t="s">
        <v>328</v>
      </c>
      <c r="C2537" s="693"/>
      <c r="D2537" s="181" t="s">
        <v>115</v>
      </c>
      <c r="E2537" s="55">
        <v>8512</v>
      </c>
      <c r="F2537" s="675"/>
      <c r="G2537" s="676"/>
      <c r="H2537" s="677">
        <v>7000</v>
      </c>
      <c r="I2537" s="678"/>
      <c r="J2537" s="688" t="s">
        <v>113</v>
      </c>
      <c r="K2537" s="689"/>
      <c r="L2537" s="696" t="s">
        <v>1049</v>
      </c>
      <c r="M2537" s="697"/>
    </row>
    <row r="2538" spans="1:14" ht="38.25" customHeight="1">
      <c r="A2538" s="14">
        <v>7</v>
      </c>
      <c r="B2538" s="692" t="s">
        <v>350</v>
      </c>
      <c r="C2538" s="693"/>
      <c r="D2538" s="181" t="s">
        <v>115</v>
      </c>
      <c r="E2538" s="112">
        <v>696.15</v>
      </c>
      <c r="F2538" s="675"/>
      <c r="G2538" s="676"/>
      <c r="H2538" s="677">
        <v>208</v>
      </c>
      <c r="I2538" s="678"/>
      <c r="J2538" s="688" t="s">
        <v>113</v>
      </c>
      <c r="K2538" s="689"/>
      <c r="L2538" s="694" t="s">
        <v>1050</v>
      </c>
      <c r="M2538" s="695"/>
    </row>
    <row r="2539" spans="1:14" ht="38.25" customHeight="1">
      <c r="A2539" s="14">
        <v>8</v>
      </c>
      <c r="B2539" s="692" t="s">
        <v>1051</v>
      </c>
      <c r="C2539" s="693"/>
      <c r="D2539" s="181" t="s">
        <v>115</v>
      </c>
      <c r="E2539" s="112">
        <v>557</v>
      </c>
      <c r="F2539" s="675"/>
      <c r="G2539" s="676"/>
      <c r="H2539" s="677">
        <v>185</v>
      </c>
      <c r="I2539" s="678"/>
      <c r="J2539" s="688" t="s">
        <v>113</v>
      </c>
      <c r="K2539" s="689"/>
      <c r="L2539" s="694" t="s">
        <v>1052</v>
      </c>
      <c r="M2539" s="695"/>
    </row>
    <row r="2540" spans="1:14" ht="54.75" customHeight="1">
      <c r="A2540" s="14">
        <v>9</v>
      </c>
      <c r="B2540" s="686" t="s">
        <v>124</v>
      </c>
      <c r="C2540" s="687"/>
      <c r="D2540" s="181" t="s">
        <v>115</v>
      </c>
      <c r="E2540" s="55">
        <v>7726</v>
      </c>
      <c r="F2540" s="675"/>
      <c r="G2540" s="676"/>
      <c r="H2540" s="677">
        <v>6726</v>
      </c>
      <c r="I2540" s="678"/>
      <c r="J2540" s="688" t="s">
        <v>120</v>
      </c>
      <c r="K2540" s="689"/>
      <c r="L2540" s="690" t="s">
        <v>1053</v>
      </c>
      <c r="M2540" s="691"/>
    </row>
    <row r="2541" spans="1:14" ht="38.25" customHeight="1">
      <c r="A2541" s="14">
        <v>10</v>
      </c>
      <c r="B2541" s="686" t="s">
        <v>355</v>
      </c>
      <c r="C2541" s="687"/>
      <c r="D2541" s="181" t="s">
        <v>115</v>
      </c>
      <c r="E2541" s="55">
        <v>2013</v>
      </c>
      <c r="F2541" s="675"/>
      <c r="G2541" s="676"/>
      <c r="H2541" s="677">
        <v>1000</v>
      </c>
      <c r="I2541" s="678"/>
      <c r="J2541" s="688" t="s">
        <v>113</v>
      </c>
      <c r="K2541" s="689"/>
      <c r="L2541" s="681" t="s">
        <v>1054</v>
      </c>
      <c r="M2541" s="682"/>
    </row>
    <row r="2542" spans="1:14" ht="38.25" customHeight="1">
      <c r="A2542" s="14">
        <v>11</v>
      </c>
      <c r="B2542" s="686" t="s">
        <v>1055</v>
      </c>
      <c r="C2542" s="687"/>
      <c r="D2542" s="181" t="s">
        <v>115</v>
      </c>
      <c r="E2542" s="112">
        <v>38.85</v>
      </c>
      <c r="F2542" s="675"/>
      <c r="G2542" s="676"/>
      <c r="H2542" s="677"/>
      <c r="I2542" s="678"/>
      <c r="J2542" s="688" t="s">
        <v>113</v>
      </c>
      <c r="K2542" s="689"/>
      <c r="L2542" s="681"/>
      <c r="M2542" s="682"/>
    </row>
    <row r="2543" spans="1:14" ht="38.25" customHeight="1">
      <c r="A2543" s="14">
        <v>12</v>
      </c>
      <c r="B2543" s="686" t="s">
        <v>1056</v>
      </c>
      <c r="C2543" s="687"/>
      <c r="D2543" s="181" t="s">
        <v>115</v>
      </c>
      <c r="E2543" s="128">
        <v>77.400000000000006</v>
      </c>
      <c r="F2543" s="675"/>
      <c r="G2543" s="676"/>
      <c r="H2543" s="677">
        <v>26</v>
      </c>
      <c r="I2543" s="678"/>
      <c r="J2543" s="688" t="s">
        <v>113</v>
      </c>
      <c r="K2543" s="689"/>
      <c r="L2543" s="681" t="s">
        <v>1057</v>
      </c>
      <c r="M2543" s="682"/>
    </row>
    <row r="2544" spans="1:14" ht="38.25" customHeight="1">
      <c r="A2544" s="14">
        <v>13</v>
      </c>
      <c r="B2544" s="686" t="s">
        <v>1058</v>
      </c>
      <c r="C2544" s="687"/>
      <c r="D2544" s="181" t="s">
        <v>115</v>
      </c>
      <c r="E2544" s="128">
        <v>283.7</v>
      </c>
      <c r="F2544" s="675"/>
      <c r="G2544" s="676"/>
      <c r="H2544" s="677">
        <v>95</v>
      </c>
      <c r="I2544" s="678"/>
      <c r="J2544" s="688" t="s">
        <v>113</v>
      </c>
      <c r="K2544" s="689"/>
      <c r="L2544" s="681" t="s">
        <v>1059</v>
      </c>
      <c r="M2544" s="682"/>
    </row>
    <row r="2545" spans="1:14" ht="38.25" customHeight="1">
      <c r="A2545" s="14">
        <v>14</v>
      </c>
      <c r="B2545" s="686" t="s">
        <v>1060</v>
      </c>
      <c r="C2545" s="687"/>
      <c r="D2545" s="181" t="s">
        <v>115</v>
      </c>
      <c r="E2545" s="55">
        <v>585</v>
      </c>
      <c r="F2545" s="675"/>
      <c r="G2545" s="676"/>
      <c r="H2545" s="677">
        <v>195</v>
      </c>
      <c r="I2545" s="678"/>
      <c r="J2545" s="688" t="s">
        <v>113</v>
      </c>
      <c r="K2545" s="689"/>
      <c r="L2545" s="681" t="s">
        <v>1061</v>
      </c>
      <c r="M2545" s="682"/>
    </row>
    <row r="2546" spans="1:14" ht="38.25" customHeight="1">
      <c r="A2546" s="14">
        <v>15</v>
      </c>
      <c r="B2546" s="673" t="s">
        <v>1062</v>
      </c>
      <c r="C2546" s="674"/>
      <c r="D2546" s="181" t="s">
        <v>130</v>
      </c>
      <c r="E2546" s="55">
        <v>1</v>
      </c>
      <c r="F2546" s="675"/>
      <c r="G2546" s="676"/>
      <c r="H2546" s="677"/>
      <c r="I2546" s="678"/>
      <c r="J2546" s="688" t="s">
        <v>113</v>
      </c>
      <c r="K2546" s="689"/>
      <c r="L2546" s="681" t="s">
        <v>1063</v>
      </c>
      <c r="M2546" s="682"/>
    </row>
    <row r="2547" spans="1:14" ht="38.25" customHeight="1" thickBot="1">
      <c r="A2547" s="14">
        <v>16</v>
      </c>
      <c r="B2547" s="673" t="s">
        <v>1064</v>
      </c>
      <c r="C2547" s="674"/>
      <c r="D2547" s="181" t="s">
        <v>130</v>
      </c>
      <c r="E2547" s="55">
        <v>1</v>
      </c>
      <c r="F2547" s="675"/>
      <c r="G2547" s="676"/>
      <c r="H2547" s="677">
        <v>0.6</v>
      </c>
      <c r="I2547" s="678"/>
      <c r="J2547" s="679" t="s">
        <v>1065</v>
      </c>
      <c r="K2547" s="680"/>
      <c r="L2547" s="681" t="s">
        <v>131</v>
      </c>
      <c r="M2547" s="682"/>
    </row>
    <row r="2548" spans="1:14" ht="17.25" thickTop="1">
      <c r="A2548" s="683" t="s">
        <v>132</v>
      </c>
      <c r="B2548" s="684"/>
      <c r="C2548" s="684"/>
      <c r="D2548" s="684"/>
      <c r="E2548" s="684"/>
      <c r="F2548" s="684"/>
      <c r="G2548" s="684"/>
      <c r="H2548" s="684"/>
      <c r="I2548" s="684"/>
      <c r="J2548" s="684"/>
      <c r="K2548" s="684"/>
      <c r="L2548" s="684"/>
      <c r="M2548" s="685"/>
    </row>
    <row r="2549" spans="1:14">
      <c r="A2549" s="668" t="s">
        <v>133</v>
      </c>
      <c r="B2549" s="663"/>
      <c r="C2549" s="187" t="s">
        <v>134</v>
      </c>
      <c r="D2549" s="187" t="s">
        <v>135</v>
      </c>
      <c r="E2549" s="187" t="s">
        <v>133</v>
      </c>
      <c r="F2549" s="187" t="s">
        <v>134</v>
      </c>
      <c r="G2549" s="140" t="s">
        <v>135</v>
      </c>
      <c r="H2549" s="669" t="s">
        <v>136</v>
      </c>
      <c r="I2549" s="670"/>
      <c r="J2549" s="671" t="s">
        <v>137</v>
      </c>
      <c r="K2549" s="671"/>
      <c r="L2549" s="671" t="s">
        <v>138</v>
      </c>
      <c r="M2549" s="672"/>
    </row>
    <row r="2550" spans="1:14" ht="17.25" thickBot="1">
      <c r="A2550" s="712" t="s">
        <v>139</v>
      </c>
      <c r="B2550" s="556"/>
      <c r="C2550" s="114">
        <v>7</v>
      </c>
      <c r="D2550" s="129">
        <f>C2550+D2452</f>
        <v>4086</v>
      </c>
      <c r="E2550" s="184" t="s">
        <v>140</v>
      </c>
      <c r="F2550" s="114">
        <v>5</v>
      </c>
      <c r="G2550" s="158">
        <f>F2550+G2452</f>
        <v>8610</v>
      </c>
      <c r="H2550" s="713" t="s">
        <v>243</v>
      </c>
      <c r="I2550" s="557"/>
      <c r="J2550" s="115">
        <v>0</v>
      </c>
      <c r="K2550" s="116">
        <f>J2550+K2452</f>
        <v>32</v>
      </c>
      <c r="L2550" s="131">
        <v>0</v>
      </c>
      <c r="M2550" s="118">
        <f>L2550+M2452</f>
        <v>5</v>
      </c>
    </row>
    <row r="2551" spans="1:14" ht="26.25" thickTop="1">
      <c r="E2551" s="616" t="s">
        <v>76</v>
      </c>
      <c r="F2551" s="616"/>
      <c r="G2551" s="616"/>
      <c r="H2551" s="616"/>
      <c r="I2551" s="616"/>
      <c r="L2551" s="616" t="s">
        <v>77</v>
      </c>
      <c r="M2551" s="616"/>
    </row>
    <row r="2552" spans="1:14" ht="25.5">
      <c r="A2552" s="617" t="s">
        <v>78</v>
      </c>
      <c r="B2552" s="617"/>
      <c r="C2552" s="617"/>
      <c r="E2552" s="616" t="s">
        <v>79</v>
      </c>
      <c r="F2552" s="616"/>
      <c r="G2552" s="616"/>
      <c r="H2552" s="616"/>
      <c r="I2552" s="616"/>
    </row>
    <row r="2553" spans="1:14" ht="17.25" thickBot="1">
      <c r="A2553" s="5" t="s">
        <v>262</v>
      </c>
      <c r="B2553" s="6"/>
      <c r="C2553" s="6"/>
      <c r="D2553" s="6"/>
      <c r="E2553" s="5"/>
      <c r="F2553" s="5"/>
      <c r="G2553" s="5"/>
      <c r="H2553" s="5" t="s">
        <v>81</v>
      </c>
      <c r="J2553" s="592">
        <v>40875</v>
      </c>
      <c r="K2553" s="592"/>
      <c r="L2553" s="592"/>
      <c r="M2553" s="7">
        <f>J2553</f>
        <v>40875</v>
      </c>
    </row>
    <row r="2554" spans="1:14" ht="36" customHeight="1" thickTop="1" thickBot="1">
      <c r="A2554" s="593" t="s">
        <v>82</v>
      </c>
      <c r="B2554" s="594"/>
      <c r="C2554" s="595"/>
      <c r="D2554" s="596" t="s">
        <v>83</v>
      </c>
      <c r="E2554" s="597"/>
      <c r="F2554" s="597"/>
      <c r="G2554" s="597"/>
      <c r="H2554" s="597"/>
      <c r="I2554" s="598"/>
      <c r="J2554" s="599" t="s">
        <v>84</v>
      </c>
      <c r="K2554" s="599"/>
      <c r="L2554" s="600" t="s">
        <v>85</v>
      </c>
      <c r="M2554" s="601"/>
    </row>
    <row r="2555" spans="1:14" ht="17.25" thickTop="1">
      <c r="A2555" s="568" t="s">
        <v>86</v>
      </c>
      <c r="B2555" s="569"/>
      <c r="C2555" s="570"/>
      <c r="D2555" s="563" t="s">
        <v>87</v>
      </c>
      <c r="E2555" s="602"/>
      <c r="F2555" s="603" t="s">
        <v>88</v>
      </c>
      <c r="G2555" s="604"/>
      <c r="H2555" s="605">
        <v>40190</v>
      </c>
      <c r="I2555" s="606"/>
      <c r="J2555" s="595" t="s">
        <v>89</v>
      </c>
      <c r="K2555" s="595"/>
      <c r="L2555" s="581">
        <v>720</v>
      </c>
      <c r="M2555" s="582"/>
    </row>
    <row r="2556" spans="1:14" ht="17.25" thickBot="1">
      <c r="A2556" s="583" t="s">
        <v>90</v>
      </c>
      <c r="B2556" s="584"/>
      <c r="C2556" s="585"/>
      <c r="D2556" s="586" t="s">
        <v>91</v>
      </c>
      <c r="E2556" s="587"/>
      <c r="F2556" s="568" t="s">
        <v>92</v>
      </c>
      <c r="G2556" s="570"/>
      <c r="H2556" s="588">
        <v>41007</v>
      </c>
      <c r="I2556" s="589"/>
      <c r="J2556" s="570" t="s">
        <v>93</v>
      </c>
      <c r="K2556" s="570"/>
      <c r="L2556" s="590">
        <v>588</v>
      </c>
      <c r="M2556" s="591"/>
    </row>
    <row r="2557" spans="1:14" ht="18" thickTop="1" thickBot="1">
      <c r="A2557" s="565" t="s">
        <v>94</v>
      </c>
      <c r="B2557" s="566"/>
      <c r="C2557" s="567"/>
      <c r="D2557" s="572">
        <v>483900000</v>
      </c>
      <c r="E2557" s="573"/>
      <c r="F2557" s="571" t="s">
        <v>95</v>
      </c>
      <c r="G2557" s="557"/>
      <c r="H2557" s="574">
        <v>97</v>
      </c>
      <c r="I2557" s="575"/>
      <c r="J2557" s="557" t="s">
        <v>96</v>
      </c>
      <c r="K2557" s="557"/>
      <c r="L2557" s="576">
        <f>L2555-L2556</f>
        <v>132</v>
      </c>
      <c r="M2557" s="577"/>
    </row>
    <row r="2558" spans="1:14" ht="17.25" thickTop="1">
      <c r="A2558" s="568"/>
      <c r="B2558" s="569"/>
      <c r="C2558" s="570"/>
      <c r="D2558" s="578" t="s">
        <v>97</v>
      </c>
      <c r="E2558" s="578"/>
      <c r="F2558" s="579" t="s">
        <v>98</v>
      </c>
      <c r="G2558" s="579"/>
      <c r="H2558" s="579"/>
      <c r="I2558" s="580"/>
      <c r="J2558" s="566" t="s">
        <v>99</v>
      </c>
      <c r="K2558" s="567"/>
      <c r="L2558" s="458">
        <v>0.74650000000000005</v>
      </c>
      <c r="M2558" s="459"/>
    </row>
    <row r="2559" spans="1:14" ht="17.25" thickBot="1">
      <c r="A2559" s="571"/>
      <c r="B2559" s="556"/>
      <c r="C2559" s="557"/>
      <c r="D2559" s="553" t="s">
        <v>100</v>
      </c>
      <c r="E2559" s="553"/>
      <c r="F2559" s="554" t="s">
        <v>101</v>
      </c>
      <c r="G2559" s="554"/>
      <c r="H2559" s="554"/>
      <c r="I2559" s="555"/>
      <c r="J2559" s="556" t="s">
        <v>102</v>
      </c>
      <c r="K2559" s="557"/>
      <c r="L2559" s="440">
        <v>0.71109999999999995</v>
      </c>
      <c r="M2559" s="441"/>
      <c r="N2559" s="127">
        <f>L2558-L2559</f>
        <v>3.5400000000000098E-2</v>
      </c>
    </row>
    <row r="2560" spans="1:14" ht="17.25" thickTop="1">
      <c r="A2560" s="661" t="s">
        <v>142</v>
      </c>
      <c r="B2560" s="569"/>
      <c r="C2560" s="16">
        <v>0</v>
      </c>
      <c r="D2560" s="57">
        <f>C2560+D2462</f>
        <v>65</v>
      </c>
      <c r="E2560" s="181" t="s">
        <v>143</v>
      </c>
      <c r="F2560" s="16">
        <v>0</v>
      </c>
      <c r="G2560" s="156">
        <f>F2560+G2462</f>
        <v>12</v>
      </c>
      <c r="H2560" s="622" t="s">
        <v>144</v>
      </c>
      <c r="I2560" s="570"/>
      <c r="J2560" s="18">
        <v>0</v>
      </c>
      <c r="K2560" s="19">
        <f>J2560+K2462</f>
        <v>143</v>
      </c>
      <c r="L2560" s="20">
        <v>0</v>
      </c>
      <c r="M2560" s="21">
        <f>L2560+M2462</f>
        <v>11</v>
      </c>
    </row>
    <row r="2561" spans="1:13">
      <c r="A2561" s="661" t="s">
        <v>145</v>
      </c>
      <c r="B2561" s="569"/>
      <c r="C2561" s="16">
        <v>4</v>
      </c>
      <c r="D2561" s="57">
        <f t="shared" ref="D2561:D2574" si="146">C2561+D2463</f>
        <v>1621</v>
      </c>
      <c r="E2561" s="181" t="s">
        <v>146</v>
      </c>
      <c r="F2561" s="16">
        <v>0</v>
      </c>
      <c r="G2561" s="156">
        <f t="shared" ref="G2561:G2574" si="147">F2561+G2463</f>
        <v>55</v>
      </c>
      <c r="H2561" s="622" t="s">
        <v>147</v>
      </c>
      <c r="I2561" s="570"/>
      <c r="J2561" s="18">
        <v>0</v>
      </c>
      <c r="K2561" s="19">
        <f t="shared" ref="K2561:K2571" si="148">J2561+K2463</f>
        <v>16</v>
      </c>
      <c r="L2561" s="20">
        <v>0</v>
      </c>
      <c r="M2561" s="21">
        <f t="shared" ref="M2561:M2571" si="149">L2561+M2463</f>
        <v>3</v>
      </c>
    </row>
    <row r="2562" spans="1:13">
      <c r="A2562" s="655" t="s">
        <v>244</v>
      </c>
      <c r="B2562" s="566"/>
      <c r="C2562" s="132">
        <v>0</v>
      </c>
      <c r="D2562" s="57">
        <f t="shared" si="146"/>
        <v>4057</v>
      </c>
      <c r="E2562" s="183" t="s">
        <v>149</v>
      </c>
      <c r="F2562" s="132">
        <v>0</v>
      </c>
      <c r="G2562" s="156">
        <f t="shared" si="147"/>
        <v>96</v>
      </c>
      <c r="H2562" s="638" t="s">
        <v>150</v>
      </c>
      <c r="I2562" s="567"/>
      <c r="J2562" s="87">
        <v>0</v>
      </c>
      <c r="K2562" s="19">
        <f t="shared" si="148"/>
        <v>16</v>
      </c>
      <c r="L2562" s="153">
        <v>0</v>
      </c>
      <c r="M2562" s="21">
        <f t="shared" si="149"/>
        <v>2</v>
      </c>
    </row>
    <row r="2563" spans="1:13">
      <c r="A2563" s="655" t="s">
        <v>151</v>
      </c>
      <c r="B2563" s="566"/>
      <c r="C2563" s="132">
        <v>0</v>
      </c>
      <c r="D2563" s="57">
        <f t="shared" si="146"/>
        <v>518</v>
      </c>
      <c r="E2563" s="151" t="s">
        <v>152</v>
      </c>
      <c r="F2563" s="132">
        <v>0</v>
      </c>
      <c r="G2563" s="156">
        <f t="shared" si="147"/>
        <v>107</v>
      </c>
      <c r="H2563" s="638" t="s">
        <v>153</v>
      </c>
      <c r="I2563" s="567"/>
      <c r="J2563" s="87">
        <v>0</v>
      </c>
      <c r="K2563" s="19">
        <f t="shared" si="148"/>
        <v>0</v>
      </c>
      <c r="L2563" s="153">
        <v>0</v>
      </c>
      <c r="M2563" s="21">
        <f t="shared" si="149"/>
        <v>111</v>
      </c>
    </row>
    <row r="2564" spans="1:13">
      <c r="A2564" s="661" t="s">
        <v>154</v>
      </c>
      <c r="B2564" s="569"/>
      <c r="C2564" s="16">
        <v>0</v>
      </c>
      <c r="D2564" s="57">
        <f t="shared" si="146"/>
        <v>87</v>
      </c>
      <c r="E2564" s="181" t="s">
        <v>245</v>
      </c>
      <c r="F2564" s="16">
        <v>0</v>
      </c>
      <c r="G2564" s="156">
        <f t="shared" si="147"/>
        <v>14</v>
      </c>
      <c r="H2564" s="622" t="s">
        <v>246</v>
      </c>
      <c r="I2564" s="570"/>
      <c r="J2564" s="18">
        <v>0</v>
      </c>
      <c r="K2564" s="19">
        <f t="shared" si="148"/>
        <v>0</v>
      </c>
      <c r="L2564" s="26">
        <v>0</v>
      </c>
      <c r="M2564" s="21">
        <f t="shared" si="149"/>
        <v>3824</v>
      </c>
    </row>
    <row r="2565" spans="1:13">
      <c r="A2565" s="655" t="s">
        <v>158</v>
      </c>
      <c r="B2565" s="566"/>
      <c r="C2565" s="132">
        <v>0</v>
      </c>
      <c r="D2565" s="57">
        <f t="shared" si="146"/>
        <v>441</v>
      </c>
      <c r="E2565" s="183" t="s">
        <v>157</v>
      </c>
      <c r="F2565" s="132">
        <v>0</v>
      </c>
      <c r="G2565" s="156">
        <f t="shared" si="147"/>
        <v>41</v>
      </c>
      <c r="H2565" s="638" t="s">
        <v>158</v>
      </c>
      <c r="I2565" s="567"/>
      <c r="J2565" s="87">
        <v>0</v>
      </c>
      <c r="K2565" s="19">
        <f t="shared" si="148"/>
        <v>0</v>
      </c>
      <c r="L2565" s="88">
        <v>0</v>
      </c>
      <c r="M2565" s="21">
        <f t="shared" si="149"/>
        <v>54</v>
      </c>
    </row>
    <row r="2566" spans="1:13">
      <c r="A2566" s="655" t="s">
        <v>159</v>
      </c>
      <c r="B2566" s="566"/>
      <c r="C2566" s="132">
        <v>0</v>
      </c>
      <c r="D2566" s="57">
        <f t="shared" si="146"/>
        <v>10</v>
      </c>
      <c r="E2566" s="183" t="s">
        <v>160</v>
      </c>
      <c r="F2566" s="132">
        <v>0</v>
      </c>
      <c r="G2566" s="156">
        <f t="shared" si="147"/>
        <v>3</v>
      </c>
      <c r="H2566" s="638" t="s">
        <v>161</v>
      </c>
      <c r="I2566" s="567"/>
      <c r="J2566" s="87">
        <v>0</v>
      </c>
      <c r="K2566" s="19">
        <f t="shared" si="148"/>
        <v>0</v>
      </c>
      <c r="L2566" s="153">
        <v>0</v>
      </c>
      <c r="M2566" s="21">
        <f t="shared" si="149"/>
        <v>10</v>
      </c>
    </row>
    <row r="2567" spans="1:13">
      <c r="A2567" s="655" t="s">
        <v>162</v>
      </c>
      <c r="B2567" s="566"/>
      <c r="C2567" s="22">
        <v>0</v>
      </c>
      <c r="D2567" s="57">
        <f t="shared" si="146"/>
        <v>323</v>
      </c>
      <c r="E2567" s="188" t="s">
        <v>163</v>
      </c>
      <c r="F2567" s="132">
        <v>0</v>
      </c>
      <c r="G2567" s="156">
        <f t="shared" si="147"/>
        <v>10</v>
      </c>
      <c r="H2567" s="641" t="s">
        <v>164</v>
      </c>
      <c r="I2567" s="642"/>
      <c r="J2567" s="87">
        <v>0</v>
      </c>
      <c r="K2567" s="19">
        <f t="shared" si="148"/>
        <v>16</v>
      </c>
      <c r="L2567" s="88">
        <v>0</v>
      </c>
      <c r="M2567" s="21">
        <f t="shared" si="149"/>
        <v>2</v>
      </c>
    </row>
    <row r="2568" spans="1:13">
      <c r="A2568" s="661" t="s">
        <v>165</v>
      </c>
      <c r="B2568" s="569"/>
      <c r="C2568" s="16">
        <v>0</v>
      </c>
      <c r="D2568" s="57">
        <f t="shared" si="146"/>
        <v>374</v>
      </c>
      <c r="E2568" s="181" t="s">
        <v>247</v>
      </c>
      <c r="F2568" s="16">
        <v>0</v>
      </c>
      <c r="G2568" s="156">
        <f t="shared" si="147"/>
        <v>328</v>
      </c>
      <c r="H2568" s="662" t="s">
        <v>248</v>
      </c>
      <c r="I2568" s="663"/>
      <c r="J2568" s="18">
        <v>0</v>
      </c>
      <c r="K2568" s="19">
        <f t="shared" si="148"/>
        <v>0</v>
      </c>
      <c r="L2568" s="26">
        <v>0</v>
      </c>
      <c r="M2568" s="21">
        <f t="shared" si="149"/>
        <v>4</v>
      </c>
    </row>
    <row r="2569" spans="1:13">
      <c r="A2569" s="661" t="s">
        <v>249</v>
      </c>
      <c r="B2569" s="569"/>
      <c r="C2569" s="16">
        <v>2</v>
      </c>
      <c r="D2569" s="57">
        <f t="shared" si="146"/>
        <v>51</v>
      </c>
      <c r="E2569" s="181" t="s">
        <v>167</v>
      </c>
      <c r="F2569" s="16">
        <v>6</v>
      </c>
      <c r="G2569" s="156">
        <f t="shared" si="147"/>
        <v>1424</v>
      </c>
      <c r="H2569" s="662" t="s">
        <v>168</v>
      </c>
      <c r="I2569" s="663"/>
      <c r="J2569" s="18">
        <v>0</v>
      </c>
      <c r="K2569" s="19">
        <f t="shared" si="148"/>
        <v>0</v>
      </c>
      <c r="L2569" s="26">
        <v>0</v>
      </c>
      <c r="M2569" s="21">
        <f t="shared" si="149"/>
        <v>9</v>
      </c>
    </row>
    <row r="2570" spans="1:13">
      <c r="A2570" s="655" t="s">
        <v>169</v>
      </c>
      <c r="B2570" s="566"/>
      <c r="C2570" s="132">
        <v>0</v>
      </c>
      <c r="D2570" s="57">
        <f t="shared" si="146"/>
        <v>10</v>
      </c>
      <c r="E2570" s="183" t="s">
        <v>170</v>
      </c>
      <c r="F2570" s="132">
        <v>3</v>
      </c>
      <c r="G2570" s="156">
        <f t="shared" si="147"/>
        <v>581</v>
      </c>
      <c r="H2570" s="641" t="s">
        <v>171</v>
      </c>
      <c r="I2570" s="642"/>
      <c r="J2570" s="87">
        <v>0</v>
      </c>
      <c r="K2570" s="19">
        <f t="shared" si="148"/>
        <v>0</v>
      </c>
      <c r="L2570" s="148">
        <v>0</v>
      </c>
      <c r="M2570" s="21">
        <f t="shared" si="149"/>
        <v>3</v>
      </c>
    </row>
    <row r="2571" spans="1:13" ht="18" customHeight="1">
      <c r="A2571" s="655" t="s">
        <v>172</v>
      </c>
      <c r="B2571" s="566"/>
      <c r="C2571" s="132">
        <v>0</v>
      </c>
      <c r="D2571" s="57">
        <f t="shared" si="146"/>
        <v>11</v>
      </c>
      <c r="E2571" s="183" t="s">
        <v>173</v>
      </c>
      <c r="F2571" s="132">
        <v>7</v>
      </c>
      <c r="G2571" s="156">
        <f t="shared" si="147"/>
        <v>247</v>
      </c>
      <c r="H2571" s="641" t="s">
        <v>174</v>
      </c>
      <c r="I2571" s="642"/>
      <c r="J2571" s="87">
        <v>0</v>
      </c>
      <c r="K2571" s="19">
        <f t="shared" si="148"/>
        <v>0</v>
      </c>
      <c r="L2571" s="26">
        <v>0</v>
      </c>
      <c r="M2571" s="21">
        <f t="shared" si="149"/>
        <v>10</v>
      </c>
    </row>
    <row r="2572" spans="1:13">
      <c r="A2572" s="661" t="s">
        <v>175</v>
      </c>
      <c r="B2572" s="569"/>
      <c r="C2572" s="16">
        <v>0</v>
      </c>
      <c r="D2572" s="57">
        <f t="shared" si="146"/>
        <v>10</v>
      </c>
      <c r="E2572" s="181" t="s">
        <v>250</v>
      </c>
      <c r="F2572" s="16">
        <v>0</v>
      </c>
      <c r="G2572" s="156">
        <f t="shared" si="147"/>
        <v>15</v>
      </c>
      <c r="H2572" s="662"/>
      <c r="I2572" s="663"/>
      <c r="J2572" s="18"/>
      <c r="K2572" s="19"/>
      <c r="L2572" s="26"/>
      <c r="M2572" s="110"/>
    </row>
    <row r="2573" spans="1:13">
      <c r="A2573" s="646" t="s">
        <v>251</v>
      </c>
      <c r="B2573" s="647"/>
      <c r="C2573" s="94">
        <v>2</v>
      </c>
      <c r="D2573" s="57">
        <f t="shared" si="146"/>
        <v>30</v>
      </c>
      <c r="E2573" s="95" t="s">
        <v>344</v>
      </c>
      <c r="F2573" s="94">
        <v>4</v>
      </c>
      <c r="G2573" s="156">
        <f t="shared" si="147"/>
        <v>31</v>
      </c>
      <c r="H2573" s="648"/>
      <c r="I2573" s="649"/>
      <c r="J2573" s="97"/>
      <c r="K2573" s="98"/>
      <c r="L2573" s="99"/>
      <c r="M2573" s="111"/>
    </row>
    <row r="2574" spans="1:13">
      <c r="A2574" s="646" t="s">
        <v>1066</v>
      </c>
      <c r="B2574" s="647"/>
      <c r="C2574" s="94">
        <v>4</v>
      </c>
      <c r="D2574" s="57">
        <f t="shared" si="146"/>
        <v>30</v>
      </c>
      <c r="E2574" s="95" t="s">
        <v>1067</v>
      </c>
      <c r="F2574" s="94">
        <v>5</v>
      </c>
      <c r="G2574" s="156">
        <f t="shared" si="147"/>
        <v>60</v>
      </c>
      <c r="H2574" s="648"/>
      <c r="I2574" s="649"/>
      <c r="J2574" s="97"/>
      <c r="K2574" s="98"/>
      <c r="L2574" s="99"/>
      <c r="M2574" s="111"/>
    </row>
    <row r="2575" spans="1:13">
      <c r="A2575" s="650" t="s">
        <v>252</v>
      </c>
      <c r="B2575" s="651"/>
      <c r="C2575" s="651"/>
      <c r="D2575" s="651"/>
      <c r="E2575" s="651"/>
      <c r="F2575" s="651"/>
      <c r="G2575" s="651"/>
      <c r="H2575" s="651"/>
      <c r="I2575" s="651"/>
      <c r="J2575" s="651"/>
      <c r="K2575" s="651"/>
      <c r="L2575" s="651"/>
      <c r="M2575" s="652"/>
    </row>
    <row r="2576" spans="1:13">
      <c r="A2576" s="653" t="s">
        <v>253</v>
      </c>
      <c r="B2576" s="654"/>
      <c r="C2576" s="656" t="s">
        <v>254</v>
      </c>
      <c r="D2576" s="639" t="s">
        <v>255</v>
      </c>
      <c r="E2576" s="566"/>
      <c r="F2576" s="639" t="s">
        <v>256</v>
      </c>
      <c r="G2576" s="658"/>
      <c r="H2576" s="659" t="s">
        <v>257</v>
      </c>
      <c r="I2576" s="656" t="s">
        <v>258</v>
      </c>
      <c r="J2576" s="639" t="s">
        <v>255</v>
      </c>
      <c r="K2576" s="566"/>
      <c r="L2576" s="639" t="s">
        <v>256</v>
      </c>
      <c r="M2576" s="640"/>
    </row>
    <row r="2577" spans="1:13" ht="33" customHeight="1">
      <c r="A2577" s="655"/>
      <c r="B2577" s="566"/>
      <c r="C2577" s="657"/>
      <c r="D2577" s="181" t="s">
        <v>191</v>
      </c>
      <c r="E2577" s="181" t="s">
        <v>192</v>
      </c>
      <c r="F2577" s="181" t="s">
        <v>191</v>
      </c>
      <c r="G2577" s="27" t="s">
        <v>192</v>
      </c>
      <c r="H2577" s="660"/>
      <c r="I2577" s="657"/>
      <c r="J2577" s="181" t="s">
        <v>191</v>
      </c>
      <c r="K2577" s="181" t="s">
        <v>192</v>
      </c>
      <c r="L2577" s="181" t="s">
        <v>191</v>
      </c>
      <c r="M2577" s="186" t="s">
        <v>192</v>
      </c>
    </row>
    <row r="2578" spans="1:13" ht="22.5">
      <c r="A2578" s="180">
        <v>1</v>
      </c>
      <c r="B2578" s="190" t="s">
        <v>194</v>
      </c>
      <c r="C2578" s="65" t="s">
        <v>195</v>
      </c>
      <c r="D2578" s="59">
        <v>0</v>
      </c>
      <c r="E2578" s="58">
        <v>70.5</v>
      </c>
      <c r="F2578" s="59">
        <v>0</v>
      </c>
      <c r="G2578" s="28">
        <v>70.5</v>
      </c>
      <c r="H2578" s="29" t="s">
        <v>196</v>
      </c>
      <c r="I2578" s="58">
        <v>5876</v>
      </c>
      <c r="J2578" s="58">
        <v>0</v>
      </c>
      <c r="K2578" s="58">
        <v>0</v>
      </c>
      <c r="L2578" s="58">
        <v>0</v>
      </c>
      <c r="M2578" s="72">
        <v>6653.6</v>
      </c>
    </row>
    <row r="2579" spans="1:13" ht="22.5">
      <c r="A2579" s="182">
        <v>2</v>
      </c>
      <c r="B2579" s="60" t="s">
        <v>197</v>
      </c>
      <c r="C2579" s="77" t="s">
        <v>195</v>
      </c>
      <c r="D2579" s="62">
        <v>0</v>
      </c>
      <c r="E2579" s="58">
        <v>1286.5</v>
      </c>
      <c r="F2579" s="62">
        <v>0</v>
      </c>
      <c r="G2579" s="52">
        <v>1286.5</v>
      </c>
      <c r="H2579" s="74" t="s">
        <v>198</v>
      </c>
      <c r="I2579" s="64">
        <v>280</v>
      </c>
      <c r="J2579" s="64">
        <v>0</v>
      </c>
      <c r="K2579" s="58">
        <v>0</v>
      </c>
      <c r="L2579" s="64">
        <v>0</v>
      </c>
      <c r="M2579" s="76">
        <v>150</v>
      </c>
    </row>
    <row r="2580" spans="1:13" ht="22.5">
      <c r="A2580" s="180">
        <v>3</v>
      </c>
      <c r="B2580" s="190" t="s">
        <v>197</v>
      </c>
      <c r="C2580" s="70">
        <v>1510</v>
      </c>
      <c r="D2580" s="59">
        <v>0</v>
      </c>
      <c r="E2580" s="58">
        <v>1617</v>
      </c>
      <c r="F2580" s="59">
        <v>0</v>
      </c>
      <c r="G2580" s="28">
        <v>1617</v>
      </c>
      <c r="H2580" s="73" t="s">
        <v>20</v>
      </c>
      <c r="I2580" s="58">
        <v>0</v>
      </c>
      <c r="J2580" s="58">
        <v>0</v>
      </c>
      <c r="K2580" s="58">
        <v>0</v>
      </c>
      <c r="L2580" s="58">
        <v>0</v>
      </c>
      <c r="M2580" s="72">
        <v>400.5</v>
      </c>
    </row>
    <row r="2581" spans="1:13" ht="36">
      <c r="A2581" s="182">
        <v>4</v>
      </c>
      <c r="B2581" s="60" t="s">
        <v>199</v>
      </c>
      <c r="C2581" s="77" t="s">
        <v>195</v>
      </c>
      <c r="D2581" s="62">
        <v>0</v>
      </c>
      <c r="E2581" s="58">
        <v>11</v>
      </c>
      <c r="F2581" s="62">
        <v>0</v>
      </c>
      <c r="G2581" s="52">
        <v>11</v>
      </c>
      <c r="H2581" s="79" t="s">
        <v>21</v>
      </c>
      <c r="I2581" s="183">
        <v>2605</v>
      </c>
      <c r="J2581" s="64">
        <v>0</v>
      </c>
      <c r="K2581" s="58">
        <v>0</v>
      </c>
      <c r="L2581" s="64">
        <v>0</v>
      </c>
      <c r="M2581" s="61">
        <v>2605</v>
      </c>
    </row>
    <row r="2582" spans="1:13" ht="36">
      <c r="A2582" s="182">
        <v>5</v>
      </c>
      <c r="B2582" s="78" t="s">
        <v>200</v>
      </c>
      <c r="C2582" s="75">
        <v>25580.94</v>
      </c>
      <c r="D2582" s="62">
        <v>0</v>
      </c>
      <c r="E2582" s="58">
        <v>26635.5</v>
      </c>
      <c r="F2582" s="62">
        <v>0</v>
      </c>
      <c r="G2582" s="52">
        <v>26635.5</v>
      </c>
      <c r="H2582" s="79" t="s">
        <v>22</v>
      </c>
      <c r="I2582" s="183">
        <v>7442</v>
      </c>
      <c r="J2582" s="64">
        <v>0</v>
      </c>
      <c r="K2582" s="58">
        <v>0</v>
      </c>
      <c r="L2582" s="64">
        <v>0</v>
      </c>
      <c r="M2582" s="50">
        <v>7442</v>
      </c>
    </row>
    <row r="2583" spans="1:13" ht="36">
      <c r="A2583" s="182">
        <v>6</v>
      </c>
      <c r="B2583" s="78" t="s">
        <v>201</v>
      </c>
      <c r="C2583" s="71">
        <v>50</v>
      </c>
      <c r="D2583" s="62">
        <v>0</v>
      </c>
      <c r="E2583" s="58">
        <v>72.5</v>
      </c>
      <c r="F2583" s="62">
        <v>0</v>
      </c>
      <c r="G2583" s="52">
        <v>72.5</v>
      </c>
      <c r="H2583" s="79" t="s">
        <v>23</v>
      </c>
      <c r="I2583" s="183">
        <v>1319</v>
      </c>
      <c r="J2583" s="64">
        <v>0</v>
      </c>
      <c r="K2583" s="58">
        <v>0</v>
      </c>
      <c r="L2583" s="64">
        <v>0</v>
      </c>
      <c r="M2583" s="50">
        <v>1319</v>
      </c>
    </row>
    <row r="2584" spans="1:13" ht="22.5">
      <c r="A2584" s="180">
        <v>7</v>
      </c>
      <c r="B2584" s="179" t="s">
        <v>202</v>
      </c>
      <c r="C2584" s="66">
        <v>33.6</v>
      </c>
      <c r="D2584" s="59">
        <v>0</v>
      </c>
      <c r="E2584" s="58">
        <v>24.16</v>
      </c>
      <c r="F2584" s="59">
        <v>0</v>
      </c>
      <c r="G2584" s="28">
        <v>24.16</v>
      </c>
      <c r="H2584" s="31"/>
      <c r="I2584" s="181"/>
      <c r="J2584" s="181"/>
      <c r="K2584" s="181"/>
      <c r="L2584" s="181"/>
      <c r="M2584" s="30"/>
    </row>
    <row r="2585" spans="1:13" ht="22.5">
      <c r="A2585" s="182">
        <v>8</v>
      </c>
      <c r="B2585" s="32" t="s">
        <v>203</v>
      </c>
      <c r="C2585" s="67">
        <v>88.8</v>
      </c>
      <c r="D2585" s="62">
        <v>0</v>
      </c>
      <c r="E2585" s="58">
        <v>70.42</v>
      </c>
      <c r="F2585" s="62">
        <v>0</v>
      </c>
      <c r="G2585" s="52">
        <v>70.42</v>
      </c>
      <c r="H2585" s="33"/>
      <c r="I2585" s="183"/>
      <c r="J2585" s="183"/>
      <c r="K2585" s="183"/>
      <c r="L2585" s="183"/>
      <c r="M2585" s="34"/>
    </row>
    <row r="2586" spans="1:13">
      <c r="A2586" s="180">
        <v>9</v>
      </c>
      <c r="B2586" s="179" t="s">
        <v>204</v>
      </c>
      <c r="C2586" s="68">
        <v>1343</v>
      </c>
      <c r="D2586" s="59">
        <v>0</v>
      </c>
      <c r="E2586" s="58">
        <v>1474.91</v>
      </c>
      <c r="F2586" s="59">
        <v>0</v>
      </c>
      <c r="G2586" s="28">
        <v>1474.91</v>
      </c>
      <c r="H2586" s="31"/>
      <c r="I2586" s="181"/>
      <c r="J2586" s="181"/>
      <c r="K2586" s="181"/>
      <c r="L2586" s="181"/>
      <c r="M2586" s="30"/>
    </row>
    <row r="2587" spans="1:13">
      <c r="A2587" s="182">
        <v>10</v>
      </c>
      <c r="B2587" s="32" t="s">
        <v>205</v>
      </c>
      <c r="C2587" s="69">
        <v>4007</v>
      </c>
      <c r="D2587" s="62">
        <v>0</v>
      </c>
      <c r="E2587" s="58">
        <v>3972.43</v>
      </c>
      <c r="F2587" s="62">
        <v>0</v>
      </c>
      <c r="G2587" s="28">
        <v>3972.43</v>
      </c>
      <c r="H2587" s="33"/>
      <c r="I2587" s="183"/>
      <c r="J2587" s="183"/>
      <c r="K2587" s="183"/>
      <c r="L2587" s="183"/>
      <c r="M2587" s="34"/>
    </row>
    <row r="2588" spans="1:13" ht="17.25" thickBot="1">
      <c r="A2588" s="35">
        <v>11</v>
      </c>
      <c r="B2588" s="36"/>
      <c r="C2588" s="37"/>
      <c r="D2588" s="38"/>
      <c r="E2588" s="90"/>
      <c r="F2588" s="38"/>
      <c r="G2588" s="39"/>
      <c r="H2588" s="40"/>
      <c r="I2588" s="41"/>
      <c r="J2588" s="41"/>
      <c r="K2588" s="41"/>
      <c r="L2588" s="41"/>
      <c r="M2588" s="42"/>
    </row>
    <row r="2589" spans="1:13" ht="33.75" thickTop="1">
      <c r="A2589" s="565" t="s">
        <v>206</v>
      </c>
      <c r="B2589" s="566"/>
      <c r="C2589" s="567"/>
      <c r="D2589" s="567"/>
      <c r="E2589" s="639"/>
      <c r="F2589" s="641" t="s">
        <v>207</v>
      </c>
      <c r="G2589" s="642"/>
      <c r="H2589" s="43" t="s">
        <v>208</v>
      </c>
      <c r="I2589" s="43" t="s">
        <v>209</v>
      </c>
      <c r="J2589" s="567" t="s">
        <v>210</v>
      </c>
      <c r="K2589" s="567"/>
      <c r="L2589" s="567" t="s">
        <v>110</v>
      </c>
      <c r="M2589" s="643"/>
    </row>
    <row r="2590" spans="1:13">
      <c r="A2590" s="618" t="s">
        <v>211</v>
      </c>
      <c r="B2590" s="619"/>
      <c r="C2590" s="620"/>
      <c r="D2590" s="620" t="s">
        <v>212</v>
      </c>
      <c r="E2590" s="621"/>
      <c r="F2590" s="644"/>
      <c r="G2590" s="645"/>
      <c r="H2590" s="89"/>
      <c r="I2590" s="57"/>
      <c r="J2590" s="570"/>
      <c r="K2590" s="570"/>
      <c r="L2590" s="570"/>
      <c r="M2590" s="623"/>
    </row>
    <row r="2591" spans="1:13">
      <c r="A2591" s="618" t="s">
        <v>213</v>
      </c>
      <c r="B2591" s="619"/>
      <c r="C2591" s="620"/>
      <c r="D2591" s="620" t="s">
        <v>214</v>
      </c>
      <c r="E2591" s="621"/>
      <c r="F2591" s="622"/>
      <c r="G2591" s="570"/>
      <c r="H2591" s="92"/>
      <c r="I2591" s="57"/>
      <c r="J2591" s="570"/>
      <c r="K2591" s="570"/>
      <c r="L2591" s="570"/>
      <c r="M2591" s="623"/>
    </row>
    <row r="2592" spans="1:13">
      <c r="A2592" s="634" t="s">
        <v>215</v>
      </c>
      <c r="B2592" s="635"/>
      <c r="C2592" s="579"/>
      <c r="D2592" s="636" t="s">
        <v>216</v>
      </c>
      <c r="E2592" s="637"/>
      <c r="F2592" s="638"/>
      <c r="G2592" s="567"/>
      <c r="H2592" s="92"/>
      <c r="I2592" s="57"/>
      <c r="J2592" s="570"/>
      <c r="K2592" s="570"/>
      <c r="L2592" s="570"/>
      <c r="M2592" s="623"/>
    </row>
    <row r="2593" spans="1:14">
      <c r="A2593" s="618" t="s">
        <v>217</v>
      </c>
      <c r="B2593" s="619"/>
      <c r="C2593" s="620"/>
      <c r="D2593" s="620" t="s">
        <v>218</v>
      </c>
      <c r="E2593" s="621"/>
      <c r="F2593" s="622"/>
      <c r="G2593" s="570"/>
      <c r="H2593" s="92"/>
      <c r="I2593" s="44"/>
      <c r="J2593" s="570"/>
      <c r="K2593" s="570"/>
      <c r="L2593" s="570"/>
      <c r="M2593" s="623"/>
    </row>
    <row r="2594" spans="1:14" ht="17.25" thickBot="1">
      <c r="A2594" s="624" t="s">
        <v>219</v>
      </c>
      <c r="B2594" s="625"/>
      <c r="C2594" s="626"/>
      <c r="D2594" s="627" t="s">
        <v>220</v>
      </c>
      <c r="E2594" s="628"/>
      <c r="F2594" s="629"/>
      <c r="G2594" s="630"/>
      <c r="H2594" s="46"/>
      <c r="I2594" s="47"/>
      <c r="J2594" s="631"/>
      <c r="K2594" s="630"/>
      <c r="L2594" s="632"/>
      <c r="M2594" s="633"/>
    </row>
    <row r="2595" spans="1:14" ht="17.25" thickTop="1">
      <c r="A2595" s="607" t="s">
        <v>221</v>
      </c>
      <c r="B2595" s="608"/>
      <c r="C2595" s="608"/>
      <c r="D2595" s="608"/>
      <c r="E2595" s="608"/>
      <c r="F2595" s="608"/>
      <c r="G2595" s="608"/>
      <c r="H2595" s="608"/>
      <c r="I2595" s="608"/>
      <c r="J2595" s="608"/>
      <c r="K2595" s="608"/>
      <c r="L2595" s="608"/>
      <c r="M2595" s="609"/>
    </row>
    <row r="2596" spans="1:14">
      <c r="A2596" s="610" t="s">
        <v>259</v>
      </c>
      <c r="B2596" s="611"/>
      <c r="C2596" s="611"/>
      <c r="D2596" s="611"/>
      <c r="E2596" s="611"/>
      <c r="F2596" s="611"/>
      <c r="G2596" s="611"/>
      <c r="H2596" s="611"/>
      <c r="I2596" s="611"/>
      <c r="J2596" s="611"/>
      <c r="K2596" s="611"/>
      <c r="L2596" s="611"/>
      <c r="M2596" s="612"/>
    </row>
    <row r="2597" spans="1:14" ht="30" customHeight="1">
      <c r="A2597" s="613" t="s">
        <v>223</v>
      </c>
      <c r="B2597" s="614"/>
      <c r="C2597" s="614"/>
      <c r="D2597" s="614"/>
      <c r="E2597" s="614"/>
      <c r="F2597" s="614"/>
      <c r="G2597" s="614"/>
      <c r="H2597" s="614"/>
      <c r="I2597" s="614"/>
      <c r="J2597" s="614"/>
      <c r="K2597" s="614"/>
      <c r="L2597" s="614"/>
      <c r="M2597" s="615"/>
    </row>
    <row r="2598" spans="1:14" ht="25.5">
      <c r="E2598" s="616" t="s">
        <v>76</v>
      </c>
      <c r="F2598" s="616"/>
      <c r="G2598" s="616"/>
      <c r="H2598" s="616"/>
      <c r="I2598" s="616"/>
      <c r="L2598" s="616" t="s">
        <v>77</v>
      </c>
      <c r="M2598" s="616"/>
    </row>
    <row r="2599" spans="1:14" ht="25.5">
      <c r="A2599" s="617" t="s">
        <v>78</v>
      </c>
      <c r="B2599" s="617"/>
      <c r="C2599" s="617"/>
      <c r="E2599" s="616" t="s">
        <v>79</v>
      </c>
      <c r="F2599" s="616"/>
      <c r="G2599" s="616"/>
      <c r="H2599" s="616"/>
      <c r="I2599" s="616"/>
    </row>
    <row r="2600" spans="1:14" ht="17.25" thickBot="1">
      <c r="A2600" s="5" t="s">
        <v>262</v>
      </c>
      <c r="B2600" s="6"/>
      <c r="C2600" s="6"/>
      <c r="D2600" s="6"/>
      <c r="E2600" s="5"/>
      <c r="F2600" s="5"/>
      <c r="G2600" s="5"/>
      <c r="H2600" s="5" t="s">
        <v>81</v>
      </c>
      <c r="J2600" s="592">
        <v>40875</v>
      </c>
      <c r="K2600" s="592"/>
      <c r="L2600" s="592"/>
      <c r="M2600" s="7">
        <f>J2600</f>
        <v>40875</v>
      </c>
    </row>
    <row r="2601" spans="1:14" ht="36" customHeight="1" thickTop="1" thickBot="1">
      <c r="A2601" s="593" t="s">
        <v>82</v>
      </c>
      <c r="B2601" s="594"/>
      <c r="C2601" s="595"/>
      <c r="D2601" s="596" t="s">
        <v>83</v>
      </c>
      <c r="E2601" s="597"/>
      <c r="F2601" s="597"/>
      <c r="G2601" s="597"/>
      <c r="H2601" s="597"/>
      <c r="I2601" s="598"/>
      <c r="J2601" s="599" t="s">
        <v>84</v>
      </c>
      <c r="K2601" s="599"/>
      <c r="L2601" s="600" t="s">
        <v>85</v>
      </c>
      <c r="M2601" s="601"/>
    </row>
    <row r="2602" spans="1:14" ht="17.25" thickTop="1">
      <c r="A2602" s="568" t="s">
        <v>86</v>
      </c>
      <c r="B2602" s="569"/>
      <c r="C2602" s="570"/>
      <c r="D2602" s="563" t="s">
        <v>87</v>
      </c>
      <c r="E2602" s="602"/>
      <c r="F2602" s="603" t="s">
        <v>88</v>
      </c>
      <c r="G2602" s="604"/>
      <c r="H2602" s="605">
        <v>40190</v>
      </c>
      <c r="I2602" s="606"/>
      <c r="J2602" s="595" t="s">
        <v>89</v>
      </c>
      <c r="K2602" s="595"/>
      <c r="L2602" s="581">
        <v>720</v>
      </c>
      <c r="M2602" s="582"/>
    </row>
    <row r="2603" spans="1:14" ht="17.25" thickBot="1">
      <c r="A2603" s="583" t="s">
        <v>90</v>
      </c>
      <c r="B2603" s="584"/>
      <c r="C2603" s="585"/>
      <c r="D2603" s="586" t="s">
        <v>91</v>
      </c>
      <c r="E2603" s="587"/>
      <c r="F2603" s="568" t="s">
        <v>92</v>
      </c>
      <c r="G2603" s="570"/>
      <c r="H2603" s="588">
        <v>41007</v>
      </c>
      <c r="I2603" s="589"/>
      <c r="J2603" s="570" t="s">
        <v>93</v>
      </c>
      <c r="K2603" s="570"/>
      <c r="L2603" s="590">
        <v>588</v>
      </c>
      <c r="M2603" s="591"/>
    </row>
    <row r="2604" spans="1:14" ht="18" thickTop="1" thickBot="1">
      <c r="A2604" s="565" t="s">
        <v>94</v>
      </c>
      <c r="B2604" s="566"/>
      <c r="C2604" s="567"/>
      <c r="D2604" s="572">
        <v>483900000</v>
      </c>
      <c r="E2604" s="573"/>
      <c r="F2604" s="571" t="s">
        <v>95</v>
      </c>
      <c r="G2604" s="557"/>
      <c r="H2604" s="574">
        <v>97</v>
      </c>
      <c r="I2604" s="575"/>
      <c r="J2604" s="557" t="s">
        <v>96</v>
      </c>
      <c r="K2604" s="557"/>
      <c r="L2604" s="576">
        <f>L2602-L2603</f>
        <v>132</v>
      </c>
      <c r="M2604" s="577"/>
    </row>
    <row r="2605" spans="1:14" ht="17.25" thickTop="1">
      <c r="A2605" s="568"/>
      <c r="B2605" s="569"/>
      <c r="C2605" s="570"/>
      <c r="D2605" s="578" t="s">
        <v>97</v>
      </c>
      <c r="E2605" s="578"/>
      <c r="F2605" s="579" t="s">
        <v>98</v>
      </c>
      <c r="G2605" s="579"/>
      <c r="H2605" s="579"/>
      <c r="I2605" s="580"/>
      <c r="J2605" s="566" t="s">
        <v>99</v>
      </c>
      <c r="K2605" s="567"/>
      <c r="L2605" s="458">
        <v>0.74650000000000005</v>
      </c>
      <c r="M2605" s="459"/>
    </row>
    <row r="2606" spans="1:14" ht="17.25" thickBot="1">
      <c r="A2606" s="571"/>
      <c r="B2606" s="556"/>
      <c r="C2606" s="557"/>
      <c r="D2606" s="553" t="s">
        <v>100</v>
      </c>
      <c r="E2606" s="553"/>
      <c r="F2606" s="554" t="s">
        <v>101</v>
      </c>
      <c r="G2606" s="554"/>
      <c r="H2606" s="554"/>
      <c r="I2606" s="555"/>
      <c r="J2606" s="556" t="s">
        <v>102</v>
      </c>
      <c r="K2606" s="557"/>
      <c r="L2606" s="440">
        <v>0.71109999999999995</v>
      </c>
      <c r="M2606" s="441"/>
      <c r="N2606" s="127">
        <f>L2605-L2606</f>
        <v>3.5400000000000098E-2</v>
      </c>
    </row>
    <row r="2607" spans="1:14" ht="77.25" customHeight="1" thickTop="1" thickBot="1">
      <c r="A2607" s="558" t="s">
        <v>1068</v>
      </c>
      <c r="B2607" s="559"/>
      <c r="C2607" s="559"/>
      <c r="D2607" s="559"/>
      <c r="E2607" s="559"/>
      <c r="F2607" s="559"/>
      <c r="G2607" s="559"/>
      <c r="H2607" s="559"/>
      <c r="I2607" s="559"/>
      <c r="J2607" s="559"/>
      <c r="K2607" s="559"/>
      <c r="L2607" s="559"/>
      <c r="M2607" s="560"/>
    </row>
    <row r="2608" spans="1:14" ht="17.25" thickTop="1">
      <c r="A2608" s="561" t="s">
        <v>225</v>
      </c>
      <c r="B2608" s="562"/>
      <c r="C2608" s="563"/>
      <c r="D2608" s="563"/>
      <c r="E2608" s="563"/>
      <c r="F2608" s="563"/>
      <c r="G2608" s="563"/>
      <c r="H2608" s="563"/>
      <c r="I2608" s="563"/>
      <c r="J2608" s="563"/>
      <c r="K2608" s="563"/>
      <c r="L2608" s="563"/>
      <c r="M2608" s="564"/>
    </row>
    <row r="2609" spans="1:13" ht="17.25" thickBot="1">
      <c r="A2609" s="543" t="s">
        <v>226</v>
      </c>
      <c r="B2609" s="544"/>
      <c r="C2609" s="545"/>
      <c r="D2609" s="545"/>
      <c r="E2609" s="545"/>
      <c r="F2609" s="545"/>
      <c r="G2609" s="545"/>
      <c r="H2609" s="545"/>
      <c r="I2609" s="545"/>
      <c r="J2609" s="545"/>
      <c r="K2609" s="545"/>
      <c r="L2609" s="545"/>
      <c r="M2609" s="546"/>
    </row>
    <row r="2610" spans="1:13" ht="42" customHeight="1" thickTop="1" thickBot="1">
      <c r="A2610" s="547" t="s">
        <v>227</v>
      </c>
      <c r="B2610" s="548"/>
      <c r="C2610" s="549"/>
      <c r="D2610" s="549"/>
      <c r="E2610" s="549"/>
      <c r="F2610" s="549"/>
      <c r="G2610" s="549"/>
      <c r="H2610" s="550" t="s">
        <v>228</v>
      </c>
      <c r="I2610" s="550"/>
      <c r="J2610" s="550"/>
      <c r="K2610" s="550"/>
      <c r="L2610" s="550"/>
      <c r="M2610" s="551"/>
    </row>
    <row r="2611" spans="1:13" ht="17.25" thickTop="1">
      <c r="A2611" s="552" t="s">
        <v>229</v>
      </c>
      <c r="B2611" s="552"/>
      <c r="C2611" s="541"/>
      <c r="D2611" s="541"/>
      <c r="E2611" s="541"/>
      <c r="F2611" s="541"/>
      <c r="G2611" s="541"/>
      <c r="H2611" s="541"/>
      <c r="I2611" s="541"/>
      <c r="J2611" s="541"/>
      <c r="K2611" s="541"/>
      <c r="L2611" s="541"/>
      <c r="M2611" s="541"/>
    </row>
    <row r="2612" spans="1:13">
      <c r="A2612" s="542" t="s">
        <v>230</v>
      </c>
      <c r="B2612" s="542"/>
      <c r="C2612" s="540"/>
      <c r="D2612" s="540"/>
      <c r="E2612" s="540"/>
      <c r="F2612" s="540"/>
      <c r="G2612" s="540"/>
      <c r="H2612" s="540"/>
      <c r="I2612" s="540"/>
      <c r="J2612" s="540"/>
      <c r="K2612" s="540"/>
      <c r="L2612" s="540"/>
      <c r="M2612" s="540"/>
    </row>
    <row r="2613" spans="1:13">
      <c r="A2613" s="540" t="s">
        <v>231</v>
      </c>
      <c r="B2613" s="540"/>
      <c r="C2613" s="540"/>
      <c r="D2613" s="540"/>
      <c r="E2613" s="540"/>
      <c r="F2613" s="540"/>
      <c r="G2613" s="540"/>
      <c r="H2613" s="540"/>
      <c r="I2613" s="540"/>
      <c r="J2613" s="540"/>
      <c r="K2613" s="540"/>
      <c r="L2613" s="540"/>
      <c r="M2613" s="540"/>
    </row>
    <row r="2614" spans="1:13">
      <c r="A2614" s="540" t="s">
        <v>232</v>
      </c>
      <c r="B2614" s="540"/>
      <c r="C2614" s="541"/>
      <c r="D2614" s="541"/>
      <c r="E2614" s="541"/>
      <c r="F2614" s="541"/>
      <c r="G2614" s="541"/>
      <c r="H2614" s="541"/>
      <c r="I2614" s="541"/>
      <c r="J2614" s="541"/>
      <c r="K2614" s="541"/>
      <c r="L2614" s="541"/>
      <c r="M2614" s="541"/>
    </row>
    <row r="2615" spans="1:13">
      <c r="A2615" s="542" t="s">
        <v>233</v>
      </c>
      <c r="B2615" s="542"/>
      <c r="C2615" s="540"/>
      <c r="D2615" s="540"/>
      <c r="E2615" s="540"/>
      <c r="F2615" s="540"/>
      <c r="G2615" s="540"/>
      <c r="H2615" s="540"/>
      <c r="I2615" s="540"/>
      <c r="J2615" s="540"/>
      <c r="K2615" s="540"/>
      <c r="L2615" s="540"/>
      <c r="M2615" s="540"/>
    </row>
    <row r="2616" spans="1:13">
      <c r="A2616" s="540" t="s">
        <v>234</v>
      </c>
      <c r="B2616" s="540"/>
      <c r="C2616" s="540"/>
      <c r="D2616" s="540"/>
      <c r="E2616" s="540"/>
      <c r="F2616" s="540"/>
      <c r="G2616" s="540"/>
      <c r="H2616" s="540"/>
      <c r="I2616" s="540"/>
      <c r="J2616" s="540"/>
      <c r="K2616" s="540"/>
      <c r="L2616" s="540"/>
      <c r="M2616" s="540"/>
    </row>
    <row r="2617" spans="1:13">
      <c r="A2617" s="540" t="s">
        <v>235</v>
      </c>
      <c r="B2617" s="540"/>
      <c r="C2617" s="540"/>
      <c r="D2617" s="540"/>
      <c r="E2617" s="540"/>
      <c r="F2617" s="540"/>
      <c r="G2617" s="540"/>
      <c r="H2617" s="540"/>
      <c r="I2617" s="540"/>
      <c r="J2617" s="540"/>
      <c r="K2617" s="540"/>
      <c r="L2617" s="540"/>
      <c r="M2617" s="540"/>
    </row>
    <row r="2618" spans="1:13">
      <c r="A2618" s="540" t="s">
        <v>236</v>
      </c>
      <c r="B2618" s="540"/>
      <c r="C2618" s="540"/>
      <c r="D2618" s="540"/>
      <c r="E2618" s="540"/>
      <c r="F2618" s="540"/>
      <c r="G2618" s="540"/>
      <c r="H2618" s="540"/>
      <c r="I2618" s="540"/>
      <c r="J2618" s="540"/>
      <c r="K2618" s="540"/>
      <c r="L2618" s="540"/>
      <c r="M2618" s="540"/>
    </row>
    <row r="2619" spans="1:13" ht="25.5">
      <c r="E2619" s="616" t="s">
        <v>76</v>
      </c>
      <c r="F2619" s="616"/>
      <c r="G2619" s="616"/>
      <c r="H2619" s="616"/>
      <c r="I2619" s="616"/>
      <c r="L2619" s="616" t="s">
        <v>77</v>
      </c>
      <c r="M2619" s="616"/>
    </row>
    <row r="2620" spans="1:13" ht="25.5">
      <c r="A2620" s="617" t="s">
        <v>78</v>
      </c>
      <c r="B2620" s="617"/>
      <c r="C2620" s="617"/>
      <c r="E2620" s="616" t="s">
        <v>79</v>
      </c>
      <c r="F2620" s="616"/>
      <c r="G2620" s="616"/>
      <c r="H2620" s="616"/>
      <c r="I2620" s="616"/>
    </row>
    <row r="2621" spans="1:13" ht="17.25" thickBot="1">
      <c r="A2621" s="5" t="s">
        <v>347</v>
      </c>
      <c r="B2621" s="6"/>
      <c r="C2621" s="6"/>
      <c r="D2621" s="6"/>
      <c r="E2621" s="5"/>
      <c r="F2621" s="5"/>
      <c r="G2621" s="5"/>
      <c r="H2621" s="5" t="s">
        <v>81</v>
      </c>
      <c r="J2621" s="592">
        <v>40876</v>
      </c>
      <c r="K2621" s="592"/>
      <c r="L2621" s="592"/>
      <c r="M2621" s="7">
        <f>J2621</f>
        <v>40876</v>
      </c>
    </row>
    <row r="2622" spans="1:13" ht="36" customHeight="1" thickTop="1" thickBot="1">
      <c r="A2622" s="593" t="s">
        <v>82</v>
      </c>
      <c r="B2622" s="594"/>
      <c r="C2622" s="595"/>
      <c r="D2622" s="596" t="s">
        <v>83</v>
      </c>
      <c r="E2622" s="597"/>
      <c r="F2622" s="597"/>
      <c r="G2622" s="597"/>
      <c r="H2622" s="597"/>
      <c r="I2622" s="598"/>
      <c r="J2622" s="599" t="s">
        <v>84</v>
      </c>
      <c r="K2622" s="599"/>
      <c r="L2622" s="600" t="s">
        <v>85</v>
      </c>
      <c r="M2622" s="601"/>
    </row>
    <row r="2623" spans="1:13" ht="17.25" thickTop="1">
      <c r="A2623" s="568" t="s">
        <v>86</v>
      </c>
      <c r="B2623" s="569"/>
      <c r="C2623" s="570"/>
      <c r="D2623" s="563" t="s">
        <v>87</v>
      </c>
      <c r="E2623" s="602"/>
      <c r="F2623" s="603" t="s">
        <v>88</v>
      </c>
      <c r="G2623" s="604"/>
      <c r="H2623" s="605">
        <v>40190</v>
      </c>
      <c r="I2623" s="606"/>
      <c r="J2623" s="595" t="s">
        <v>89</v>
      </c>
      <c r="K2623" s="595"/>
      <c r="L2623" s="581">
        <v>720</v>
      </c>
      <c r="M2623" s="582"/>
    </row>
    <row r="2624" spans="1:13" ht="17.25" thickBot="1">
      <c r="A2624" s="583" t="s">
        <v>90</v>
      </c>
      <c r="B2624" s="584"/>
      <c r="C2624" s="585"/>
      <c r="D2624" s="586" t="s">
        <v>91</v>
      </c>
      <c r="E2624" s="587"/>
      <c r="F2624" s="568" t="s">
        <v>92</v>
      </c>
      <c r="G2624" s="570"/>
      <c r="H2624" s="588">
        <v>41045</v>
      </c>
      <c r="I2624" s="589"/>
      <c r="J2624" s="570" t="s">
        <v>93</v>
      </c>
      <c r="K2624" s="570"/>
      <c r="L2624" s="590">
        <v>589</v>
      </c>
      <c r="M2624" s="591"/>
    </row>
    <row r="2625" spans="1:14" ht="18" thickTop="1" thickBot="1">
      <c r="A2625" s="565" t="s">
        <v>94</v>
      </c>
      <c r="B2625" s="566"/>
      <c r="C2625" s="567"/>
      <c r="D2625" s="572">
        <v>483900000</v>
      </c>
      <c r="E2625" s="573"/>
      <c r="F2625" s="571" t="s">
        <v>95</v>
      </c>
      <c r="G2625" s="557"/>
      <c r="H2625" s="574">
        <v>135</v>
      </c>
      <c r="I2625" s="575"/>
      <c r="J2625" s="557" t="s">
        <v>96</v>
      </c>
      <c r="K2625" s="557"/>
      <c r="L2625" s="576">
        <f>L2623-L2624</f>
        <v>131</v>
      </c>
      <c r="M2625" s="577"/>
    </row>
    <row r="2626" spans="1:14" ht="17.25" thickTop="1">
      <c r="A2626" s="568"/>
      <c r="B2626" s="569"/>
      <c r="C2626" s="570"/>
      <c r="D2626" s="578" t="s">
        <v>97</v>
      </c>
      <c r="E2626" s="578"/>
      <c r="F2626" s="579" t="s">
        <v>98</v>
      </c>
      <c r="G2626" s="579"/>
      <c r="H2626" s="579"/>
      <c r="I2626" s="580"/>
      <c r="J2626" s="566" t="s">
        <v>99</v>
      </c>
      <c r="K2626" s="567"/>
      <c r="L2626" s="458">
        <v>0.69079999999999997</v>
      </c>
      <c r="M2626" s="459"/>
    </row>
    <row r="2627" spans="1:14" ht="17.25" thickBot="1">
      <c r="A2627" s="571"/>
      <c r="B2627" s="556"/>
      <c r="C2627" s="557"/>
      <c r="D2627" s="553" t="s">
        <v>100</v>
      </c>
      <c r="E2627" s="553"/>
      <c r="F2627" s="554" t="s">
        <v>101</v>
      </c>
      <c r="G2627" s="554"/>
      <c r="H2627" s="554"/>
      <c r="I2627" s="555"/>
      <c r="J2627" s="556" t="s">
        <v>102</v>
      </c>
      <c r="K2627" s="557"/>
      <c r="L2627" s="440">
        <v>0.71499999999999997</v>
      </c>
      <c r="M2627" s="441"/>
      <c r="N2627" s="127">
        <f>L2626-L2627</f>
        <v>-2.4199999999999999E-2</v>
      </c>
    </row>
    <row r="2628" spans="1:14" ht="18" thickTop="1" thickBot="1">
      <c r="A2628" s="704" t="s">
        <v>103</v>
      </c>
      <c r="B2628" s="705"/>
      <c r="C2628" s="706"/>
      <c r="D2628" s="706"/>
      <c r="E2628" s="706"/>
      <c r="F2628" s="706"/>
      <c r="G2628" s="706"/>
      <c r="H2628" s="706"/>
      <c r="I2628" s="706"/>
      <c r="J2628" s="707"/>
      <c r="K2628" s="707"/>
      <c r="L2628" s="706"/>
      <c r="M2628" s="708"/>
    </row>
    <row r="2629" spans="1:14" ht="24" customHeight="1" thickTop="1">
      <c r="A2629" s="568" t="s">
        <v>104</v>
      </c>
      <c r="B2629" s="569"/>
      <c r="C2629" s="570"/>
      <c r="D2629" s="181" t="s">
        <v>105</v>
      </c>
      <c r="E2629" s="181" t="s">
        <v>106</v>
      </c>
      <c r="F2629" s="570" t="s">
        <v>107</v>
      </c>
      <c r="G2629" s="570"/>
      <c r="H2629" s="570" t="s">
        <v>108</v>
      </c>
      <c r="I2629" s="709"/>
      <c r="J2629" s="710" t="s">
        <v>109</v>
      </c>
      <c r="K2629" s="711"/>
      <c r="L2629" s="569" t="s">
        <v>110</v>
      </c>
      <c r="M2629" s="623"/>
    </row>
    <row r="2630" spans="1:14" ht="38.25" customHeight="1">
      <c r="A2630" s="14">
        <v>1</v>
      </c>
      <c r="B2630" s="698" t="s">
        <v>111</v>
      </c>
      <c r="C2630" s="699"/>
      <c r="D2630" s="181" t="s">
        <v>112</v>
      </c>
      <c r="E2630" s="54">
        <v>1</v>
      </c>
      <c r="F2630" s="675"/>
      <c r="G2630" s="676"/>
      <c r="H2630" s="677">
        <f>L2624/L2623</f>
        <v>0.81805555555555554</v>
      </c>
      <c r="I2630" s="678"/>
      <c r="J2630" s="688" t="s">
        <v>113</v>
      </c>
      <c r="K2630" s="689"/>
      <c r="L2630" s="700"/>
      <c r="M2630" s="701"/>
    </row>
    <row r="2631" spans="1:14" ht="38.25" customHeight="1">
      <c r="A2631" s="14">
        <v>2</v>
      </c>
      <c r="B2631" s="686" t="s">
        <v>1069</v>
      </c>
      <c r="C2631" s="687"/>
      <c r="D2631" s="181" t="s">
        <v>1043</v>
      </c>
      <c r="E2631" s="112">
        <v>1348.9</v>
      </c>
      <c r="F2631" s="675"/>
      <c r="G2631" s="676"/>
      <c r="H2631" s="702">
        <f>E2631</f>
        <v>1348.9</v>
      </c>
      <c r="I2631" s="703"/>
      <c r="J2631" s="688" t="s">
        <v>113</v>
      </c>
      <c r="K2631" s="689"/>
      <c r="L2631" s="696" t="s">
        <v>1041</v>
      </c>
      <c r="M2631" s="697"/>
    </row>
    <row r="2632" spans="1:14" ht="51" customHeight="1">
      <c r="A2632" s="14">
        <v>3</v>
      </c>
      <c r="B2632" s="686" t="s">
        <v>1045</v>
      </c>
      <c r="C2632" s="687"/>
      <c r="D2632" s="181" t="s">
        <v>1043</v>
      </c>
      <c r="E2632" s="112">
        <v>49.6</v>
      </c>
      <c r="F2632" s="675"/>
      <c r="G2632" s="676"/>
      <c r="H2632" s="702">
        <v>36</v>
      </c>
      <c r="I2632" s="703"/>
      <c r="J2632" s="688" t="s">
        <v>113</v>
      </c>
      <c r="K2632" s="689"/>
      <c r="L2632" s="696" t="s">
        <v>1070</v>
      </c>
      <c r="M2632" s="697"/>
    </row>
    <row r="2633" spans="1:14" ht="38.25" customHeight="1">
      <c r="A2633" s="14">
        <v>4</v>
      </c>
      <c r="B2633" s="686" t="s">
        <v>1047</v>
      </c>
      <c r="C2633" s="687"/>
      <c r="D2633" s="181" t="s">
        <v>115</v>
      </c>
      <c r="E2633" s="112">
        <v>7945.8</v>
      </c>
      <c r="F2633" s="675"/>
      <c r="G2633" s="676"/>
      <c r="H2633" s="702">
        <v>2650</v>
      </c>
      <c r="I2633" s="703"/>
      <c r="J2633" s="688" t="s">
        <v>113</v>
      </c>
      <c r="K2633" s="689"/>
      <c r="L2633" s="696" t="s">
        <v>1071</v>
      </c>
      <c r="M2633" s="697"/>
    </row>
    <row r="2634" spans="1:14" ht="38.25" customHeight="1">
      <c r="A2634" s="14">
        <v>5</v>
      </c>
      <c r="B2634" s="692" t="s">
        <v>328</v>
      </c>
      <c r="C2634" s="693"/>
      <c r="D2634" s="181" t="s">
        <v>115</v>
      </c>
      <c r="E2634" s="55">
        <v>8512</v>
      </c>
      <c r="F2634" s="675"/>
      <c r="G2634" s="676"/>
      <c r="H2634" s="677">
        <v>7000</v>
      </c>
      <c r="I2634" s="678"/>
      <c r="J2634" s="688" t="s">
        <v>113</v>
      </c>
      <c r="K2634" s="689"/>
      <c r="L2634" s="696" t="s">
        <v>1049</v>
      </c>
      <c r="M2634" s="697"/>
    </row>
    <row r="2635" spans="1:14" ht="38.25" customHeight="1">
      <c r="A2635" s="14">
        <v>6</v>
      </c>
      <c r="B2635" s="692" t="s">
        <v>350</v>
      </c>
      <c r="C2635" s="693"/>
      <c r="D2635" s="181" t="s">
        <v>115</v>
      </c>
      <c r="E2635" s="112">
        <v>696.15</v>
      </c>
      <c r="F2635" s="675"/>
      <c r="G2635" s="676"/>
      <c r="H2635" s="677">
        <v>208</v>
      </c>
      <c r="I2635" s="678"/>
      <c r="J2635" s="688" t="s">
        <v>113</v>
      </c>
      <c r="K2635" s="689"/>
      <c r="L2635" s="694" t="s">
        <v>1072</v>
      </c>
      <c r="M2635" s="695"/>
    </row>
    <row r="2636" spans="1:14" ht="38.25" customHeight="1">
      <c r="A2636" s="14">
        <v>7</v>
      </c>
      <c r="B2636" s="692" t="s">
        <v>1051</v>
      </c>
      <c r="C2636" s="693"/>
      <c r="D2636" s="181" t="s">
        <v>115</v>
      </c>
      <c r="E2636" s="112">
        <v>557</v>
      </c>
      <c r="F2636" s="675"/>
      <c r="G2636" s="676"/>
      <c r="H2636" s="677">
        <v>185</v>
      </c>
      <c r="I2636" s="678"/>
      <c r="J2636" s="688" t="s">
        <v>113</v>
      </c>
      <c r="K2636" s="689"/>
      <c r="L2636" s="694" t="s">
        <v>1052</v>
      </c>
      <c r="M2636" s="695"/>
    </row>
    <row r="2637" spans="1:14" ht="38.25" customHeight="1">
      <c r="A2637" s="14">
        <v>8</v>
      </c>
      <c r="B2637" s="692" t="s">
        <v>1073</v>
      </c>
      <c r="C2637" s="693"/>
      <c r="D2637" s="181" t="s">
        <v>115</v>
      </c>
      <c r="E2637" s="112">
        <v>1037</v>
      </c>
      <c r="F2637" s="675"/>
      <c r="G2637" s="676"/>
      <c r="H2637" s="677">
        <v>800</v>
      </c>
      <c r="I2637" s="678"/>
      <c r="J2637" s="688" t="s">
        <v>113</v>
      </c>
      <c r="K2637" s="689"/>
      <c r="L2637" s="694" t="s">
        <v>1074</v>
      </c>
      <c r="M2637" s="695"/>
    </row>
    <row r="2638" spans="1:14" ht="54.75" customHeight="1">
      <c r="A2638" s="14">
        <v>9</v>
      </c>
      <c r="B2638" s="686" t="s">
        <v>124</v>
      </c>
      <c r="C2638" s="687"/>
      <c r="D2638" s="181" t="s">
        <v>115</v>
      </c>
      <c r="E2638" s="55">
        <v>7726</v>
      </c>
      <c r="F2638" s="675"/>
      <c r="G2638" s="676"/>
      <c r="H2638" s="677">
        <v>6726</v>
      </c>
      <c r="I2638" s="678"/>
      <c r="J2638" s="688" t="s">
        <v>120</v>
      </c>
      <c r="K2638" s="689"/>
      <c r="L2638" s="690" t="s">
        <v>1075</v>
      </c>
      <c r="M2638" s="691"/>
    </row>
    <row r="2639" spans="1:14" ht="38.25" customHeight="1">
      <c r="A2639" s="14">
        <v>10</v>
      </c>
      <c r="B2639" s="686" t="s">
        <v>355</v>
      </c>
      <c r="C2639" s="687"/>
      <c r="D2639" s="181" t="s">
        <v>115</v>
      </c>
      <c r="E2639" s="55">
        <v>2013</v>
      </c>
      <c r="F2639" s="675"/>
      <c r="G2639" s="676"/>
      <c r="H2639" s="677">
        <v>1000</v>
      </c>
      <c r="I2639" s="678"/>
      <c r="J2639" s="688" t="s">
        <v>113</v>
      </c>
      <c r="K2639" s="689"/>
      <c r="L2639" s="681" t="s">
        <v>1054</v>
      </c>
      <c r="M2639" s="682"/>
    </row>
    <row r="2640" spans="1:14" ht="38.25" customHeight="1">
      <c r="A2640" s="14">
        <v>11</v>
      </c>
      <c r="B2640" s="686" t="s">
        <v>1055</v>
      </c>
      <c r="C2640" s="687"/>
      <c r="D2640" s="181" t="s">
        <v>115</v>
      </c>
      <c r="E2640" s="112">
        <v>38.85</v>
      </c>
      <c r="F2640" s="675"/>
      <c r="G2640" s="676"/>
      <c r="H2640" s="677"/>
      <c r="I2640" s="678"/>
      <c r="J2640" s="688" t="s">
        <v>113</v>
      </c>
      <c r="K2640" s="689"/>
      <c r="L2640" s="681"/>
      <c r="M2640" s="682"/>
    </row>
    <row r="2641" spans="1:13" ht="38.25" customHeight="1">
      <c r="A2641" s="14">
        <v>12</v>
      </c>
      <c r="B2641" s="686" t="s">
        <v>1056</v>
      </c>
      <c r="C2641" s="687"/>
      <c r="D2641" s="181" t="s">
        <v>115</v>
      </c>
      <c r="E2641" s="128">
        <v>77.400000000000006</v>
      </c>
      <c r="F2641" s="675"/>
      <c r="G2641" s="676"/>
      <c r="H2641" s="677">
        <v>26</v>
      </c>
      <c r="I2641" s="678"/>
      <c r="J2641" s="688" t="s">
        <v>113</v>
      </c>
      <c r="K2641" s="689"/>
      <c r="L2641" s="681" t="s">
        <v>1057</v>
      </c>
      <c r="M2641" s="682"/>
    </row>
    <row r="2642" spans="1:13" ht="38.25" customHeight="1">
      <c r="A2642" s="14">
        <v>13</v>
      </c>
      <c r="B2642" s="686" t="s">
        <v>1058</v>
      </c>
      <c r="C2642" s="687"/>
      <c r="D2642" s="181" t="s">
        <v>115</v>
      </c>
      <c r="E2642" s="128">
        <v>283.7</v>
      </c>
      <c r="F2642" s="675"/>
      <c r="G2642" s="676"/>
      <c r="H2642" s="677">
        <v>95</v>
      </c>
      <c r="I2642" s="678"/>
      <c r="J2642" s="688" t="s">
        <v>113</v>
      </c>
      <c r="K2642" s="689"/>
      <c r="L2642" s="681" t="s">
        <v>1059</v>
      </c>
      <c r="M2642" s="682"/>
    </row>
    <row r="2643" spans="1:13" ht="38.25" customHeight="1">
      <c r="A2643" s="14">
        <v>14</v>
      </c>
      <c r="B2643" s="686" t="s">
        <v>1060</v>
      </c>
      <c r="C2643" s="687"/>
      <c r="D2643" s="181" t="s">
        <v>115</v>
      </c>
      <c r="E2643" s="55">
        <v>585</v>
      </c>
      <c r="F2643" s="675"/>
      <c r="G2643" s="676"/>
      <c r="H2643" s="677">
        <v>195</v>
      </c>
      <c r="I2643" s="678"/>
      <c r="J2643" s="688" t="s">
        <v>113</v>
      </c>
      <c r="K2643" s="689"/>
      <c r="L2643" s="681" t="s">
        <v>1061</v>
      </c>
      <c r="M2643" s="682"/>
    </row>
    <row r="2644" spans="1:13" ht="38.25" customHeight="1">
      <c r="A2644" s="14">
        <v>15</v>
      </c>
      <c r="B2644" s="673" t="s">
        <v>1076</v>
      </c>
      <c r="C2644" s="674"/>
      <c r="D2644" s="181" t="s">
        <v>130</v>
      </c>
      <c r="E2644" s="55">
        <v>1</v>
      </c>
      <c r="F2644" s="675"/>
      <c r="G2644" s="676"/>
      <c r="H2644" s="677"/>
      <c r="I2644" s="678"/>
      <c r="J2644" s="688" t="s">
        <v>113</v>
      </c>
      <c r="K2644" s="689"/>
      <c r="L2644" s="681" t="s">
        <v>1077</v>
      </c>
      <c r="M2644" s="682"/>
    </row>
    <row r="2645" spans="1:13" ht="38.25" customHeight="1" thickBot="1">
      <c r="A2645" s="14">
        <v>16</v>
      </c>
      <c r="B2645" s="673" t="s">
        <v>1062</v>
      </c>
      <c r="C2645" s="674"/>
      <c r="D2645" s="181" t="s">
        <v>130</v>
      </c>
      <c r="E2645" s="55">
        <v>1</v>
      </c>
      <c r="F2645" s="675"/>
      <c r="G2645" s="676"/>
      <c r="H2645" s="677">
        <v>0.6</v>
      </c>
      <c r="I2645" s="678"/>
      <c r="J2645" s="679" t="s">
        <v>1065</v>
      </c>
      <c r="K2645" s="680"/>
      <c r="L2645" s="681" t="s">
        <v>1063</v>
      </c>
      <c r="M2645" s="682"/>
    </row>
    <row r="2646" spans="1:13" ht="17.25" thickTop="1">
      <c r="A2646" s="683" t="s">
        <v>132</v>
      </c>
      <c r="B2646" s="684"/>
      <c r="C2646" s="684"/>
      <c r="D2646" s="684"/>
      <c r="E2646" s="684"/>
      <c r="F2646" s="684"/>
      <c r="G2646" s="684"/>
      <c r="H2646" s="684"/>
      <c r="I2646" s="684"/>
      <c r="J2646" s="684"/>
      <c r="K2646" s="684"/>
      <c r="L2646" s="684"/>
      <c r="M2646" s="685"/>
    </row>
    <row r="2647" spans="1:13">
      <c r="A2647" s="668" t="s">
        <v>133</v>
      </c>
      <c r="B2647" s="663"/>
      <c r="C2647" s="187" t="s">
        <v>134</v>
      </c>
      <c r="D2647" s="187" t="s">
        <v>135</v>
      </c>
      <c r="E2647" s="187" t="s">
        <v>133</v>
      </c>
      <c r="F2647" s="187" t="s">
        <v>134</v>
      </c>
      <c r="G2647" s="140" t="s">
        <v>135</v>
      </c>
      <c r="H2647" s="669" t="s">
        <v>136</v>
      </c>
      <c r="I2647" s="670"/>
      <c r="J2647" s="671" t="s">
        <v>137</v>
      </c>
      <c r="K2647" s="671"/>
      <c r="L2647" s="671" t="s">
        <v>138</v>
      </c>
      <c r="M2647" s="672"/>
    </row>
    <row r="2648" spans="1:13">
      <c r="A2648" s="661" t="s">
        <v>139</v>
      </c>
      <c r="B2648" s="569"/>
      <c r="C2648" s="16">
        <v>7</v>
      </c>
      <c r="D2648" s="57">
        <f>C2648+D2550</f>
        <v>4093</v>
      </c>
      <c r="E2648" s="181" t="s">
        <v>140</v>
      </c>
      <c r="F2648" s="16">
        <v>0</v>
      </c>
      <c r="G2648" s="156">
        <f>F2648+G2550</f>
        <v>8610</v>
      </c>
      <c r="H2648" s="622" t="s">
        <v>243</v>
      </c>
      <c r="I2648" s="570"/>
      <c r="J2648" s="18">
        <v>0</v>
      </c>
      <c r="K2648" s="19">
        <f>J2648+K2550</f>
        <v>32</v>
      </c>
      <c r="L2648" s="20">
        <v>0</v>
      </c>
      <c r="M2648" s="21">
        <f>L2648+M2550</f>
        <v>5</v>
      </c>
    </row>
    <row r="2649" spans="1:13" ht="17.25" thickBot="1">
      <c r="A2649" s="664" t="s">
        <v>142</v>
      </c>
      <c r="B2649" s="665"/>
      <c r="C2649" s="165">
        <v>0</v>
      </c>
      <c r="D2649" s="166">
        <f>C2649+D2560</f>
        <v>65</v>
      </c>
      <c r="E2649" s="191" t="s">
        <v>143</v>
      </c>
      <c r="F2649" s="165">
        <v>0</v>
      </c>
      <c r="G2649" s="167">
        <f>F2649+G2560</f>
        <v>12</v>
      </c>
      <c r="H2649" s="666" t="s">
        <v>144</v>
      </c>
      <c r="I2649" s="667"/>
      <c r="J2649" s="168">
        <v>0</v>
      </c>
      <c r="K2649" s="169">
        <f>J2649+K2560</f>
        <v>143</v>
      </c>
      <c r="L2649" s="170">
        <v>0</v>
      </c>
      <c r="M2649" s="171">
        <f>L2649+M2560</f>
        <v>11</v>
      </c>
    </row>
    <row r="2650" spans="1:13" ht="25.5">
      <c r="E2650" s="616" t="s">
        <v>76</v>
      </c>
      <c r="F2650" s="616"/>
      <c r="G2650" s="616"/>
      <c r="H2650" s="616"/>
      <c r="I2650" s="616"/>
      <c r="L2650" s="616" t="s">
        <v>77</v>
      </c>
      <c r="M2650" s="616"/>
    </row>
    <row r="2651" spans="1:13" ht="25.5">
      <c r="A2651" s="617" t="s">
        <v>78</v>
      </c>
      <c r="B2651" s="617"/>
      <c r="C2651" s="617"/>
      <c r="E2651" s="616" t="s">
        <v>79</v>
      </c>
      <c r="F2651" s="616"/>
      <c r="G2651" s="616"/>
      <c r="H2651" s="616"/>
      <c r="I2651" s="616"/>
    </row>
    <row r="2652" spans="1:13" ht="17.25" thickBot="1">
      <c r="A2652" s="5" t="s">
        <v>347</v>
      </c>
      <c r="B2652" s="6"/>
      <c r="C2652" s="6"/>
      <c r="D2652" s="6"/>
      <c r="E2652" s="5"/>
      <c r="F2652" s="5"/>
      <c r="G2652" s="5"/>
      <c r="H2652" s="5" t="s">
        <v>81</v>
      </c>
      <c r="J2652" s="592">
        <v>40876</v>
      </c>
      <c r="K2652" s="592"/>
      <c r="L2652" s="592"/>
      <c r="M2652" s="7">
        <f>J2652</f>
        <v>40876</v>
      </c>
    </row>
    <row r="2653" spans="1:13" ht="36" customHeight="1" thickTop="1" thickBot="1">
      <c r="A2653" s="593" t="s">
        <v>82</v>
      </c>
      <c r="B2653" s="594"/>
      <c r="C2653" s="595"/>
      <c r="D2653" s="596" t="s">
        <v>83</v>
      </c>
      <c r="E2653" s="597"/>
      <c r="F2653" s="597"/>
      <c r="G2653" s="597"/>
      <c r="H2653" s="597"/>
      <c r="I2653" s="598"/>
      <c r="J2653" s="599" t="s">
        <v>84</v>
      </c>
      <c r="K2653" s="599"/>
      <c r="L2653" s="600" t="s">
        <v>85</v>
      </c>
      <c r="M2653" s="601"/>
    </row>
    <row r="2654" spans="1:13" ht="17.25" thickTop="1">
      <c r="A2654" s="568" t="s">
        <v>86</v>
      </c>
      <c r="B2654" s="569"/>
      <c r="C2654" s="570"/>
      <c r="D2654" s="563" t="s">
        <v>87</v>
      </c>
      <c r="E2654" s="602"/>
      <c r="F2654" s="603" t="s">
        <v>88</v>
      </c>
      <c r="G2654" s="604"/>
      <c r="H2654" s="605">
        <v>40190</v>
      </c>
      <c r="I2654" s="606"/>
      <c r="J2654" s="595" t="s">
        <v>89</v>
      </c>
      <c r="K2654" s="595"/>
      <c r="L2654" s="581">
        <v>720</v>
      </c>
      <c r="M2654" s="582"/>
    </row>
    <row r="2655" spans="1:13" ht="17.25" thickBot="1">
      <c r="A2655" s="583" t="s">
        <v>90</v>
      </c>
      <c r="B2655" s="584"/>
      <c r="C2655" s="585"/>
      <c r="D2655" s="586" t="s">
        <v>91</v>
      </c>
      <c r="E2655" s="587"/>
      <c r="F2655" s="568" t="s">
        <v>92</v>
      </c>
      <c r="G2655" s="570"/>
      <c r="H2655" s="588">
        <v>41045</v>
      </c>
      <c r="I2655" s="589"/>
      <c r="J2655" s="570" t="s">
        <v>93</v>
      </c>
      <c r="K2655" s="570"/>
      <c r="L2655" s="590">
        <v>589</v>
      </c>
      <c r="M2655" s="591"/>
    </row>
    <row r="2656" spans="1:13" ht="18" thickTop="1" thickBot="1">
      <c r="A2656" s="565" t="s">
        <v>94</v>
      </c>
      <c r="B2656" s="566"/>
      <c r="C2656" s="567"/>
      <c r="D2656" s="572">
        <v>483900000</v>
      </c>
      <c r="E2656" s="573"/>
      <c r="F2656" s="571" t="s">
        <v>95</v>
      </c>
      <c r="G2656" s="557"/>
      <c r="H2656" s="574">
        <v>135</v>
      </c>
      <c r="I2656" s="575"/>
      <c r="J2656" s="557" t="s">
        <v>96</v>
      </c>
      <c r="K2656" s="557"/>
      <c r="L2656" s="576">
        <f>L2654-L2655</f>
        <v>131</v>
      </c>
      <c r="M2656" s="577"/>
    </row>
    <row r="2657" spans="1:14" ht="17.25" thickTop="1">
      <c r="A2657" s="568"/>
      <c r="B2657" s="569"/>
      <c r="C2657" s="570"/>
      <c r="D2657" s="578" t="s">
        <v>97</v>
      </c>
      <c r="E2657" s="578"/>
      <c r="F2657" s="579" t="s">
        <v>98</v>
      </c>
      <c r="G2657" s="579"/>
      <c r="H2657" s="579"/>
      <c r="I2657" s="580"/>
      <c r="J2657" s="566" t="s">
        <v>99</v>
      </c>
      <c r="K2657" s="567"/>
      <c r="L2657" s="458">
        <v>0.69079999999999997</v>
      </c>
      <c r="M2657" s="459"/>
    </row>
    <row r="2658" spans="1:14" ht="17.25" thickBot="1">
      <c r="A2658" s="571"/>
      <c r="B2658" s="556"/>
      <c r="C2658" s="557"/>
      <c r="D2658" s="553" t="s">
        <v>100</v>
      </c>
      <c r="E2658" s="553"/>
      <c r="F2658" s="554" t="s">
        <v>101</v>
      </c>
      <c r="G2658" s="554"/>
      <c r="H2658" s="554"/>
      <c r="I2658" s="555"/>
      <c r="J2658" s="556" t="s">
        <v>102</v>
      </c>
      <c r="K2658" s="557"/>
      <c r="L2658" s="440">
        <v>0.71499999999999997</v>
      </c>
      <c r="M2658" s="441"/>
      <c r="N2658" s="127">
        <f>L2657-L2658</f>
        <v>-2.4199999999999999E-2</v>
      </c>
    </row>
    <row r="2659" spans="1:14" ht="17.25" thickTop="1">
      <c r="A2659" s="661" t="s">
        <v>145</v>
      </c>
      <c r="B2659" s="569"/>
      <c r="C2659" s="16">
        <v>5</v>
      </c>
      <c r="D2659" s="57">
        <f>C2659+D2561</f>
        <v>1626</v>
      </c>
      <c r="E2659" s="181" t="s">
        <v>146</v>
      </c>
      <c r="F2659" s="16">
        <v>0</v>
      </c>
      <c r="G2659" s="156">
        <f>F2659+G2561</f>
        <v>55</v>
      </c>
      <c r="H2659" s="622" t="s">
        <v>147</v>
      </c>
      <c r="I2659" s="570"/>
      <c r="J2659" s="18">
        <v>0</v>
      </c>
      <c r="K2659" s="19">
        <f>J2659+K2561</f>
        <v>16</v>
      </c>
      <c r="L2659" s="20">
        <v>0</v>
      </c>
      <c r="M2659" s="21">
        <f>L2659+M2561</f>
        <v>3</v>
      </c>
    </row>
    <row r="2660" spans="1:14">
      <c r="A2660" s="655" t="s">
        <v>244</v>
      </c>
      <c r="B2660" s="566"/>
      <c r="C2660" s="132">
        <v>3</v>
      </c>
      <c r="D2660" s="57">
        <f t="shared" ref="D2660:D2672" si="150">C2660+D2562</f>
        <v>4060</v>
      </c>
      <c r="E2660" s="183" t="s">
        <v>149</v>
      </c>
      <c r="F2660" s="132">
        <v>0</v>
      </c>
      <c r="G2660" s="156">
        <f t="shared" ref="G2660:G2672" si="151">F2660+G2562</f>
        <v>96</v>
      </c>
      <c r="H2660" s="638" t="s">
        <v>150</v>
      </c>
      <c r="I2660" s="567"/>
      <c r="J2660" s="87">
        <v>0</v>
      </c>
      <c r="K2660" s="19">
        <f t="shared" ref="K2660:K2669" si="152">J2660+K2562</f>
        <v>16</v>
      </c>
      <c r="L2660" s="153">
        <v>0</v>
      </c>
      <c r="M2660" s="21">
        <f t="shared" ref="M2660:M2669" si="153">L2660+M2562</f>
        <v>2</v>
      </c>
    </row>
    <row r="2661" spans="1:14">
      <c r="A2661" s="655" t="s">
        <v>151</v>
      </c>
      <c r="B2661" s="566"/>
      <c r="C2661" s="132">
        <v>0</v>
      </c>
      <c r="D2661" s="57">
        <f t="shared" si="150"/>
        <v>518</v>
      </c>
      <c r="E2661" s="151" t="s">
        <v>152</v>
      </c>
      <c r="F2661" s="132">
        <v>0</v>
      </c>
      <c r="G2661" s="156">
        <f t="shared" si="151"/>
        <v>107</v>
      </c>
      <c r="H2661" s="638" t="s">
        <v>153</v>
      </c>
      <c r="I2661" s="567"/>
      <c r="J2661" s="87">
        <v>0</v>
      </c>
      <c r="K2661" s="19">
        <f t="shared" si="152"/>
        <v>0</v>
      </c>
      <c r="L2661" s="153">
        <v>0</v>
      </c>
      <c r="M2661" s="21">
        <f t="shared" si="153"/>
        <v>111</v>
      </c>
    </row>
    <row r="2662" spans="1:14">
      <c r="A2662" s="661" t="s">
        <v>154</v>
      </c>
      <c r="B2662" s="569"/>
      <c r="C2662" s="16">
        <v>0</v>
      </c>
      <c r="D2662" s="57">
        <f t="shared" si="150"/>
        <v>87</v>
      </c>
      <c r="E2662" s="181" t="s">
        <v>245</v>
      </c>
      <c r="F2662" s="16">
        <v>0</v>
      </c>
      <c r="G2662" s="156">
        <f t="shared" si="151"/>
        <v>14</v>
      </c>
      <c r="H2662" s="622" t="s">
        <v>246</v>
      </c>
      <c r="I2662" s="570"/>
      <c r="J2662" s="18">
        <v>0</v>
      </c>
      <c r="K2662" s="19">
        <f t="shared" si="152"/>
        <v>0</v>
      </c>
      <c r="L2662" s="26">
        <v>0</v>
      </c>
      <c r="M2662" s="21">
        <f t="shared" si="153"/>
        <v>3824</v>
      </c>
    </row>
    <row r="2663" spans="1:14">
      <c r="A2663" s="655" t="s">
        <v>158</v>
      </c>
      <c r="B2663" s="566"/>
      <c r="C2663" s="132">
        <v>0</v>
      </c>
      <c r="D2663" s="57">
        <f t="shared" si="150"/>
        <v>441</v>
      </c>
      <c r="E2663" s="183" t="s">
        <v>157</v>
      </c>
      <c r="F2663" s="132">
        <v>0</v>
      </c>
      <c r="G2663" s="156">
        <f t="shared" si="151"/>
        <v>41</v>
      </c>
      <c r="H2663" s="638" t="s">
        <v>158</v>
      </c>
      <c r="I2663" s="567"/>
      <c r="J2663" s="87">
        <v>0</v>
      </c>
      <c r="K2663" s="19">
        <f t="shared" si="152"/>
        <v>0</v>
      </c>
      <c r="L2663" s="88">
        <v>0</v>
      </c>
      <c r="M2663" s="21">
        <f t="shared" si="153"/>
        <v>54</v>
      </c>
    </row>
    <row r="2664" spans="1:14">
      <c r="A2664" s="655" t="s">
        <v>159</v>
      </c>
      <c r="B2664" s="566"/>
      <c r="C2664" s="132">
        <v>0</v>
      </c>
      <c r="D2664" s="57">
        <f t="shared" si="150"/>
        <v>10</v>
      </c>
      <c r="E2664" s="183" t="s">
        <v>160</v>
      </c>
      <c r="F2664" s="132">
        <v>0</v>
      </c>
      <c r="G2664" s="156">
        <f t="shared" si="151"/>
        <v>3</v>
      </c>
      <c r="H2664" s="638" t="s">
        <v>161</v>
      </c>
      <c r="I2664" s="567"/>
      <c r="J2664" s="87">
        <v>0</v>
      </c>
      <c r="K2664" s="19">
        <f t="shared" si="152"/>
        <v>0</v>
      </c>
      <c r="L2664" s="153">
        <v>0</v>
      </c>
      <c r="M2664" s="21">
        <f t="shared" si="153"/>
        <v>10</v>
      </c>
    </row>
    <row r="2665" spans="1:14">
      <c r="A2665" s="655" t="s">
        <v>162</v>
      </c>
      <c r="B2665" s="566"/>
      <c r="C2665" s="22">
        <v>0</v>
      </c>
      <c r="D2665" s="57">
        <f t="shared" si="150"/>
        <v>323</v>
      </c>
      <c r="E2665" s="188" t="s">
        <v>163</v>
      </c>
      <c r="F2665" s="132">
        <v>0</v>
      </c>
      <c r="G2665" s="156">
        <f t="shared" si="151"/>
        <v>10</v>
      </c>
      <c r="H2665" s="641" t="s">
        <v>164</v>
      </c>
      <c r="I2665" s="642"/>
      <c r="J2665" s="87">
        <v>0</v>
      </c>
      <c r="K2665" s="19">
        <f t="shared" si="152"/>
        <v>16</v>
      </c>
      <c r="L2665" s="88">
        <v>0</v>
      </c>
      <c r="M2665" s="21">
        <f t="shared" si="153"/>
        <v>2</v>
      </c>
    </row>
    <row r="2666" spans="1:14">
      <c r="A2666" s="661" t="s">
        <v>165</v>
      </c>
      <c r="B2666" s="569"/>
      <c r="C2666" s="16">
        <v>0</v>
      </c>
      <c r="D2666" s="57">
        <f t="shared" si="150"/>
        <v>374</v>
      </c>
      <c r="E2666" s="181" t="s">
        <v>247</v>
      </c>
      <c r="F2666" s="16">
        <v>0</v>
      </c>
      <c r="G2666" s="156">
        <f t="shared" si="151"/>
        <v>328</v>
      </c>
      <c r="H2666" s="662" t="s">
        <v>248</v>
      </c>
      <c r="I2666" s="663"/>
      <c r="J2666" s="18">
        <v>0</v>
      </c>
      <c r="K2666" s="19">
        <f t="shared" si="152"/>
        <v>0</v>
      </c>
      <c r="L2666" s="26">
        <v>0</v>
      </c>
      <c r="M2666" s="21">
        <f t="shared" si="153"/>
        <v>4</v>
      </c>
    </row>
    <row r="2667" spans="1:14">
      <c r="A2667" s="661" t="s">
        <v>249</v>
      </c>
      <c r="B2667" s="569"/>
      <c r="C2667" s="16">
        <v>2</v>
      </c>
      <c r="D2667" s="57">
        <f t="shared" si="150"/>
        <v>53</v>
      </c>
      <c r="E2667" s="181" t="s">
        <v>167</v>
      </c>
      <c r="F2667" s="16">
        <v>6</v>
      </c>
      <c r="G2667" s="156">
        <f t="shared" si="151"/>
        <v>1430</v>
      </c>
      <c r="H2667" s="662" t="s">
        <v>168</v>
      </c>
      <c r="I2667" s="663"/>
      <c r="J2667" s="18">
        <v>0</v>
      </c>
      <c r="K2667" s="19">
        <f t="shared" si="152"/>
        <v>0</v>
      </c>
      <c r="L2667" s="26">
        <v>0</v>
      </c>
      <c r="M2667" s="21">
        <f t="shared" si="153"/>
        <v>9</v>
      </c>
    </row>
    <row r="2668" spans="1:14">
      <c r="A2668" s="655" t="s">
        <v>169</v>
      </c>
      <c r="B2668" s="566"/>
      <c r="C2668" s="132">
        <v>0</v>
      </c>
      <c r="D2668" s="57">
        <f t="shared" si="150"/>
        <v>10</v>
      </c>
      <c r="E2668" s="183" t="s">
        <v>170</v>
      </c>
      <c r="F2668" s="132">
        <v>3</v>
      </c>
      <c r="G2668" s="156">
        <f t="shared" si="151"/>
        <v>584</v>
      </c>
      <c r="H2668" s="641" t="s">
        <v>171</v>
      </c>
      <c r="I2668" s="642"/>
      <c r="J2668" s="87">
        <v>0</v>
      </c>
      <c r="K2668" s="19">
        <f t="shared" si="152"/>
        <v>0</v>
      </c>
      <c r="L2668" s="148">
        <v>0</v>
      </c>
      <c r="M2668" s="21">
        <f t="shared" si="153"/>
        <v>3</v>
      </c>
    </row>
    <row r="2669" spans="1:14" ht="18" customHeight="1">
      <c r="A2669" s="655" t="s">
        <v>172</v>
      </c>
      <c r="B2669" s="566"/>
      <c r="C2669" s="132">
        <v>5</v>
      </c>
      <c r="D2669" s="57">
        <f t="shared" si="150"/>
        <v>16</v>
      </c>
      <c r="E2669" s="183" t="s">
        <v>173</v>
      </c>
      <c r="F2669" s="132">
        <v>7</v>
      </c>
      <c r="G2669" s="156">
        <f t="shared" si="151"/>
        <v>254</v>
      </c>
      <c r="H2669" s="641" t="s">
        <v>174</v>
      </c>
      <c r="I2669" s="642"/>
      <c r="J2669" s="87">
        <v>0</v>
      </c>
      <c r="K2669" s="19">
        <f t="shared" si="152"/>
        <v>0</v>
      </c>
      <c r="L2669" s="26">
        <v>0</v>
      </c>
      <c r="M2669" s="21">
        <f t="shared" si="153"/>
        <v>10</v>
      </c>
    </row>
    <row r="2670" spans="1:14">
      <c r="A2670" s="661" t="s">
        <v>175</v>
      </c>
      <c r="B2670" s="569"/>
      <c r="C2670" s="16">
        <v>0</v>
      </c>
      <c r="D2670" s="57">
        <f t="shared" si="150"/>
        <v>10</v>
      </c>
      <c r="E2670" s="181" t="s">
        <v>250</v>
      </c>
      <c r="F2670" s="16">
        <v>0</v>
      </c>
      <c r="G2670" s="156">
        <f t="shared" si="151"/>
        <v>15</v>
      </c>
      <c r="H2670" s="662"/>
      <c r="I2670" s="663"/>
      <c r="J2670" s="18"/>
      <c r="K2670" s="19"/>
      <c r="L2670" s="26"/>
      <c r="M2670" s="110"/>
    </row>
    <row r="2671" spans="1:14">
      <c r="A2671" s="646" t="s">
        <v>251</v>
      </c>
      <c r="B2671" s="647"/>
      <c r="C2671" s="94">
        <v>2</v>
      </c>
      <c r="D2671" s="57">
        <f t="shared" si="150"/>
        <v>32</v>
      </c>
      <c r="E2671" s="95" t="s">
        <v>344</v>
      </c>
      <c r="F2671" s="94">
        <v>4</v>
      </c>
      <c r="G2671" s="156">
        <f t="shared" si="151"/>
        <v>35</v>
      </c>
      <c r="H2671" s="648"/>
      <c r="I2671" s="649"/>
      <c r="J2671" s="97"/>
      <c r="K2671" s="98"/>
      <c r="L2671" s="99"/>
      <c r="M2671" s="111"/>
    </row>
    <row r="2672" spans="1:14">
      <c r="A2672" s="646" t="s">
        <v>1066</v>
      </c>
      <c r="B2672" s="647"/>
      <c r="C2672" s="94">
        <v>5</v>
      </c>
      <c r="D2672" s="57">
        <f t="shared" si="150"/>
        <v>35</v>
      </c>
      <c r="E2672" s="95" t="s">
        <v>1067</v>
      </c>
      <c r="F2672" s="94">
        <v>5</v>
      </c>
      <c r="G2672" s="156">
        <f t="shared" si="151"/>
        <v>65</v>
      </c>
      <c r="H2672" s="648"/>
      <c r="I2672" s="649"/>
      <c r="J2672" s="97"/>
      <c r="K2672" s="98"/>
      <c r="L2672" s="99"/>
      <c r="M2672" s="111"/>
    </row>
    <row r="2673" spans="1:13">
      <c r="A2673" s="650" t="s">
        <v>252</v>
      </c>
      <c r="B2673" s="651"/>
      <c r="C2673" s="651"/>
      <c r="D2673" s="651"/>
      <c r="E2673" s="651"/>
      <c r="F2673" s="651"/>
      <c r="G2673" s="651"/>
      <c r="H2673" s="651"/>
      <c r="I2673" s="651"/>
      <c r="J2673" s="651"/>
      <c r="K2673" s="651"/>
      <c r="L2673" s="651"/>
      <c r="M2673" s="652"/>
    </row>
    <row r="2674" spans="1:13">
      <c r="A2674" s="653" t="s">
        <v>253</v>
      </c>
      <c r="B2674" s="654"/>
      <c r="C2674" s="656" t="s">
        <v>254</v>
      </c>
      <c r="D2674" s="639" t="s">
        <v>255</v>
      </c>
      <c r="E2674" s="566"/>
      <c r="F2674" s="639" t="s">
        <v>256</v>
      </c>
      <c r="G2674" s="658"/>
      <c r="H2674" s="659" t="s">
        <v>257</v>
      </c>
      <c r="I2674" s="656" t="s">
        <v>258</v>
      </c>
      <c r="J2674" s="639" t="s">
        <v>255</v>
      </c>
      <c r="K2674" s="566"/>
      <c r="L2674" s="639" t="s">
        <v>256</v>
      </c>
      <c r="M2674" s="640"/>
    </row>
    <row r="2675" spans="1:13" ht="33" customHeight="1">
      <c r="A2675" s="655"/>
      <c r="B2675" s="566"/>
      <c r="C2675" s="657"/>
      <c r="D2675" s="181" t="s">
        <v>191</v>
      </c>
      <c r="E2675" s="181" t="s">
        <v>192</v>
      </c>
      <c r="F2675" s="181" t="s">
        <v>191</v>
      </c>
      <c r="G2675" s="27" t="s">
        <v>192</v>
      </c>
      <c r="H2675" s="660"/>
      <c r="I2675" s="657"/>
      <c r="J2675" s="181" t="s">
        <v>191</v>
      </c>
      <c r="K2675" s="181" t="s">
        <v>192</v>
      </c>
      <c r="L2675" s="181" t="s">
        <v>191</v>
      </c>
      <c r="M2675" s="186" t="s">
        <v>192</v>
      </c>
    </row>
    <row r="2676" spans="1:13" ht="22.5">
      <c r="A2676" s="180">
        <v>1</v>
      </c>
      <c r="B2676" s="190" t="s">
        <v>194</v>
      </c>
      <c r="C2676" s="65" t="s">
        <v>195</v>
      </c>
      <c r="D2676" s="59">
        <v>0</v>
      </c>
      <c r="E2676" s="58">
        <v>70.5</v>
      </c>
      <c r="F2676" s="59">
        <v>0</v>
      </c>
      <c r="G2676" s="28">
        <v>70.5</v>
      </c>
      <c r="H2676" s="29" t="s">
        <v>196</v>
      </c>
      <c r="I2676" s="58">
        <v>5876</v>
      </c>
      <c r="J2676" s="58">
        <v>0</v>
      </c>
      <c r="K2676" s="58">
        <v>0</v>
      </c>
      <c r="L2676" s="58">
        <v>0</v>
      </c>
      <c r="M2676" s="72">
        <v>6653.6</v>
      </c>
    </row>
    <row r="2677" spans="1:13" ht="22.5">
      <c r="A2677" s="182">
        <v>2</v>
      </c>
      <c r="B2677" s="60" t="s">
        <v>197</v>
      </c>
      <c r="C2677" s="77" t="s">
        <v>195</v>
      </c>
      <c r="D2677" s="62">
        <v>0</v>
      </c>
      <c r="E2677" s="58">
        <v>1286.5</v>
      </c>
      <c r="F2677" s="62">
        <v>0</v>
      </c>
      <c r="G2677" s="52">
        <v>1286.5</v>
      </c>
      <c r="H2677" s="74" t="s">
        <v>198</v>
      </c>
      <c r="I2677" s="64">
        <v>280</v>
      </c>
      <c r="J2677" s="64">
        <v>0</v>
      </c>
      <c r="K2677" s="58">
        <v>0</v>
      </c>
      <c r="L2677" s="64">
        <v>0</v>
      </c>
      <c r="M2677" s="76">
        <v>150</v>
      </c>
    </row>
    <row r="2678" spans="1:13" ht="22.5">
      <c r="A2678" s="180">
        <v>3</v>
      </c>
      <c r="B2678" s="190" t="s">
        <v>197</v>
      </c>
      <c r="C2678" s="70">
        <v>1510</v>
      </c>
      <c r="D2678" s="59">
        <v>0</v>
      </c>
      <c r="E2678" s="58">
        <v>1617</v>
      </c>
      <c r="F2678" s="59">
        <v>0</v>
      </c>
      <c r="G2678" s="28">
        <v>1617</v>
      </c>
      <c r="H2678" s="73" t="s">
        <v>20</v>
      </c>
      <c r="I2678" s="58">
        <v>0</v>
      </c>
      <c r="J2678" s="58">
        <v>0</v>
      </c>
      <c r="K2678" s="58">
        <v>0</v>
      </c>
      <c r="L2678" s="58">
        <v>0</v>
      </c>
      <c r="M2678" s="72">
        <v>400.5</v>
      </c>
    </row>
    <row r="2679" spans="1:13" ht="36">
      <c r="A2679" s="182">
        <v>4</v>
      </c>
      <c r="B2679" s="60" t="s">
        <v>199</v>
      </c>
      <c r="C2679" s="77" t="s">
        <v>195</v>
      </c>
      <c r="D2679" s="62">
        <v>0</v>
      </c>
      <c r="E2679" s="58">
        <v>11</v>
      </c>
      <c r="F2679" s="62">
        <v>0</v>
      </c>
      <c r="G2679" s="52">
        <v>11</v>
      </c>
      <c r="H2679" s="79" t="s">
        <v>21</v>
      </c>
      <c r="I2679" s="183">
        <v>2605</v>
      </c>
      <c r="J2679" s="64">
        <v>0</v>
      </c>
      <c r="K2679" s="58">
        <v>0</v>
      </c>
      <c r="L2679" s="64">
        <v>0</v>
      </c>
      <c r="M2679" s="61">
        <v>2605</v>
      </c>
    </row>
    <row r="2680" spans="1:13" ht="36">
      <c r="A2680" s="182">
        <v>5</v>
      </c>
      <c r="B2680" s="78" t="s">
        <v>200</v>
      </c>
      <c r="C2680" s="75">
        <v>25580.94</v>
      </c>
      <c r="D2680" s="62">
        <v>0</v>
      </c>
      <c r="E2680" s="58">
        <v>26635.5</v>
      </c>
      <c r="F2680" s="62">
        <v>0</v>
      </c>
      <c r="G2680" s="52">
        <v>26635.5</v>
      </c>
      <c r="H2680" s="79" t="s">
        <v>22</v>
      </c>
      <c r="I2680" s="183">
        <v>7442</v>
      </c>
      <c r="J2680" s="64">
        <v>0</v>
      </c>
      <c r="K2680" s="58">
        <v>0</v>
      </c>
      <c r="L2680" s="64">
        <v>0</v>
      </c>
      <c r="M2680" s="50">
        <v>7442</v>
      </c>
    </row>
    <row r="2681" spans="1:13" ht="36">
      <c r="A2681" s="182">
        <v>6</v>
      </c>
      <c r="B2681" s="78" t="s">
        <v>201</v>
      </c>
      <c r="C2681" s="71">
        <v>50</v>
      </c>
      <c r="D2681" s="62">
        <v>0</v>
      </c>
      <c r="E2681" s="58">
        <v>72.5</v>
      </c>
      <c r="F2681" s="62">
        <v>0</v>
      </c>
      <c r="G2681" s="52">
        <v>72.5</v>
      </c>
      <c r="H2681" s="79" t="s">
        <v>23</v>
      </c>
      <c r="I2681" s="183">
        <v>1319</v>
      </c>
      <c r="J2681" s="64">
        <v>0</v>
      </c>
      <c r="K2681" s="58">
        <v>0</v>
      </c>
      <c r="L2681" s="64">
        <v>0</v>
      </c>
      <c r="M2681" s="50">
        <v>1319</v>
      </c>
    </row>
    <row r="2682" spans="1:13" ht="22.5">
      <c r="A2682" s="180">
        <v>7</v>
      </c>
      <c r="B2682" s="179" t="s">
        <v>202</v>
      </c>
      <c r="C2682" s="66">
        <v>33.6</v>
      </c>
      <c r="D2682" s="59">
        <v>0</v>
      </c>
      <c r="E2682" s="58">
        <v>24.16</v>
      </c>
      <c r="F2682" s="59">
        <v>0</v>
      </c>
      <c r="G2682" s="28">
        <v>24.16</v>
      </c>
      <c r="H2682" s="31"/>
      <c r="I2682" s="181"/>
      <c r="J2682" s="181"/>
      <c r="K2682" s="181"/>
      <c r="L2682" s="181"/>
      <c r="M2682" s="30"/>
    </row>
    <row r="2683" spans="1:13" ht="22.5">
      <c r="A2683" s="182">
        <v>8</v>
      </c>
      <c r="B2683" s="32" t="s">
        <v>203</v>
      </c>
      <c r="C2683" s="67">
        <v>88.8</v>
      </c>
      <c r="D2683" s="62">
        <v>0</v>
      </c>
      <c r="E2683" s="58">
        <v>70.42</v>
      </c>
      <c r="F2683" s="62">
        <v>0</v>
      </c>
      <c r="G2683" s="52">
        <v>70.42</v>
      </c>
      <c r="H2683" s="33"/>
      <c r="I2683" s="183"/>
      <c r="J2683" s="183"/>
      <c r="K2683" s="183"/>
      <c r="L2683" s="183"/>
      <c r="M2683" s="34"/>
    </row>
    <row r="2684" spans="1:13">
      <c r="A2684" s="180">
        <v>9</v>
      </c>
      <c r="B2684" s="179" t="s">
        <v>204</v>
      </c>
      <c r="C2684" s="68">
        <v>1343</v>
      </c>
      <c r="D2684" s="59">
        <v>0</v>
      </c>
      <c r="E2684" s="58">
        <v>1474.91</v>
      </c>
      <c r="F2684" s="59">
        <v>0</v>
      </c>
      <c r="G2684" s="28">
        <v>1474.91</v>
      </c>
      <c r="H2684" s="31"/>
      <c r="I2684" s="181"/>
      <c r="J2684" s="181"/>
      <c r="K2684" s="181"/>
      <c r="L2684" s="181"/>
      <c r="M2684" s="30"/>
    </row>
    <row r="2685" spans="1:13">
      <c r="A2685" s="182">
        <v>10</v>
      </c>
      <c r="B2685" s="32" t="s">
        <v>205</v>
      </c>
      <c r="C2685" s="69">
        <v>4007</v>
      </c>
      <c r="D2685" s="62">
        <v>0</v>
      </c>
      <c r="E2685" s="58">
        <v>3972.43</v>
      </c>
      <c r="F2685" s="62">
        <v>0</v>
      </c>
      <c r="G2685" s="28">
        <v>3972.43</v>
      </c>
      <c r="H2685" s="33"/>
      <c r="I2685" s="183"/>
      <c r="J2685" s="183"/>
      <c r="K2685" s="183"/>
      <c r="L2685" s="183"/>
      <c r="M2685" s="34"/>
    </row>
    <row r="2686" spans="1:13" ht="17.25" thickBot="1">
      <c r="A2686" s="35">
        <v>11</v>
      </c>
      <c r="B2686" s="36"/>
      <c r="C2686" s="37"/>
      <c r="D2686" s="38"/>
      <c r="E2686" s="90"/>
      <c r="F2686" s="38"/>
      <c r="G2686" s="39"/>
      <c r="H2686" s="40"/>
      <c r="I2686" s="41"/>
      <c r="J2686" s="41"/>
      <c r="K2686" s="41"/>
      <c r="L2686" s="41"/>
      <c r="M2686" s="42"/>
    </row>
    <row r="2687" spans="1:13" ht="33.75" thickTop="1">
      <c r="A2687" s="565" t="s">
        <v>206</v>
      </c>
      <c r="B2687" s="566"/>
      <c r="C2687" s="567"/>
      <c r="D2687" s="567"/>
      <c r="E2687" s="639"/>
      <c r="F2687" s="641" t="s">
        <v>207</v>
      </c>
      <c r="G2687" s="642"/>
      <c r="H2687" s="43" t="s">
        <v>208</v>
      </c>
      <c r="I2687" s="43" t="s">
        <v>209</v>
      </c>
      <c r="J2687" s="567" t="s">
        <v>210</v>
      </c>
      <c r="K2687" s="567"/>
      <c r="L2687" s="567" t="s">
        <v>110</v>
      </c>
      <c r="M2687" s="643"/>
    </row>
    <row r="2688" spans="1:13">
      <c r="A2688" s="618" t="s">
        <v>211</v>
      </c>
      <c r="B2688" s="619"/>
      <c r="C2688" s="620"/>
      <c r="D2688" s="620" t="s">
        <v>212</v>
      </c>
      <c r="E2688" s="621"/>
      <c r="F2688" s="644"/>
      <c r="G2688" s="645"/>
      <c r="H2688" s="89"/>
      <c r="I2688" s="57"/>
      <c r="J2688" s="570"/>
      <c r="K2688" s="570"/>
      <c r="L2688" s="570"/>
      <c r="M2688" s="623"/>
    </row>
    <row r="2689" spans="1:14">
      <c r="A2689" s="618" t="s">
        <v>213</v>
      </c>
      <c r="B2689" s="619"/>
      <c r="C2689" s="620"/>
      <c r="D2689" s="620" t="s">
        <v>214</v>
      </c>
      <c r="E2689" s="621"/>
      <c r="F2689" s="622"/>
      <c r="G2689" s="570"/>
      <c r="H2689" s="92"/>
      <c r="I2689" s="57"/>
      <c r="J2689" s="570"/>
      <c r="K2689" s="570"/>
      <c r="L2689" s="570"/>
      <c r="M2689" s="623"/>
    </row>
    <row r="2690" spans="1:14">
      <c r="A2690" s="634" t="s">
        <v>215</v>
      </c>
      <c r="B2690" s="635"/>
      <c r="C2690" s="579"/>
      <c r="D2690" s="636" t="s">
        <v>216</v>
      </c>
      <c r="E2690" s="637"/>
      <c r="F2690" s="638"/>
      <c r="G2690" s="567"/>
      <c r="H2690" s="92"/>
      <c r="I2690" s="57"/>
      <c r="J2690" s="570"/>
      <c r="K2690" s="570"/>
      <c r="L2690" s="570"/>
      <c r="M2690" s="623"/>
    </row>
    <row r="2691" spans="1:14">
      <c r="A2691" s="618" t="s">
        <v>217</v>
      </c>
      <c r="B2691" s="619"/>
      <c r="C2691" s="620"/>
      <c r="D2691" s="620" t="s">
        <v>218</v>
      </c>
      <c r="E2691" s="621"/>
      <c r="F2691" s="622"/>
      <c r="G2691" s="570"/>
      <c r="H2691" s="92"/>
      <c r="I2691" s="44"/>
      <c r="J2691" s="570"/>
      <c r="K2691" s="570"/>
      <c r="L2691" s="570"/>
      <c r="M2691" s="623"/>
    </row>
    <row r="2692" spans="1:14" ht="17.25" thickBot="1">
      <c r="A2692" s="624" t="s">
        <v>219</v>
      </c>
      <c r="B2692" s="625"/>
      <c r="C2692" s="626"/>
      <c r="D2692" s="627" t="s">
        <v>220</v>
      </c>
      <c r="E2692" s="628"/>
      <c r="F2692" s="629"/>
      <c r="G2692" s="630"/>
      <c r="H2692" s="46"/>
      <c r="I2692" s="47"/>
      <c r="J2692" s="631"/>
      <c r="K2692" s="630"/>
      <c r="L2692" s="632"/>
      <c r="M2692" s="633"/>
    </row>
    <row r="2693" spans="1:14" ht="17.25" thickTop="1">
      <c r="A2693" s="607" t="s">
        <v>221</v>
      </c>
      <c r="B2693" s="608"/>
      <c r="C2693" s="608"/>
      <c r="D2693" s="608"/>
      <c r="E2693" s="608"/>
      <c r="F2693" s="608"/>
      <c r="G2693" s="608"/>
      <c r="H2693" s="608"/>
      <c r="I2693" s="608"/>
      <c r="J2693" s="608"/>
      <c r="K2693" s="608"/>
      <c r="L2693" s="608"/>
      <c r="M2693" s="609"/>
    </row>
    <row r="2694" spans="1:14">
      <c r="A2694" s="610" t="s">
        <v>259</v>
      </c>
      <c r="B2694" s="611"/>
      <c r="C2694" s="611"/>
      <c r="D2694" s="611"/>
      <c r="E2694" s="611"/>
      <c r="F2694" s="611"/>
      <c r="G2694" s="611"/>
      <c r="H2694" s="611"/>
      <c r="I2694" s="611"/>
      <c r="J2694" s="611"/>
      <c r="K2694" s="611"/>
      <c r="L2694" s="611"/>
      <c r="M2694" s="612"/>
    </row>
    <row r="2695" spans="1:14" ht="30" customHeight="1">
      <c r="A2695" s="613" t="s">
        <v>223</v>
      </c>
      <c r="B2695" s="614"/>
      <c r="C2695" s="614"/>
      <c r="D2695" s="614"/>
      <c r="E2695" s="614"/>
      <c r="F2695" s="614"/>
      <c r="G2695" s="614"/>
      <c r="H2695" s="614"/>
      <c r="I2695" s="614"/>
      <c r="J2695" s="614"/>
      <c r="K2695" s="614"/>
      <c r="L2695" s="614"/>
      <c r="M2695" s="615"/>
    </row>
    <row r="2696" spans="1:14" ht="25.5">
      <c r="E2696" s="616" t="s">
        <v>76</v>
      </c>
      <c r="F2696" s="616"/>
      <c r="G2696" s="616"/>
      <c r="H2696" s="616"/>
      <c r="I2696" s="616"/>
      <c r="L2696" s="616" t="s">
        <v>77</v>
      </c>
      <c r="M2696" s="616"/>
    </row>
    <row r="2697" spans="1:14" ht="25.5">
      <c r="A2697" s="617" t="s">
        <v>78</v>
      </c>
      <c r="B2697" s="617"/>
      <c r="C2697" s="617"/>
      <c r="E2697" s="616" t="s">
        <v>79</v>
      </c>
      <c r="F2697" s="616"/>
      <c r="G2697" s="616"/>
      <c r="H2697" s="616"/>
      <c r="I2697" s="616"/>
    </row>
    <row r="2698" spans="1:14" ht="17.25" thickBot="1">
      <c r="A2698" s="5" t="s">
        <v>347</v>
      </c>
      <c r="B2698" s="6"/>
      <c r="C2698" s="6"/>
      <c r="D2698" s="6"/>
      <c r="E2698" s="5"/>
      <c r="F2698" s="5"/>
      <c r="G2698" s="5"/>
      <c r="H2698" s="5" t="s">
        <v>81</v>
      </c>
      <c r="J2698" s="592">
        <v>40876</v>
      </c>
      <c r="K2698" s="592"/>
      <c r="L2698" s="592"/>
      <c r="M2698" s="7">
        <f>J2698</f>
        <v>40876</v>
      </c>
    </row>
    <row r="2699" spans="1:14" ht="36" customHeight="1" thickTop="1" thickBot="1">
      <c r="A2699" s="593" t="s">
        <v>82</v>
      </c>
      <c r="B2699" s="594"/>
      <c r="C2699" s="595"/>
      <c r="D2699" s="596" t="s">
        <v>83</v>
      </c>
      <c r="E2699" s="597"/>
      <c r="F2699" s="597"/>
      <c r="G2699" s="597"/>
      <c r="H2699" s="597"/>
      <c r="I2699" s="598"/>
      <c r="J2699" s="599" t="s">
        <v>84</v>
      </c>
      <c r="K2699" s="599"/>
      <c r="L2699" s="600" t="s">
        <v>85</v>
      </c>
      <c r="M2699" s="601"/>
    </row>
    <row r="2700" spans="1:14" ht="17.25" thickTop="1">
      <c r="A2700" s="568" t="s">
        <v>86</v>
      </c>
      <c r="B2700" s="569"/>
      <c r="C2700" s="570"/>
      <c r="D2700" s="563" t="s">
        <v>87</v>
      </c>
      <c r="E2700" s="602"/>
      <c r="F2700" s="603" t="s">
        <v>88</v>
      </c>
      <c r="G2700" s="604"/>
      <c r="H2700" s="605">
        <v>40190</v>
      </c>
      <c r="I2700" s="606"/>
      <c r="J2700" s="595" t="s">
        <v>89</v>
      </c>
      <c r="K2700" s="595"/>
      <c r="L2700" s="581">
        <v>720</v>
      </c>
      <c r="M2700" s="582"/>
    </row>
    <row r="2701" spans="1:14" ht="17.25" thickBot="1">
      <c r="A2701" s="583" t="s">
        <v>90</v>
      </c>
      <c r="B2701" s="584"/>
      <c r="C2701" s="585"/>
      <c r="D2701" s="586" t="s">
        <v>91</v>
      </c>
      <c r="E2701" s="587"/>
      <c r="F2701" s="568" t="s">
        <v>92</v>
      </c>
      <c r="G2701" s="570"/>
      <c r="H2701" s="588">
        <v>41045</v>
      </c>
      <c r="I2701" s="589"/>
      <c r="J2701" s="570" t="s">
        <v>93</v>
      </c>
      <c r="K2701" s="570"/>
      <c r="L2701" s="590">
        <v>589</v>
      </c>
      <c r="M2701" s="591"/>
    </row>
    <row r="2702" spans="1:14" ht="18" thickTop="1" thickBot="1">
      <c r="A2702" s="565" t="s">
        <v>94</v>
      </c>
      <c r="B2702" s="566"/>
      <c r="C2702" s="567"/>
      <c r="D2702" s="572">
        <v>483900000</v>
      </c>
      <c r="E2702" s="573"/>
      <c r="F2702" s="571" t="s">
        <v>95</v>
      </c>
      <c r="G2702" s="557"/>
      <c r="H2702" s="574">
        <v>135</v>
      </c>
      <c r="I2702" s="575"/>
      <c r="J2702" s="557" t="s">
        <v>96</v>
      </c>
      <c r="K2702" s="557"/>
      <c r="L2702" s="576">
        <f>L2700-L2701</f>
        <v>131</v>
      </c>
      <c r="M2702" s="577"/>
    </row>
    <row r="2703" spans="1:14" ht="17.25" thickTop="1">
      <c r="A2703" s="568"/>
      <c r="B2703" s="569"/>
      <c r="C2703" s="570"/>
      <c r="D2703" s="578" t="s">
        <v>97</v>
      </c>
      <c r="E2703" s="578"/>
      <c r="F2703" s="579" t="s">
        <v>98</v>
      </c>
      <c r="G2703" s="579"/>
      <c r="H2703" s="579"/>
      <c r="I2703" s="580"/>
      <c r="J2703" s="566" t="s">
        <v>99</v>
      </c>
      <c r="K2703" s="567"/>
      <c r="L2703" s="458">
        <v>0.69079999999999997</v>
      </c>
      <c r="M2703" s="459"/>
    </row>
    <row r="2704" spans="1:14" ht="17.25" thickBot="1">
      <c r="A2704" s="571"/>
      <c r="B2704" s="556"/>
      <c r="C2704" s="557"/>
      <c r="D2704" s="553" t="s">
        <v>100</v>
      </c>
      <c r="E2704" s="553"/>
      <c r="F2704" s="554" t="s">
        <v>101</v>
      </c>
      <c r="G2704" s="554"/>
      <c r="H2704" s="554"/>
      <c r="I2704" s="555"/>
      <c r="J2704" s="556" t="s">
        <v>102</v>
      </c>
      <c r="K2704" s="557"/>
      <c r="L2704" s="440">
        <v>0.71499999999999997</v>
      </c>
      <c r="M2704" s="441"/>
      <c r="N2704" s="127">
        <f>L2703-L2704</f>
        <v>-2.4199999999999999E-2</v>
      </c>
    </row>
    <row r="2705" spans="1:13" ht="105" customHeight="1" thickTop="1" thickBot="1">
      <c r="A2705" s="558" t="s">
        <v>1078</v>
      </c>
      <c r="B2705" s="559"/>
      <c r="C2705" s="559"/>
      <c r="D2705" s="559"/>
      <c r="E2705" s="559"/>
      <c r="F2705" s="559"/>
      <c r="G2705" s="559"/>
      <c r="H2705" s="559"/>
      <c r="I2705" s="559"/>
      <c r="J2705" s="559"/>
      <c r="K2705" s="559"/>
      <c r="L2705" s="559"/>
      <c r="M2705" s="560"/>
    </row>
    <row r="2706" spans="1:13" ht="17.25" thickTop="1">
      <c r="A2706" s="561" t="s">
        <v>225</v>
      </c>
      <c r="B2706" s="562"/>
      <c r="C2706" s="563"/>
      <c r="D2706" s="563"/>
      <c r="E2706" s="563"/>
      <c r="F2706" s="563"/>
      <c r="G2706" s="563"/>
      <c r="H2706" s="563"/>
      <c r="I2706" s="563"/>
      <c r="J2706" s="563"/>
      <c r="K2706" s="563"/>
      <c r="L2706" s="563"/>
      <c r="M2706" s="564"/>
    </row>
    <row r="2707" spans="1:13" ht="17.25" thickBot="1">
      <c r="A2707" s="543" t="s">
        <v>226</v>
      </c>
      <c r="B2707" s="544"/>
      <c r="C2707" s="545"/>
      <c r="D2707" s="545"/>
      <c r="E2707" s="545"/>
      <c r="F2707" s="545"/>
      <c r="G2707" s="545"/>
      <c r="H2707" s="545"/>
      <c r="I2707" s="545"/>
      <c r="J2707" s="545"/>
      <c r="K2707" s="545"/>
      <c r="L2707" s="545"/>
      <c r="M2707" s="546"/>
    </row>
    <row r="2708" spans="1:13" ht="42" customHeight="1" thickTop="1" thickBot="1">
      <c r="A2708" s="547" t="s">
        <v>227</v>
      </c>
      <c r="B2708" s="548"/>
      <c r="C2708" s="549"/>
      <c r="D2708" s="549"/>
      <c r="E2708" s="549"/>
      <c r="F2708" s="549"/>
      <c r="G2708" s="549"/>
      <c r="H2708" s="550" t="s">
        <v>228</v>
      </c>
      <c r="I2708" s="550"/>
      <c r="J2708" s="550"/>
      <c r="K2708" s="550"/>
      <c r="L2708" s="550"/>
      <c r="M2708" s="551"/>
    </row>
    <row r="2709" spans="1:13" ht="17.25" thickTop="1">
      <c r="A2709" s="552" t="s">
        <v>229</v>
      </c>
      <c r="B2709" s="552"/>
      <c r="C2709" s="541"/>
      <c r="D2709" s="541"/>
      <c r="E2709" s="541"/>
      <c r="F2709" s="541"/>
      <c r="G2709" s="541"/>
      <c r="H2709" s="541"/>
      <c r="I2709" s="541"/>
      <c r="J2709" s="541"/>
      <c r="K2709" s="541"/>
      <c r="L2709" s="541"/>
      <c r="M2709" s="541"/>
    </row>
    <row r="2710" spans="1:13">
      <c r="A2710" s="542" t="s">
        <v>230</v>
      </c>
      <c r="B2710" s="542"/>
      <c r="C2710" s="540"/>
      <c r="D2710" s="540"/>
      <c r="E2710" s="540"/>
      <c r="F2710" s="540"/>
      <c r="G2710" s="540"/>
      <c r="H2710" s="540"/>
      <c r="I2710" s="540"/>
      <c r="J2710" s="540"/>
      <c r="K2710" s="540"/>
      <c r="L2710" s="540"/>
      <c r="M2710" s="540"/>
    </row>
    <row r="2711" spans="1:13">
      <c r="A2711" s="540" t="s">
        <v>231</v>
      </c>
      <c r="B2711" s="540"/>
      <c r="C2711" s="540"/>
      <c r="D2711" s="540"/>
      <c r="E2711" s="540"/>
      <c r="F2711" s="540"/>
      <c r="G2711" s="540"/>
      <c r="H2711" s="540"/>
      <c r="I2711" s="540"/>
      <c r="J2711" s="540"/>
      <c r="K2711" s="540"/>
      <c r="L2711" s="540"/>
      <c r="M2711" s="540"/>
    </row>
    <row r="2712" spans="1:13">
      <c r="A2712" s="540" t="s">
        <v>232</v>
      </c>
      <c r="B2712" s="540"/>
      <c r="C2712" s="541"/>
      <c r="D2712" s="541"/>
      <c r="E2712" s="541"/>
      <c r="F2712" s="541"/>
      <c r="G2712" s="541"/>
      <c r="H2712" s="541"/>
      <c r="I2712" s="541"/>
      <c r="J2712" s="541"/>
      <c r="K2712" s="541"/>
      <c r="L2712" s="541"/>
      <c r="M2712" s="541"/>
    </row>
    <row r="2713" spans="1:13">
      <c r="A2713" s="542" t="s">
        <v>233</v>
      </c>
      <c r="B2713" s="542"/>
      <c r="C2713" s="540"/>
      <c r="D2713" s="540"/>
      <c r="E2713" s="540"/>
      <c r="F2713" s="540"/>
      <c r="G2713" s="540"/>
      <c r="H2713" s="540"/>
      <c r="I2713" s="540"/>
      <c r="J2713" s="540"/>
      <c r="K2713" s="540"/>
      <c r="L2713" s="540"/>
      <c r="M2713" s="540"/>
    </row>
    <row r="2714" spans="1:13">
      <c r="A2714" s="540" t="s">
        <v>234</v>
      </c>
      <c r="B2714" s="540"/>
      <c r="C2714" s="540"/>
      <c r="D2714" s="540"/>
      <c r="E2714" s="540"/>
      <c r="F2714" s="540"/>
      <c r="G2714" s="540"/>
      <c r="H2714" s="540"/>
      <c r="I2714" s="540"/>
      <c r="J2714" s="540"/>
      <c r="K2714" s="540"/>
      <c r="L2714" s="540"/>
      <c r="M2714" s="540"/>
    </row>
    <row r="2715" spans="1:13">
      <c r="A2715" s="540" t="s">
        <v>235</v>
      </c>
      <c r="B2715" s="540"/>
      <c r="C2715" s="540"/>
      <c r="D2715" s="540"/>
      <c r="E2715" s="540"/>
      <c r="F2715" s="540"/>
      <c r="G2715" s="540"/>
      <c r="H2715" s="540"/>
      <c r="I2715" s="540"/>
      <c r="J2715" s="540"/>
      <c r="K2715" s="540"/>
      <c r="L2715" s="540"/>
      <c r="M2715" s="540"/>
    </row>
    <row r="2716" spans="1:13">
      <c r="A2716" s="540" t="s">
        <v>236</v>
      </c>
      <c r="B2716" s="540"/>
      <c r="C2716" s="540"/>
      <c r="D2716" s="540"/>
      <c r="E2716" s="540"/>
      <c r="F2716" s="540"/>
      <c r="G2716" s="540"/>
      <c r="H2716" s="540"/>
      <c r="I2716" s="540"/>
      <c r="J2716" s="540"/>
      <c r="K2716" s="540"/>
      <c r="L2716" s="540"/>
      <c r="M2716" s="540"/>
    </row>
    <row r="2717" spans="1:13" ht="25.5">
      <c r="E2717" s="616" t="s">
        <v>76</v>
      </c>
      <c r="F2717" s="616"/>
      <c r="G2717" s="616"/>
      <c r="H2717" s="616"/>
      <c r="I2717" s="616"/>
      <c r="L2717" s="616" t="s">
        <v>77</v>
      </c>
      <c r="M2717" s="616"/>
    </row>
    <row r="2718" spans="1:13" ht="25.5">
      <c r="A2718" s="617" t="s">
        <v>78</v>
      </c>
      <c r="B2718" s="617"/>
      <c r="C2718" s="617"/>
      <c r="E2718" s="616" t="s">
        <v>79</v>
      </c>
      <c r="F2718" s="616"/>
      <c r="G2718" s="616"/>
      <c r="H2718" s="616"/>
      <c r="I2718" s="616"/>
    </row>
    <row r="2719" spans="1:13" ht="17.25" thickBot="1">
      <c r="A2719" s="5" t="s">
        <v>1079</v>
      </c>
      <c r="B2719" s="6"/>
      <c r="C2719" s="6"/>
      <c r="D2719" s="6"/>
      <c r="E2719" s="5"/>
      <c r="F2719" s="5"/>
      <c r="G2719" s="5"/>
      <c r="H2719" s="5" t="s">
        <v>81</v>
      </c>
      <c r="J2719" s="592">
        <v>40877</v>
      </c>
      <c r="K2719" s="592"/>
      <c r="L2719" s="592"/>
      <c r="M2719" s="7">
        <f>J2719</f>
        <v>40877</v>
      </c>
    </row>
    <row r="2720" spans="1:13" ht="36" customHeight="1" thickTop="1" thickBot="1">
      <c r="A2720" s="593" t="s">
        <v>82</v>
      </c>
      <c r="B2720" s="594"/>
      <c r="C2720" s="595"/>
      <c r="D2720" s="596" t="s">
        <v>83</v>
      </c>
      <c r="E2720" s="597"/>
      <c r="F2720" s="597"/>
      <c r="G2720" s="597"/>
      <c r="H2720" s="597"/>
      <c r="I2720" s="598"/>
      <c r="J2720" s="599" t="s">
        <v>84</v>
      </c>
      <c r="K2720" s="599"/>
      <c r="L2720" s="600" t="s">
        <v>85</v>
      </c>
      <c r="M2720" s="601"/>
    </row>
    <row r="2721" spans="1:14" ht="17.25" thickTop="1">
      <c r="A2721" s="568" t="s">
        <v>86</v>
      </c>
      <c r="B2721" s="569"/>
      <c r="C2721" s="570"/>
      <c r="D2721" s="563" t="s">
        <v>87</v>
      </c>
      <c r="E2721" s="602"/>
      <c r="F2721" s="603" t="s">
        <v>88</v>
      </c>
      <c r="G2721" s="604"/>
      <c r="H2721" s="605">
        <v>40190</v>
      </c>
      <c r="I2721" s="606"/>
      <c r="J2721" s="595" t="s">
        <v>89</v>
      </c>
      <c r="K2721" s="595"/>
      <c r="L2721" s="581">
        <v>720</v>
      </c>
      <c r="M2721" s="582"/>
    </row>
    <row r="2722" spans="1:14" ht="17.25" thickBot="1">
      <c r="A2722" s="583" t="s">
        <v>90</v>
      </c>
      <c r="B2722" s="584"/>
      <c r="C2722" s="585"/>
      <c r="D2722" s="586" t="s">
        <v>91</v>
      </c>
      <c r="E2722" s="587"/>
      <c r="F2722" s="568" t="s">
        <v>92</v>
      </c>
      <c r="G2722" s="570"/>
      <c r="H2722" s="588">
        <v>41045</v>
      </c>
      <c r="I2722" s="589"/>
      <c r="J2722" s="570" t="s">
        <v>93</v>
      </c>
      <c r="K2722" s="570"/>
      <c r="L2722" s="590">
        <v>590</v>
      </c>
      <c r="M2722" s="591"/>
    </row>
    <row r="2723" spans="1:14" ht="18" thickTop="1" thickBot="1">
      <c r="A2723" s="565" t="s">
        <v>94</v>
      </c>
      <c r="B2723" s="566"/>
      <c r="C2723" s="567"/>
      <c r="D2723" s="572">
        <v>483900000</v>
      </c>
      <c r="E2723" s="573"/>
      <c r="F2723" s="571" t="s">
        <v>95</v>
      </c>
      <c r="G2723" s="557"/>
      <c r="H2723" s="574">
        <v>135</v>
      </c>
      <c r="I2723" s="575"/>
      <c r="J2723" s="557" t="s">
        <v>96</v>
      </c>
      <c r="K2723" s="557"/>
      <c r="L2723" s="576">
        <f>L2721-L2722</f>
        <v>130</v>
      </c>
      <c r="M2723" s="577"/>
    </row>
    <row r="2724" spans="1:14" ht="17.25" thickTop="1">
      <c r="A2724" s="568"/>
      <c r="B2724" s="569"/>
      <c r="C2724" s="570"/>
      <c r="D2724" s="578" t="s">
        <v>97</v>
      </c>
      <c r="E2724" s="578"/>
      <c r="F2724" s="579" t="s">
        <v>98</v>
      </c>
      <c r="G2724" s="579"/>
      <c r="H2724" s="579"/>
      <c r="I2724" s="580"/>
      <c r="J2724" s="566" t="s">
        <v>99</v>
      </c>
      <c r="K2724" s="567"/>
      <c r="L2724" s="458">
        <v>0.6925</v>
      </c>
      <c r="M2724" s="459"/>
    </row>
    <row r="2725" spans="1:14" ht="17.25" thickBot="1">
      <c r="A2725" s="571"/>
      <c r="B2725" s="556"/>
      <c r="C2725" s="557"/>
      <c r="D2725" s="553" t="s">
        <v>100</v>
      </c>
      <c r="E2725" s="553"/>
      <c r="F2725" s="554" t="s">
        <v>101</v>
      </c>
      <c r="G2725" s="554"/>
      <c r="H2725" s="554"/>
      <c r="I2725" s="555"/>
      <c r="J2725" s="556" t="s">
        <v>102</v>
      </c>
      <c r="K2725" s="557"/>
      <c r="L2725" s="440">
        <v>0.71909999999999996</v>
      </c>
      <c r="M2725" s="441"/>
      <c r="N2725" s="127">
        <f>L2724-L2725</f>
        <v>-2.6599999999999957E-2</v>
      </c>
    </row>
    <row r="2726" spans="1:14" ht="18" thickTop="1" thickBot="1">
      <c r="A2726" s="704" t="s">
        <v>103</v>
      </c>
      <c r="B2726" s="705"/>
      <c r="C2726" s="706"/>
      <c r="D2726" s="706"/>
      <c r="E2726" s="706"/>
      <c r="F2726" s="706"/>
      <c r="G2726" s="706"/>
      <c r="H2726" s="706"/>
      <c r="I2726" s="706"/>
      <c r="J2726" s="707"/>
      <c r="K2726" s="707"/>
      <c r="L2726" s="706"/>
      <c r="M2726" s="708"/>
    </row>
    <row r="2727" spans="1:14" ht="24" customHeight="1" thickTop="1">
      <c r="A2727" s="568" t="s">
        <v>104</v>
      </c>
      <c r="B2727" s="569"/>
      <c r="C2727" s="570"/>
      <c r="D2727" s="181" t="s">
        <v>105</v>
      </c>
      <c r="E2727" s="181" t="s">
        <v>106</v>
      </c>
      <c r="F2727" s="570" t="s">
        <v>107</v>
      </c>
      <c r="G2727" s="570"/>
      <c r="H2727" s="570" t="s">
        <v>108</v>
      </c>
      <c r="I2727" s="709"/>
      <c r="J2727" s="710" t="s">
        <v>109</v>
      </c>
      <c r="K2727" s="711"/>
      <c r="L2727" s="569" t="s">
        <v>110</v>
      </c>
      <c r="M2727" s="623"/>
    </row>
    <row r="2728" spans="1:14" ht="38.25" customHeight="1">
      <c r="A2728" s="14">
        <v>1</v>
      </c>
      <c r="B2728" s="698" t="s">
        <v>111</v>
      </c>
      <c r="C2728" s="699"/>
      <c r="D2728" s="181" t="s">
        <v>112</v>
      </c>
      <c r="E2728" s="54">
        <v>1</v>
      </c>
      <c r="F2728" s="675"/>
      <c r="G2728" s="676"/>
      <c r="H2728" s="677">
        <f>L2722/L2721</f>
        <v>0.81944444444444442</v>
      </c>
      <c r="I2728" s="678"/>
      <c r="J2728" s="688" t="s">
        <v>113</v>
      </c>
      <c r="K2728" s="689"/>
      <c r="L2728" s="700"/>
      <c r="M2728" s="701"/>
    </row>
    <row r="2729" spans="1:14" ht="38.25" customHeight="1">
      <c r="A2729" s="14">
        <v>2</v>
      </c>
      <c r="B2729" s="686" t="s">
        <v>1047</v>
      </c>
      <c r="C2729" s="687"/>
      <c r="D2729" s="181" t="s">
        <v>115</v>
      </c>
      <c r="E2729" s="112">
        <v>7945.8</v>
      </c>
      <c r="F2729" s="675"/>
      <c r="G2729" s="676"/>
      <c r="H2729" s="702">
        <v>2650</v>
      </c>
      <c r="I2729" s="703"/>
      <c r="J2729" s="688" t="s">
        <v>113</v>
      </c>
      <c r="K2729" s="689"/>
      <c r="L2729" s="696" t="s">
        <v>1071</v>
      </c>
      <c r="M2729" s="697"/>
    </row>
    <row r="2730" spans="1:14" ht="38.25" customHeight="1">
      <c r="A2730" s="14">
        <v>3</v>
      </c>
      <c r="B2730" s="692" t="s">
        <v>328</v>
      </c>
      <c r="C2730" s="693"/>
      <c r="D2730" s="181" t="s">
        <v>115</v>
      </c>
      <c r="E2730" s="55">
        <v>8512</v>
      </c>
      <c r="F2730" s="675"/>
      <c r="G2730" s="676"/>
      <c r="H2730" s="677">
        <v>7000</v>
      </c>
      <c r="I2730" s="678"/>
      <c r="J2730" s="688" t="s">
        <v>113</v>
      </c>
      <c r="K2730" s="689"/>
      <c r="L2730" s="696" t="s">
        <v>1049</v>
      </c>
      <c r="M2730" s="697"/>
    </row>
    <row r="2731" spans="1:14" ht="38.25" customHeight="1">
      <c r="A2731" s="14">
        <v>4</v>
      </c>
      <c r="B2731" s="692" t="s">
        <v>350</v>
      </c>
      <c r="C2731" s="693"/>
      <c r="D2731" s="181" t="s">
        <v>115</v>
      </c>
      <c r="E2731" s="112">
        <v>696.15</v>
      </c>
      <c r="F2731" s="675"/>
      <c r="G2731" s="676"/>
      <c r="H2731" s="677">
        <v>208</v>
      </c>
      <c r="I2731" s="678"/>
      <c r="J2731" s="688" t="s">
        <v>113</v>
      </c>
      <c r="K2731" s="689"/>
      <c r="L2731" s="694" t="s">
        <v>1072</v>
      </c>
      <c r="M2731" s="695"/>
    </row>
    <row r="2732" spans="1:14" ht="38.25" customHeight="1">
      <c r="A2732" s="14">
        <v>5</v>
      </c>
      <c r="B2732" s="692" t="s">
        <v>1051</v>
      </c>
      <c r="C2732" s="693"/>
      <c r="D2732" s="181" t="s">
        <v>115</v>
      </c>
      <c r="E2732" s="112">
        <v>557</v>
      </c>
      <c r="F2732" s="675"/>
      <c r="G2732" s="676"/>
      <c r="H2732" s="677">
        <v>185</v>
      </c>
      <c r="I2732" s="678"/>
      <c r="J2732" s="688" t="s">
        <v>113</v>
      </c>
      <c r="K2732" s="689"/>
      <c r="L2732" s="694" t="s">
        <v>1052</v>
      </c>
      <c r="M2732" s="695"/>
    </row>
    <row r="2733" spans="1:14" ht="38.25" customHeight="1">
      <c r="A2733" s="14">
        <v>6</v>
      </c>
      <c r="B2733" s="692" t="s">
        <v>1073</v>
      </c>
      <c r="C2733" s="693"/>
      <c r="D2733" s="181" t="s">
        <v>115</v>
      </c>
      <c r="E2733" s="112">
        <v>1037</v>
      </c>
      <c r="F2733" s="675"/>
      <c r="G2733" s="676"/>
      <c r="H2733" s="677">
        <v>800</v>
      </c>
      <c r="I2733" s="678"/>
      <c r="J2733" s="688" t="s">
        <v>113</v>
      </c>
      <c r="K2733" s="689"/>
      <c r="L2733" s="694" t="s">
        <v>1074</v>
      </c>
      <c r="M2733" s="695"/>
    </row>
    <row r="2734" spans="1:14" ht="54.75" customHeight="1">
      <c r="A2734" s="14">
        <v>7</v>
      </c>
      <c r="B2734" s="686" t="s">
        <v>124</v>
      </c>
      <c r="C2734" s="687"/>
      <c r="D2734" s="181" t="s">
        <v>115</v>
      </c>
      <c r="E2734" s="55">
        <v>7726</v>
      </c>
      <c r="F2734" s="675"/>
      <c r="G2734" s="676"/>
      <c r="H2734" s="677">
        <v>6726</v>
      </c>
      <c r="I2734" s="678"/>
      <c r="J2734" s="688" t="s">
        <v>120</v>
      </c>
      <c r="K2734" s="689"/>
      <c r="L2734" s="690" t="s">
        <v>1075</v>
      </c>
      <c r="M2734" s="691"/>
    </row>
    <row r="2735" spans="1:14" ht="38.25" customHeight="1">
      <c r="A2735" s="14">
        <v>8</v>
      </c>
      <c r="B2735" s="686" t="s">
        <v>355</v>
      </c>
      <c r="C2735" s="687"/>
      <c r="D2735" s="181" t="s">
        <v>115</v>
      </c>
      <c r="E2735" s="55">
        <v>2013</v>
      </c>
      <c r="F2735" s="675"/>
      <c r="G2735" s="676"/>
      <c r="H2735" s="677">
        <v>1000</v>
      </c>
      <c r="I2735" s="678"/>
      <c r="J2735" s="688" t="s">
        <v>113</v>
      </c>
      <c r="K2735" s="689"/>
      <c r="L2735" s="681" t="s">
        <v>1054</v>
      </c>
      <c r="M2735" s="682"/>
    </row>
    <row r="2736" spans="1:14" ht="38.25" customHeight="1">
      <c r="A2736" s="14">
        <v>9</v>
      </c>
      <c r="B2736" s="686" t="s">
        <v>1080</v>
      </c>
      <c r="C2736" s="687"/>
      <c r="D2736" s="181" t="s">
        <v>115</v>
      </c>
      <c r="E2736" s="112">
        <v>37.15</v>
      </c>
      <c r="F2736" s="675"/>
      <c r="G2736" s="676"/>
      <c r="H2736" s="677">
        <v>30</v>
      </c>
      <c r="I2736" s="678"/>
      <c r="J2736" s="688" t="s">
        <v>113</v>
      </c>
      <c r="K2736" s="689"/>
      <c r="L2736" s="681"/>
      <c r="M2736" s="682"/>
    </row>
    <row r="2737" spans="1:13" ht="38.25" customHeight="1">
      <c r="A2737" s="14">
        <v>10</v>
      </c>
      <c r="B2737" s="686" t="s">
        <v>1056</v>
      </c>
      <c r="C2737" s="687"/>
      <c r="D2737" s="181" t="s">
        <v>115</v>
      </c>
      <c r="E2737" s="128">
        <v>77.400000000000006</v>
      </c>
      <c r="F2737" s="675"/>
      <c r="G2737" s="676"/>
      <c r="H2737" s="677">
        <v>26</v>
      </c>
      <c r="I2737" s="678"/>
      <c r="J2737" s="688" t="s">
        <v>113</v>
      </c>
      <c r="K2737" s="689"/>
      <c r="L2737" s="681" t="s">
        <v>1057</v>
      </c>
      <c r="M2737" s="682"/>
    </row>
    <row r="2738" spans="1:13" ht="38.25" customHeight="1">
      <c r="A2738" s="14">
        <v>11</v>
      </c>
      <c r="B2738" s="686" t="s">
        <v>1058</v>
      </c>
      <c r="C2738" s="687"/>
      <c r="D2738" s="181" t="s">
        <v>115</v>
      </c>
      <c r="E2738" s="128">
        <v>283.7</v>
      </c>
      <c r="F2738" s="675"/>
      <c r="G2738" s="676"/>
      <c r="H2738" s="677">
        <v>95</v>
      </c>
      <c r="I2738" s="678"/>
      <c r="J2738" s="688" t="s">
        <v>113</v>
      </c>
      <c r="K2738" s="689"/>
      <c r="L2738" s="681" t="s">
        <v>1059</v>
      </c>
      <c r="M2738" s="682"/>
    </row>
    <row r="2739" spans="1:13" ht="38.25" customHeight="1">
      <c r="A2739" s="14">
        <v>12</v>
      </c>
      <c r="B2739" s="686" t="s">
        <v>1060</v>
      </c>
      <c r="C2739" s="687"/>
      <c r="D2739" s="181" t="s">
        <v>115</v>
      </c>
      <c r="E2739" s="55">
        <v>585</v>
      </c>
      <c r="F2739" s="675"/>
      <c r="G2739" s="676"/>
      <c r="H2739" s="677">
        <v>195</v>
      </c>
      <c r="I2739" s="678"/>
      <c r="J2739" s="688" t="s">
        <v>113</v>
      </c>
      <c r="K2739" s="689"/>
      <c r="L2739" s="681" t="s">
        <v>1061</v>
      </c>
      <c r="M2739" s="682"/>
    </row>
    <row r="2740" spans="1:13" ht="38.25" customHeight="1">
      <c r="A2740" s="14">
        <v>13</v>
      </c>
      <c r="B2740" s="686" t="s">
        <v>341</v>
      </c>
      <c r="C2740" s="687"/>
      <c r="D2740" s="181" t="s">
        <v>342</v>
      </c>
      <c r="E2740" s="55">
        <v>113</v>
      </c>
      <c r="F2740" s="675"/>
      <c r="G2740" s="676"/>
      <c r="H2740" s="677">
        <v>67</v>
      </c>
      <c r="I2740" s="678"/>
      <c r="J2740" s="688" t="s">
        <v>113</v>
      </c>
      <c r="K2740" s="689"/>
      <c r="L2740" s="681" t="s">
        <v>1081</v>
      </c>
      <c r="M2740" s="682"/>
    </row>
    <row r="2741" spans="1:13" ht="38.25" customHeight="1">
      <c r="A2741" s="14">
        <v>14</v>
      </c>
      <c r="B2741" s="673" t="s">
        <v>1076</v>
      </c>
      <c r="C2741" s="674"/>
      <c r="D2741" s="181" t="s">
        <v>342</v>
      </c>
      <c r="E2741" s="55">
        <v>254</v>
      </c>
      <c r="F2741" s="675"/>
      <c r="G2741" s="676"/>
      <c r="H2741" s="677">
        <v>84</v>
      </c>
      <c r="I2741" s="678"/>
      <c r="J2741" s="688" t="s">
        <v>113</v>
      </c>
      <c r="K2741" s="689"/>
      <c r="L2741" s="681" t="s">
        <v>1077</v>
      </c>
      <c r="M2741" s="682"/>
    </row>
    <row r="2742" spans="1:13" ht="38.25" customHeight="1" thickBot="1">
      <c r="A2742" s="14">
        <v>15</v>
      </c>
      <c r="B2742" s="673" t="s">
        <v>1062</v>
      </c>
      <c r="C2742" s="674"/>
      <c r="D2742" s="181" t="s">
        <v>130</v>
      </c>
      <c r="E2742" s="55">
        <v>1</v>
      </c>
      <c r="F2742" s="675"/>
      <c r="G2742" s="676"/>
      <c r="H2742" s="677">
        <v>0.6</v>
      </c>
      <c r="I2742" s="678"/>
      <c r="J2742" s="679" t="s">
        <v>1065</v>
      </c>
      <c r="K2742" s="680"/>
      <c r="L2742" s="681" t="s">
        <v>1063</v>
      </c>
      <c r="M2742" s="682"/>
    </row>
    <row r="2743" spans="1:13" ht="17.25" thickTop="1">
      <c r="A2743" s="683" t="s">
        <v>132</v>
      </c>
      <c r="B2743" s="684"/>
      <c r="C2743" s="684"/>
      <c r="D2743" s="684"/>
      <c r="E2743" s="684"/>
      <c r="F2743" s="684"/>
      <c r="G2743" s="684"/>
      <c r="H2743" s="684"/>
      <c r="I2743" s="684"/>
      <c r="J2743" s="684"/>
      <c r="K2743" s="684"/>
      <c r="L2743" s="684"/>
      <c r="M2743" s="685"/>
    </row>
    <row r="2744" spans="1:13">
      <c r="A2744" s="668" t="s">
        <v>133</v>
      </c>
      <c r="B2744" s="663"/>
      <c r="C2744" s="187" t="s">
        <v>134</v>
      </c>
      <c r="D2744" s="187" t="s">
        <v>135</v>
      </c>
      <c r="E2744" s="187" t="s">
        <v>133</v>
      </c>
      <c r="F2744" s="187" t="s">
        <v>134</v>
      </c>
      <c r="G2744" s="140" t="s">
        <v>135</v>
      </c>
      <c r="H2744" s="669" t="s">
        <v>136</v>
      </c>
      <c r="I2744" s="670"/>
      <c r="J2744" s="671" t="s">
        <v>137</v>
      </c>
      <c r="K2744" s="671"/>
      <c r="L2744" s="671" t="s">
        <v>138</v>
      </c>
      <c r="M2744" s="672"/>
    </row>
    <row r="2745" spans="1:13">
      <c r="A2745" s="661" t="s">
        <v>139</v>
      </c>
      <c r="B2745" s="569"/>
      <c r="C2745" s="16">
        <v>7</v>
      </c>
      <c r="D2745" s="57">
        <f>C2745+D2648</f>
        <v>4100</v>
      </c>
      <c r="E2745" s="181" t="s">
        <v>140</v>
      </c>
      <c r="F2745" s="16">
        <v>5</v>
      </c>
      <c r="G2745" s="156">
        <f>F2745+G2648</f>
        <v>8615</v>
      </c>
      <c r="H2745" s="622" t="s">
        <v>243</v>
      </c>
      <c r="I2745" s="570"/>
      <c r="J2745" s="18">
        <v>0</v>
      </c>
      <c r="K2745" s="19">
        <f>J2745+K2648</f>
        <v>32</v>
      </c>
      <c r="L2745" s="20">
        <v>0</v>
      </c>
      <c r="M2745" s="21">
        <f>L2745+M2648</f>
        <v>5</v>
      </c>
    </row>
    <row r="2746" spans="1:13" ht="17.25" thickBot="1">
      <c r="A2746" s="664" t="s">
        <v>142</v>
      </c>
      <c r="B2746" s="665"/>
      <c r="C2746" s="165">
        <v>0</v>
      </c>
      <c r="D2746" s="57">
        <f>C2746+D2649</f>
        <v>65</v>
      </c>
      <c r="E2746" s="191" t="s">
        <v>143</v>
      </c>
      <c r="F2746" s="165">
        <v>0</v>
      </c>
      <c r="G2746" s="167">
        <f>F2746+G2658</f>
        <v>0</v>
      </c>
      <c r="H2746" s="666" t="s">
        <v>144</v>
      </c>
      <c r="I2746" s="667"/>
      <c r="J2746" s="168">
        <v>0</v>
      </c>
      <c r="K2746" s="169">
        <f>J2746+K2658</f>
        <v>0</v>
      </c>
      <c r="L2746" s="170">
        <v>0</v>
      </c>
      <c r="M2746" s="171">
        <f>L2746+M2658</f>
        <v>0</v>
      </c>
    </row>
    <row r="2747" spans="1:13" ht="25.5">
      <c r="E2747" s="616" t="s">
        <v>76</v>
      </c>
      <c r="F2747" s="616"/>
      <c r="G2747" s="616"/>
      <c r="H2747" s="616"/>
      <c r="I2747" s="616"/>
      <c r="L2747" s="616" t="s">
        <v>77</v>
      </c>
      <c r="M2747" s="616"/>
    </row>
    <row r="2748" spans="1:13" ht="25.5">
      <c r="A2748" s="617" t="s">
        <v>78</v>
      </c>
      <c r="B2748" s="617"/>
      <c r="C2748" s="617"/>
      <c r="E2748" s="616" t="s">
        <v>79</v>
      </c>
      <c r="F2748" s="616"/>
      <c r="G2748" s="616"/>
      <c r="H2748" s="616"/>
      <c r="I2748" s="616"/>
    </row>
    <row r="2749" spans="1:13" ht="17.25" thickBot="1">
      <c r="A2749" s="5" t="s">
        <v>1079</v>
      </c>
      <c r="B2749" s="6"/>
      <c r="C2749" s="6"/>
      <c r="D2749" s="6"/>
      <c r="E2749" s="5"/>
      <c r="F2749" s="5"/>
      <c r="G2749" s="5"/>
      <c r="H2749" s="5" t="s">
        <v>81</v>
      </c>
      <c r="J2749" s="592">
        <v>40877</v>
      </c>
      <c r="K2749" s="592"/>
      <c r="L2749" s="592"/>
      <c r="M2749" s="7">
        <f>J2749</f>
        <v>40877</v>
      </c>
    </row>
    <row r="2750" spans="1:13" ht="36" customHeight="1" thickTop="1" thickBot="1">
      <c r="A2750" s="593" t="s">
        <v>82</v>
      </c>
      <c r="B2750" s="594"/>
      <c r="C2750" s="595"/>
      <c r="D2750" s="596" t="s">
        <v>83</v>
      </c>
      <c r="E2750" s="597"/>
      <c r="F2750" s="597"/>
      <c r="G2750" s="597"/>
      <c r="H2750" s="597"/>
      <c r="I2750" s="598"/>
      <c r="J2750" s="599" t="s">
        <v>84</v>
      </c>
      <c r="K2750" s="599"/>
      <c r="L2750" s="600" t="s">
        <v>85</v>
      </c>
      <c r="M2750" s="601"/>
    </row>
    <row r="2751" spans="1:13" ht="17.25" thickTop="1">
      <c r="A2751" s="568" t="s">
        <v>86</v>
      </c>
      <c r="B2751" s="569"/>
      <c r="C2751" s="570"/>
      <c r="D2751" s="563" t="s">
        <v>87</v>
      </c>
      <c r="E2751" s="602"/>
      <c r="F2751" s="603" t="s">
        <v>88</v>
      </c>
      <c r="G2751" s="604"/>
      <c r="H2751" s="605">
        <v>40190</v>
      </c>
      <c r="I2751" s="606"/>
      <c r="J2751" s="595" t="s">
        <v>89</v>
      </c>
      <c r="K2751" s="595"/>
      <c r="L2751" s="581">
        <v>720</v>
      </c>
      <c r="M2751" s="582"/>
    </row>
    <row r="2752" spans="1:13" ht="17.25" thickBot="1">
      <c r="A2752" s="583" t="s">
        <v>90</v>
      </c>
      <c r="B2752" s="584"/>
      <c r="C2752" s="585"/>
      <c r="D2752" s="586" t="s">
        <v>91</v>
      </c>
      <c r="E2752" s="587"/>
      <c r="F2752" s="568" t="s">
        <v>92</v>
      </c>
      <c r="G2752" s="570"/>
      <c r="H2752" s="588">
        <v>41045</v>
      </c>
      <c r="I2752" s="589"/>
      <c r="J2752" s="570" t="s">
        <v>93</v>
      </c>
      <c r="K2752" s="570"/>
      <c r="L2752" s="590">
        <v>590</v>
      </c>
      <c r="M2752" s="591"/>
    </row>
    <row r="2753" spans="1:16" ht="18" thickTop="1" thickBot="1">
      <c r="A2753" s="565" t="s">
        <v>94</v>
      </c>
      <c r="B2753" s="566"/>
      <c r="C2753" s="567"/>
      <c r="D2753" s="572">
        <v>483900000</v>
      </c>
      <c r="E2753" s="573"/>
      <c r="F2753" s="571" t="s">
        <v>95</v>
      </c>
      <c r="G2753" s="557"/>
      <c r="H2753" s="574">
        <v>135</v>
      </c>
      <c r="I2753" s="575"/>
      <c r="J2753" s="557" t="s">
        <v>96</v>
      </c>
      <c r="K2753" s="557"/>
      <c r="L2753" s="576">
        <f>L2751-L2752</f>
        <v>130</v>
      </c>
      <c r="M2753" s="577"/>
    </row>
    <row r="2754" spans="1:16" ht="17.25" thickTop="1">
      <c r="A2754" s="568"/>
      <c r="B2754" s="569"/>
      <c r="C2754" s="570"/>
      <c r="D2754" s="578" t="s">
        <v>97</v>
      </c>
      <c r="E2754" s="578"/>
      <c r="F2754" s="579" t="s">
        <v>98</v>
      </c>
      <c r="G2754" s="579"/>
      <c r="H2754" s="579"/>
      <c r="I2754" s="580"/>
      <c r="J2754" s="566" t="s">
        <v>99</v>
      </c>
      <c r="K2754" s="567"/>
      <c r="L2754" s="458">
        <v>0.6925</v>
      </c>
      <c r="M2754" s="459"/>
    </row>
    <row r="2755" spans="1:16" ht="17.25" thickBot="1">
      <c r="A2755" s="571"/>
      <c r="B2755" s="556"/>
      <c r="C2755" s="557"/>
      <c r="D2755" s="553" t="s">
        <v>100</v>
      </c>
      <c r="E2755" s="553"/>
      <c r="F2755" s="554" t="s">
        <v>101</v>
      </c>
      <c r="G2755" s="554"/>
      <c r="H2755" s="554"/>
      <c r="I2755" s="555"/>
      <c r="J2755" s="556" t="s">
        <v>102</v>
      </c>
      <c r="K2755" s="557"/>
      <c r="L2755" s="440">
        <v>0.71909999999999996</v>
      </c>
      <c r="M2755" s="441"/>
      <c r="N2755" s="127">
        <f>L2754-L2755</f>
        <v>-2.6599999999999957E-2</v>
      </c>
    </row>
    <row r="2756" spans="1:16" ht="17.25" thickTop="1">
      <c r="A2756" s="661" t="s">
        <v>145</v>
      </c>
      <c r="B2756" s="569"/>
      <c r="C2756" s="16">
        <v>3</v>
      </c>
      <c r="D2756" s="57">
        <f>C2756+D2659</f>
        <v>1629</v>
      </c>
      <c r="E2756" s="181" t="s">
        <v>146</v>
      </c>
      <c r="F2756" s="16">
        <v>0</v>
      </c>
      <c r="G2756" s="156">
        <f>F2756+G2659</f>
        <v>55</v>
      </c>
      <c r="H2756" s="622" t="s">
        <v>147</v>
      </c>
      <c r="I2756" s="570"/>
      <c r="J2756" s="18">
        <v>0</v>
      </c>
      <c r="K2756" s="19">
        <f>J2756+K2659</f>
        <v>16</v>
      </c>
      <c r="L2756" s="20">
        <v>0</v>
      </c>
      <c r="M2756" s="21">
        <f>L2756+M2659</f>
        <v>3</v>
      </c>
    </row>
    <row r="2757" spans="1:16">
      <c r="A2757" s="655" t="s">
        <v>244</v>
      </c>
      <c r="B2757" s="566"/>
      <c r="C2757" s="132">
        <v>0</v>
      </c>
      <c r="D2757" s="57">
        <f t="shared" ref="D2757:D2769" si="154">C2757+D2660</f>
        <v>4060</v>
      </c>
      <c r="E2757" s="183" t="s">
        <v>149</v>
      </c>
      <c r="F2757" s="132">
        <v>0</v>
      </c>
      <c r="G2757" s="156">
        <f t="shared" ref="G2757:G2769" si="155">F2757+G2660</f>
        <v>96</v>
      </c>
      <c r="H2757" s="638" t="s">
        <v>150</v>
      </c>
      <c r="I2757" s="567"/>
      <c r="J2757" s="87">
        <v>0</v>
      </c>
      <c r="K2757" s="19">
        <f t="shared" ref="K2757:K2766" si="156">J2757+K2660</f>
        <v>16</v>
      </c>
      <c r="L2757" s="153">
        <v>0</v>
      </c>
      <c r="M2757" s="21">
        <f t="shared" ref="M2757:M2766" si="157">L2757+M2660</f>
        <v>2</v>
      </c>
    </row>
    <row r="2758" spans="1:16">
      <c r="A2758" s="655" t="s">
        <v>151</v>
      </c>
      <c r="B2758" s="566"/>
      <c r="C2758" s="132">
        <v>0</v>
      </c>
      <c r="D2758" s="57">
        <f t="shared" si="154"/>
        <v>518</v>
      </c>
      <c r="E2758" s="151" t="s">
        <v>152</v>
      </c>
      <c r="F2758" s="132">
        <v>0</v>
      </c>
      <c r="G2758" s="156">
        <f t="shared" si="155"/>
        <v>107</v>
      </c>
      <c r="H2758" s="638" t="s">
        <v>153</v>
      </c>
      <c r="I2758" s="567"/>
      <c r="J2758" s="87">
        <v>0</v>
      </c>
      <c r="K2758" s="19">
        <f t="shared" si="156"/>
        <v>0</v>
      </c>
      <c r="L2758" s="153">
        <v>0</v>
      </c>
      <c r="M2758" s="21">
        <f t="shared" si="157"/>
        <v>111</v>
      </c>
    </row>
    <row r="2759" spans="1:16">
      <c r="A2759" s="661" t="s">
        <v>154</v>
      </c>
      <c r="B2759" s="569"/>
      <c r="C2759" s="16">
        <v>0</v>
      </c>
      <c r="D2759" s="57">
        <f t="shared" si="154"/>
        <v>87</v>
      </c>
      <c r="E2759" s="181" t="s">
        <v>245</v>
      </c>
      <c r="F2759" s="16">
        <v>0</v>
      </c>
      <c r="G2759" s="156">
        <f t="shared" si="155"/>
        <v>14</v>
      </c>
      <c r="H2759" s="622" t="s">
        <v>246</v>
      </c>
      <c r="I2759" s="570"/>
      <c r="J2759" s="18">
        <v>0</v>
      </c>
      <c r="K2759" s="19">
        <f t="shared" si="156"/>
        <v>0</v>
      </c>
      <c r="L2759" s="26">
        <v>0</v>
      </c>
      <c r="M2759" s="21">
        <f t="shared" si="157"/>
        <v>3824</v>
      </c>
    </row>
    <row r="2760" spans="1:16">
      <c r="A2760" s="655" t="s">
        <v>158</v>
      </c>
      <c r="B2760" s="566"/>
      <c r="C2760" s="132">
        <v>0</v>
      </c>
      <c r="D2760" s="57">
        <f t="shared" si="154"/>
        <v>441</v>
      </c>
      <c r="E2760" s="183" t="s">
        <v>157</v>
      </c>
      <c r="F2760" s="132">
        <v>0</v>
      </c>
      <c r="G2760" s="156">
        <f t="shared" si="155"/>
        <v>41</v>
      </c>
      <c r="H2760" s="638" t="s">
        <v>158</v>
      </c>
      <c r="I2760" s="567"/>
      <c r="J2760" s="87">
        <v>0</v>
      </c>
      <c r="K2760" s="19">
        <f t="shared" si="156"/>
        <v>0</v>
      </c>
      <c r="L2760" s="88">
        <v>0</v>
      </c>
      <c r="M2760" s="21">
        <f t="shared" si="157"/>
        <v>54</v>
      </c>
    </row>
    <row r="2761" spans="1:16">
      <c r="A2761" s="655" t="s">
        <v>159</v>
      </c>
      <c r="B2761" s="566"/>
      <c r="C2761" s="132">
        <v>0</v>
      </c>
      <c r="D2761" s="57">
        <f t="shared" si="154"/>
        <v>10</v>
      </c>
      <c r="E2761" s="183" t="s">
        <v>160</v>
      </c>
      <c r="F2761" s="132">
        <v>0</v>
      </c>
      <c r="G2761" s="156">
        <f t="shared" si="155"/>
        <v>3</v>
      </c>
      <c r="H2761" s="638" t="s">
        <v>161</v>
      </c>
      <c r="I2761" s="567"/>
      <c r="J2761" s="87">
        <v>0</v>
      </c>
      <c r="K2761" s="19">
        <f t="shared" si="156"/>
        <v>0</v>
      </c>
      <c r="L2761" s="153">
        <v>0</v>
      </c>
      <c r="M2761" s="21">
        <f t="shared" si="157"/>
        <v>10</v>
      </c>
    </row>
    <row r="2762" spans="1:16">
      <c r="A2762" s="655" t="s">
        <v>162</v>
      </c>
      <c r="B2762" s="566"/>
      <c r="C2762" s="22">
        <v>0</v>
      </c>
      <c r="D2762" s="57">
        <f t="shared" si="154"/>
        <v>323</v>
      </c>
      <c r="E2762" s="188" t="s">
        <v>163</v>
      </c>
      <c r="F2762" s="132">
        <v>0</v>
      </c>
      <c r="G2762" s="156">
        <f t="shared" si="155"/>
        <v>10</v>
      </c>
      <c r="H2762" s="641" t="s">
        <v>164</v>
      </c>
      <c r="I2762" s="642"/>
      <c r="J2762" s="87">
        <v>0</v>
      </c>
      <c r="K2762" s="19">
        <f t="shared" si="156"/>
        <v>16</v>
      </c>
      <c r="L2762" s="88">
        <v>0</v>
      </c>
      <c r="M2762" s="21">
        <f t="shared" si="157"/>
        <v>2</v>
      </c>
    </row>
    <row r="2763" spans="1:16">
      <c r="A2763" s="661" t="s">
        <v>165</v>
      </c>
      <c r="B2763" s="569"/>
      <c r="C2763" s="16">
        <v>0</v>
      </c>
      <c r="D2763" s="57">
        <f t="shared" si="154"/>
        <v>374</v>
      </c>
      <c r="E2763" s="181" t="s">
        <v>247</v>
      </c>
      <c r="F2763" s="16">
        <v>0</v>
      </c>
      <c r="G2763" s="156">
        <f t="shared" si="155"/>
        <v>328</v>
      </c>
      <c r="H2763" s="662" t="s">
        <v>248</v>
      </c>
      <c r="I2763" s="663"/>
      <c r="J2763" s="18">
        <v>0</v>
      </c>
      <c r="K2763" s="19">
        <f t="shared" si="156"/>
        <v>0</v>
      </c>
      <c r="L2763" s="26">
        <v>0</v>
      </c>
      <c r="M2763" s="21">
        <f t="shared" si="157"/>
        <v>4</v>
      </c>
    </row>
    <row r="2764" spans="1:16">
      <c r="A2764" s="661" t="s">
        <v>249</v>
      </c>
      <c r="B2764" s="569"/>
      <c r="C2764" s="16">
        <v>2</v>
      </c>
      <c r="D2764" s="57">
        <f t="shared" si="154"/>
        <v>55</v>
      </c>
      <c r="E2764" s="181" t="s">
        <v>167</v>
      </c>
      <c r="F2764" s="16">
        <v>8</v>
      </c>
      <c r="G2764" s="156">
        <f t="shared" si="155"/>
        <v>1438</v>
      </c>
      <c r="H2764" s="662" t="s">
        <v>168</v>
      </c>
      <c r="I2764" s="663"/>
      <c r="J2764" s="18">
        <v>0</v>
      </c>
      <c r="K2764" s="19">
        <f t="shared" si="156"/>
        <v>0</v>
      </c>
      <c r="L2764" s="26">
        <v>0</v>
      </c>
      <c r="M2764" s="21">
        <f t="shared" si="157"/>
        <v>9</v>
      </c>
    </row>
    <row r="2765" spans="1:16">
      <c r="A2765" s="655" t="s">
        <v>169</v>
      </c>
      <c r="B2765" s="566"/>
      <c r="C2765" s="132">
        <v>0</v>
      </c>
      <c r="D2765" s="57">
        <f t="shared" si="154"/>
        <v>10</v>
      </c>
      <c r="E2765" s="183" t="s">
        <v>170</v>
      </c>
      <c r="F2765" s="132">
        <v>3</v>
      </c>
      <c r="G2765" s="156">
        <f t="shared" si="155"/>
        <v>587</v>
      </c>
      <c r="H2765" s="641" t="s">
        <v>171</v>
      </c>
      <c r="I2765" s="642"/>
      <c r="J2765" s="87">
        <v>0</v>
      </c>
      <c r="K2765" s="19">
        <f t="shared" si="156"/>
        <v>0</v>
      </c>
      <c r="L2765" s="148">
        <v>0</v>
      </c>
      <c r="M2765" s="21">
        <f t="shared" si="157"/>
        <v>3</v>
      </c>
    </row>
    <row r="2766" spans="1:16" ht="18" customHeight="1">
      <c r="A2766" s="655" t="s">
        <v>172</v>
      </c>
      <c r="B2766" s="566"/>
      <c r="C2766" s="132">
        <v>5</v>
      </c>
      <c r="D2766" s="57">
        <f t="shared" si="154"/>
        <v>21</v>
      </c>
      <c r="E2766" s="183" t="s">
        <v>173</v>
      </c>
      <c r="F2766" s="132">
        <v>7</v>
      </c>
      <c r="G2766" s="156">
        <f t="shared" si="155"/>
        <v>261</v>
      </c>
      <c r="H2766" s="641" t="s">
        <v>174</v>
      </c>
      <c r="I2766" s="642"/>
      <c r="J2766" s="87">
        <v>0</v>
      </c>
      <c r="K2766" s="19">
        <f t="shared" si="156"/>
        <v>0</v>
      </c>
      <c r="L2766" s="26">
        <v>0</v>
      </c>
      <c r="M2766" s="21">
        <f t="shared" si="157"/>
        <v>10</v>
      </c>
    </row>
    <row r="2767" spans="1:16">
      <c r="A2767" s="661" t="s">
        <v>175</v>
      </c>
      <c r="B2767" s="569"/>
      <c r="C2767" s="16">
        <v>0</v>
      </c>
      <c r="D2767" s="57">
        <f t="shared" si="154"/>
        <v>10</v>
      </c>
      <c r="E2767" s="181" t="s">
        <v>250</v>
      </c>
      <c r="F2767" s="16">
        <v>3</v>
      </c>
      <c r="G2767" s="156">
        <f t="shared" si="155"/>
        <v>18</v>
      </c>
      <c r="H2767" s="662"/>
      <c r="I2767" s="663"/>
      <c r="J2767" s="18"/>
      <c r="K2767" s="19"/>
      <c r="L2767" s="26"/>
      <c r="M2767" s="110"/>
    </row>
    <row r="2768" spans="1:16">
      <c r="A2768" s="646" t="s">
        <v>251</v>
      </c>
      <c r="B2768" s="647"/>
      <c r="C2768" s="94">
        <v>2</v>
      </c>
      <c r="D2768" s="57">
        <f t="shared" si="154"/>
        <v>34</v>
      </c>
      <c r="E2768" s="95" t="s">
        <v>344</v>
      </c>
      <c r="F2768" s="94">
        <v>4</v>
      </c>
      <c r="G2768" s="156">
        <f t="shared" si="155"/>
        <v>39</v>
      </c>
      <c r="H2768" s="648"/>
      <c r="I2768" s="649"/>
      <c r="J2768" s="97"/>
      <c r="K2768" s="98"/>
      <c r="L2768" s="99"/>
      <c r="M2768" s="111"/>
      <c r="N2768" s="173">
        <v>40877</v>
      </c>
      <c r="O2768" s="173">
        <v>40848</v>
      </c>
      <c r="P2768" s="3" t="s">
        <v>1082</v>
      </c>
    </row>
    <row r="2769" spans="1:17">
      <c r="A2769" s="646" t="s">
        <v>1066</v>
      </c>
      <c r="B2769" s="647"/>
      <c r="C2769" s="94">
        <v>5</v>
      </c>
      <c r="D2769" s="57">
        <f t="shared" si="154"/>
        <v>40</v>
      </c>
      <c r="E2769" s="95" t="s">
        <v>1067</v>
      </c>
      <c r="F2769" s="94">
        <v>5</v>
      </c>
      <c r="G2769" s="156">
        <f t="shared" si="155"/>
        <v>70</v>
      </c>
      <c r="H2769" s="648"/>
      <c r="I2769" s="649"/>
      <c r="J2769" s="97"/>
      <c r="K2769" s="98"/>
      <c r="L2769" s="99"/>
      <c r="M2769" s="111"/>
      <c r="N2769" s="172">
        <f>SUM(D2756:D2769)+SUM(G2756:G2769)+SUM(D2745:D2746)+SUM(G2745:G2746)</f>
        <v>23459</v>
      </c>
      <c r="O2769" s="3">
        <f>O31</f>
        <v>22354</v>
      </c>
      <c r="P2769" s="3">
        <f>N2769-O2769</f>
        <v>1105</v>
      </c>
      <c r="Q2769" s="4">
        <f>P2769/26</f>
        <v>42.5</v>
      </c>
    </row>
    <row r="2770" spans="1:17">
      <c r="A2770" s="650" t="s">
        <v>252</v>
      </c>
      <c r="B2770" s="651"/>
      <c r="C2770" s="651"/>
      <c r="D2770" s="651"/>
      <c r="E2770" s="651"/>
      <c r="F2770" s="651"/>
      <c r="G2770" s="651"/>
      <c r="H2770" s="651"/>
      <c r="I2770" s="651"/>
      <c r="J2770" s="651"/>
      <c r="K2770" s="651"/>
      <c r="L2770" s="651"/>
      <c r="M2770" s="652"/>
    </row>
    <row r="2771" spans="1:17">
      <c r="A2771" s="653" t="s">
        <v>253</v>
      </c>
      <c r="B2771" s="654"/>
      <c r="C2771" s="656" t="s">
        <v>254</v>
      </c>
      <c r="D2771" s="639" t="s">
        <v>255</v>
      </c>
      <c r="E2771" s="566"/>
      <c r="F2771" s="639" t="s">
        <v>256</v>
      </c>
      <c r="G2771" s="658"/>
      <c r="H2771" s="659" t="s">
        <v>257</v>
      </c>
      <c r="I2771" s="656" t="s">
        <v>258</v>
      </c>
      <c r="J2771" s="639" t="s">
        <v>255</v>
      </c>
      <c r="K2771" s="566"/>
      <c r="L2771" s="639" t="s">
        <v>256</v>
      </c>
      <c r="M2771" s="640"/>
    </row>
    <row r="2772" spans="1:17" ht="33" customHeight="1">
      <c r="A2772" s="655"/>
      <c r="B2772" s="566"/>
      <c r="C2772" s="657"/>
      <c r="D2772" s="181" t="s">
        <v>191</v>
      </c>
      <c r="E2772" s="181" t="s">
        <v>192</v>
      </c>
      <c r="F2772" s="181" t="s">
        <v>191</v>
      </c>
      <c r="G2772" s="27" t="s">
        <v>192</v>
      </c>
      <c r="H2772" s="660"/>
      <c r="I2772" s="657"/>
      <c r="J2772" s="181" t="s">
        <v>191</v>
      </c>
      <c r="K2772" s="181" t="s">
        <v>192</v>
      </c>
      <c r="L2772" s="181" t="s">
        <v>191</v>
      </c>
      <c r="M2772" s="186" t="s">
        <v>192</v>
      </c>
    </row>
    <row r="2773" spans="1:17" ht="22.5">
      <c r="A2773" s="180">
        <v>1</v>
      </c>
      <c r="B2773" s="190" t="s">
        <v>194</v>
      </c>
      <c r="C2773" s="65" t="s">
        <v>195</v>
      </c>
      <c r="D2773" s="59">
        <v>0</v>
      </c>
      <c r="E2773" s="58">
        <v>70.5</v>
      </c>
      <c r="F2773" s="59">
        <v>0</v>
      </c>
      <c r="G2773" s="28">
        <v>70.5</v>
      </c>
      <c r="H2773" s="29" t="s">
        <v>196</v>
      </c>
      <c r="I2773" s="58">
        <v>5876</v>
      </c>
      <c r="J2773" s="58">
        <v>0</v>
      </c>
      <c r="K2773" s="58">
        <v>0</v>
      </c>
      <c r="L2773" s="58">
        <v>0</v>
      </c>
      <c r="M2773" s="72">
        <v>6653.6</v>
      </c>
    </row>
    <row r="2774" spans="1:17" ht="22.5">
      <c r="A2774" s="182">
        <v>2</v>
      </c>
      <c r="B2774" s="60" t="s">
        <v>197</v>
      </c>
      <c r="C2774" s="77" t="s">
        <v>195</v>
      </c>
      <c r="D2774" s="62">
        <v>0</v>
      </c>
      <c r="E2774" s="58">
        <v>1286.5</v>
      </c>
      <c r="F2774" s="62">
        <v>0</v>
      </c>
      <c r="G2774" s="52">
        <v>1286.5</v>
      </c>
      <c r="H2774" s="74" t="s">
        <v>198</v>
      </c>
      <c r="I2774" s="64">
        <v>280</v>
      </c>
      <c r="J2774" s="64">
        <v>0</v>
      </c>
      <c r="K2774" s="58">
        <v>0</v>
      </c>
      <c r="L2774" s="64">
        <v>0</v>
      </c>
      <c r="M2774" s="76">
        <v>150</v>
      </c>
    </row>
    <row r="2775" spans="1:17" ht="22.5">
      <c r="A2775" s="180">
        <v>3</v>
      </c>
      <c r="B2775" s="190" t="s">
        <v>197</v>
      </c>
      <c r="C2775" s="70">
        <v>1510</v>
      </c>
      <c r="D2775" s="59">
        <v>0</v>
      </c>
      <c r="E2775" s="58">
        <v>1617</v>
      </c>
      <c r="F2775" s="59">
        <v>0</v>
      </c>
      <c r="G2775" s="28">
        <v>1617</v>
      </c>
      <c r="H2775" s="73" t="s">
        <v>20</v>
      </c>
      <c r="I2775" s="58">
        <v>0</v>
      </c>
      <c r="J2775" s="58">
        <v>0</v>
      </c>
      <c r="K2775" s="58">
        <v>0</v>
      </c>
      <c r="L2775" s="58">
        <v>0</v>
      </c>
      <c r="M2775" s="72">
        <v>400.5</v>
      </c>
    </row>
    <row r="2776" spans="1:17" ht="36">
      <c r="A2776" s="182">
        <v>4</v>
      </c>
      <c r="B2776" s="60" t="s">
        <v>199</v>
      </c>
      <c r="C2776" s="77" t="s">
        <v>195</v>
      </c>
      <c r="D2776" s="62">
        <v>0</v>
      </c>
      <c r="E2776" s="58">
        <v>11</v>
      </c>
      <c r="F2776" s="62">
        <v>0</v>
      </c>
      <c r="G2776" s="52">
        <v>11</v>
      </c>
      <c r="H2776" s="79" t="s">
        <v>21</v>
      </c>
      <c r="I2776" s="183">
        <v>2605</v>
      </c>
      <c r="J2776" s="64">
        <v>0</v>
      </c>
      <c r="K2776" s="58">
        <v>0</v>
      </c>
      <c r="L2776" s="64">
        <v>0</v>
      </c>
      <c r="M2776" s="61">
        <v>2605</v>
      </c>
    </row>
    <row r="2777" spans="1:17" ht="36">
      <c r="A2777" s="182">
        <v>5</v>
      </c>
      <c r="B2777" s="78" t="s">
        <v>200</v>
      </c>
      <c r="C2777" s="75">
        <v>25580.94</v>
      </c>
      <c r="D2777" s="62">
        <v>0</v>
      </c>
      <c r="E2777" s="58">
        <v>26635.5</v>
      </c>
      <c r="F2777" s="62">
        <v>0</v>
      </c>
      <c r="G2777" s="52">
        <v>26635.5</v>
      </c>
      <c r="H2777" s="79" t="s">
        <v>22</v>
      </c>
      <c r="I2777" s="183">
        <v>7442</v>
      </c>
      <c r="J2777" s="64">
        <v>0</v>
      </c>
      <c r="K2777" s="58">
        <v>0</v>
      </c>
      <c r="L2777" s="64">
        <v>0</v>
      </c>
      <c r="M2777" s="50">
        <v>7442</v>
      </c>
    </row>
    <row r="2778" spans="1:17" ht="36">
      <c r="A2778" s="182">
        <v>6</v>
      </c>
      <c r="B2778" s="78" t="s">
        <v>201</v>
      </c>
      <c r="C2778" s="71">
        <v>50</v>
      </c>
      <c r="D2778" s="62">
        <v>0</v>
      </c>
      <c r="E2778" s="58">
        <v>72.5</v>
      </c>
      <c r="F2778" s="62">
        <v>0</v>
      </c>
      <c r="G2778" s="52">
        <v>72.5</v>
      </c>
      <c r="H2778" s="79" t="s">
        <v>23</v>
      </c>
      <c r="I2778" s="183">
        <v>1319</v>
      </c>
      <c r="J2778" s="64">
        <v>0</v>
      </c>
      <c r="K2778" s="58">
        <v>0</v>
      </c>
      <c r="L2778" s="64">
        <v>0</v>
      </c>
      <c r="M2778" s="50">
        <v>1319</v>
      </c>
    </row>
    <row r="2779" spans="1:17" ht="22.5">
      <c r="A2779" s="180">
        <v>7</v>
      </c>
      <c r="B2779" s="179" t="s">
        <v>202</v>
      </c>
      <c r="C2779" s="66">
        <v>33.6</v>
      </c>
      <c r="D2779" s="59">
        <v>0</v>
      </c>
      <c r="E2779" s="58">
        <v>24.16</v>
      </c>
      <c r="F2779" s="59">
        <v>0</v>
      </c>
      <c r="G2779" s="28">
        <v>24.16</v>
      </c>
      <c r="H2779" s="31"/>
      <c r="I2779" s="181"/>
      <c r="J2779" s="181"/>
      <c r="K2779" s="181"/>
      <c r="L2779" s="181"/>
      <c r="M2779" s="30"/>
    </row>
    <row r="2780" spans="1:17" ht="22.5">
      <c r="A2780" s="182">
        <v>8</v>
      </c>
      <c r="B2780" s="32" t="s">
        <v>203</v>
      </c>
      <c r="C2780" s="67">
        <v>88.8</v>
      </c>
      <c r="D2780" s="62">
        <v>0</v>
      </c>
      <c r="E2780" s="58">
        <v>70.42</v>
      </c>
      <c r="F2780" s="62">
        <v>0</v>
      </c>
      <c r="G2780" s="52">
        <v>70.42</v>
      </c>
      <c r="H2780" s="33"/>
      <c r="I2780" s="183"/>
      <c r="J2780" s="183"/>
      <c r="K2780" s="183"/>
      <c r="L2780" s="183"/>
      <c r="M2780" s="34"/>
    </row>
    <row r="2781" spans="1:17">
      <c r="A2781" s="180">
        <v>9</v>
      </c>
      <c r="B2781" s="179" t="s">
        <v>204</v>
      </c>
      <c r="C2781" s="68">
        <v>1343</v>
      </c>
      <c r="D2781" s="59">
        <v>0</v>
      </c>
      <c r="E2781" s="58">
        <v>1474.91</v>
      </c>
      <c r="F2781" s="59">
        <v>0</v>
      </c>
      <c r="G2781" s="28">
        <v>1474.91</v>
      </c>
      <c r="H2781" s="31"/>
      <c r="I2781" s="181"/>
      <c r="J2781" s="181"/>
      <c r="K2781" s="181"/>
      <c r="L2781" s="181"/>
      <c r="M2781" s="30"/>
    </row>
    <row r="2782" spans="1:17">
      <c r="A2782" s="182">
        <v>10</v>
      </c>
      <c r="B2782" s="32" t="s">
        <v>205</v>
      </c>
      <c r="C2782" s="69">
        <v>4007</v>
      </c>
      <c r="D2782" s="62">
        <v>0</v>
      </c>
      <c r="E2782" s="58">
        <v>3972.43</v>
      </c>
      <c r="F2782" s="62">
        <v>0</v>
      </c>
      <c r="G2782" s="28">
        <v>3972.43</v>
      </c>
      <c r="H2782" s="33"/>
      <c r="I2782" s="183"/>
      <c r="J2782" s="183"/>
      <c r="K2782" s="183"/>
      <c r="L2782" s="183"/>
      <c r="M2782" s="34"/>
      <c r="N2782" s="86"/>
    </row>
    <row r="2783" spans="1:17" ht="17.25" thickBot="1">
      <c r="A2783" s="35">
        <v>11</v>
      </c>
      <c r="B2783" s="36"/>
      <c r="C2783" s="37"/>
      <c r="D2783" s="38"/>
      <c r="E2783" s="90"/>
      <c r="F2783" s="38"/>
      <c r="G2783" s="39"/>
      <c r="H2783" s="40"/>
      <c r="I2783" s="41"/>
      <c r="J2783" s="41"/>
      <c r="K2783" s="41"/>
      <c r="L2783" s="41"/>
      <c r="M2783" s="42"/>
    </row>
    <row r="2784" spans="1:17" ht="33.75" thickTop="1">
      <c r="A2784" s="565" t="s">
        <v>206</v>
      </c>
      <c r="B2784" s="566"/>
      <c r="C2784" s="567"/>
      <c r="D2784" s="567"/>
      <c r="E2784" s="639"/>
      <c r="F2784" s="641" t="s">
        <v>207</v>
      </c>
      <c r="G2784" s="642"/>
      <c r="H2784" s="43" t="s">
        <v>208</v>
      </c>
      <c r="I2784" s="43" t="s">
        <v>209</v>
      </c>
      <c r="J2784" s="567" t="s">
        <v>210</v>
      </c>
      <c r="K2784" s="567"/>
      <c r="L2784" s="567" t="s">
        <v>110</v>
      </c>
      <c r="M2784" s="643"/>
    </row>
    <row r="2785" spans="1:13">
      <c r="A2785" s="618" t="s">
        <v>211</v>
      </c>
      <c r="B2785" s="619"/>
      <c r="C2785" s="620"/>
      <c r="D2785" s="620" t="s">
        <v>212</v>
      </c>
      <c r="E2785" s="621"/>
      <c r="F2785" s="644"/>
      <c r="G2785" s="645"/>
      <c r="H2785" s="89"/>
      <c r="I2785" s="57"/>
      <c r="J2785" s="570"/>
      <c r="K2785" s="570"/>
      <c r="L2785" s="570"/>
      <c r="M2785" s="623"/>
    </row>
    <row r="2786" spans="1:13">
      <c r="A2786" s="618" t="s">
        <v>213</v>
      </c>
      <c r="B2786" s="619"/>
      <c r="C2786" s="620"/>
      <c r="D2786" s="620" t="s">
        <v>214</v>
      </c>
      <c r="E2786" s="621"/>
      <c r="F2786" s="622"/>
      <c r="G2786" s="570"/>
      <c r="H2786" s="92"/>
      <c r="I2786" s="57"/>
      <c r="J2786" s="570"/>
      <c r="K2786" s="570"/>
      <c r="L2786" s="570"/>
      <c r="M2786" s="623"/>
    </row>
    <row r="2787" spans="1:13">
      <c r="A2787" s="634" t="s">
        <v>215</v>
      </c>
      <c r="B2787" s="635"/>
      <c r="C2787" s="579"/>
      <c r="D2787" s="636" t="s">
        <v>216</v>
      </c>
      <c r="E2787" s="637"/>
      <c r="F2787" s="638"/>
      <c r="G2787" s="567"/>
      <c r="H2787" s="92"/>
      <c r="I2787" s="57"/>
      <c r="J2787" s="570"/>
      <c r="K2787" s="570"/>
      <c r="L2787" s="570"/>
      <c r="M2787" s="623"/>
    </row>
    <row r="2788" spans="1:13">
      <c r="A2788" s="618" t="s">
        <v>217</v>
      </c>
      <c r="B2788" s="619"/>
      <c r="C2788" s="620"/>
      <c r="D2788" s="620" t="s">
        <v>218</v>
      </c>
      <c r="E2788" s="621"/>
      <c r="F2788" s="622"/>
      <c r="G2788" s="570"/>
      <c r="H2788" s="92"/>
      <c r="I2788" s="44"/>
      <c r="J2788" s="570"/>
      <c r="K2788" s="570"/>
      <c r="L2788" s="570"/>
      <c r="M2788" s="623"/>
    </row>
    <row r="2789" spans="1:13" ht="17.25" thickBot="1">
      <c r="A2789" s="624" t="s">
        <v>219</v>
      </c>
      <c r="B2789" s="625"/>
      <c r="C2789" s="626"/>
      <c r="D2789" s="627" t="s">
        <v>220</v>
      </c>
      <c r="E2789" s="628"/>
      <c r="F2789" s="629"/>
      <c r="G2789" s="630"/>
      <c r="H2789" s="46"/>
      <c r="I2789" s="47"/>
      <c r="J2789" s="631"/>
      <c r="K2789" s="630"/>
      <c r="L2789" s="632"/>
      <c r="M2789" s="633"/>
    </row>
    <row r="2790" spans="1:13" ht="17.25" thickTop="1">
      <c r="A2790" s="607" t="s">
        <v>221</v>
      </c>
      <c r="B2790" s="608"/>
      <c r="C2790" s="608"/>
      <c r="D2790" s="608"/>
      <c r="E2790" s="608"/>
      <c r="F2790" s="608"/>
      <c r="G2790" s="608"/>
      <c r="H2790" s="608"/>
      <c r="I2790" s="608"/>
      <c r="J2790" s="608"/>
      <c r="K2790" s="608"/>
      <c r="L2790" s="608"/>
      <c r="M2790" s="609"/>
    </row>
    <row r="2791" spans="1:13">
      <c r="A2791" s="610" t="s">
        <v>259</v>
      </c>
      <c r="B2791" s="611"/>
      <c r="C2791" s="611"/>
      <c r="D2791" s="611"/>
      <c r="E2791" s="611"/>
      <c r="F2791" s="611"/>
      <c r="G2791" s="611"/>
      <c r="H2791" s="611"/>
      <c r="I2791" s="611"/>
      <c r="J2791" s="611"/>
      <c r="K2791" s="611"/>
      <c r="L2791" s="611"/>
      <c r="M2791" s="612"/>
    </row>
    <row r="2792" spans="1:13" ht="30" customHeight="1">
      <c r="A2792" s="613" t="s">
        <v>223</v>
      </c>
      <c r="B2792" s="614"/>
      <c r="C2792" s="614"/>
      <c r="D2792" s="614"/>
      <c r="E2792" s="614"/>
      <c r="F2792" s="614"/>
      <c r="G2792" s="614"/>
      <c r="H2792" s="614"/>
      <c r="I2792" s="614"/>
      <c r="J2792" s="614"/>
      <c r="K2792" s="614"/>
      <c r="L2792" s="614"/>
      <c r="M2792" s="615"/>
    </row>
    <row r="2793" spans="1:13" ht="25.5">
      <c r="E2793" s="616" t="s">
        <v>76</v>
      </c>
      <c r="F2793" s="616"/>
      <c r="G2793" s="616"/>
      <c r="H2793" s="616"/>
      <c r="I2793" s="616"/>
      <c r="L2793" s="616" t="s">
        <v>77</v>
      </c>
      <c r="M2793" s="616"/>
    </row>
    <row r="2794" spans="1:13" ht="25.5">
      <c r="A2794" s="617" t="s">
        <v>78</v>
      </c>
      <c r="B2794" s="617"/>
      <c r="C2794" s="617"/>
      <c r="E2794" s="616" t="s">
        <v>79</v>
      </c>
      <c r="F2794" s="616"/>
      <c r="G2794" s="616"/>
      <c r="H2794" s="616"/>
      <c r="I2794" s="616"/>
    </row>
    <row r="2795" spans="1:13" ht="17.25" thickBot="1">
      <c r="A2795" s="5" t="s">
        <v>1079</v>
      </c>
      <c r="B2795" s="6"/>
      <c r="C2795" s="6"/>
      <c r="D2795" s="6"/>
      <c r="E2795" s="5"/>
      <c r="F2795" s="5"/>
      <c r="G2795" s="5"/>
      <c r="H2795" s="5" t="s">
        <v>81</v>
      </c>
      <c r="J2795" s="592">
        <v>40877</v>
      </c>
      <c r="K2795" s="592"/>
      <c r="L2795" s="592"/>
      <c r="M2795" s="7">
        <f>J2795</f>
        <v>40877</v>
      </c>
    </row>
    <row r="2796" spans="1:13" ht="36" customHeight="1" thickTop="1" thickBot="1">
      <c r="A2796" s="593" t="s">
        <v>82</v>
      </c>
      <c r="B2796" s="594"/>
      <c r="C2796" s="595"/>
      <c r="D2796" s="596" t="s">
        <v>83</v>
      </c>
      <c r="E2796" s="597"/>
      <c r="F2796" s="597"/>
      <c r="G2796" s="597"/>
      <c r="H2796" s="597"/>
      <c r="I2796" s="598"/>
      <c r="J2796" s="599" t="s">
        <v>84</v>
      </c>
      <c r="K2796" s="599"/>
      <c r="L2796" s="600" t="s">
        <v>85</v>
      </c>
      <c r="M2796" s="601"/>
    </row>
    <row r="2797" spans="1:13" ht="17.25" thickTop="1">
      <c r="A2797" s="568" t="s">
        <v>86</v>
      </c>
      <c r="B2797" s="569"/>
      <c r="C2797" s="570"/>
      <c r="D2797" s="563" t="s">
        <v>87</v>
      </c>
      <c r="E2797" s="602"/>
      <c r="F2797" s="603" t="s">
        <v>88</v>
      </c>
      <c r="G2797" s="604"/>
      <c r="H2797" s="605">
        <v>40190</v>
      </c>
      <c r="I2797" s="606"/>
      <c r="J2797" s="595" t="s">
        <v>89</v>
      </c>
      <c r="K2797" s="595"/>
      <c r="L2797" s="581">
        <v>720</v>
      </c>
      <c r="M2797" s="582"/>
    </row>
    <row r="2798" spans="1:13" ht="17.25" thickBot="1">
      <c r="A2798" s="583" t="s">
        <v>90</v>
      </c>
      <c r="B2798" s="584"/>
      <c r="C2798" s="585"/>
      <c r="D2798" s="586" t="s">
        <v>91</v>
      </c>
      <c r="E2798" s="587"/>
      <c r="F2798" s="568" t="s">
        <v>92</v>
      </c>
      <c r="G2798" s="570"/>
      <c r="H2798" s="588">
        <v>41045</v>
      </c>
      <c r="I2798" s="589"/>
      <c r="J2798" s="570" t="s">
        <v>93</v>
      </c>
      <c r="K2798" s="570"/>
      <c r="L2798" s="590">
        <v>590</v>
      </c>
      <c r="M2798" s="591"/>
    </row>
    <row r="2799" spans="1:13" ht="18" thickTop="1" thickBot="1">
      <c r="A2799" s="565" t="s">
        <v>94</v>
      </c>
      <c r="B2799" s="566"/>
      <c r="C2799" s="567"/>
      <c r="D2799" s="572">
        <v>483900000</v>
      </c>
      <c r="E2799" s="573"/>
      <c r="F2799" s="571" t="s">
        <v>95</v>
      </c>
      <c r="G2799" s="557"/>
      <c r="H2799" s="574">
        <v>135</v>
      </c>
      <c r="I2799" s="575"/>
      <c r="J2799" s="557" t="s">
        <v>96</v>
      </c>
      <c r="K2799" s="557"/>
      <c r="L2799" s="576">
        <f>L2797-L2798</f>
        <v>130</v>
      </c>
      <c r="M2799" s="577"/>
    </row>
    <row r="2800" spans="1:13" ht="17.25" thickTop="1">
      <c r="A2800" s="568"/>
      <c r="B2800" s="569"/>
      <c r="C2800" s="570"/>
      <c r="D2800" s="578" t="s">
        <v>97</v>
      </c>
      <c r="E2800" s="578"/>
      <c r="F2800" s="579" t="s">
        <v>98</v>
      </c>
      <c r="G2800" s="579"/>
      <c r="H2800" s="579"/>
      <c r="I2800" s="580"/>
      <c r="J2800" s="566" t="s">
        <v>99</v>
      </c>
      <c r="K2800" s="567"/>
      <c r="L2800" s="458">
        <v>0.6925</v>
      </c>
      <c r="M2800" s="459"/>
    </row>
    <row r="2801" spans="1:14" ht="17.25" thickBot="1">
      <c r="A2801" s="571"/>
      <c r="B2801" s="556"/>
      <c r="C2801" s="557"/>
      <c r="D2801" s="553" t="s">
        <v>100</v>
      </c>
      <c r="E2801" s="553"/>
      <c r="F2801" s="554" t="s">
        <v>101</v>
      </c>
      <c r="G2801" s="554"/>
      <c r="H2801" s="554"/>
      <c r="I2801" s="555"/>
      <c r="J2801" s="556" t="s">
        <v>102</v>
      </c>
      <c r="K2801" s="557"/>
      <c r="L2801" s="440">
        <v>0.71909999999999996</v>
      </c>
      <c r="M2801" s="441"/>
      <c r="N2801" s="127">
        <f>L2800-L2801</f>
        <v>-2.6599999999999957E-2</v>
      </c>
    </row>
    <row r="2802" spans="1:14" ht="56.25" customHeight="1" thickTop="1" thickBot="1">
      <c r="A2802" s="558" t="s">
        <v>1083</v>
      </c>
      <c r="B2802" s="559"/>
      <c r="C2802" s="559"/>
      <c r="D2802" s="559"/>
      <c r="E2802" s="559"/>
      <c r="F2802" s="559"/>
      <c r="G2802" s="559"/>
      <c r="H2802" s="559"/>
      <c r="I2802" s="559"/>
      <c r="J2802" s="559"/>
      <c r="K2802" s="559"/>
      <c r="L2802" s="559"/>
      <c r="M2802" s="560"/>
    </row>
    <row r="2803" spans="1:14" ht="17.25" thickTop="1">
      <c r="A2803" s="561" t="s">
        <v>225</v>
      </c>
      <c r="B2803" s="562"/>
      <c r="C2803" s="563"/>
      <c r="D2803" s="563"/>
      <c r="E2803" s="563"/>
      <c r="F2803" s="563"/>
      <c r="G2803" s="563"/>
      <c r="H2803" s="563"/>
      <c r="I2803" s="563"/>
      <c r="J2803" s="563"/>
      <c r="K2803" s="563"/>
      <c r="L2803" s="563"/>
      <c r="M2803" s="564"/>
    </row>
    <row r="2804" spans="1:14" ht="17.25" thickBot="1">
      <c r="A2804" s="543" t="s">
        <v>226</v>
      </c>
      <c r="B2804" s="544"/>
      <c r="C2804" s="545"/>
      <c r="D2804" s="545"/>
      <c r="E2804" s="545"/>
      <c r="F2804" s="545"/>
      <c r="G2804" s="545"/>
      <c r="H2804" s="545"/>
      <c r="I2804" s="545"/>
      <c r="J2804" s="545"/>
      <c r="K2804" s="545"/>
      <c r="L2804" s="545"/>
      <c r="M2804" s="546"/>
    </row>
    <row r="2805" spans="1:14" ht="42" customHeight="1" thickTop="1" thickBot="1">
      <c r="A2805" s="547" t="s">
        <v>227</v>
      </c>
      <c r="B2805" s="548"/>
      <c r="C2805" s="549"/>
      <c r="D2805" s="549"/>
      <c r="E2805" s="549"/>
      <c r="F2805" s="549"/>
      <c r="G2805" s="549"/>
      <c r="H2805" s="550" t="s">
        <v>228</v>
      </c>
      <c r="I2805" s="550"/>
      <c r="J2805" s="550"/>
      <c r="K2805" s="550"/>
      <c r="L2805" s="550"/>
      <c r="M2805" s="551"/>
    </row>
    <row r="2806" spans="1:14" ht="17.25" thickTop="1">
      <c r="A2806" s="552" t="s">
        <v>229</v>
      </c>
      <c r="B2806" s="552"/>
      <c r="C2806" s="541"/>
      <c r="D2806" s="541"/>
      <c r="E2806" s="541"/>
      <c r="F2806" s="541"/>
      <c r="G2806" s="541"/>
      <c r="H2806" s="541"/>
      <c r="I2806" s="541"/>
      <c r="J2806" s="541"/>
      <c r="K2806" s="541"/>
      <c r="L2806" s="541"/>
      <c r="M2806" s="541"/>
    </row>
    <row r="2807" spans="1:14">
      <c r="A2807" s="542" t="s">
        <v>230</v>
      </c>
      <c r="B2807" s="542"/>
      <c r="C2807" s="540"/>
      <c r="D2807" s="540"/>
      <c r="E2807" s="540"/>
      <c r="F2807" s="540"/>
      <c r="G2807" s="540"/>
      <c r="H2807" s="540"/>
      <c r="I2807" s="540"/>
      <c r="J2807" s="540"/>
      <c r="K2807" s="540"/>
      <c r="L2807" s="540"/>
      <c r="M2807" s="540"/>
    </row>
    <row r="2808" spans="1:14">
      <c r="A2808" s="540" t="s">
        <v>231</v>
      </c>
      <c r="B2808" s="540"/>
      <c r="C2808" s="540"/>
      <c r="D2808" s="540"/>
      <c r="E2808" s="540"/>
      <c r="F2808" s="540"/>
      <c r="G2808" s="540"/>
      <c r="H2808" s="540"/>
      <c r="I2808" s="540"/>
      <c r="J2808" s="540"/>
      <c r="K2808" s="540"/>
      <c r="L2808" s="540"/>
      <c r="M2808" s="540"/>
    </row>
    <row r="2809" spans="1:14">
      <c r="A2809" s="540" t="s">
        <v>232</v>
      </c>
      <c r="B2809" s="540"/>
      <c r="C2809" s="541"/>
      <c r="D2809" s="541"/>
      <c r="E2809" s="541"/>
      <c r="F2809" s="541"/>
      <c r="G2809" s="541"/>
      <c r="H2809" s="541"/>
      <c r="I2809" s="541"/>
      <c r="J2809" s="541"/>
      <c r="K2809" s="541"/>
      <c r="L2809" s="541"/>
      <c r="M2809" s="541"/>
    </row>
    <row r="2810" spans="1:14">
      <c r="A2810" s="542" t="s">
        <v>233</v>
      </c>
      <c r="B2810" s="542"/>
      <c r="C2810" s="540"/>
      <c r="D2810" s="540"/>
      <c r="E2810" s="540"/>
      <c r="F2810" s="540"/>
      <c r="G2810" s="540"/>
      <c r="H2810" s="540"/>
      <c r="I2810" s="540"/>
      <c r="J2810" s="540"/>
      <c r="K2810" s="540"/>
      <c r="L2810" s="540"/>
      <c r="M2810" s="540"/>
    </row>
    <row r="2811" spans="1:14">
      <c r="A2811" s="540" t="s">
        <v>234</v>
      </c>
      <c r="B2811" s="540"/>
      <c r="C2811" s="540"/>
      <c r="D2811" s="540"/>
      <c r="E2811" s="540"/>
      <c r="F2811" s="540"/>
      <c r="G2811" s="540"/>
      <c r="H2811" s="540"/>
      <c r="I2811" s="540"/>
      <c r="J2811" s="540"/>
      <c r="K2811" s="540"/>
      <c r="L2811" s="540"/>
      <c r="M2811" s="540"/>
    </row>
    <row r="2812" spans="1:14">
      <c r="A2812" s="540" t="s">
        <v>235</v>
      </c>
      <c r="B2812" s="540"/>
      <c r="C2812" s="540"/>
      <c r="D2812" s="540"/>
      <c r="E2812" s="540"/>
      <c r="F2812" s="540"/>
      <c r="G2812" s="540"/>
      <c r="H2812" s="540"/>
      <c r="I2812" s="540"/>
      <c r="J2812" s="540"/>
      <c r="K2812" s="540"/>
      <c r="L2812" s="540"/>
      <c r="M2812" s="540"/>
    </row>
    <row r="2813" spans="1:14">
      <c r="A2813" s="540" t="s">
        <v>236</v>
      </c>
      <c r="B2813" s="540"/>
      <c r="C2813" s="540"/>
      <c r="D2813" s="540"/>
      <c r="E2813" s="540"/>
      <c r="F2813" s="540"/>
      <c r="G2813" s="540"/>
      <c r="H2813" s="540"/>
      <c r="I2813" s="540"/>
      <c r="J2813" s="540"/>
      <c r="K2813" s="540"/>
      <c r="L2813" s="540"/>
      <c r="M2813" s="540"/>
    </row>
  </sheetData>
  <mergeCells count="7865">
    <mergeCell ref="A6:C6"/>
    <mergeCell ref="D6:E6"/>
    <mergeCell ref="F6:G6"/>
    <mergeCell ref="H6:I6"/>
    <mergeCell ref="J6:K6"/>
    <mergeCell ref="L6:M6"/>
    <mergeCell ref="A5:C5"/>
    <mergeCell ref="D5:E5"/>
    <mergeCell ref="F5:G5"/>
    <mergeCell ref="H5:I5"/>
    <mergeCell ref="J5:K5"/>
    <mergeCell ref="L5:M5"/>
    <mergeCell ref="E1:I1"/>
    <mergeCell ref="L1:M1"/>
    <mergeCell ref="A2:C2"/>
    <mergeCell ref="E2:I2"/>
    <mergeCell ref="J3:L3"/>
    <mergeCell ref="A4:C4"/>
    <mergeCell ref="D4:I4"/>
    <mergeCell ref="J4:K4"/>
    <mergeCell ref="L4:M4"/>
    <mergeCell ref="D9:E9"/>
    <mergeCell ref="F9:I9"/>
    <mergeCell ref="J9:K9"/>
    <mergeCell ref="L9:M9"/>
    <mergeCell ref="A10:M10"/>
    <mergeCell ref="A11:C11"/>
    <mergeCell ref="F11:G11"/>
    <mergeCell ref="H11:I11"/>
    <mergeCell ref="J11:K11"/>
    <mergeCell ref="L11:M11"/>
    <mergeCell ref="A7:C9"/>
    <mergeCell ref="D7:E7"/>
    <mergeCell ref="F7:G7"/>
    <mergeCell ref="H7:I7"/>
    <mergeCell ref="J7:K7"/>
    <mergeCell ref="L7:M7"/>
    <mergeCell ref="D8:E8"/>
    <mergeCell ref="F8:I8"/>
    <mergeCell ref="J8:K8"/>
    <mergeCell ref="L8:M8"/>
    <mergeCell ref="B14:C14"/>
    <mergeCell ref="F14:G14"/>
    <mergeCell ref="H14:I14"/>
    <mergeCell ref="J14:K14"/>
    <mergeCell ref="L14:M14"/>
    <mergeCell ref="B15:C15"/>
    <mergeCell ref="F15:G15"/>
    <mergeCell ref="H15:I15"/>
    <mergeCell ref="J15:K15"/>
    <mergeCell ref="L15:M15"/>
    <mergeCell ref="B12:C12"/>
    <mergeCell ref="F12:G12"/>
    <mergeCell ref="H12:I12"/>
    <mergeCell ref="J12:K12"/>
    <mergeCell ref="L12:M12"/>
    <mergeCell ref="B13:C13"/>
    <mergeCell ref="F13:G13"/>
    <mergeCell ref="H13:I13"/>
    <mergeCell ref="J13:K13"/>
    <mergeCell ref="L13:M13"/>
    <mergeCell ref="B18:C18"/>
    <mergeCell ref="F18:G18"/>
    <mergeCell ref="H18:I18"/>
    <mergeCell ref="J18:K18"/>
    <mergeCell ref="L18:M18"/>
    <mergeCell ref="B19:C19"/>
    <mergeCell ref="F19:G19"/>
    <mergeCell ref="H19:I19"/>
    <mergeCell ref="J19:K19"/>
    <mergeCell ref="L19:M19"/>
    <mergeCell ref="B16:C16"/>
    <mergeCell ref="F16:G16"/>
    <mergeCell ref="H16:I16"/>
    <mergeCell ref="J16:K16"/>
    <mergeCell ref="L16:M16"/>
    <mergeCell ref="B17:C17"/>
    <mergeCell ref="F17:G17"/>
    <mergeCell ref="H17:I17"/>
    <mergeCell ref="J17:K17"/>
    <mergeCell ref="L17:M17"/>
    <mergeCell ref="A26:B26"/>
    <mergeCell ref="H26:I26"/>
    <mergeCell ref="A27:B27"/>
    <mergeCell ref="H27:I27"/>
    <mergeCell ref="A28:B28"/>
    <mergeCell ref="H28:I28"/>
    <mergeCell ref="A23:B23"/>
    <mergeCell ref="H23:I23"/>
    <mergeCell ref="A24:B24"/>
    <mergeCell ref="H24:I24"/>
    <mergeCell ref="A25:B25"/>
    <mergeCell ref="H25:I25"/>
    <mergeCell ref="A20:M20"/>
    <mergeCell ref="A21:B21"/>
    <mergeCell ref="H21:I21"/>
    <mergeCell ref="J21:K21"/>
    <mergeCell ref="L21:M21"/>
    <mergeCell ref="A22:B22"/>
    <mergeCell ref="H22:I22"/>
    <mergeCell ref="A35:B35"/>
    <mergeCell ref="H35:I35"/>
    <mergeCell ref="A36:B36"/>
    <mergeCell ref="H36:I36"/>
    <mergeCell ref="A37:M37"/>
    <mergeCell ref="E38:I38"/>
    <mergeCell ref="L38:M38"/>
    <mergeCell ref="A32:B32"/>
    <mergeCell ref="H32:I32"/>
    <mergeCell ref="A33:B33"/>
    <mergeCell ref="H33:I33"/>
    <mergeCell ref="A34:B34"/>
    <mergeCell ref="H34:I34"/>
    <mergeCell ref="A29:B29"/>
    <mergeCell ref="H29:I29"/>
    <mergeCell ref="A30:B30"/>
    <mergeCell ref="H30:I30"/>
    <mergeCell ref="A31:B31"/>
    <mergeCell ref="H31:I31"/>
    <mergeCell ref="A43:C43"/>
    <mergeCell ref="D43:E43"/>
    <mergeCell ref="F43:G43"/>
    <mergeCell ref="H43:I43"/>
    <mergeCell ref="J43:K43"/>
    <mergeCell ref="L43:M43"/>
    <mergeCell ref="A42:C42"/>
    <mergeCell ref="D42:E42"/>
    <mergeCell ref="F42:G42"/>
    <mergeCell ref="H42:I42"/>
    <mergeCell ref="J42:K42"/>
    <mergeCell ref="L42:M42"/>
    <mergeCell ref="A39:C39"/>
    <mergeCell ref="E39:I39"/>
    <mergeCell ref="J40:L40"/>
    <mergeCell ref="A41:C41"/>
    <mergeCell ref="D41:I41"/>
    <mergeCell ref="J41:K41"/>
    <mergeCell ref="L41:M41"/>
    <mergeCell ref="J47:K47"/>
    <mergeCell ref="L47:M47"/>
    <mergeCell ref="A60:E60"/>
    <mergeCell ref="F60:G60"/>
    <mergeCell ref="J60:K60"/>
    <mergeCell ref="L60:M60"/>
    <mergeCell ref="D46:E46"/>
    <mergeCell ref="F46:I46"/>
    <mergeCell ref="J46:K46"/>
    <mergeCell ref="L46:M46"/>
    <mergeCell ref="A47:B48"/>
    <mergeCell ref="C47:C48"/>
    <mergeCell ref="D47:E47"/>
    <mergeCell ref="F47:G47"/>
    <mergeCell ref="H47:H48"/>
    <mergeCell ref="I47:I48"/>
    <mergeCell ref="A44:C46"/>
    <mergeCell ref="D44:E44"/>
    <mergeCell ref="F44:G44"/>
    <mergeCell ref="H44:I44"/>
    <mergeCell ref="J44:K44"/>
    <mergeCell ref="L44:M44"/>
    <mergeCell ref="D45:E45"/>
    <mergeCell ref="F45:I45"/>
    <mergeCell ref="J45:K45"/>
    <mergeCell ref="L45:M45"/>
    <mergeCell ref="A65:C65"/>
    <mergeCell ref="D65:E65"/>
    <mergeCell ref="F65:G65"/>
    <mergeCell ref="J65:K65"/>
    <mergeCell ref="L65:M65"/>
    <mergeCell ref="A66:M66"/>
    <mergeCell ref="A63:C63"/>
    <mergeCell ref="D63:E63"/>
    <mergeCell ref="F63:G63"/>
    <mergeCell ref="J63:K63"/>
    <mergeCell ref="L63:M63"/>
    <mergeCell ref="A64:C64"/>
    <mergeCell ref="D64:E64"/>
    <mergeCell ref="F64:G64"/>
    <mergeCell ref="J64:K64"/>
    <mergeCell ref="L64:M64"/>
    <mergeCell ref="A61:C61"/>
    <mergeCell ref="D61:E61"/>
    <mergeCell ref="F61:G61"/>
    <mergeCell ref="J61:K61"/>
    <mergeCell ref="L61:M61"/>
    <mergeCell ref="A62:C62"/>
    <mergeCell ref="D62:E62"/>
    <mergeCell ref="F62:G62"/>
    <mergeCell ref="J62:K62"/>
    <mergeCell ref="L62:M62"/>
    <mergeCell ref="A72:C72"/>
    <mergeCell ref="D72:E72"/>
    <mergeCell ref="F72:G72"/>
    <mergeCell ref="H72:I72"/>
    <mergeCell ref="J72:K72"/>
    <mergeCell ref="L72:M72"/>
    <mergeCell ref="A71:C71"/>
    <mergeCell ref="D71:E71"/>
    <mergeCell ref="F71:G71"/>
    <mergeCell ref="H71:I71"/>
    <mergeCell ref="J71:K71"/>
    <mergeCell ref="L71:M71"/>
    <mergeCell ref="E67:I67"/>
    <mergeCell ref="L67:M67"/>
    <mergeCell ref="A68:C68"/>
    <mergeCell ref="E68:I68"/>
    <mergeCell ref="J69:L69"/>
    <mergeCell ref="A70:C70"/>
    <mergeCell ref="D70:I70"/>
    <mergeCell ref="J70:K70"/>
    <mergeCell ref="L70:M70"/>
    <mergeCell ref="A83:M83"/>
    <mergeCell ref="A84:M84"/>
    <mergeCell ref="A85:M85"/>
    <mergeCell ref="A86:M86"/>
    <mergeCell ref="A87:M87"/>
    <mergeCell ref="A88:M88"/>
    <mergeCell ref="A78:M78"/>
    <mergeCell ref="A79:M79"/>
    <mergeCell ref="A80:M80"/>
    <mergeCell ref="A81:G81"/>
    <mergeCell ref="H81:M81"/>
    <mergeCell ref="A82:M82"/>
    <mergeCell ref="D75:E75"/>
    <mergeCell ref="F75:I75"/>
    <mergeCell ref="J75:K75"/>
    <mergeCell ref="L75:M75"/>
    <mergeCell ref="A76:M76"/>
    <mergeCell ref="A77:M77"/>
    <mergeCell ref="A73:C75"/>
    <mergeCell ref="D73:E73"/>
    <mergeCell ref="F73:G73"/>
    <mergeCell ref="H73:I73"/>
    <mergeCell ref="J73:K73"/>
    <mergeCell ref="L73:M73"/>
    <mergeCell ref="D74:E74"/>
    <mergeCell ref="F74:I74"/>
    <mergeCell ref="J74:K74"/>
    <mergeCell ref="L74:M74"/>
    <mergeCell ref="A95:C95"/>
    <mergeCell ref="D95:E95"/>
    <mergeCell ref="F95:G95"/>
    <mergeCell ref="H95:I95"/>
    <mergeCell ref="J95:K95"/>
    <mergeCell ref="L95:M95"/>
    <mergeCell ref="A93:C93"/>
    <mergeCell ref="D93:I93"/>
    <mergeCell ref="J93:K93"/>
    <mergeCell ref="L93:M93"/>
    <mergeCell ref="A94:C94"/>
    <mergeCell ref="D94:E94"/>
    <mergeCell ref="F94:G94"/>
    <mergeCell ref="H94:I94"/>
    <mergeCell ref="J94:K94"/>
    <mergeCell ref="L94:M94"/>
    <mergeCell ref="A89:M89"/>
    <mergeCell ref="E90:I90"/>
    <mergeCell ref="L90:M90"/>
    <mergeCell ref="A91:C91"/>
    <mergeCell ref="E91:I91"/>
    <mergeCell ref="J92:L92"/>
    <mergeCell ref="D98:E98"/>
    <mergeCell ref="F98:I98"/>
    <mergeCell ref="J98:K98"/>
    <mergeCell ref="L98:M98"/>
    <mergeCell ref="A99:M99"/>
    <mergeCell ref="A100:C100"/>
    <mergeCell ref="F100:G100"/>
    <mergeCell ref="H100:I100"/>
    <mergeCell ref="J100:K100"/>
    <mergeCell ref="L100:M100"/>
    <mergeCell ref="A96:C98"/>
    <mergeCell ref="D96:E96"/>
    <mergeCell ref="F96:G96"/>
    <mergeCell ref="H96:I96"/>
    <mergeCell ref="J96:K96"/>
    <mergeCell ref="L96:M96"/>
    <mergeCell ref="D97:E97"/>
    <mergeCell ref="F97:I97"/>
    <mergeCell ref="J97:K97"/>
    <mergeCell ref="L97:M97"/>
    <mergeCell ref="B103:C103"/>
    <mergeCell ref="F103:G103"/>
    <mergeCell ref="H103:I103"/>
    <mergeCell ref="J103:K103"/>
    <mergeCell ref="L103:M103"/>
    <mergeCell ref="B104:C104"/>
    <mergeCell ref="F104:G104"/>
    <mergeCell ref="H104:I104"/>
    <mergeCell ref="J104:K104"/>
    <mergeCell ref="L104:M104"/>
    <mergeCell ref="B101:C101"/>
    <mergeCell ref="F101:G101"/>
    <mergeCell ref="H101:I101"/>
    <mergeCell ref="J101:K101"/>
    <mergeCell ref="L101:M101"/>
    <mergeCell ref="B102:C102"/>
    <mergeCell ref="F102:G102"/>
    <mergeCell ref="H102:I102"/>
    <mergeCell ref="J102:K102"/>
    <mergeCell ref="L102:M102"/>
    <mergeCell ref="B107:C107"/>
    <mergeCell ref="F107:G107"/>
    <mergeCell ref="H107:I107"/>
    <mergeCell ref="J107:K107"/>
    <mergeCell ref="L107:M107"/>
    <mergeCell ref="B108:C108"/>
    <mergeCell ref="F108:G108"/>
    <mergeCell ref="H108:I108"/>
    <mergeCell ref="J108:K108"/>
    <mergeCell ref="L108:M108"/>
    <mergeCell ref="B105:C105"/>
    <mergeCell ref="F105:G105"/>
    <mergeCell ref="H105:I105"/>
    <mergeCell ref="J105:K105"/>
    <mergeCell ref="L105:M105"/>
    <mergeCell ref="B106:C106"/>
    <mergeCell ref="F106:G106"/>
    <mergeCell ref="H106:I106"/>
    <mergeCell ref="J106:K106"/>
    <mergeCell ref="L106:M106"/>
    <mergeCell ref="A113:B113"/>
    <mergeCell ref="H113:I113"/>
    <mergeCell ref="J113:K113"/>
    <mergeCell ref="L113:M113"/>
    <mergeCell ref="A114:B114"/>
    <mergeCell ref="H114:I114"/>
    <mergeCell ref="B111:C111"/>
    <mergeCell ref="F111:G111"/>
    <mergeCell ref="H111:I111"/>
    <mergeCell ref="J111:K111"/>
    <mergeCell ref="L111:M111"/>
    <mergeCell ref="A112:M112"/>
    <mergeCell ref="B109:C109"/>
    <mergeCell ref="F109:G109"/>
    <mergeCell ref="H109:I109"/>
    <mergeCell ref="J109:K109"/>
    <mergeCell ref="L109:M109"/>
    <mergeCell ref="B110:C110"/>
    <mergeCell ref="F110:G110"/>
    <mergeCell ref="H110:I110"/>
    <mergeCell ref="J110:K110"/>
    <mergeCell ref="L110:M110"/>
    <mergeCell ref="A121:B121"/>
    <mergeCell ref="H121:I121"/>
    <mergeCell ref="A122:B122"/>
    <mergeCell ref="H122:I122"/>
    <mergeCell ref="A123:B123"/>
    <mergeCell ref="H123:I123"/>
    <mergeCell ref="A118:B118"/>
    <mergeCell ref="H118:I118"/>
    <mergeCell ref="A119:B119"/>
    <mergeCell ref="H119:I119"/>
    <mergeCell ref="A120:B120"/>
    <mergeCell ref="H120:I120"/>
    <mergeCell ref="A115:B115"/>
    <mergeCell ref="H115:I115"/>
    <mergeCell ref="A116:B116"/>
    <mergeCell ref="H116:I116"/>
    <mergeCell ref="A117:B117"/>
    <mergeCell ref="H117:I117"/>
    <mergeCell ref="A129:C129"/>
    <mergeCell ref="D129:E129"/>
    <mergeCell ref="F129:G129"/>
    <mergeCell ref="H129:I129"/>
    <mergeCell ref="J129:K129"/>
    <mergeCell ref="L129:M129"/>
    <mergeCell ref="A128:C128"/>
    <mergeCell ref="D128:E128"/>
    <mergeCell ref="F128:G128"/>
    <mergeCell ref="H128:I128"/>
    <mergeCell ref="J128:K128"/>
    <mergeCell ref="L128:M128"/>
    <mergeCell ref="E124:I124"/>
    <mergeCell ref="L124:M124"/>
    <mergeCell ref="A125:C125"/>
    <mergeCell ref="E125:I125"/>
    <mergeCell ref="J126:L126"/>
    <mergeCell ref="A127:C127"/>
    <mergeCell ref="D127:I127"/>
    <mergeCell ref="J127:K127"/>
    <mergeCell ref="L127:M127"/>
    <mergeCell ref="A137:B137"/>
    <mergeCell ref="H137:I137"/>
    <mergeCell ref="A138:M138"/>
    <mergeCell ref="A139:B140"/>
    <mergeCell ref="C139:C140"/>
    <mergeCell ref="D139:E139"/>
    <mergeCell ref="F139:G139"/>
    <mergeCell ref="H139:H140"/>
    <mergeCell ref="I139:I140"/>
    <mergeCell ref="J139:K139"/>
    <mergeCell ref="A134:B134"/>
    <mergeCell ref="H134:I134"/>
    <mergeCell ref="A135:B135"/>
    <mergeCell ref="H135:I135"/>
    <mergeCell ref="A136:B136"/>
    <mergeCell ref="H136:I136"/>
    <mergeCell ref="D132:E132"/>
    <mergeCell ref="F132:I132"/>
    <mergeCell ref="J132:K132"/>
    <mergeCell ref="L132:M132"/>
    <mergeCell ref="A133:B133"/>
    <mergeCell ref="H133:I133"/>
    <mergeCell ref="A130:C132"/>
    <mergeCell ref="D130:E130"/>
    <mergeCell ref="F130:G130"/>
    <mergeCell ref="H130:I130"/>
    <mergeCell ref="J130:K130"/>
    <mergeCell ref="L130:M130"/>
    <mergeCell ref="D131:E131"/>
    <mergeCell ref="F131:I131"/>
    <mergeCell ref="J131:K131"/>
    <mergeCell ref="L131:M131"/>
    <mergeCell ref="A154:C154"/>
    <mergeCell ref="D154:E154"/>
    <mergeCell ref="F154:G154"/>
    <mergeCell ref="J154:K154"/>
    <mergeCell ref="L154:M154"/>
    <mergeCell ref="A155:C155"/>
    <mergeCell ref="D155:E155"/>
    <mergeCell ref="F155:G155"/>
    <mergeCell ref="J155:K155"/>
    <mergeCell ref="L155:M155"/>
    <mergeCell ref="L139:M139"/>
    <mergeCell ref="A152:E152"/>
    <mergeCell ref="F152:G152"/>
    <mergeCell ref="J152:K152"/>
    <mergeCell ref="L152:M152"/>
    <mergeCell ref="A153:C153"/>
    <mergeCell ref="D153:E153"/>
    <mergeCell ref="F153:G153"/>
    <mergeCell ref="J153:K153"/>
    <mergeCell ref="L153:M153"/>
    <mergeCell ref="A158:M158"/>
    <mergeCell ref="A159:M159"/>
    <mergeCell ref="A160:M160"/>
    <mergeCell ref="E161:I161"/>
    <mergeCell ref="L161:M161"/>
    <mergeCell ref="A162:C162"/>
    <mergeCell ref="E162:I162"/>
    <mergeCell ref="A156:C156"/>
    <mergeCell ref="D156:E156"/>
    <mergeCell ref="F156:G156"/>
    <mergeCell ref="J156:K156"/>
    <mergeCell ref="L156:M156"/>
    <mergeCell ref="A157:C157"/>
    <mergeCell ref="D157:E157"/>
    <mergeCell ref="F157:G157"/>
    <mergeCell ref="J157:K157"/>
    <mergeCell ref="L157:M157"/>
    <mergeCell ref="L165:M165"/>
    <mergeCell ref="A166:C166"/>
    <mergeCell ref="D166:E166"/>
    <mergeCell ref="F166:G166"/>
    <mergeCell ref="H166:I166"/>
    <mergeCell ref="J166:K166"/>
    <mergeCell ref="L166:M166"/>
    <mergeCell ref="J163:L163"/>
    <mergeCell ref="A164:C164"/>
    <mergeCell ref="D164:I164"/>
    <mergeCell ref="J164:K164"/>
    <mergeCell ref="L164:M164"/>
    <mergeCell ref="A165:C165"/>
    <mergeCell ref="D165:E165"/>
    <mergeCell ref="F165:G165"/>
    <mergeCell ref="H165:I165"/>
    <mergeCell ref="J165:K165"/>
    <mergeCell ref="A177:M177"/>
    <mergeCell ref="A178:M178"/>
    <mergeCell ref="A179:M179"/>
    <mergeCell ref="A180:M180"/>
    <mergeCell ref="A181:M181"/>
    <mergeCell ref="E182:I182"/>
    <mergeCell ref="L182:M182"/>
    <mergeCell ref="A172:M172"/>
    <mergeCell ref="A173:G173"/>
    <mergeCell ref="H173:M173"/>
    <mergeCell ref="A174:M174"/>
    <mergeCell ref="A175:M175"/>
    <mergeCell ref="A176:M176"/>
    <mergeCell ref="D169:E169"/>
    <mergeCell ref="F169:I169"/>
    <mergeCell ref="J169:K169"/>
    <mergeCell ref="L169:M169"/>
    <mergeCell ref="A170:M170"/>
    <mergeCell ref="A171:M171"/>
    <mergeCell ref="A167:C169"/>
    <mergeCell ref="D167:E167"/>
    <mergeCell ref="F167:G167"/>
    <mergeCell ref="H167:I167"/>
    <mergeCell ref="J167:K167"/>
    <mergeCell ref="L167:M167"/>
    <mergeCell ref="D168:E168"/>
    <mergeCell ref="F168:I168"/>
    <mergeCell ref="J168:K168"/>
    <mergeCell ref="L168:M168"/>
    <mergeCell ref="A187:C187"/>
    <mergeCell ref="D187:E187"/>
    <mergeCell ref="F187:G187"/>
    <mergeCell ref="H187:I187"/>
    <mergeCell ref="J187:K187"/>
    <mergeCell ref="L187:M187"/>
    <mergeCell ref="A186:C186"/>
    <mergeCell ref="D186:E186"/>
    <mergeCell ref="F186:G186"/>
    <mergeCell ref="H186:I186"/>
    <mergeCell ref="J186:K186"/>
    <mergeCell ref="L186:M186"/>
    <mergeCell ref="A183:C183"/>
    <mergeCell ref="E183:I183"/>
    <mergeCell ref="J184:L184"/>
    <mergeCell ref="A185:C185"/>
    <mergeCell ref="D185:I185"/>
    <mergeCell ref="J185:K185"/>
    <mergeCell ref="L185:M185"/>
    <mergeCell ref="D190:E190"/>
    <mergeCell ref="F190:I190"/>
    <mergeCell ref="J190:K190"/>
    <mergeCell ref="L190:M190"/>
    <mergeCell ref="A191:M191"/>
    <mergeCell ref="A192:C192"/>
    <mergeCell ref="F192:G192"/>
    <mergeCell ref="H192:I192"/>
    <mergeCell ref="J192:K192"/>
    <mergeCell ref="L192:M192"/>
    <mergeCell ref="A188:C190"/>
    <mergeCell ref="D188:E188"/>
    <mergeCell ref="F188:G188"/>
    <mergeCell ref="H188:I188"/>
    <mergeCell ref="J188:K188"/>
    <mergeCell ref="L188:M188"/>
    <mergeCell ref="D189:E189"/>
    <mergeCell ref="F189:I189"/>
    <mergeCell ref="J189:K189"/>
    <mergeCell ref="L189:M189"/>
    <mergeCell ref="B195:C195"/>
    <mergeCell ref="F195:G195"/>
    <mergeCell ref="H195:I195"/>
    <mergeCell ref="J195:K195"/>
    <mergeCell ref="L195:M195"/>
    <mergeCell ref="B196:C196"/>
    <mergeCell ref="F196:G196"/>
    <mergeCell ref="H196:I196"/>
    <mergeCell ref="J196:K196"/>
    <mergeCell ref="L196:M196"/>
    <mergeCell ref="B193:C193"/>
    <mergeCell ref="F193:G193"/>
    <mergeCell ref="H193:I193"/>
    <mergeCell ref="J193:K193"/>
    <mergeCell ref="L193:M193"/>
    <mergeCell ref="B194:C194"/>
    <mergeCell ref="F194:G194"/>
    <mergeCell ref="H194:I194"/>
    <mergeCell ref="J194:K194"/>
    <mergeCell ref="L194:M194"/>
    <mergeCell ref="B199:C199"/>
    <mergeCell ref="F199:G199"/>
    <mergeCell ref="H199:I199"/>
    <mergeCell ref="J199:K199"/>
    <mergeCell ref="L199:M199"/>
    <mergeCell ref="B200:C200"/>
    <mergeCell ref="F200:G200"/>
    <mergeCell ref="H200:I200"/>
    <mergeCell ref="J200:K200"/>
    <mergeCell ref="L200:M200"/>
    <mergeCell ref="B197:C197"/>
    <mergeCell ref="F197:G197"/>
    <mergeCell ref="H197:I197"/>
    <mergeCell ref="J197:K197"/>
    <mergeCell ref="L197:M197"/>
    <mergeCell ref="B198:C198"/>
    <mergeCell ref="F198:G198"/>
    <mergeCell ref="H198:I198"/>
    <mergeCell ref="J198:K198"/>
    <mergeCell ref="L198:M198"/>
    <mergeCell ref="A205:B205"/>
    <mergeCell ref="H205:I205"/>
    <mergeCell ref="J205:K205"/>
    <mergeCell ref="L205:M205"/>
    <mergeCell ref="A206:B206"/>
    <mergeCell ref="H206:I206"/>
    <mergeCell ref="B203:C203"/>
    <mergeCell ref="F203:G203"/>
    <mergeCell ref="H203:I203"/>
    <mergeCell ref="J203:K203"/>
    <mergeCell ref="L203:M203"/>
    <mergeCell ref="A204:M204"/>
    <mergeCell ref="B201:C201"/>
    <mergeCell ref="F201:G201"/>
    <mergeCell ref="H201:I201"/>
    <mergeCell ref="J201:K201"/>
    <mergeCell ref="L201:M201"/>
    <mergeCell ref="B202:C202"/>
    <mergeCell ref="F202:G202"/>
    <mergeCell ref="H202:I202"/>
    <mergeCell ref="J202:K202"/>
    <mergeCell ref="L202:M202"/>
    <mergeCell ref="A213:B213"/>
    <mergeCell ref="H213:I213"/>
    <mergeCell ref="A214:B214"/>
    <mergeCell ref="H214:I214"/>
    <mergeCell ref="A215:B215"/>
    <mergeCell ref="H215:I215"/>
    <mergeCell ref="A210:B210"/>
    <mergeCell ref="H210:I210"/>
    <mergeCell ref="A211:B211"/>
    <mergeCell ref="H211:I211"/>
    <mergeCell ref="A212:B212"/>
    <mergeCell ref="H212:I212"/>
    <mergeCell ref="A207:B207"/>
    <mergeCell ref="H207:I207"/>
    <mergeCell ref="A208:B208"/>
    <mergeCell ref="H208:I208"/>
    <mergeCell ref="A209:B209"/>
    <mergeCell ref="H209:I209"/>
    <mergeCell ref="A221:C221"/>
    <mergeCell ref="D221:E221"/>
    <mergeCell ref="F221:G221"/>
    <mergeCell ref="H221:I221"/>
    <mergeCell ref="J221:K221"/>
    <mergeCell ref="L221:M221"/>
    <mergeCell ref="A220:C220"/>
    <mergeCell ref="D220:E220"/>
    <mergeCell ref="F220:G220"/>
    <mergeCell ref="H220:I220"/>
    <mergeCell ref="J220:K220"/>
    <mergeCell ref="L220:M220"/>
    <mergeCell ref="E216:I216"/>
    <mergeCell ref="L216:M216"/>
    <mergeCell ref="A217:C217"/>
    <mergeCell ref="E217:I217"/>
    <mergeCell ref="J218:L218"/>
    <mergeCell ref="A219:C219"/>
    <mergeCell ref="D219:I219"/>
    <mergeCell ref="J219:K219"/>
    <mergeCell ref="L219:M219"/>
    <mergeCell ref="A229:B229"/>
    <mergeCell ref="H229:I229"/>
    <mergeCell ref="A230:M230"/>
    <mergeCell ref="A231:B232"/>
    <mergeCell ref="C231:C232"/>
    <mergeCell ref="D231:E231"/>
    <mergeCell ref="F231:G231"/>
    <mergeCell ref="H231:H232"/>
    <mergeCell ref="I231:I232"/>
    <mergeCell ref="J231:K231"/>
    <mergeCell ref="A226:B226"/>
    <mergeCell ref="H226:I226"/>
    <mergeCell ref="A227:B227"/>
    <mergeCell ref="H227:I227"/>
    <mergeCell ref="A228:B228"/>
    <mergeCell ref="H228:I228"/>
    <mergeCell ref="D224:E224"/>
    <mergeCell ref="F224:I224"/>
    <mergeCell ref="J224:K224"/>
    <mergeCell ref="L224:M224"/>
    <mergeCell ref="A225:B225"/>
    <mergeCell ref="H225:I225"/>
    <mergeCell ref="A222:C224"/>
    <mergeCell ref="D222:E222"/>
    <mergeCell ref="F222:G222"/>
    <mergeCell ref="H222:I222"/>
    <mergeCell ref="J222:K222"/>
    <mergeCell ref="L222:M222"/>
    <mergeCell ref="D223:E223"/>
    <mergeCell ref="F223:I223"/>
    <mergeCell ref="J223:K223"/>
    <mergeCell ref="L223:M223"/>
    <mergeCell ref="A246:C246"/>
    <mergeCell ref="D246:E246"/>
    <mergeCell ref="F246:G246"/>
    <mergeCell ref="J246:K246"/>
    <mergeCell ref="L246:M246"/>
    <mergeCell ref="A247:C247"/>
    <mergeCell ref="D247:E247"/>
    <mergeCell ref="F247:G247"/>
    <mergeCell ref="J247:K247"/>
    <mergeCell ref="L247:M247"/>
    <mergeCell ref="L231:M231"/>
    <mergeCell ref="A244:E244"/>
    <mergeCell ref="F244:G244"/>
    <mergeCell ref="J244:K244"/>
    <mergeCell ref="L244:M244"/>
    <mergeCell ref="A245:C245"/>
    <mergeCell ref="D245:E245"/>
    <mergeCell ref="F245:G245"/>
    <mergeCell ref="J245:K245"/>
    <mergeCell ref="L245:M245"/>
    <mergeCell ref="A250:M250"/>
    <mergeCell ref="A251:M251"/>
    <mergeCell ref="A252:M252"/>
    <mergeCell ref="E253:I253"/>
    <mergeCell ref="L253:M253"/>
    <mergeCell ref="A254:C254"/>
    <mergeCell ref="E254:I254"/>
    <mergeCell ref="A248:C248"/>
    <mergeCell ref="D248:E248"/>
    <mergeCell ref="F248:G248"/>
    <mergeCell ref="J248:K248"/>
    <mergeCell ref="L248:M248"/>
    <mergeCell ref="A249:C249"/>
    <mergeCell ref="D249:E249"/>
    <mergeCell ref="F249:G249"/>
    <mergeCell ref="J249:K249"/>
    <mergeCell ref="L249:M249"/>
    <mergeCell ref="L257:M257"/>
    <mergeCell ref="A258:C258"/>
    <mergeCell ref="D258:E258"/>
    <mergeCell ref="F258:G258"/>
    <mergeCell ref="H258:I258"/>
    <mergeCell ref="J258:K258"/>
    <mergeCell ref="L258:M258"/>
    <mergeCell ref="J255:L255"/>
    <mergeCell ref="A256:C256"/>
    <mergeCell ref="D256:I256"/>
    <mergeCell ref="J256:K256"/>
    <mergeCell ref="L256:M256"/>
    <mergeCell ref="A257:C257"/>
    <mergeCell ref="D257:E257"/>
    <mergeCell ref="F257:G257"/>
    <mergeCell ref="H257:I257"/>
    <mergeCell ref="J257:K257"/>
    <mergeCell ref="A269:M269"/>
    <mergeCell ref="A270:M270"/>
    <mergeCell ref="A271:M271"/>
    <mergeCell ref="A272:M272"/>
    <mergeCell ref="A273:M273"/>
    <mergeCell ref="E274:I274"/>
    <mergeCell ref="L274:M274"/>
    <mergeCell ref="A264:M264"/>
    <mergeCell ref="A265:G265"/>
    <mergeCell ref="H265:M265"/>
    <mergeCell ref="A266:M266"/>
    <mergeCell ref="A267:M267"/>
    <mergeCell ref="A268:M268"/>
    <mergeCell ref="D261:E261"/>
    <mergeCell ref="F261:I261"/>
    <mergeCell ref="J261:K261"/>
    <mergeCell ref="L261:M261"/>
    <mergeCell ref="A262:M262"/>
    <mergeCell ref="A263:M263"/>
    <mergeCell ref="A259:C261"/>
    <mergeCell ref="D259:E259"/>
    <mergeCell ref="F259:G259"/>
    <mergeCell ref="H259:I259"/>
    <mergeCell ref="J259:K259"/>
    <mergeCell ref="L259:M259"/>
    <mergeCell ref="D260:E260"/>
    <mergeCell ref="F260:I260"/>
    <mergeCell ref="J260:K260"/>
    <mergeCell ref="L260:M260"/>
    <mergeCell ref="A279:C279"/>
    <mergeCell ref="D279:E279"/>
    <mergeCell ref="F279:G279"/>
    <mergeCell ref="H279:I279"/>
    <mergeCell ref="J279:K279"/>
    <mergeCell ref="L279:M279"/>
    <mergeCell ref="A278:C278"/>
    <mergeCell ref="D278:E278"/>
    <mergeCell ref="F278:G278"/>
    <mergeCell ref="H278:I278"/>
    <mergeCell ref="J278:K278"/>
    <mergeCell ref="L278:M278"/>
    <mergeCell ref="A275:C275"/>
    <mergeCell ref="E275:I275"/>
    <mergeCell ref="J276:L276"/>
    <mergeCell ref="A277:C277"/>
    <mergeCell ref="D277:I277"/>
    <mergeCell ref="J277:K277"/>
    <mergeCell ref="L277:M277"/>
    <mergeCell ref="D282:E282"/>
    <mergeCell ref="F282:I282"/>
    <mergeCell ref="J282:K282"/>
    <mergeCell ref="L282:M282"/>
    <mergeCell ref="A283:M283"/>
    <mergeCell ref="A284:C284"/>
    <mergeCell ref="F284:G284"/>
    <mergeCell ref="H284:I284"/>
    <mergeCell ref="J284:K284"/>
    <mergeCell ref="L284:M284"/>
    <mergeCell ref="A280:C282"/>
    <mergeCell ref="D280:E280"/>
    <mergeCell ref="F280:G280"/>
    <mergeCell ref="H280:I280"/>
    <mergeCell ref="J280:K280"/>
    <mergeCell ref="L280:M280"/>
    <mergeCell ref="D281:E281"/>
    <mergeCell ref="F281:I281"/>
    <mergeCell ref="J281:K281"/>
    <mergeCell ref="L281:M281"/>
    <mergeCell ref="B287:C287"/>
    <mergeCell ref="F287:G287"/>
    <mergeCell ref="H287:I287"/>
    <mergeCell ref="J287:K287"/>
    <mergeCell ref="L287:M287"/>
    <mergeCell ref="B288:C288"/>
    <mergeCell ref="F288:G288"/>
    <mergeCell ref="H288:I288"/>
    <mergeCell ref="J288:K288"/>
    <mergeCell ref="L288:M288"/>
    <mergeCell ref="B285:C285"/>
    <mergeCell ref="F285:G285"/>
    <mergeCell ref="H285:I285"/>
    <mergeCell ref="J285:K285"/>
    <mergeCell ref="L285:M285"/>
    <mergeCell ref="B286:C286"/>
    <mergeCell ref="F286:G286"/>
    <mergeCell ref="H286:I286"/>
    <mergeCell ref="J286:K286"/>
    <mergeCell ref="L286:M286"/>
    <mergeCell ref="B291:C291"/>
    <mergeCell ref="F291:G291"/>
    <mergeCell ref="H291:I291"/>
    <mergeCell ref="J291:K291"/>
    <mergeCell ref="L291:M291"/>
    <mergeCell ref="B292:C292"/>
    <mergeCell ref="F292:G292"/>
    <mergeCell ref="H292:I292"/>
    <mergeCell ref="J292:K292"/>
    <mergeCell ref="L292:M292"/>
    <mergeCell ref="B289:C289"/>
    <mergeCell ref="F289:G289"/>
    <mergeCell ref="H289:I289"/>
    <mergeCell ref="J289:K289"/>
    <mergeCell ref="L289:M289"/>
    <mergeCell ref="B290:C290"/>
    <mergeCell ref="F290:G290"/>
    <mergeCell ref="H290:I290"/>
    <mergeCell ref="J290:K290"/>
    <mergeCell ref="L290:M290"/>
    <mergeCell ref="A297:B297"/>
    <mergeCell ref="H297:I297"/>
    <mergeCell ref="J297:K297"/>
    <mergeCell ref="L297:M297"/>
    <mergeCell ref="A298:B298"/>
    <mergeCell ref="H298:I298"/>
    <mergeCell ref="B295:C295"/>
    <mergeCell ref="F295:G295"/>
    <mergeCell ref="H295:I295"/>
    <mergeCell ref="J295:K295"/>
    <mergeCell ref="L295:M295"/>
    <mergeCell ref="A296:M296"/>
    <mergeCell ref="B293:C293"/>
    <mergeCell ref="F293:G293"/>
    <mergeCell ref="H293:I293"/>
    <mergeCell ref="J293:K293"/>
    <mergeCell ref="L293:M293"/>
    <mergeCell ref="B294:C294"/>
    <mergeCell ref="F294:G294"/>
    <mergeCell ref="H294:I294"/>
    <mergeCell ref="J294:K294"/>
    <mergeCell ref="L294:M294"/>
    <mergeCell ref="A305:B305"/>
    <mergeCell ref="H305:I305"/>
    <mergeCell ref="A306:B306"/>
    <mergeCell ref="H306:I306"/>
    <mergeCell ref="A307:B307"/>
    <mergeCell ref="H307:I307"/>
    <mergeCell ref="A302:B302"/>
    <mergeCell ref="H302:I302"/>
    <mergeCell ref="A303:B303"/>
    <mergeCell ref="H303:I303"/>
    <mergeCell ref="A304:B304"/>
    <mergeCell ref="H304:I304"/>
    <mergeCell ref="A299:B299"/>
    <mergeCell ref="H299:I299"/>
    <mergeCell ref="A300:B300"/>
    <mergeCell ref="H300:I300"/>
    <mergeCell ref="A301:B301"/>
    <mergeCell ref="H301:I301"/>
    <mergeCell ref="A313:C313"/>
    <mergeCell ref="D313:E313"/>
    <mergeCell ref="F313:G313"/>
    <mergeCell ref="H313:I313"/>
    <mergeCell ref="J313:K313"/>
    <mergeCell ref="L313:M313"/>
    <mergeCell ref="A312:C312"/>
    <mergeCell ref="D312:E312"/>
    <mergeCell ref="F312:G312"/>
    <mergeCell ref="H312:I312"/>
    <mergeCell ref="J312:K312"/>
    <mergeCell ref="L312:M312"/>
    <mergeCell ref="E308:I308"/>
    <mergeCell ref="L308:M308"/>
    <mergeCell ref="A309:C309"/>
    <mergeCell ref="E309:I309"/>
    <mergeCell ref="J310:L310"/>
    <mergeCell ref="A311:C311"/>
    <mergeCell ref="D311:I311"/>
    <mergeCell ref="J311:K311"/>
    <mergeCell ref="L311:M311"/>
    <mergeCell ref="A321:B321"/>
    <mergeCell ref="H321:I321"/>
    <mergeCell ref="A322:M322"/>
    <mergeCell ref="A323:B324"/>
    <mergeCell ref="C323:C324"/>
    <mergeCell ref="D323:E323"/>
    <mergeCell ref="F323:G323"/>
    <mergeCell ref="H323:H324"/>
    <mergeCell ref="I323:I324"/>
    <mergeCell ref="J323:K323"/>
    <mergeCell ref="A318:B318"/>
    <mergeCell ref="H318:I318"/>
    <mergeCell ref="A319:B319"/>
    <mergeCell ref="H319:I319"/>
    <mergeCell ref="A320:B320"/>
    <mergeCell ref="H320:I320"/>
    <mergeCell ref="D316:E316"/>
    <mergeCell ref="F316:I316"/>
    <mergeCell ref="J316:K316"/>
    <mergeCell ref="L316:M316"/>
    <mergeCell ref="A317:B317"/>
    <mergeCell ref="H317:I317"/>
    <mergeCell ref="A314:C316"/>
    <mergeCell ref="D314:E314"/>
    <mergeCell ref="F314:G314"/>
    <mergeCell ref="H314:I314"/>
    <mergeCell ref="J314:K314"/>
    <mergeCell ref="L314:M314"/>
    <mergeCell ref="D315:E315"/>
    <mergeCell ref="F315:I315"/>
    <mergeCell ref="J315:K315"/>
    <mergeCell ref="L315:M315"/>
    <mergeCell ref="A338:C338"/>
    <mergeCell ref="D338:E338"/>
    <mergeCell ref="F338:G338"/>
    <mergeCell ref="J338:K338"/>
    <mergeCell ref="L338:M338"/>
    <mergeCell ref="A339:C339"/>
    <mergeCell ref="D339:E339"/>
    <mergeCell ref="F339:G339"/>
    <mergeCell ref="J339:K339"/>
    <mergeCell ref="L339:M339"/>
    <mergeCell ref="L323:M323"/>
    <mergeCell ref="A336:E336"/>
    <mergeCell ref="F336:G336"/>
    <mergeCell ref="J336:K336"/>
    <mergeCell ref="L336:M336"/>
    <mergeCell ref="A337:C337"/>
    <mergeCell ref="D337:E337"/>
    <mergeCell ref="F337:G337"/>
    <mergeCell ref="J337:K337"/>
    <mergeCell ref="L337:M337"/>
    <mergeCell ref="A342:M342"/>
    <mergeCell ref="A343:M343"/>
    <mergeCell ref="A344:M344"/>
    <mergeCell ref="E345:I345"/>
    <mergeCell ref="L345:M345"/>
    <mergeCell ref="A346:C346"/>
    <mergeCell ref="E346:I346"/>
    <mergeCell ref="A340:C340"/>
    <mergeCell ref="D340:E340"/>
    <mergeCell ref="F340:G340"/>
    <mergeCell ref="J340:K340"/>
    <mergeCell ref="L340:M340"/>
    <mergeCell ref="A341:C341"/>
    <mergeCell ref="D341:E341"/>
    <mergeCell ref="F341:G341"/>
    <mergeCell ref="J341:K341"/>
    <mergeCell ref="L341:M341"/>
    <mergeCell ref="L349:M349"/>
    <mergeCell ref="A350:C350"/>
    <mergeCell ref="D350:E350"/>
    <mergeCell ref="F350:G350"/>
    <mergeCell ref="H350:I350"/>
    <mergeCell ref="J350:K350"/>
    <mergeCell ref="L350:M350"/>
    <mergeCell ref="J347:L347"/>
    <mergeCell ref="A348:C348"/>
    <mergeCell ref="D348:I348"/>
    <mergeCell ref="J348:K348"/>
    <mergeCell ref="L348:M348"/>
    <mergeCell ref="A349:C349"/>
    <mergeCell ref="D349:E349"/>
    <mergeCell ref="F349:G349"/>
    <mergeCell ref="H349:I349"/>
    <mergeCell ref="J349:K349"/>
    <mergeCell ref="A361:M361"/>
    <mergeCell ref="A362:M362"/>
    <mergeCell ref="A363:M363"/>
    <mergeCell ref="A364:M364"/>
    <mergeCell ref="A365:M365"/>
    <mergeCell ref="E366:I366"/>
    <mergeCell ref="L366:M366"/>
    <mergeCell ref="A356:M356"/>
    <mergeCell ref="A357:G357"/>
    <mergeCell ref="H357:M357"/>
    <mergeCell ref="A358:M358"/>
    <mergeCell ref="A359:M359"/>
    <mergeCell ref="A360:M360"/>
    <mergeCell ref="D353:E353"/>
    <mergeCell ref="F353:I353"/>
    <mergeCell ref="J353:K353"/>
    <mergeCell ref="L353:M353"/>
    <mergeCell ref="A354:M354"/>
    <mergeCell ref="A355:M355"/>
    <mergeCell ref="A351:C353"/>
    <mergeCell ref="D351:E351"/>
    <mergeCell ref="F351:G351"/>
    <mergeCell ref="H351:I351"/>
    <mergeCell ref="J351:K351"/>
    <mergeCell ref="L351:M351"/>
    <mergeCell ref="D352:E352"/>
    <mergeCell ref="F352:I352"/>
    <mergeCell ref="J352:K352"/>
    <mergeCell ref="L352:M352"/>
    <mergeCell ref="A371:C371"/>
    <mergeCell ref="D371:E371"/>
    <mergeCell ref="F371:G371"/>
    <mergeCell ref="H371:I371"/>
    <mergeCell ref="J371:K371"/>
    <mergeCell ref="L371:M371"/>
    <mergeCell ref="A370:C370"/>
    <mergeCell ref="D370:E370"/>
    <mergeCell ref="F370:G370"/>
    <mergeCell ref="H370:I370"/>
    <mergeCell ref="J370:K370"/>
    <mergeCell ref="L370:M370"/>
    <mergeCell ref="A367:C367"/>
    <mergeCell ref="E367:I367"/>
    <mergeCell ref="J368:L368"/>
    <mergeCell ref="A369:C369"/>
    <mergeCell ref="D369:I369"/>
    <mergeCell ref="J369:K369"/>
    <mergeCell ref="L369:M369"/>
    <mergeCell ref="D374:E374"/>
    <mergeCell ref="F374:I374"/>
    <mergeCell ref="J374:K374"/>
    <mergeCell ref="L374:M374"/>
    <mergeCell ref="A375:M375"/>
    <mergeCell ref="A376:C376"/>
    <mergeCell ref="F376:G376"/>
    <mergeCell ref="H376:I376"/>
    <mergeCell ref="J376:K376"/>
    <mergeCell ref="L376:M376"/>
    <mergeCell ref="A372:C374"/>
    <mergeCell ref="D372:E372"/>
    <mergeCell ref="F372:G372"/>
    <mergeCell ref="H372:I372"/>
    <mergeCell ref="J372:K372"/>
    <mergeCell ref="L372:M372"/>
    <mergeCell ref="D373:E373"/>
    <mergeCell ref="F373:I373"/>
    <mergeCell ref="J373:K373"/>
    <mergeCell ref="L373:M373"/>
    <mergeCell ref="B379:C379"/>
    <mergeCell ref="F379:G379"/>
    <mergeCell ref="H379:I379"/>
    <mergeCell ref="J379:K379"/>
    <mergeCell ref="L379:M379"/>
    <mergeCell ref="B380:C380"/>
    <mergeCell ref="F380:G380"/>
    <mergeCell ref="H380:I380"/>
    <mergeCell ref="J380:K380"/>
    <mergeCell ref="L380:M380"/>
    <mergeCell ref="B377:C377"/>
    <mergeCell ref="F377:G377"/>
    <mergeCell ref="H377:I377"/>
    <mergeCell ref="J377:K377"/>
    <mergeCell ref="L377:M377"/>
    <mergeCell ref="B378:C378"/>
    <mergeCell ref="F378:G378"/>
    <mergeCell ref="H378:I378"/>
    <mergeCell ref="J378:K378"/>
    <mergeCell ref="L378:M378"/>
    <mergeCell ref="B383:C383"/>
    <mergeCell ref="F383:G383"/>
    <mergeCell ref="H383:I383"/>
    <mergeCell ref="J383:K383"/>
    <mergeCell ref="L383:M383"/>
    <mergeCell ref="B384:C384"/>
    <mergeCell ref="F384:G384"/>
    <mergeCell ref="H384:I384"/>
    <mergeCell ref="J384:K384"/>
    <mergeCell ref="L384:M384"/>
    <mergeCell ref="B381:C381"/>
    <mergeCell ref="F381:G381"/>
    <mergeCell ref="H381:I381"/>
    <mergeCell ref="J381:K381"/>
    <mergeCell ref="L381:M381"/>
    <mergeCell ref="B382:C382"/>
    <mergeCell ref="F382:G382"/>
    <mergeCell ref="H382:I382"/>
    <mergeCell ref="J382:K382"/>
    <mergeCell ref="L382:M382"/>
    <mergeCell ref="A391:B391"/>
    <mergeCell ref="H391:I391"/>
    <mergeCell ref="A392:B392"/>
    <mergeCell ref="H392:I392"/>
    <mergeCell ref="A393:B393"/>
    <mergeCell ref="H393:I393"/>
    <mergeCell ref="A388:B388"/>
    <mergeCell ref="H388:I388"/>
    <mergeCell ref="A389:B389"/>
    <mergeCell ref="H389:I389"/>
    <mergeCell ref="A390:B390"/>
    <mergeCell ref="H390:I390"/>
    <mergeCell ref="A385:M385"/>
    <mergeCell ref="A386:B386"/>
    <mergeCell ref="H386:I386"/>
    <mergeCell ref="J386:K386"/>
    <mergeCell ref="L386:M386"/>
    <mergeCell ref="A387:B387"/>
    <mergeCell ref="H387:I387"/>
    <mergeCell ref="A400:B400"/>
    <mergeCell ref="H400:I400"/>
    <mergeCell ref="A401:B401"/>
    <mergeCell ref="H401:I401"/>
    <mergeCell ref="E402:I402"/>
    <mergeCell ref="L402:M402"/>
    <mergeCell ref="A397:B397"/>
    <mergeCell ref="H397:I397"/>
    <mergeCell ref="A398:B398"/>
    <mergeCell ref="H398:I398"/>
    <mergeCell ref="A399:B399"/>
    <mergeCell ref="H399:I399"/>
    <mergeCell ref="A394:B394"/>
    <mergeCell ref="H394:I394"/>
    <mergeCell ref="A395:B395"/>
    <mergeCell ref="H395:I395"/>
    <mergeCell ref="A396:B396"/>
    <mergeCell ref="H396:I396"/>
    <mergeCell ref="A407:C407"/>
    <mergeCell ref="D407:E407"/>
    <mergeCell ref="F407:G407"/>
    <mergeCell ref="H407:I407"/>
    <mergeCell ref="J407:K407"/>
    <mergeCell ref="L407:M407"/>
    <mergeCell ref="A406:C406"/>
    <mergeCell ref="D406:E406"/>
    <mergeCell ref="F406:G406"/>
    <mergeCell ref="H406:I406"/>
    <mergeCell ref="J406:K406"/>
    <mergeCell ref="L406:M406"/>
    <mergeCell ref="A403:C403"/>
    <mergeCell ref="E403:I403"/>
    <mergeCell ref="J404:L404"/>
    <mergeCell ref="A405:C405"/>
    <mergeCell ref="D405:I405"/>
    <mergeCell ref="J405:K405"/>
    <mergeCell ref="L405:M405"/>
    <mergeCell ref="D410:E410"/>
    <mergeCell ref="F410:I410"/>
    <mergeCell ref="J410:K410"/>
    <mergeCell ref="L410:M410"/>
    <mergeCell ref="A411:M411"/>
    <mergeCell ref="A412:B413"/>
    <mergeCell ref="C412:C413"/>
    <mergeCell ref="D412:E412"/>
    <mergeCell ref="F412:G412"/>
    <mergeCell ref="H412:H413"/>
    <mergeCell ref="A408:C410"/>
    <mergeCell ref="D408:E408"/>
    <mergeCell ref="F408:G408"/>
    <mergeCell ref="H408:I408"/>
    <mergeCell ref="J408:K408"/>
    <mergeCell ref="L408:M408"/>
    <mergeCell ref="D409:E409"/>
    <mergeCell ref="F409:I409"/>
    <mergeCell ref="J409:K409"/>
    <mergeCell ref="L409:M409"/>
    <mergeCell ref="A426:C426"/>
    <mergeCell ref="D426:E426"/>
    <mergeCell ref="F426:G426"/>
    <mergeCell ref="J426:K426"/>
    <mergeCell ref="L426:M426"/>
    <mergeCell ref="A427:C427"/>
    <mergeCell ref="D427:E427"/>
    <mergeCell ref="F427:G427"/>
    <mergeCell ref="J427:K427"/>
    <mergeCell ref="L427:M427"/>
    <mergeCell ref="I412:I413"/>
    <mergeCell ref="J412:K412"/>
    <mergeCell ref="L412:M412"/>
    <mergeCell ref="A425:E425"/>
    <mergeCell ref="F425:G425"/>
    <mergeCell ref="J425:K425"/>
    <mergeCell ref="L425:M425"/>
    <mergeCell ref="A432:M432"/>
    <mergeCell ref="A433:M433"/>
    <mergeCell ref="A434:M434"/>
    <mergeCell ref="A435:M435"/>
    <mergeCell ref="A436:M436"/>
    <mergeCell ref="A437:G437"/>
    <mergeCell ref="H437:M437"/>
    <mergeCell ref="A430:C430"/>
    <mergeCell ref="D430:E430"/>
    <mergeCell ref="F430:G430"/>
    <mergeCell ref="J430:K430"/>
    <mergeCell ref="L430:M430"/>
    <mergeCell ref="A431:M431"/>
    <mergeCell ref="A428:C428"/>
    <mergeCell ref="D428:E428"/>
    <mergeCell ref="F428:G428"/>
    <mergeCell ref="J428:K428"/>
    <mergeCell ref="L428:M428"/>
    <mergeCell ref="A429:C429"/>
    <mergeCell ref="D429:E429"/>
    <mergeCell ref="F429:G429"/>
    <mergeCell ref="J429:K429"/>
    <mergeCell ref="L429:M429"/>
    <mergeCell ref="A443:C443"/>
    <mergeCell ref="D443:E443"/>
    <mergeCell ref="F443:G443"/>
    <mergeCell ref="H443:I443"/>
    <mergeCell ref="J443:K443"/>
    <mergeCell ref="L443:M443"/>
    <mergeCell ref="A442:C442"/>
    <mergeCell ref="D442:E442"/>
    <mergeCell ref="F442:G442"/>
    <mergeCell ref="H442:I442"/>
    <mergeCell ref="J442:K442"/>
    <mergeCell ref="L442:M442"/>
    <mergeCell ref="E438:I438"/>
    <mergeCell ref="L438:M438"/>
    <mergeCell ref="A439:C439"/>
    <mergeCell ref="E439:I439"/>
    <mergeCell ref="J440:L440"/>
    <mergeCell ref="A441:C441"/>
    <mergeCell ref="D441:I441"/>
    <mergeCell ref="J441:K441"/>
    <mergeCell ref="L441:M441"/>
    <mergeCell ref="A449:M449"/>
    <mergeCell ref="A450:M450"/>
    <mergeCell ref="A451:M451"/>
    <mergeCell ref="A452:M452"/>
    <mergeCell ref="A453:M453"/>
    <mergeCell ref="A454:M454"/>
    <mergeCell ref="D446:E446"/>
    <mergeCell ref="F446:I446"/>
    <mergeCell ref="J446:K446"/>
    <mergeCell ref="L446:M446"/>
    <mergeCell ref="A447:M447"/>
    <mergeCell ref="A448:M448"/>
    <mergeCell ref="A444:C446"/>
    <mergeCell ref="D444:E444"/>
    <mergeCell ref="F444:G444"/>
    <mergeCell ref="H444:I444"/>
    <mergeCell ref="J444:K444"/>
    <mergeCell ref="L444:M444"/>
    <mergeCell ref="D445:E445"/>
    <mergeCell ref="F445:I445"/>
    <mergeCell ref="J445:K445"/>
    <mergeCell ref="L445:M445"/>
    <mergeCell ref="A460:C460"/>
    <mergeCell ref="D460:E460"/>
    <mergeCell ref="F460:G460"/>
    <mergeCell ref="H460:I460"/>
    <mergeCell ref="J460:K460"/>
    <mergeCell ref="L460:M460"/>
    <mergeCell ref="A459:C459"/>
    <mergeCell ref="D459:E459"/>
    <mergeCell ref="F459:G459"/>
    <mergeCell ref="H459:I459"/>
    <mergeCell ref="J459:K459"/>
    <mergeCell ref="L459:M459"/>
    <mergeCell ref="E455:I455"/>
    <mergeCell ref="L455:M455"/>
    <mergeCell ref="A456:C456"/>
    <mergeCell ref="E456:I456"/>
    <mergeCell ref="J457:L457"/>
    <mergeCell ref="A458:C458"/>
    <mergeCell ref="D458:I458"/>
    <mergeCell ref="J458:K458"/>
    <mergeCell ref="L458:M458"/>
    <mergeCell ref="D463:E463"/>
    <mergeCell ref="F463:I463"/>
    <mergeCell ref="J463:K463"/>
    <mergeCell ref="L463:M463"/>
    <mergeCell ref="A464:M464"/>
    <mergeCell ref="A465:C465"/>
    <mergeCell ref="F465:G465"/>
    <mergeCell ref="H465:I465"/>
    <mergeCell ref="J465:K465"/>
    <mergeCell ref="L465:M465"/>
    <mergeCell ref="A461:C463"/>
    <mergeCell ref="D461:E461"/>
    <mergeCell ref="F461:G461"/>
    <mergeCell ref="H461:I461"/>
    <mergeCell ref="J461:K461"/>
    <mergeCell ref="L461:M461"/>
    <mergeCell ref="D462:E462"/>
    <mergeCell ref="F462:I462"/>
    <mergeCell ref="J462:K462"/>
    <mergeCell ref="L462:M462"/>
    <mergeCell ref="B468:C468"/>
    <mergeCell ref="F468:G468"/>
    <mergeCell ref="H468:I468"/>
    <mergeCell ref="J468:K468"/>
    <mergeCell ref="L468:M468"/>
    <mergeCell ref="B469:C469"/>
    <mergeCell ref="F469:G469"/>
    <mergeCell ref="H469:I469"/>
    <mergeCell ref="J469:K469"/>
    <mergeCell ref="L469:M469"/>
    <mergeCell ref="B466:C466"/>
    <mergeCell ref="F466:G466"/>
    <mergeCell ref="H466:I466"/>
    <mergeCell ref="J466:K466"/>
    <mergeCell ref="L466:M466"/>
    <mergeCell ref="B467:C467"/>
    <mergeCell ref="F467:G467"/>
    <mergeCell ref="H467:I467"/>
    <mergeCell ref="J467:K467"/>
    <mergeCell ref="L467:M467"/>
    <mergeCell ref="B472:C472"/>
    <mergeCell ref="F472:G472"/>
    <mergeCell ref="H472:I472"/>
    <mergeCell ref="J472:K472"/>
    <mergeCell ref="L472:M472"/>
    <mergeCell ref="B473:C473"/>
    <mergeCell ref="F473:G473"/>
    <mergeCell ref="H473:I473"/>
    <mergeCell ref="J473:K473"/>
    <mergeCell ref="L473:M473"/>
    <mergeCell ref="B470:C470"/>
    <mergeCell ref="F470:G470"/>
    <mergeCell ref="H470:I470"/>
    <mergeCell ref="J470:K470"/>
    <mergeCell ref="L470:M470"/>
    <mergeCell ref="B471:C471"/>
    <mergeCell ref="F471:G471"/>
    <mergeCell ref="H471:I471"/>
    <mergeCell ref="J471:K471"/>
    <mergeCell ref="L471:M471"/>
    <mergeCell ref="A480:B480"/>
    <mergeCell ref="H480:I480"/>
    <mergeCell ref="A481:B481"/>
    <mergeCell ref="H481:I481"/>
    <mergeCell ref="A482:B482"/>
    <mergeCell ref="H482:I482"/>
    <mergeCell ref="A477:B477"/>
    <mergeCell ref="H477:I477"/>
    <mergeCell ref="A478:B478"/>
    <mergeCell ref="H478:I478"/>
    <mergeCell ref="A479:B479"/>
    <mergeCell ref="H479:I479"/>
    <mergeCell ref="A474:M474"/>
    <mergeCell ref="A475:B475"/>
    <mergeCell ref="H475:I475"/>
    <mergeCell ref="J475:K475"/>
    <mergeCell ref="L475:M475"/>
    <mergeCell ref="A476:B476"/>
    <mergeCell ref="H476:I476"/>
    <mergeCell ref="A489:B489"/>
    <mergeCell ref="H489:I489"/>
    <mergeCell ref="A490:B490"/>
    <mergeCell ref="H490:I490"/>
    <mergeCell ref="E491:I491"/>
    <mergeCell ref="L491:M491"/>
    <mergeCell ref="A486:B486"/>
    <mergeCell ref="H486:I486"/>
    <mergeCell ref="A487:B487"/>
    <mergeCell ref="H487:I487"/>
    <mergeCell ref="A488:B488"/>
    <mergeCell ref="H488:I488"/>
    <mergeCell ref="A483:B483"/>
    <mergeCell ref="H483:I483"/>
    <mergeCell ref="A484:B484"/>
    <mergeCell ref="H484:I484"/>
    <mergeCell ref="A485:B485"/>
    <mergeCell ref="H485:I485"/>
    <mergeCell ref="A496:C496"/>
    <mergeCell ref="D496:E496"/>
    <mergeCell ref="F496:G496"/>
    <mergeCell ref="H496:I496"/>
    <mergeCell ref="J496:K496"/>
    <mergeCell ref="L496:M496"/>
    <mergeCell ref="A495:C495"/>
    <mergeCell ref="D495:E495"/>
    <mergeCell ref="F495:G495"/>
    <mergeCell ref="H495:I495"/>
    <mergeCell ref="J495:K495"/>
    <mergeCell ref="L495:M495"/>
    <mergeCell ref="A492:C492"/>
    <mergeCell ref="E492:I492"/>
    <mergeCell ref="J493:L493"/>
    <mergeCell ref="A494:C494"/>
    <mergeCell ref="D494:I494"/>
    <mergeCell ref="J494:K494"/>
    <mergeCell ref="L494:M494"/>
    <mergeCell ref="D499:E499"/>
    <mergeCell ref="F499:I499"/>
    <mergeCell ref="J499:K499"/>
    <mergeCell ref="L499:M499"/>
    <mergeCell ref="A500:M500"/>
    <mergeCell ref="A501:B502"/>
    <mergeCell ref="C501:C502"/>
    <mergeCell ref="D501:E501"/>
    <mergeCell ref="F501:G501"/>
    <mergeCell ref="H501:H502"/>
    <mergeCell ref="A497:C499"/>
    <mergeCell ref="D497:E497"/>
    <mergeCell ref="F497:G497"/>
    <mergeCell ref="H497:I497"/>
    <mergeCell ref="J497:K497"/>
    <mergeCell ref="L497:M497"/>
    <mergeCell ref="D498:E498"/>
    <mergeCell ref="F498:I498"/>
    <mergeCell ref="J498:K498"/>
    <mergeCell ref="L498:M498"/>
    <mergeCell ref="A515:C515"/>
    <mergeCell ref="D515:E515"/>
    <mergeCell ref="F515:G515"/>
    <mergeCell ref="J515:K515"/>
    <mergeCell ref="L515:M515"/>
    <mergeCell ref="A516:C516"/>
    <mergeCell ref="D516:E516"/>
    <mergeCell ref="F516:G516"/>
    <mergeCell ref="J516:K516"/>
    <mergeCell ref="L516:M516"/>
    <mergeCell ref="I501:I502"/>
    <mergeCell ref="J501:K501"/>
    <mergeCell ref="L501:M501"/>
    <mergeCell ref="A514:E514"/>
    <mergeCell ref="F514:G514"/>
    <mergeCell ref="J514:K514"/>
    <mergeCell ref="L514:M514"/>
    <mergeCell ref="A521:M521"/>
    <mergeCell ref="A522:M522"/>
    <mergeCell ref="A523:M523"/>
    <mergeCell ref="A524:M524"/>
    <mergeCell ref="A525:M525"/>
    <mergeCell ref="A526:G526"/>
    <mergeCell ref="H526:M526"/>
    <mergeCell ref="A519:C519"/>
    <mergeCell ref="D519:E519"/>
    <mergeCell ref="F519:G519"/>
    <mergeCell ref="J519:K519"/>
    <mergeCell ref="L519:M519"/>
    <mergeCell ref="A520:M520"/>
    <mergeCell ref="A517:C517"/>
    <mergeCell ref="D517:E517"/>
    <mergeCell ref="F517:G517"/>
    <mergeCell ref="J517:K517"/>
    <mergeCell ref="L517:M517"/>
    <mergeCell ref="A518:C518"/>
    <mergeCell ref="D518:E518"/>
    <mergeCell ref="F518:G518"/>
    <mergeCell ref="J518:K518"/>
    <mergeCell ref="L518:M518"/>
    <mergeCell ref="A532:C532"/>
    <mergeCell ref="D532:E532"/>
    <mergeCell ref="F532:G532"/>
    <mergeCell ref="H532:I532"/>
    <mergeCell ref="J532:K532"/>
    <mergeCell ref="L532:M532"/>
    <mergeCell ref="A531:C531"/>
    <mergeCell ref="D531:E531"/>
    <mergeCell ref="F531:G531"/>
    <mergeCell ref="H531:I531"/>
    <mergeCell ref="J531:K531"/>
    <mergeCell ref="L531:M531"/>
    <mergeCell ref="E527:I527"/>
    <mergeCell ref="L527:M527"/>
    <mergeCell ref="A528:C528"/>
    <mergeCell ref="E528:I528"/>
    <mergeCell ref="J529:L529"/>
    <mergeCell ref="A530:C530"/>
    <mergeCell ref="D530:I530"/>
    <mergeCell ref="J530:K530"/>
    <mergeCell ref="L530:M530"/>
    <mergeCell ref="A538:M538"/>
    <mergeCell ref="A539:M539"/>
    <mergeCell ref="A540:M540"/>
    <mergeCell ref="A541:M541"/>
    <mergeCell ref="A542:M542"/>
    <mergeCell ref="A543:M543"/>
    <mergeCell ref="D535:E535"/>
    <mergeCell ref="F535:I535"/>
    <mergeCell ref="J535:K535"/>
    <mergeCell ref="L535:M535"/>
    <mergeCell ref="A536:M536"/>
    <mergeCell ref="A537:M537"/>
    <mergeCell ref="A533:C535"/>
    <mergeCell ref="D533:E533"/>
    <mergeCell ref="F533:G533"/>
    <mergeCell ref="H533:I533"/>
    <mergeCell ref="J533:K533"/>
    <mergeCell ref="L533:M533"/>
    <mergeCell ref="D534:E534"/>
    <mergeCell ref="F534:I534"/>
    <mergeCell ref="J534:K534"/>
    <mergeCell ref="L534:M534"/>
    <mergeCell ref="A549:C549"/>
    <mergeCell ref="D549:E549"/>
    <mergeCell ref="F549:G549"/>
    <mergeCell ref="H549:I549"/>
    <mergeCell ref="J549:K549"/>
    <mergeCell ref="L549:M549"/>
    <mergeCell ref="A548:C548"/>
    <mergeCell ref="D548:E548"/>
    <mergeCell ref="F548:G548"/>
    <mergeCell ref="H548:I548"/>
    <mergeCell ref="J548:K548"/>
    <mergeCell ref="L548:M548"/>
    <mergeCell ref="E544:I544"/>
    <mergeCell ref="L544:M544"/>
    <mergeCell ref="A545:C545"/>
    <mergeCell ref="E545:I545"/>
    <mergeCell ref="J546:L546"/>
    <mergeCell ref="A547:C547"/>
    <mergeCell ref="D547:I547"/>
    <mergeCell ref="J547:K547"/>
    <mergeCell ref="L547:M547"/>
    <mergeCell ref="D552:E552"/>
    <mergeCell ref="F552:I552"/>
    <mergeCell ref="J552:K552"/>
    <mergeCell ref="L552:M552"/>
    <mergeCell ref="A553:M553"/>
    <mergeCell ref="A554:C554"/>
    <mergeCell ref="F554:G554"/>
    <mergeCell ref="H554:I554"/>
    <mergeCell ref="J554:K554"/>
    <mergeCell ref="L554:M554"/>
    <mergeCell ref="A550:C552"/>
    <mergeCell ref="D550:E550"/>
    <mergeCell ref="F550:G550"/>
    <mergeCell ref="H550:I550"/>
    <mergeCell ref="J550:K550"/>
    <mergeCell ref="L550:M550"/>
    <mergeCell ref="D551:E551"/>
    <mergeCell ref="F551:I551"/>
    <mergeCell ref="J551:K551"/>
    <mergeCell ref="L551:M551"/>
    <mergeCell ref="B557:C557"/>
    <mergeCell ref="F557:G557"/>
    <mergeCell ref="H557:I557"/>
    <mergeCell ref="J557:K557"/>
    <mergeCell ref="L557:M557"/>
    <mergeCell ref="B558:C558"/>
    <mergeCell ref="F558:G558"/>
    <mergeCell ref="H558:I558"/>
    <mergeCell ref="J558:K558"/>
    <mergeCell ref="L558:M558"/>
    <mergeCell ref="B555:C555"/>
    <mergeCell ref="F555:G555"/>
    <mergeCell ref="H555:I555"/>
    <mergeCell ref="J555:K555"/>
    <mergeCell ref="L555:M555"/>
    <mergeCell ref="B556:C556"/>
    <mergeCell ref="F556:G556"/>
    <mergeCell ref="H556:I556"/>
    <mergeCell ref="J556:K556"/>
    <mergeCell ref="L556:M556"/>
    <mergeCell ref="B561:C561"/>
    <mergeCell ref="F561:G561"/>
    <mergeCell ref="H561:I561"/>
    <mergeCell ref="J561:K561"/>
    <mergeCell ref="L561:M561"/>
    <mergeCell ref="B562:C562"/>
    <mergeCell ref="F562:G562"/>
    <mergeCell ref="H562:I562"/>
    <mergeCell ref="J562:K562"/>
    <mergeCell ref="L562:M562"/>
    <mergeCell ref="B559:C559"/>
    <mergeCell ref="F559:G559"/>
    <mergeCell ref="H559:I559"/>
    <mergeCell ref="J559:K559"/>
    <mergeCell ref="L559:M559"/>
    <mergeCell ref="B560:C560"/>
    <mergeCell ref="F560:G560"/>
    <mergeCell ref="H560:I560"/>
    <mergeCell ref="J560:K560"/>
    <mergeCell ref="L560:M560"/>
    <mergeCell ref="A569:B569"/>
    <mergeCell ref="H569:I569"/>
    <mergeCell ref="A570:B570"/>
    <mergeCell ref="H570:I570"/>
    <mergeCell ref="A571:B571"/>
    <mergeCell ref="H571:I571"/>
    <mergeCell ref="A566:B566"/>
    <mergeCell ref="H566:I566"/>
    <mergeCell ref="A567:B567"/>
    <mergeCell ref="H567:I567"/>
    <mergeCell ref="A568:B568"/>
    <mergeCell ref="H568:I568"/>
    <mergeCell ref="A563:M563"/>
    <mergeCell ref="A564:B564"/>
    <mergeCell ref="H564:I564"/>
    <mergeCell ref="J564:K564"/>
    <mergeCell ref="L564:M564"/>
    <mergeCell ref="A565:B565"/>
    <mergeCell ref="H565:I565"/>
    <mergeCell ref="A578:B578"/>
    <mergeCell ref="H578:I578"/>
    <mergeCell ref="A579:B579"/>
    <mergeCell ref="H579:I579"/>
    <mergeCell ref="E580:I580"/>
    <mergeCell ref="L580:M580"/>
    <mergeCell ref="A575:B575"/>
    <mergeCell ref="H575:I575"/>
    <mergeCell ref="A576:B576"/>
    <mergeCell ref="H576:I576"/>
    <mergeCell ref="A577:B577"/>
    <mergeCell ref="H577:I577"/>
    <mergeCell ref="A572:B572"/>
    <mergeCell ref="H572:I572"/>
    <mergeCell ref="A573:B573"/>
    <mergeCell ref="H573:I573"/>
    <mergeCell ref="A574:B574"/>
    <mergeCell ref="H574:I574"/>
    <mergeCell ref="A585:C585"/>
    <mergeCell ref="D585:E585"/>
    <mergeCell ref="F585:G585"/>
    <mergeCell ref="H585:I585"/>
    <mergeCell ref="J585:K585"/>
    <mergeCell ref="L585:M585"/>
    <mergeCell ref="A584:C584"/>
    <mergeCell ref="D584:E584"/>
    <mergeCell ref="F584:G584"/>
    <mergeCell ref="H584:I584"/>
    <mergeCell ref="J584:K584"/>
    <mergeCell ref="L584:M584"/>
    <mergeCell ref="A581:C581"/>
    <mergeCell ref="E581:I581"/>
    <mergeCell ref="J582:L582"/>
    <mergeCell ref="A583:C583"/>
    <mergeCell ref="D583:I583"/>
    <mergeCell ref="J583:K583"/>
    <mergeCell ref="L583:M583"/>
    <mergeCell ref="D588:E588"/>
    <mergeCell ref="F588:I588"/>
    <mergeCell ref="J588:K588"/>
    <mergeCell ref="L588:M588"/>
    <mergeCell ref="A589:M589"/>
    <mergeCell ref="A590:B591"/>
    <mergeCell ref="C590:C591"/>
    <mergeCell ref="D590:E590"/>
    <mergeCell ref="F590:G590"/>
    <mergeCell ref="H590:H591"/>
    <mergeCell ref="A586:C588"/>
    <mergeCell ref="D586:E586"/>
    <mergeCell ref="F586:G586"/>
    <mergeCell ref="H586:I586"/>
    <mergeCell ref="J586:K586"/>
    <mergeCell ref="L586:M586"/>
    <mergeCell ref="D587:E587"/>
    <mergeCell ref="F587:I587"/>
    <mergeCell ref="J587:K587"/>
    <mergeCell ref="L587:M587"/>
    <mergeCell ref="A604:C604"/>
    <mergeCell ref="D604:E604"/>
    <mergeCell ref="F604:G604"/>
    <mergeCell ref="J604:K604"/>
    <mergeCell ref="L604:M604"/>
    <mergeCell ref="A605:C605"/>
    <mergeCell ref="D605:E605"/>
    <mergeCell ref="F605:G605"/>
    <mergeCell ref="J605:K605"/>
    <mergeCell ref="L605:M605"/>
    <mergeCell ref="I590:I591"/>
    <mergeCell ref="J590:K590"/>
    <mergeCell ref="L590:M590"/>
    <mergeCell ref="A603:E603"/>
    <mergeCell ref="F603:G603"/>
    <mergeCell ref="J603:K603"/>
    <mergeCell ref="L603:M603"/>
    <mergeCell ref="A610:M610"/>
    <mergeCell ref="A611:M611"/>
    <mergeCell ref="A612:M612"/>
    <mergeCell ref="A613:M613"/>
    <mergeCell ref="A614:M614"/>
    <mergeCell ref="A615:G615"/>
    <mergeCell ref="H615:M615"/>
    <mergeCell ref="A608:C608"/>
    <mergeCell ref="D608:E608"/>
    <mergeCell ref="F608:G608"/>
    <mergeCell ref="J608:K608"/>
    <mergeCell ref="L608:M608"/>
    <mergeCell ref="A609:M609"/>
    <mergeCell ref="A606:C606"/>
    <mergeCell ref="D606:E606"/>
    <mergeCell ref="F606:G606"/>
    <mergeCell ref="J606:K606"/>
    <mergeCell ref="L606:M606"/>
    <mergeCell ref="A607:C607"/>
    <mergeCell ref="D607:E607"/>
    <mergeCell ref="F607:G607"/>
    <mergeCell ref="J607:K607"/>
    <mergeCell ref="L607:M607"/>
    <mergeCell ref="A621:C621"/>
    <mergeCell ref="D621:E621"/>
    <mergeCell ref="F621:G621"/>
    <mergeCell ref="H621:I621"/>
    <mergeCell ref="J621:K621"/>
    <mergeCell ref="L621:M621"/>
    <mergeCell ref="A620:C620"/>
    <mergeCell ref="D620:E620"/>
    <mergeCell ref="F620:G620"/>
    <mergeCell ref="H620:I620"/>
    <mergeCell ref="J620:K620"/>
    <mergeCell ref="L620:M620"/>
    <mergeCell ref="E616:I616"/>
    <mergeCell ref="L616:M616"/>
    <mergeCell ref="A617:C617"/>
    <mergeCell ref="E617:I617"/>
    <mergeCell ref="J618:L618"/>
    <mergeCell ref="A619:C619"/>
    <mergeCell ref="D619:I619"/>
    <mergeCell ref="J619:K619"/>
    <mergeCell ref="L619:M619"/>
    <mergeCell ref="A627:M627"/>
    <mergeCell ref="A628:M628"/>
    <mergeCell ref="A629:M629"/>
    <mergeCell ref="A630:M630"/>
    <mergeCell ref="A631:M631"/>
    <mergeCell ref="A632:M632"/>
    <mergeCell ref="D624:E624"/>
    <mergeCell ref="F624:I624"/>
    <mergeCell ref="J624:K624"/>
    <mergeCell ref="L624:M624"/>
    <mergeCell ref="A625:M625"/>
    <mergeCell ref="A626:M626"/>
    <mergeCell ref="A622:C624"/>
    <mergeCell ref="D622:E622"/>
    <mergeCell ref="F622:G622"/>
    <mergeCell ref="H622:I622"/>
    <mergeCell ref="J622:K622"/>
    <mergeCell ref="L622:M622"/>
    <mergeCell ref="D623:E623"/>
    <mergeCell ref="F623:I623"/>
    <mergeCell ref="J623:K623"/>
    <mergeCell ref="L623:M623"/>
    <mergeCell ref="A638:C638"/>
    <mergeCell ref="D638:E638"/>
    <mergeCell ref="F638:G638"/>
    <mergeCell ref="H638:I638"/>
    <mergeCell ref="J638:K638"/>
    <mergeCell ref="L638:M638"/>
    <mergeCell ref="A637:C637"/>
    <mergeCell ref="D637:E637"/>
    <mergeCell ref="F637:G637"/>
    <mergeCell ref="H637:I637"/>
    <mergeCell ref="J637:K637"/>
    <mergeCell ref="L637:M637"/>
    <mergeCell ref="E633:I633"/>
    <mergeCell ref="L633:M633"/>
    <mergeCell ref="A634:C634"/>
    <mergeCell ref="E634:I634"/>
    <mergeCell ref="J635:L635"/>
    <mergeCell ref="A636:C636"/>
    <mergeCell ref="D636:I636"/>
    <mergeCell ref="J636:K636"/>
    <mergeCell ref="L636:M636"/>
    <mergeCell ref="D641:E641"/>
    <mergeCell ref="F641:I641"/>
    <mergeCell ref="J641:K641"/>
    <mergeCell ref="L641:M641"/>
    <mergeCell ref="A642:M642"/>
    <mergeCell ref="A643:C643"/>
    <mergeCell ref="F643:G643"/>
    <mergeCell ref="H643:I643"/>
    <mergeCell ref="J643:K643"/>
    <mergeCell ref="L643:M643"/>
    <mergeCell ref="A639:C641"/>
    <mergeCell ref="D639:E639"/>
    <mergeCell ref="F639:G639"/>
    <mergeCell ref="H639:I639"/>
    <mergeCell ref="J639:K639"/>
    <mergeCell ref="L639:M639"/>
    <mergeCell ref="D640:E640"/>
    <mergeCell ref="F640:I640"/>
    <mergeCell ref="J640:K640"/>
    <mergeCell ref="L640:M640"/>
    <mergeCell ref="B646:C646"/>
    <mergeCell ref="F646:G646"/>
    <mergeCell ref="H646:I646"/>
    <mergeCell ref="J646:K646"/>
    <mergeCell ref="L646:M646"/>
    <mergeCell ref="B647:C647"/>
    <mergeCell ref="F647:G647"/>
    <mergeCell ref="H647:I647"/>
    <mergeCell ref="J647:K647"/>
    <mergeCell ref="L647:M647"/>
    <mergeCell ref="B644:C644"/>
    <mergeCell ref="F644:G644"/>
    <mergeCell ref="H644:I644"/>
    <mergeCell ref="J644:K644"/>
    <mergeCell ref="L644:M644"/>
    <mergeCell ref="B645:C645"/>
    <mergeCell ref="F645:G645"/>
    <mergeCell ref="H645:I645"/>
    <mergeCell ref="J645:K645"/>
    <mergeCell ref="L645:M645"/>
    <mergeCell ref="B652:C652"/>
    <mergeCell ref="F652:G652"/>
    <mergeCell ref="H652:I652"/>
    <mergeCell ref="J652:K652"/>
    <mergeCell ref="L652:M652"/>
    <mergeCell ref="A653:M653"/>
    <mergeCell ref="B650:C650"/>
    <mergeCell ref="F650:G650"/>
    <mergeCell ref="H650:I650"/>
    <mergeCell ref="J650:K650"/>
    <mergeCell ref="L650:M650"/>
    <mergeCell ref="H651:I651"/>
    <mergeCell ref="J651:K651"/>
    <mergeCell ref="L651:M651"/>
    <mergeCell ref="B648:C648"/>
    <mergeCell ref="F648:G648"/>
    <mergeCell ref="H648:I648"/>
    <mergeCell ref="J648:K648"/>
    <mergeCell ref="L648:M648"/>
    <mergeCell ref="B649:C649"/>
    <mergeCell ref="F649:G649"/>
    <mergeCell ref="H649:I649"/>
    <mergeCell ref="J649:K649"/>
    <mergeCell ref="L649:M649"/>
    <mergeCell ref="A659:B659"/>
    <mergeCell ref="H659:I659"/>
    <mergeCell ref="A660:B660"/>
    <mergeCell ref="H660:I660"/>
    <mergeCell ref="A661:B661"/>
    <mergeCell ref="H661:I661"/>
    <mergeCell ref="A656:B656"/>
    <mergeCell ref="H656:I656"/>
    <mergeCell ref="A657:B657"/>
    <mergeCell ref="H657:I657"/>
    <mergeCell ref="A658:B658"/>
    <mergeCell ref="H658:I658"/>
    <mergeCell ref="A654:B654"/>
    <mergeCell ref="H654:I654"/>
    <mergeCell ref="J654:K654"/>
    <mergeCell ref="L654:M654"/>
    <mergeCell ref="A655:B655"/>
    <mergeCell ref="H655:I655"/>
    <mergeCell ref="A668:B668"/>
    <mergeCell ref="H668:I668"/>
    <mergeCell ref="E669:I669"/>
    <mergeCell ref="L669:M669"/>
    <mergeCell ref="A670:C670"/>
    <mergeCell ref="E670:I670"/>
    <mergeCell ref="A665:B665"/>
    <mergeCell ref="H665:I665"/>
    <mergeCell ref="A666:B666"/>
    <mergeCell ref="H666:I666"/>
    <mergeCell ref="A667:B667"/>
    <mergeCell ref="H667:I667"/>
    <mergeCell ref="A662:B662"/>
    <mergeCell ref="H662:I662"/>
    <mergeCell ref="A663:B663"/>
    <mergeCell ref="H663:I663"/>
    <mergeCell ref="A664:B664"/>
    <mergeCell ref="H664:I664"/>
    <mergeCell ref="L673:M673"/>
    <mergeCell ref="A674:C674"/>
    <mergeCell ref="D674:E674"/>
    <mergeCell ref="F674:G674"/>
    <mergeCell ref="H674:I674"/>
    <mergeCell ref="J674:K674"/>
    <mergeCell ref="L674:M674"/>
    <mergeCell ref="J671:L671"/>
    <mergeCell ref="A672:C672"/>
    <mergeCell ref="D672:I672"/>
    <mergeCell ref="J672:K672"/>
    <mergeCell ref="L672:M672"/>
    <mergeCell ref="A673:C673"/>
    <mergeCell ref="D673:E673"/>
    <mergeCell ref="F673:G673"/>
    <mergeCell ref="H673:I673"/>
    <mergeCell ref="J673:K673"/>
    <mergeCell ref="A679:M679"/>
    <mergeCell ref="A680:B681"/>
    <mergeCell ref="C680:C681"/>
    <mergeCell ref="D680:E680"/>
    <mergeCell ref="F680:G680"/>
    <mergeCell ref="H680:H681"/>
    <mergeCell ref="I680:I681"/>
    <mergeCell ref="J680:K680"/>
    <mergeCell ref="L680:M680"/>
    <mergeCell ref="D677:E677"/>
    <mergeCell ref="F677:I677"/>
    <mergeCell ref="J677:K677"/>
    <mergeCell ref="L677:M677"/>
    <mergeCell ref="A678:B678"/>
    <mergeCell ref="H678:I678"/>
    <mergeCell ref="A675:C677"/>
    <mergeCell ref="D675:E675"/>
    <mergeCell ref="F675:G675"/>
    <mergeCell ref="H675:I675"/>
    <mergeCell ref="J675:K675"/>
    <mergeCell ref="L675:M675"/>
    <mergeCell ref="D676:E676"/>
    <mergeCell ref="F676:I676"/>
    <mergeCell ref="J676:K676"/>
    <mergeCell ref="L676:M676"/>
    <mergeCell ref="A695:C695"/>
    <mergeCell ref="D695:E695"/>
    <mergeCell ref="F695:G695"/>
    <mergeCell ref="J695:K695"/>
    <mergeCell ref="L695:M695"/>
    <mergeCell ref="A696:C696"/>
    <mergeCell ref="D696:E696"/>
    <mergeCell ref="F696:G696"/>
    <mergeCell ref="J696:K696"/>
    <mergeCell ref="L696:M696"/>
    <mergeCell ref="A693:E693"/>
    <mergeCell ref="F693:G693"/>
    <mergeCell ref="J693:K693"/>
    <mergeCell ref="L693:M693"/>
    <mergeCell ref="A694:C694"/>
    <mergeCell ref="D694:E694"/>
    <mergeCell ref="F694:G694"/>
    <mergeCell ref="J694:K694"/>
    <mergeCell ref="L694:M694"/>
    <mergeCell ref="A705:G705"/>
    <mergeCell ref="H705:M705"/>
    <mergeCell ref="E706:I706"/>
    <mergeCell ref="L706:M706"/>
    <mergeCell ref="A707:C707"/>
    <mergeCell ref="E707:I707"/>
    <mergeCell ref="A699:M699"/>
    <mergeCell ref="A700:M700"/>
    <mergeCell ref="A701:M701"/>
    <mergeCell ref="A702:M702"/>
    <mergeCell ref="A703:M703"/>
    <mergeCell ref="A704:M704"/>
    <mergeCell ref="A697:C697"/>
    <mergeCell ref="D697:E697"/>
    <mergeCell ref="F697:G697"/>
    <mergeCell ref="J697:K697"/>
    <mergeCell ref="L697:M697"/>
    <mergeCell ref="A698:C698"/>
    <mergeCell ref="D698:E698"/>
    <mergeCell ref="F698:G698"/>
    <mergeCell ref="J698:K698"/>
    <mergeCell ref="L698:M698"/>
    <mergeCell ref="L710:M710"/>
    <mergeCell ref="A711:C711"/>
    <mergeCell ref="D711:E711"/>
    <mergeCell ref="F711:G711"/>
    <mergeCell ref="H711:I711"/>
    <mergeCell ref="J711:K711"/>
    <mergeCell ref="L711:M711"/>
    <mergeCell ref="J708:L708"/>
    <mergeCell ref="A709:C709"/>
    <mergeCell ref="D709:I709"/>
    <mergeCell ref="J709:K709"/>
    <mergeCell ref="L709:M709"/>
    <mergeCell ref="A710:C710"/>
    <mergeCell ref="D710:E710"/>
    <mergeCell ref="F710:G710"/>
    <mergeCell ref="H710:I710"/>
    <mergeCell ref="J710:K710"/>
    <mergeCell ref="A717:M717"/>
    <mergeCell ref="A718:M718"/>
    <mergeCell ref="A719:M719"/>
    <mergeCell ref="A720:M720"/>
    <mergeCell ref="A721:M721"/>
    <mergeCell ref="A722:M722"/>
    <mergeCell ref="D714:E714"/>
    <mergeCell ref="F714:I714"/>
    <mergeCell ref="J714:K714"/>
    <mergeCell ref="L714:M714"/>
    <mergeCell ref="A715:M715"/>
    <mergeCell ref="A716:M716"/>
    <mergeCell ref="A712:C714"/>
    <mergeCell ref="D712:E712"/>
    <mergeCell ref="F712:G712"/>
    <mergeCell ref="H712:I712"/>
    <mergeCell ref="J712:K712"/>
    <mergeCell ref="L712:M712"/>
    <mergeCell ref="D713:E713"/>
    <mergeCell ref="F713:I713"/>
    <mergeCell ref="J713:K713"/>
    <mergeCell ref="L713:M713"/>
    <mergeCell ref="A728:C728"/>
    <mergeCell ref="D728:E728"/>
    <mergeCell ref="F728:G728"/>
    <mergeCell ref="H728:I728"/>
    <mergeCell ref="J728:K728"/>
    <mergeCell ref="L728:M728"/>
    <mergeCell ref="A727:C727"/>
    <mergeCell ref="D727:E727"/>
    <mergeCell ref="F727:G727"/>
    <mergeCell ref="H727:I727"/>
    <mergeCell ref="J727:K727"/>
    <mergeCell ref="L727:M727"/>
    <mergeCell ref="E723:I723"/>
    <mergeCell ref="L723:M723"/>
    <mergeCell ref="A724:C724"/>
    <mergeCell ref="E724:I724"/>
    <mergeCell ref="J725:L725"/>
    <mergeCell ref="A726:C726"/>
    <mergeCell ref="D726:I726"/>
    <mergeCell ref="J726:K726"/>
    <mergeCell ref="L726:M726"/>
    <mergeCell ref="D731:E731"/>
    <mergeCell ref="F731:I731"/>
    <mergeCell ref="J731:K731"/>
    <mergeCell ref="L731:M731"/>
    <mergeCell ref="A732:M732"/>
    <mergeCell ref="A733:C733"/>
    <mergeCell ref="F733:G733"/>
    <mergeCell ref="H733:I733"/>
    <mergeCell ref="J733:K733"/>
    <mergeCell ref="L733:M733"/>
    <mergeCell ref="A729:C731"/>
    <mergeCell ref="D729:E729"/>
    <mergeCell ref="F729:G729"/>
    <mergeCell ref="H729:I729"/>
    <mergeCell ref="J729:K729"/>
    <mergeCell ref="L729:M729"/>
    <mergeCell ref="D730:E730"/>
    <mergeCell ref="F730:I730"/>
    <mergeCell ref="J730:K730"/>
    <mergeCell ref="L730:M730"/>
    <mergeCell ref="B736:C736"/>
    <mergeCell ref="F736:G736"/>
    <mergeCell ref="H736:I736"/>
    <mergeCell ref="J736:K736"/>
    <mergeCell ref="L736:M736"/>
    <mergeCell ref="B737:C737"/>
    <mergeCell ref="F737:G737"/>
    <mergeCell ref="H737:I737"/>
    <mergeCell ref="J737:K737"/>
    <mergeCell ref="L737:M737"/>
    <mergeCell ref="B734:C734"/>
    <mergeCell ref="F734:G734"/>
    <mergeCell ref="H734:I734"/>
    <mergeCell ref="J734:K734"/>
    <mergeCell ref="L734:M734"/>
    <mergeCell ref="B735:C735"/>
    <mergeCell ref="F735:G735"/>
    <mergeCell ref="H735:I735"/>
    <mergeCell ref="J735:K735"/>
    <mergeCell ref="L735:M735"/>
    <mergeCell ref="B742:C742"/>
    <mergeCell ref="F742:G742"/>
    <mergeCell ref="H742:I742"/>
    <mergeCell ref="J742:K742"/>
    <mergeCell ref="L742:M742"/>
    <mergeCell ref="A743:M743"/>
    <mergeCell ref="B740:C740"/>
    <mergeCell ref="F740:G740"/>
    <mergeCell ref="H740:I740"/>
    <mergeCell ref="J740:K740"/>
    <mergeCell ref="L740:M740"/>
    <mergeCell ref="F741:G741"/>
    <mergeCell ref="H741:I741"/>
    <mergeCell ref="J741:K741"/>
    <mergeCell ref="L741:M741"/>
    <mergeCell ref="B738:C738"/>
    <mergeCell ref="F738:G738"/>
    <mergeCell ref="H738:I738"/>
    <mergeCell ref="J738:K738"/>
    <mergeCell ref="L738:M738"/>
    <mergeCell ref="B739:C739"/>
    <mergeCell ref="F739:G739"/>
    <mergeCell ref="H739:I739"/>
    <mergeCell ref="J739:K739"/>
    <mergeCell ref="L739:M739"/>
    <mergeCell ref="A749:B749"/>
    <mergeCell ref="H749:I749"/>
    <mergeCell ref="A750:B750"/>
    <mergeCell ref="H750:I750"/>
    <mergeCell ref="A751:B751"/>
    <mergeCell ref="H751:I751"/>
    <mergeCell ref="A746:B746"/>
    <mergeCell ref="H746:I746"/>
    <mergeCell ref="A747:B747"/>
    <mergeCell ref="H747:I747"/>
    <mergeCell ref="A748:B748"/>
    <mergeCell ref="H748:I748"/>
    <mergeCell ref="A744:B744"/>
    <mergeCell ref="H744:I744"/>
    <mergeCell ref="J744:K744"/>
    <mergeCell ref="L744:M744"/>
    <mergeCell ref="A745:B745"/>
    <mergeCell ref="H745:I745"/>
    <mergeCell ref="A758:B758"/>
    <mergeCell ref="H758:I758"/>
    <mergeCell ref="E759:I759"/>
    <mergeCell ref="L759:M759"/>
    <mergeCell ref="A760:C760"/>
    <mergeCell ref="E760:I760"/>
    <mergeCell ref="A755:B755"/>
    <mergeCell ref="H755:I755"/>
    <mergeCell ref="A756:B756"/>
    <mergeCell ref="H756:I756"/>
    <mergeCell ref="A757:B757"/>
    <mergeCell ref="H757:I757"/>
    <mergeCell ref="A752:B752"/>
    <mergeCell ref="H752:I752"/>
    <mergeCell ref="A753:B753"/>
    <mergeCell ref="H753:I753"/>
    <mergeCell ref="A754:B754"/>
    <mergeCell ref="H754:I754"/>
    <mergeCell ref="L763:M763"/>
    <mergeCell ref="A764:C764"/>
    <mergeCell ref="D764:E764"/>
    <mergeCell ref="F764:G764"/>
    <mergeCell ref="H764:I764"/>
    <mergeCell ref="J764:K764"/>
    <mergeCell ref="L764:M764"/>
    <mergeCell ref="J761:L761"/>
    <mergeCell ref="A762:C762"/>
    <mergeCell ref="D762:I762"/>
    <mergeCell ref="J762:K762"/>
    <mergeCell ref="L762:M762"/>
    <mergeCell ref="A763:C763"/>
    <mergeCell ref="D763:E763"/>
    <mergeCell ref="F763:G763"/>
    <mergeCell ref="H763:I763"/>
    <mergeCell ref="J763:K763"/>
    <mergeCell ref="A769:M769"/>
    <mergeCell ref="A770:B771"/>
    <mergeCell ref="C770:C771"/>
    <mergeCell ref="D770:E770"/>
    <mergeCell ref="F770:G770"/>
    <mergeCell ref="H770:H771"/>
    <mergeCell ref="I770:I771"/>
    <mergeCell ref="J770:K770"/>
    <mergeCell ref="L770:M770"/>
    <mergeCell ref="D767:E767"/>
    <mergeCell ref="F767:I767"/>
    <mergeCell ref="J767:K767"/>
    <mergeCell ref="L767:M767"/>
    <mergeCell ref="A768:B768"/>
    <mergeCell ref="H768:I768"/>
    <mergeCell ref="A765:C767"/>
    <mergeCell ref="D765:E765"/>
    <mergeCell ref="F765:G765"/>
    <mergeCell ref="H765:I765"/>
    <mergeCell ref="J765:K765"/>
    <mergeCell ref="L765:M765"/>
    <mergeCell ref="D766:E766"/>
    <mergeCell ref="F766:I766"/>
    <mergeCell ref="J766:K766"/>
    <mergeCell ref="L766:M766"/>
    <mergeCell ref="A785:C785"/>
    <mergeCell ref="D785:E785"/>
    <mergeCell ref="F785:G785"/>
    <mergeCell ref="J785:K785"/>
    <mergeCell ref="L785:M785"/>
    <mergeCell ref="A786:C786"/>
    <mergeCell ref="D786:E786"/>
    <mergeCell ref="F786:G786"/>
    <mergeCell ref="J786:K786"/>
    <mergeCell ref="L786:M786"/>
    <mergeCell ref="A783:E783"/>
    <mergeCell ref="F783:G783"/>
    <mergeCell ref="J783:K783"/>
    <mergeCell ref="L783:M783"/>
    <mergeCell ref="A784:C784"/>
    <mergeCell ref="D784:E784"/>
    <mergeCell ref="F784:G784"/>
    <mergeCell ref="J784:K784"/>
    <mergeCell ref="L784:M784"/>
    <mergeCell ref="A795:G795"/>
    <mergeCell ref="H795:M795"/>
    <mergeCell ref="E796:I796"/>
    <mergeCell ref="L796:M796"/>
    <mergeCell ref="A797:C797"/>
    <mergeCell ref="E797:I797"/>
    <mergeCell ref="A789:M789"/>
    <mergeCell ref="A790:M790"/>
    <mergeCell ref="A791:M791"/>
    <mergeCell ref="A792:M792"/>
    <mergeCell ref="A793:M793"/>
    <mergeCell ref="A794:M794"/>
    <mergeCell ref="A787:C787"/>
    <mergeCell ref="D787:E787"/>
    <mergeCell ref="F787:G787"/>
    <mergeCell ref="J787:K787"/>
    <mergeCell ref="L787:M787"/>
    <mergeCell ref="A788:C788"/>
    <mergeCell ref="D788:E788"/>
    <mergeCell ref="F788:G788"/>
    <mergeCell ref="J788:K788"/>
    <mergeCell ref="L788:M788"/>
    <mergeCell ref="L800:M800"/>
    <mergeCell ref="A801:C801"/>
    <mergeCell ref="D801:E801"/>
    <mergeCell ref="F801:G801"/>
    <mergeCell ref="H801:I801"/>
    <mergeCell ref="J801:K801"/>
    <mergeCell ref="L801:M801"/>
    <mergeCell ref="J798:L798"/>
    <mergeCell ref="A799:C799"/>
    <mergeCell ref="D799:I799"/>
    <mergeCell ref="J799:K799"/>
    <mergeCell ref="L799:M799"/>
    <mergeCell ref="A800:C800"/>
    <mergeCell ref="D800:E800"/>
    <mergeCell ref="F800:G800"/>
    <mergeCell ref="H800:I800"/>
    <mergeCell ref="J800:K800"/>
    <mergeCell ref="A807:M807"/>
    <mergeCell ref="A808:M808"/>
    <mergeCell ref="A809:M809"/>
    <mergeCell ref="A810:M810"/>
    <mergeCell ref="A811:M811"/>
    <mergeCell ref="A812:M812"/>
    <mergeCell ref="D804:E804"/>
    <mergeCell ref="F804:I804"/>
    <mergeCell ref="J804:K804"/>
    <mergeCell ref="L804:M804"/>
    <mergeCell ref="A805:M805"/>
    <mergeCell ref="A806:M806"/>
    <mergeCell ref="A802:C804"/>
    <mergeCell ref="D802:E802"/>
    <mergeCell ref="F802:G802"/>
    <mergeCell ref="H802:I802"/>
    <mergeCell ref="J802:K802"/>
    <mergeCell ref="L802:M802"/>
    <mergeCell ref="D803:E803"/>
    <mergeCell ref="F803:I803"/>
    <mergeCell ref="J803:K803"/>
    <mergeCell ref="L803:M803"/>
    <mergeCell ref="A818:C818"/>
    <mergeCell ref="D818:E818"/>
    <mergeCell ref="F818:G818"/>
    <mergeCell ref="H818:I818"/>
    <mergeCell ref="J818:K818"/>
    <mergeCell ref="L818:M818"/>
    <mergeCell ref="A817:C817"/>
    <mergeCell ref="D817:E817"/>
    <mergeCell ref="F817:G817"/>
    <mergeCell ref="H817:I817"/>
    <mergeCell ref="J817:K817"/>
    <mergeCell ref="L817:M817"/>
    <mergeCell ref="E813:I813"/>
    <mergeCell ref="L813:M813"/>
    <mergeCell ref="A814:C814"/>
    <mergeCell ref="E814:I814"/>
    <mergeCell ref="J815:L815"/>
    <mergeCell ref="A816:C816"/>
    <mergeCell ref="D816:I816"/>
    <mergeCell ref="J816:K816"/>
    <mergeCell ref="L816:M816"/>
    <mergeCell ref="D821:E821"/>
    <mergeCell ref="F821:I821"/>
    <mergeCell ref="J821:K821"/>
    <mergeCell ref="L821:M821"/>
    <mergeCell ref="A822:M822"/>
    <mergeCell ref="A823:C823"/>
    <mergeCell ref="F823:G823"/>
    <mergeCell ref="H823:I823"/>
    <mergeCell ref="J823:K823"/>
    <mergeCell ref="L823:M823"/>
    <mergeCell ref="A819:C821"/>
    <mergeCell ref="D819:E819"/>
    <mergeCell ref="F819:G819"/>
    <mergeCell ref="H819:I819"/>
    <mergeCell ref="J819:K819"/>
    <mergeCell ref="L819:M819"/>
    <mergeCell ref="D820:E820"/>
    <mergeCell ref="F820:I820"/>
    <mergeCell ref="J820:K820"/>
    <mergeCell ref="L820:M820"/>
    <mergeCell ref="B826:C826"/>
    <mergeCell ref="F826:G826"/>
    <mergeCell ref="H826:I826"/>
    <mergeCell ref="J826:K826"/>
    <mergeCell ref="L826:M826"/>
    <mergeCell ref="B827:C827"/>
    <mergeCell ref="F827:G827"/>
    <mergeCell ref="H827:I827"/>
    <mergeCell ref="J827:K827"/>
    <mergeCell ref="L827:M827"/>
    <mergeCell ref="B824:C824"/>
    <mergeCell ref="F824:G824"/>
    <mergeCell ref="H824:I824"/>
    <mergeCell ref="J824:K824"/>
    <mergeCell ref="L824:M824"/>
    <mergeCell ref="B825:C825"/>
    <mergeCell ref="F825:G825"/>
    <mergeCell ref="H825:I825"/>
    <mergeCell ref="J825:K825"/>
    <mergeCell ref="L825:M825"/>
    <mergeCell ref="B830:C830"/>
    <mergeCell ref="F830:G830"/>
    <mergeCell ref="H830:I830"/>
    <mergeCell ref="J830:K830"/>
    <mergeCell ref="L830:M830"/>
    <mergeCell ref="B831:C831"/>
    <mergeCell ref="F831:G831"/>
    <mergeCell ref="H831:I831"/>
    <mergeCell ref="J831:K831"/>
    <mergeCell ref="L831:M831"/>
    <mergeCell ref="B828:C828"/>
    <mergeCell ref="F828:G828"/>
    <mergeCell ref="H828:I828"/>
    <mergeCell ref="J828:K828"/>
    <mergeCell ref="L828:M828"/>
    <mergeCell ref="B829:C829"/>
    <mergeCell ref="F829:G829"/>
    <mergeCell ref="H829:I829"/>
    <mergeCell ref="J829:K829"/>
    <mergeCell ref="L829:M829"/>
    <mergeCell ref="A837:B837"/>
    <mergeCell ref="H837:I837"/>
    <mergeCell ref="A838:B838"/>
    <mergeCell ref="H838:I838"/>
    <mergeCell ref="A839:B839"/>
    <mergeCell ref="H839:I839"/>
    <mergeCell ref="A834:M834"/>
    <mergeCell ref="A835:B835"/>
    <mergeCell ref="H835:I835"/>
    <mergeCell ref="J835:K835"/>
    <mergeCell ref="L835:M835"/>
    <mergeCell ref="A836:B836"/>
    <mergeCell ref="H836:I836"/>
    <mergeCell ref="J832:K832"/>
    <mergeCell ref="L832:M832"/>
    <mergeCell ref="B833:C833"/>
    <mergeCell ref="F833:G833"/>
    <mergeCell ref="H833:I833"/>
    <mergeCell ref="J833:K833"/>
    <mergeCell ref="L833:M833"/>
    <mergeCell ref="A846:B846"/>
    <mergeCell ref="H846:I846"/>
    <mergeCell ref="A847:B847"/>
    <mergeCell ref="H847:I847"/>
    <mergeCell ref="E848:I848"/>
    <mergeCell ref="L848:M848"/>
    <mergeCell ref="A843:B843"/>
    <mergeCell ref="H843:I843"/>
    <mergeCell ref="A844:B844"/>
    <mergeCell ref="H844:I844"/>
    <mergeCell ref="A845:B845"/>
    <mergeCell ref="H845:I845"/>
    <mergeCell ref="A840:B840"/>
    <mergeCell ref="H840:I840"/>
    <mergeCell ref="A841:B841"/>
    <mergeCell ref="H841:I841"/>
    <mergeCell ref="A842:B842"/>
    <mergeCell ref="H842:I842"/>
    <mergeCell ref="A853:C853"/>
    <mergeCell ref="D853:E853"/>
    <mergeCell ref="F853:G853"/>
    <mergeCell ref="H853:I853"/>
    <mergeCell ref="J853:K853"/>
    <mergeCell ref="L853:M853"/>
    <mergeCell ref="A852:C852"/>
    <mergeCell ref="D852:E852"/>
    <mergeCell ref="F852:G852"/>
    <mergeCell ref="H852:I852"/>
    <mergeCell ref="J852:K852"/>
    <mergeCell ref="L852:M852"/>
    <mergeCell ref="A849:C849"/>
    <mergeCell ref="E849:I849"/>
    <mergeCell ref="J850:L850"/>
    <mergeCell ref="A851:C851"/>
    <mergeCell ref="D851:I851"/>
    <mergeCell ref="J851:K851"/>
    <mergeCell ref="L851:M851"/>
    <mergeCell ref="A858:B858"/>
    <mergeCell ref="H858:I858"/>
    <mergeCell ref="A859:B859"/>
    <mergeCell ref="H859:I859"/>
    <mergeCell ref="A860:M860"/>
    <mergeCell ref="A861:B862"/>
    <mergeCell ref="C861:C862"/>
    <mergeCell ref="D861:E861"/>
    <mergeCell ref="F861:G861"/>
    <mergeCell ref="H861:H862"/>
    <mergeCell ref="D856:E856"/>
    <mergeCell ref="F856:I856"/>
    <mergeCell ref="J856:K856"/>
    <mergeCell ref="L856:M856"/>
    <mergeCell ref="A857:B857"/>
    <mergeCell ref="H857:I857"/>
    <mergeCell ref="A854:C856"/>
    <mergeCell ref="D854:E854"/>
    <mergeCell ref="F854:G854"/>
    <mergeCell ref="H854:I854"/>
    <mergeCell ref="J854:K854"/>
    <mergeCell ref="L854:M854"/>
    <mergeCell ref="D855:E855"/>
    <mergeCell ref="F855:I855"/>
    <mergeCell ref="J855:K855"/>
    <mergeCell ref="L855:M855"/>
    <mergeCell ref="A875:C875"/>
    <mergeCell ref="D875:E875"/>
    <mergeCell ref="F875:G875"/>
    <mergeCell ref="J875:K875"/>
    <mergeCell ref="L875:M875"/>
    <mergeCell ref="A876:C876"/>
    <mergeCell ref="D876:E876"/>
    <mergeCell ref="F876:G876"/>
    <mergeCell ref="J876:K876"/>
    <mergeCell ref="L876:M876"/>
    <mergeCell ref="I861:I862"/>
    <mergeCell ref="J861:K861"/>
    <mergeCell ref="L861:M861"/>
    <mergeCell ref="A874:E874"/>
    <mergeCell ref="F874:G874"/>
    <mergeCell ref="J874:K874"/>
    <mergeCell ref="L874:M874"/>
    <mergeCell ref="A881:M881"/>
    <mergeCell ref="A882:M882"/>
    <mergeCell ref="A883:M883"/>
    <mergeCell ref="A884:M884"/>
    <mergeCell ref="E885:I885"/>
    <mergeCell ref="L885:M885"/>
    <mergeCell ref="A879:C879"/>
    <mergeCell ref="D879:E879"/>
    <mergeCell ref="F879:G879"/>
    <mergeCell ref="J879:K879"/>
    <mergeCell ref="L879:M879"/>
    <mergeCell ref="A880:M880"/>
    <mergeCell ref="A877:C877"/>
    <mergeCell ref="D877:E877"/>
    <mergeCell ref="F877:G877"/>
    <mergeCell ref="J877:K877"/>
    <mergeCell ref="L877:M877"/>
    <mergeCell ref="A878:C878"/>
    <mergeCell ref="D878:E878"/>
    <mergeCell ref="F878:G878"/>
    <mergeCell ref="J878:K878"/>
    <mergeCell ref="L878:M878"/>
    <mergeCell ref="A890:C890"/>
    <mergeCell ref="D890:E890"/>
    <mergeCell ref="F890:G890"/>
    <mergeCell ref="H890:I890"/>
    <mergeCell ref="J890:K890"/>
    <mergeCell ref="L890:M890"/>
    <mergeCell ref="A889:C889"/>
    <mergeCell ref="D889:E889"/>
    <mergeCell ref="F889:G889"/>
    <mergeCell ref="H889:I889"/>
    <mergeCell ref="J889:K889"/>
    <mergeCell ref="L889:M889"/>
    <mergeCell ref="A886:C886"/>
    <mergeCell ref="E886:I886"/>
    <mergeCell ref="J887:L887"/>
    <mergeCell ref="A888:C888"/>
    <mergeCell ref="D888:I888"/>
    <mergeCell ref="J888:K888"/>
    <mergeCell ref="L888:M888"/>
    <mergeCell ref="A902:M902"/>
    <mergeCell ref="A903:M903"/>
    <mergeCell ref="E904:I904"/>
    <mergeCell ref="L904:M904"/>
    <mergeCell ref="A905:C905"/>
    <mergeCell ref="E905:I905"/>
    <mergeCell ref="A896:M896"/>
    <mergeCell ref="A897:M897"/>
    <mergeCell ref="A898:M898"/>
    <mergeCell ref="A899:M899"/>
    <mergeCell ref="A900:M900"/>
    <mergeCell ref="A901:M901"/>
    <mergeCell ref="D893:E893"/>
    <mergeCell ref="F893:I893"/>
    <mergeCell ref="J893:K893"/>
    <mergeCell ref="L893:M893"/>
    <mergeCell ref="A894:M894"/>
    <mergeCell ref="A895:G895"/>
    <mergeCell ref="H895:M895"/>
    <mergeCell ref="A891:C893"/>
    <mergeCell ref="D891:E891"/>
    <mergeCell ref="F891:G891"/>
    <mergeCell ref="H891:I891"/>
    <mergeCell ref="J891:K891"/>
    <mergeCell ref="L891:M891"/>
    <mergeCell ref="D892:E892"/>
    <mergeCell ref="F892:I892"/>
    <mergeCell ref="J892:K892"/>
    <mergeCell ref="L892:M892"/>
    <mergeCell ref="L908:M908"/>
    <mergeCell ref="A909:C909"/>
    <mergeCell ref="D909:E909"/>
    <mergeCell ref="F909:G909"/>
    <mergeCell ref="H909:I909"/>
    <mergeCell ref="J909:K909"/>
    <mergeCell ref="L909:M909"/>
    <mergeCell ref="J906:L906"/>
    <mergeCell ref="A907:C907"/>
    <mergeCell ref="D907:I907"/>
    <mergeCell ref="J907:K907"/>
    <mergeCell ref="L907:M907"/>
    <mergeCell ref="A908:C908"/>
    <mergeCell ref="D908:E908"/>
    <mergeCell ref="F908:G908"/>
    <mergeCell ref="H908:I908"/>
    <mergeCell ref="J908:K908"/>
    <mergeCell ref="D912:E912"/>
    <mergeCell ref="F912:I912"/>
    <mergeCell ref="J912:K912"/>
    <mergeCell ref="L912:M912"/>
    <mergeCell ref="A913:M913"/>
    <mergeCell ref="A914:C914"/>
    <mergeCell ref="F914:G914"/>
    <mergeCell ref="H914:I914"/>
    <mergeCell ref="J914:K914"/>
    <mergeCell ref="L914:M914"/>
    <mergeCell ref="A910:C912"/>
    <mergeCell ref="D910:E910"/>
    <mergeCell ref="F910:G910"/>
    <mergeCell ref="H910:I910"/>
    <mergeCell ref="J910:K910"/>
    <mergeCell ref="L910:M910"/>
    <mergeCell ref="D911:E911"/>
    <mergeCell ref="F911:I911"/>
    <mergeCell ref="J911:K911"/>
    <mergeCell ref="L911:M911"/>
    <mergeCell ref="B917:C917"/>
    <mergeCell ref="F917:G917"/>
    <mergeCell ref="H917:I917"/>
    <mergeCell ref="J917:K917"/>
    <mergeCell ref="L917:M917"/>
    <mergeCell ref="B918:C918"/>
    <mergeCell ref="F918:G918"/>
    <mergeCell ref="H918:I918"/>
    <mergeCell ref="J918:K918"/>
    <mergeCell ref="L918:M918"/>
    <mergeCell ref="B915:C915"/>
    <mergeCell ref="F915:G915"/>
    <mergeCell ref="H915:I915"/>
    <mergeCell ref="J915:K915"/>
    <mergeCell ref="L915:M915"/>
    <mergeCell ref="B916:C916"/>
    <mergeCell ref="F916:G916"/>
    <mergeCell ref="H916:I916"/>
    <mergeCell ref="J916:K916"/>
    <mergeCell ref="L916:M916"/>
    <mergeCell ref="B921:C921"/>
    <mergeCell ref="F921:G921"/>
    <mergeCell ref="H921:I921"/>
    <mergeCell ref="J921:K921"/>
    <mergeCell ref="L921:M921"/>
    <mergeCell ref="B922:C922"/>
    <mergeCell ref="F922:G922"/>
    <mergeCell ref="H922:I922"/>
    <mergeCell ref="J922:K922"/>
    <mergeCell ref="L922:M922"/>
    <mergeCell ref="B919:C919"/>
    <mergeCell ref="F919:G919"/>
    <mergeCell ref="H919:I919"/>
    <mergeCell ref="J919:K919"/>
    <mergeCell ref="L919:M919"/>
    <mergeCell ref="B920:C920"/>
    <mergeCell ref="F920:G920"/>
    <mergeCell ref="H920:I920"/>
    <mergeCell ref="J920:K920"/>
    <mergeCell ref="L920:M920"/>
    <mergeCell ref="A928:B928"/>
    <mergeCell ref="H928:I928"/>
    <mergeCell ref="A929:B929"/>
    <mergeCell ref="H929:I929"/>
    <mergeCell ref="A930:B930"/>
    <mergeCell ref="H930:I930"/>
    <mergeCell ref="A925:M925"/>
    <mergeCell ref="A926:B926"/>
    <mergeCell ref="H926:I926"/>
    <mergeCell ref="J926:K926"/>
    <mergeCell ref="L926:M926"/>
    <mergeCell ref="A927:B927"/>
    <mergeCell ref="H927:I927"/>
    <mergeCell ref="B923:C923"/>
    <mergeCell ref="F923:G923"/>
    <mergeCell ref="H923:I923"/>
    <mergeCell ref="J923:K923"/>
    <mergeCell ref="L923:M923"/>
    <mergeCell ref="B924:C924"/>
    <mergeCell ref="F924:G924"/>
    <mergeCell ref="H924:I924"/>
    <mergeCell ref="J924:K924"/>
    <mergeCell ref="L924:M924"/>
    <mergeCell ref="A937:B937"/>
    <mergeCell ref="H937:I937"/>
    <mergeCell ref="A938:B938"/>
    <mergeCell ref="H938:I938"/>
    <mergeCell ref="E939:I939"/>
    <mergeCell ref="L939:M939"/>
    <mergeCell ref="A934:B934"/>
    <mergeCell ref="H934:I934"/>
    <mergeCell ref="A935:B935"/>
    <mergeCell ref="H935:I935"/>
    <mergeCell ref="A936:B936"/>
    <mergeCell ref="H936:I936"/>
    <mergeCell ref="A931:B931"/>
    <mergeCell ref="H931:I931"/>
    <mergeCell ref="A932:B932"/>
    <mergeCell ref="H932:I932"/>
    <mergeCell ref="A933:B933"/>
    <mergeCell ref="H933:I933"/>
    <mergeCell ref="A944:C944"/>
    <mergeCell ref="D944:E944"/>
    <mergeCell ref="F944:G944"/>
    <mergeCell ref="H944:I944"/>
    <mergeCell ref="J944:K944"/>
    <mergeCell ref="L944:M944"/>
    <mergeCell ref="A943:C943"/>
    <mergeCell ref="D943:E943"/>
    <mergeCell ref="F943:G943"/>
    <mergeCell ref="H943:I943"/>
    <mergeCell ref="J943:K943"/>
    <mergeCell ref="L943:M943"/>
    <mergeCell ref="A940:C940"/>
    <mergeCell ref="E940:I940"/>
    <mergeCell ref="J941:L941"/>
    <mergeCell ref="A942:C942"/>
    <mergeCell ref="D942:I942"/>
    <mergeCell ref="J942:K942"/>
    <mergeCell ref="L942:M942"/>
    <mergeCell ref="A949:B949"/>
    <mergeCell ref="H949:I949"/>
    <mergeCell ref="A950:B950"/>
    <mergeCell ref="H950:I950"/>
    <mergeCell ref="A951:M951"/>
    <mergeCell ref="A952:B953"/>
    <mergeCell ref="C952:C953"/>
    <mergeCell ref="D952:E952"/>
    <mergeCell ref="F952:G952"/>
    <mergeCell ref="H952:H953"/>
    <mergeCell ref="D947:E947"/>
    <mergeCell ref="F947:I947"/>
    <mergeCell ref="J947:K947"/>
    <mergeCell ref="L947:M947"/>
    <mergeCell ref="A948:B948"/>
    <mergeCell ref="H948:I948"/>
    <mergeCell ref="A945:C947"/>
    <mergeCell ref="D945:E945"/>
    <mergeCell ref="F945:G945"/>
    <mergeCell ref="H945:I945"/>
    <mergeCell ref="J945:K945"/>
    <mergeCell ref="L945:M945"/>
    <mergeCell ref="D946:E946"/>
    <mergeCell ref="F946:I946"/>
    <mergeCell ref="J946:K946"/>
    <mergeCell ref="L946:M946"/>
    <mergeCell ref="A966:C966"/>
    <mergeCell ref="D966:E966"/>
    <mergeCell ref="F966:G966"/>
    <mergeCell ref="J966:K966"/>
    <mergeCell ref="L966:M966"/>
    <mergeCell ref="A967:C967"/>
    <mergeCell ref="D967:E967"/>
    <mergeCell ref="F967:G967"/>
    <mergeCell ref="J967:K967"/>
    <mergeCell ref="L967:M967"/>
    <mergeCell ref="I952:I953"/>
    <mergeCell ref="J952:K952"/>
    <mergeCell ref="L952:M952"/>
    <mergeCell ref="A965:E965"/>
    <mergeCell ref="F965:G965"/>
    <mergeCell ref="J965:K965"/>
    <mergeCell ref="L965:M965"/>
    <mergeCell ref="A972:M972"/>
    <mergeCell ref="A973:M973"/>
    <mergeCell ref="A974:M974"/>
    <mergeCell ref="A975:M975"/>
    <mergeCell ref="E976:I976"/>
    <mergeCell ref="L976:M976"/>
    <mergeCell ref="A970:C970"/>
    <mergeCell ref="D970:E970"/>
    <mergeCell ref="F970:G970"/>
    <mergeCell ref="J970:K970"/>
    <mergeCell ref="L970:M970"/>
    <mergeCell ref="A971:M971"/>
    <mergeCell ref="A968:C968"/>
    <mergeCell ref="D968:E968"/>
    <mergeCell ref="F968:G968"/>
    <mergeCell ref="J968:K968"/>
    <mergeCell ref="L968:M968"/>
    <mergeCell ref="A969:C969"/>
    <mergeCell ref="D969:E969"/>
    <mergeCell ref="F969:G969"/>
    <mergeCell ref="J969:K969"/>
    <mergeCell ref="L969:M969"/>
    <mergeCell ref="A981:C981"/>
    <mergeCell ref="D981:E981"/>
    <mergeCell ref="F981:G981"/>
    <mergeCell ref="H981:I981"/>
    <mergeCell ref="J981:K981"/>
    <mergeCell ref="L981:M981"/>
    <mergeCell ref="A980:C980"/>
    <mergeCell ref="D980:E980"/>
    <mergeCell ref="F980:G980"/>
    <mergeCell ref="H980:I980"/>
    <mergeCell ref="J980:K980"/>
    <mergeCell ref="L980:M980"/>
    <mergeCell ref="A977:C977"/>
    <mergeCell ref="E977:I977"/>
    <mergeCell ref="J978:L978"/>
    <mergeCell ref="A979:C979"/>
    <mergeCell ref="D979:I979"/>
    <mergeCell ref="J979:K979"/>
    <mergeCell ref="L979:M979"/>
    <mergeCell ref="A993:M993"/>
    <mergeCell ref="A994:M994"/>
    <mergeCell ref="E995:I995"/>
    <mergeCell ref="L995:M995"/>
    <mergeCell ref="A996:C996"/>
    <mergeCell ref="E996:I996"/>
    <mergeCell ref="A987:M987"/>
    <mergeCell ref="A988:M988"/>
    <mergeCell ref="A989:M989"/>
    <mergeCell ref="A990:M990"/>
    <mergeCell ref="A991:M991"/>
    <mergeCell ref="A992:M992"/>
    <mergeCell ref="D984:E984"/>
    <mergeCell ref="F984:I984"/>
    <mergeCell ref="J984:K984"/>
    <mergeCell ref="L984:M984"/>
    <mergeCell ref="A985:M985"/>
    <mergeCell ref="A986:G986"/>
    <mergeCell ref="H986:M986"/>
    <mergeCell ref="A982:C984"/>
    <mergeCell ref="D982:E982"/>
    <mergeCell ref="F982:G982"/>
    <mergeCell ref="H982:I982"/>
    <mergeCell ref="J982:K982"/>
    <mergeCell ref="L982:M982"/>
    <mergeCell ref="D983:E983"/>
    <mergeCell ref="F983:I983"/>
    <mergeCell ref="J983:K983"/>
    <mergeCell ref="L983:M983"/>
    <mergeCell ref="L999:M999"/>
    <mergeCell ref="A1000:C1000"/>
    <mergeCell ref="D1000:E1000"/>
    <mergeCell ref="F1000:G1000"/>
    <mergeCell ref="H1000:I1000"/>
    <mergeCell ref="J1000:K1000"/>
    <mergeCell ref="L1000:M1000"/>
    <mergeCell ref="J997:L997"/>
    <mergeCell ref="A998:C998"/>
    <mergeCell ref="D998:I998"/>
    <mergeCell ref="J998:K998"/>
    <mergeCell ref="L998:M998"/>
    <mergeCell ref="A999:C999"/>
    <mergeCell ref="D999:E999"/>
    <mergeCell ref="F999:G999"/>
    <mergeCell ref="H999:I999"/>
    <mergeCell ref="J999:K999"/>
    <mergeCell ref="D1003:E1003"/>
    <mergeCell ref="F1003:I1003"/>
    <mergeCell ref="J1003:K1003"/>
    <mergeCell ref="L1003:M1003"/>
    <mergeCell ref="A1004:M1004"/>
    <mergeCell ref="A1005:C1005"/>
    <mergeCell ref="F1005:G1005"/>
    <mergeCell ref="H1005:I1005"/>
    <mergeCell ref="J1005:K1005"/>
    <mergeCell ref="L1005:M1005"/>
    <mergeCell ref="A1001:C1003"/>
    <mergeCell ref="D1001:E1001"/>
    <mergeCell ref="F1001:G1001"/>
    <mergeCell ref="H1001:I1001"/>
    <mergeCell ref="J1001:K1001"/>
    <mergeCell ref="L1001:M1001"/>
    <mergeCell ref="D1002:E1002"/>
    <mergeCell ref="F1002:I1002"/>
    <mergeCell ref="J1002:K1002"/>
    <mergeCell ref="L1002:M1002"/>
    <mergeCell ref="B1008:C1008"/>
    <mergeCell ref="F1008:G1008"/>
    <mergeCell ref="H1008:I1008"/>
    <mergeCell ref="J1008:K1008"/>
    <mergeCell ref="L1008:M1008"/>
    <mergeCell ref="B1009:C1009"/>
    <mergeCell ref="F1009:G1009"/>
    <mergeCell ref="H1009:I1009"/>
    <mergeCell ref="J1009:K1009"/>
    <mergeCell ref="L1009:M1009"/>
    <mergeCell ref="B1006:C1006"/>
    <mergeCell ref="F1006:G1006"/>
    <mergeCell ref="H1006:I1006"/>
    <mergeCell ref="J1006:K1006"/>
    <mergeCell ref="L1006:M1006"/>
    <mergeCell ref="B1007:C1007"/>
    <mergeCell ref="F1007:G1007"/>
    <mergeCell ref="H1007:I1007"/>
    <mergeCell ref="J1007:K1007"/>
    <mergeCell ref="L1007:M1007"/>
    <mergeCell ref="B1012:C1012"/>
    <mergeCell ref="F1012:G1012"/>
    <mergeCell ref="H1012:I1012"/>
    <mergeCell ref="J1012:K1012"/>
    <mergeCell ref="L1012:M1012"/>
    <mergeCell ref="B1013:C1013"/>
    <mergeCell ref="F1013:G1013"/>
    <mergeCell ref="H1013:I1013"/>
    <mergeCell ref="J1013:K1013"/>
    <mergeCell ref="L1013:M1013"/>
    <mergeCell ref="B1010:C1010"/>
    <mergeCell ref="F1010:G1010"/>
    <mergeCell ref="H1010:I1010"/>
    <mergeCell ref="J1010:K1010"/>
    <mergeCell ref="L1010:M1010"/>
    <mergeCell ref="B1011:C1011"/>
    <mergeCell ref="F1011:G1011"/>
    <mergeCell ref="H1011:I1011"/>
    <mergeCell ref="J1011:K1011"/>
    <mergeCell ref="L1011:M1011"/>
    <mergeCell ref="A1019:B1019"/>
    <mergeCell ref="H1019:I1019"/>
    <mergeCell ref="A1020:B1020"/>
    <mergeCell ref="H1020:I1020"/>
    <mergeCell ref="A1021:B1021"/>
    <mergeCell ref="H1021:I1021"/>
    <mergeCell ref="A1016:M1016"/>
    <mergeCell ref="A1017:B1017"/>
    <mergeCell ref="H1017:I1017"/>
    <mergeCell ref="J1017:K1017"/>
    <mergeCell ref="L1017:M1017"/>
    <mergeCell ref="A1018:B1018"/>
    <mergeCell ref="H1018:I1018"/>
    <mergeCell ref="B1014:C1014"/>
    <mergeCell ref="F1014:G1014"/>
    <mergeCell ref="H1014:I1014"/>
    <mergeCell ref="J1014:K1014"/>
    <mergeCell ref="L1014:M1014"/>
    <mergeCell ref="B1015:C1015"/>
    <mergeCell ref="F1015:G1015"/>
    <mergeCell ref="H1015:I1015"/>
    <mergeCell ref="J1015:K1015"/>
    <mergeCell ref="L1015:M1015"/>
    <mergeCell ref="A1028:B1028"/>
    <mergeCell ref="H1028:I1028"/>
    <mergeCell ref="A1029:B1029"/>
    <mergeCell ref="H1029:I1029"/>
    <mergeCell ref="E1030:I1030"/>
    <mergeCell ref="L1030:M1030"/>
    <mergeCell ref="A1025:B1025"/>
    <mergeCell ref="H1025:I1025"/>
    <mergeCell ref="A1026:B1026"/>
    <mergeCell ref="H1026:I1026"/>
    <mergeCell ref="A1027:B1027"/>
    <mergeCell ref="H1027:I1027"/>
    <mergeCell ref="A1022:B1022"/>
    <mergeCell ref="H1022:I1022"/>
    <mergeCell ref="A1023:B1023"/>
    <mergeCell ref="H1023:I1023"/>
    <mergeCell ref="A1024:B1024"/>
    <mergeCell ref="H1024:I1024"/>
    <mergeCell ref="A1035:C1035"/>
    <mergeCell ref="D1035:E1035"/>
    <mergeCell ref="F1035:G1035"/>
    <mergeCell ref="H1035:I1035"/>
    <mergeCell ref="J1035:K1035"/>
    <mergeCell ref="L1035:M1035"/>
    <mergeCell ref="A1034:C1034"/>
    <mergeCell ref="D1034:E1034"/>
    <mergeCell ref="F1034:G1034"/>
    <mergeCell ref="H1034:I1034"/>
    <mergeCell ref="J1034:K1034"/>
    <mergeCell ref="L1034:M1034"/>
    <mergeCell ref="A1031:C1031"/>
    <mergeCell ref="E1031:I1031"/>
    <mergeCell ref="J1032:L1032"/>
    <mergeCell ref="A1033:C1033"/>
    <mergeCell ref="D1033:I1033"/>
    <mergeCell ref="J1033:K1033"/>
    <mergeCell ref="L1033:M1033"/>
    <mergeCell ref="A1040:B1040"/>
    <mergeCell ref="H1040:I1040"/>
    <mergeCell ref="A1041:B1041"/>
    <mergeCell ref="H1041:I1041"/>
    <mergeCell ref="A1042:M1042"/>
    <mergeCell ref="A1043:B1044"/>
    <mergeCell ref="C1043:C1044"/>
    <mergeCell ref="D1043:E1043"/>
    <mergeCell ref="F1043:G1043"/>
    <mergeCell ref="H1043:H1044"/>
    <mergeCell ref="D1038:E1038"/>
    <mergeCell ref="F1038:I1038"/>
    <mergeCell ref="J1038:K1038"/>
    <mergeCell ref="L1038:M1038"/>
    <mergeCell ref="A1039:B1039"/>
    <mergeCell ref="H1039:I1039"/>
    <mergeCell ref="A1036:C1038"/>
    <mergeCell ref="D1036:E1036"/>
    <mergeCell ref="F1036:G1036"/>
    <mergeCell ref="H1036:I1036"/>
    <mergeCell ref="J1036:K1036"/>
    <mergeCell ref="L1036:M1036"/>
    <mergeCell ref="D1037:E1037"/>
    <mergeCell ref="F1037:I1037"/>
    <mergeCell ref="J1037:K1037"/>
    <mergeCell ref="L1037:M1037"/>
    <mergeCell ref="A1057:C1057"/>
    <mergeCell ref="D1057:E1057"/>
    <mergeCell ref="F1057:G1057"/>
    <mergeCell ref="J1057:K1057"/>
    <mergeCell ref="L1057:M1057"/>
    <mergeCell ref="A1058:C1058"/>
    <mergeCell ref="D1058:E1058"/>
    <mergeCell ref="F1058:G1058"/>
    <mergeCell ref="J1058:K1058"/>
    <mergeCell ref="L1058:M1058"/>
    <mergeCell ref="I1043:I1044"/>
    <mergeCell ref="J1043:K1043"/>
    <mergeCell ref="L1043:M1043"/>
    <mergeCell ref="A1056:E1056"/>
    <mergeCell ref="F1056:G1056"/>
    <mergeCell ref="J1056:K1056"/>
    <mergeCell ref="L1056:M1056"/>
    <mergeCell ref="A1063:M1063"/>
    <mergeCell ref="A1064:M1064"/>
    <mergeCell ref="E1065:I1065"/>
    <mergeCell ref="L1065:M1065"/>
    <mergeCell ref="A1066:C1066"/>
    <mergeCell ref="E1066:I1066"/>
    <mergeCell ref="A1061:C1061"/>
    <mergeCell ref="D1061:E1061"/>
    <mergeCell ref="F1061:G1061"/>
    <mergeCell ref="J1061:K1061"/>
    <mergeCell ref="L1061:M1061"/>
    <mergeCell ref="A1062:M1062"/>
    <mergeCell ref="A1059:C1059"/>
    <mergeCell ref="D1059:E1059"/>
    <mergeCell ref="F1059:G1059"/>
    <mergeCell ref="J1059:K1059"/>
    <mergeCell ref="L1059:M1059"/>
    <mergeCell ref="A1060:C1060"/>
    <mergeCell ref="D1060:E1060"/>
    <mergeCell ref="F1060:G1060"/>
    <mergeCell ref="J1060:K1060"/>
    <mergeCell ref="L1060:M1060"/>
    <mergeCell ref="L1069:M1069"/>
    <mergeCell ref="A1070:C1070"/>
    <mergeCell ref="D1070:E1070"/>
    <mergeCell ref="F1070:G1070"/>
    <mergeCell ref="H1070:I1070"/>
    <mergeCell ref="J1070:K1070"/>
    <mergeCell ref="L1070:M1070"/>
    <mergeCell ref="J1067:L1067"/>
    <mergeCell ref="A1068:C1068"/>
    <mergeCell ref="D1068:I1068"/>
    <mergeCell ref="J1068:K1068"/>
    <mergeCell ref="L1068:M1068"/>
    <mergeCell ref="A1069:C1069"/>
    <mergeCell ref="D1069:E1069"/>
    <mergeCell ref="F1069:G1069"/>
    <mergeCell ref="H1069:I1069"/>
    <mergeCell ref="J1069:K1069"/>
    <mergeCell ref="A1081:M1081"/>
    <mergeCell ref="A1082:M1082"/>
    <mergeCell ref="A1083:M1083"/>
    <mergeCell ref="A1084:M1084"/>
    <mergeCell ref="A1085:M1085"/>
    <mergeCell ref="E1086:I1086"/>
    <mergeCell ref="L1086:M1086"/>
    <mergeCell ref="A1076:M1076"/>
    <mergeCell ref="A1077:G1077"/>
    <mergeCell ref="H1077:M1077"/>
    <mergeCell ref="A1078:M1078"/>
    <mergeCell ref="A1079:M1079"/>
    <mergeCell ref="A1080:M1080"/>
    <mergeCell ref="D1073:E1073"/>
    <mergeCell ref="F1073:I1073"/>
    <mergeCell ref="J1073:K1073"/>
    <mergeCell ref="L1073:M1073"/>
    <mergeCell ref="A1074:M1074"/>
    <mergeCell ref="A1075:M1075"/>
    <mergeCell ref="A1071:C1073"/>
    <mergeCell ref="D1071:E1071"/>
    <mergeCell ref="F1071:G1071"/>
    <mergeCell ref="H1071:I1071"/>
    <mergeCell ref="J1071:K1071"/>
    <mergeCell ref="L1071:M1071"/>
    <mergeCell ref="D1072:E1072"/>
    <mergeCell ref="F1072:I1072"/>
    <mergeCell ref="J1072:K1072"/>
    <mergeCell ref="L1072:M1072"/>
    <mergeCell ref="A1091:C1091"/>
    <mergeCell ref="D1091:E1091"/>
    <mergeCell ref="F1091:G1091"/>
    <mergeCell ref="H1091:I1091"/>
    <mergeCell ref="J1091:K1091"/>
    <mergeCell ref="L1091:M1091"/>
    <mergeCell ref="A1090:C1090"/>
    <mergeCell ref="D1090:E1090"/>
    <mergeCell ref="F1090:G1090"/>
    <mergeCell ref="H1090:I1090"/>
    <mergeCell ref="J1090:K1090"/>
    <mergeCell ref="L1090:M1090"/>
    <mergeCell ref="A1087:C1087"/>
    <mergeCell ref="E1087:I1087"/>
    <mergeCell ref="J1088:L1088"/>
    <mergeCell ref="A1089:C1089"/>
    <mergeCell ref="D1089:I1089"/>
    <mergeCell ref="J1089:K1089"/>
    <mergeCell ref="L1089:M1089"/>
    <mergeCell ref="D1094:E1094"/>
    <mergeCell ref="F1094:I1094"/>
    <mergeCell ref="J1094:K1094"/>
    <mergeCell ref="L1094:M1094"/>
    <mergeCell ref="A1095:M1095"/>
    <mergeCell ref="A1096:C1096"/>
    <mergeCell ref="F1096:G1096"/>
    <mergeCell ref="H1096:I1096"/>
    <mergeCell ref="J1096:K1096"/>
    <mergeCell ref="L1096:M1096"/>
    <mergeCell ref="A1092:C1094"/>
    <mergeCell ref="D1092:E1092"/>
    <mergeCell ref="F1092:G1092"/>
    <mergeCell ref="H1092:I1092"/>
    <mergeCell ref="J1092:K1092"/>
    <mergeCell ref="L1092:M1092"/>
    <mergeCell ref="D1093:E1093"/>
    <mergeCell ref="F1093:I1093"/>
    <mergeCell ref="J1093:K1093"/>
    <mergeCell ref="L1093:M1093"/>
    <mergeCell ref="B1099:C1099"/>
    <mergeCell ref="F1099:G1099"/>
    <mergeCell ref="H1099:I1099"/>
    <mergeCell ref="J1099:K1099"/>
    <mergeCell ref="L1099:M1099"/>
    <mergeCell ref="B1100:C1100"/>
    <mergeCell ref="F1100:G1100"/>
    <mergeCell ref="H1100:I1100"/>
    <mergeCell ref="J1100:K1100"/>
    <mergeCell ref="L1100:M1100"/>
    <mergeCell ref="B1097:C1097"/>
    <mergeCell ref="F1097:G1097"/>
    <mergeCell ref="H1097:I1097"/>
    <mergeCell ref="J1097:K1097"/>
    <mergeCell ref="L1097:M1097"/>
    <mergeCell ref="B1098:C1098"/>
    <mergeCell ref="F1098:G1098"/>
    <mergeCell ref="H1098:I1098"/>
    <mergeCell ref="J1098:K1098"/>
    <mergeCell ref="L1098:M1098"/>
    <mergeCell ref="B1103:C1103"/>
    <mergeCell ref="F1103:G1103"/>
    <mergeCell ref="H1103:I1103"/>
    <mergeCell ref="J1103:K1103"/>
    <mergeCell ref="L1103:M1103"/>
    <mergeCell ref="B1104:C1104"/>
    <mergeCell ref="F1104:G1104"/>
    <mergeCell ref="H1104:I1104"/>
    <mergeCell ref="J1104:K1104"/>
    <mergeCell ref="L1104:M1104"/>
    <mergeCell ref="B1101:C1101"/>
    <mergeCell ref="F1101:G1101"/>
    <mergeCell ref="H1101:I1101"/>
    <mergeCell ref="J1101:K1101"/>
    <mergeCell ref="L1101:M1101"/>
    <mergeCell ref="B1102:C1102"/>
    <mergeCell ref="F1102:G1102"/>
    <mergeCell ref="H1102:I1102"/>
    <mergeCell ref="J1102:K1102"/>
    <mergeCell ref="L1102:M1102"/>
    <mergeCell ref="A1110:B1110"/>
    <mergeCell ref="H1110:I1110"/>
    <mergeCell ref="A1111:B1111"/>
    <mergeCell ref="H1111:I1111"/>
    <mergeCell ref="A1112:B1112"/>
    <mergeCell ref="H1112:I1112"/>
    <mergeCell ref="A1107:M1107"/>
    <mergeCell ref="A1108:B1108"/>
    <mergeCell ref="H1108:I1108"/>
    <mergeCell ref="J1108:K1108"/>
    <mergeCell ref="L1108:M1108"/>
    <mergeCell ref="A1109:B1109"/>
    <mergeCell ref="H1109:I1109"/>
    <mergeCell ref="B1105:C1105"/>
    <mergeCell ref="F1105:G1105"/>
    <mergeCell ref="H1105:I1105"/>
    <mergeCell ref="J1105:K1105"/>
    <mergeCell ref="L1105:M1105"/>
    <mergeCell ref="B1106:C1106"/>
    <mergeCell ref="F1106:G1106"/>
    <mergeCell ref="H1106:I1106"/>
    <mergeCell ref="J1106:K1106"/>
    <mergeCell ref="L1106:M1106"/>
    <mergeCell ref="A1119:B1119"/>
    <mergeCell ref="H1119:I1119"/>
    <mergeCell ref="A1120:B1120"/>
    <mergeCell ref="H1120:I1120"/>
    <mergeCell ref="E1121:I1121"/>
    <mergeCell ref="L1121:M1121"/>
    <mergeCell ref="A1116:B1116"/>
    <mergeCell ref="H1116:I1116"/>
    <mergeCell ref="A1117:B1117"/>
    <mergeCell ref="H1117:I1117"/>
    <mergeCell ref="A1118:B1118"/>
    <mergeCell ref="H1118:I1118"/>
    <mergeCell ref="A1113:B1113"/>
    <mergeCell ref="H1113:I1113"/>
    <mergeCell ref="A1114:B1114"/>
    <mergeCell ref="H1114:I1114"/>
    <mergeCell ref="A1115:B1115"/>
    <mergeCell ref="H1115:I1115"/>
    <mergeCell ref="A1126:C1126"/>
    <mergeCell ref="D1126:E1126"/>
    <mergeCell ref="F1126:G1126"/>
    <mergeCell ref="H1126:I1126"/>
    <mergeCell ref="J1126:K1126"/>
    <mergeCell ref="L1126:M1126"/>
    <mergeCell ref="A1125:C1125"/>
    <mergeCell ref="D1125:E1125"/>
    <mergeCell ref="F1125:G1125"/>
    <mergeCell ref="H1125:I1125"/>
    <mergeCell ref="J1125:K1125"/>
    <mergeCell ref="L1125:M1125"/>
    <mergeCell ref="A1122:C1122"/>
    <mergeCell ref="E1122:I1122"/>
    <mergeCell ref="J1123:L1123"/>
    <mergeCell ref="A1124:C1124"/>
    <mergeCell ref="D1124:I1124"/>
    <mergeCell ref="J1124:K1124"/>
    <mergeCell ref="L1124:M1124"/>
    <mergeCell ref="A1131:B1131"/>
    <mergeCell ref="H1131:I1131"/>
    <mergeCell ref="A1132:B1132"/>
    <mergeCell ref="H1132:I1132"/>
    <mergeCell ref="A1133:M1133"/>
    <mergeCell ref="A1134:B1135"/>
    <mergeCell ref="C1134:C1135"/>
    <mergeCell ref="D1134:E1134"/>
    <mergeCell ref="F1134:G1134"/>
    <mergeCell ref="H1134:H1135"/>
    <mergeCell ref="D1129:E1129"/>
    <mergeCell ref="F1129:I1129"/>
    <mergeCell ref="J1129:K1129"/>
    <mergeCell ref="L1129:M1129"/>
    <mergeCell ref="A1130:B1130"/>
    <mergeCell ref="H1130:I1130"/>
    <mergeCell ref="A1127:C1129"/>
    <mergeCell ref="D1127:E1127"/>
    <mergeCell ref="F1127:G1127"/>
    <mergeCell ref="H1127:I1127"/>
    <mergeCell ref="J1127:K1127"/>
    <mergeCell ref="L1127:M1127"/>
    <mergeCell ref="D1128:E1128"/>
    <mergeCell ref="F1128:I1128"/>
    <mergeCell ref="J1128:K1128"/>
    <mergeCell ref="L1128:M1128"/>
    <mergeCell ref="A1148:C1148"/>
    <mergeCell ref="D1148:E1148"/>
    <mergeCell ref="F1148:G1148"/>
    <mergeCell ref="J1148:K1148"/>
    <mergeCell ref="L1148:M1148"/>
    <mergeCell ref="A1149:C1149"/>
    <mergeCell ref="D1149:E1149"/>
    <mergeCell ref="F1149:G1149"/>
    <mergeCell ref="J1149:K1149"/>
    <mergeCell ref="L1149:M1149"/>
    <mergeCell ref="I1134:I1135"/>
    <mergeCell ref="J1134:K1134"/>
    <mergeCell ref="L1134:M1134"/>
    <mergeCell ref="A1147:E1147"/>
    <mergeCell ref="F1147:G1147"/>
    <mergeCell ref="J1147:K1147"/>
    <mergeCell ref="L1147:M1147"/>
    <mergeCell ref="A1154:M1154"/>
    <mergeCell ref="A1155:M1155"/>
    <mergeCell ref="A1156:M1156"/>
    <mergeCell ref="A1157:M1157"/>
    <mergeCell ref="E1158:I1158"/>
    <mergeCell ref="L1158:M1158"/>
    <mergeCell ref="A1152:C1152"/>
    <mergeCell ref="D1152:E1152"/>
    <mergeCell ref="F1152:G1152"/>
    <mergeCell ref="J1152:K1152"/>
    <mergeCell ref="L1152:M1152"/>
    <mergeCell ref="A1153:M1153"/>
    <mergeCell ref="A1150:C1150"/>
    <mergeCell ref="D1150:E1150"/>
    <mergeCell ref="F1150:G1150"/>
    <mergeCell ref="J1150:K1150"/>
    <mergeCell ref="L1150:M1150"/>
    <mergeCell ref="A1151:C1151"/>
    <mergeCell ref="D1151:E1151"/>
    <mergeCell ref="F1151:G1151"/>
    <mergeCell ref="J1151:K1151"/>
    <mergeCell ref="L1151:M1151"/>
    <mergeCell ref="A1163:C1163"/>
    <mergeCell ref="D1163:E1163"/>
    <mergeCell ref="F1163:G1163"/>
    <mergeCell ref="H1163:I1163"/>
    <mergeCell ref="J1163:K1163"/>
    <mergeCell ref="L1163:M1163"/>
    <mergeCell ref="A1162:C1162"/>
    <mergeCell ref="D1162:E1162"/>
    <mergeCell ref="F1162:G1162"/>
    <mergeCell ref="H1162:I1162"/>
    <mergeCell ref="J1162:K1162"/>
    <mergeCell ref="L1162:M1162"/>
    <mergeCell ref="A1159:C1159"/>
    <mergeCell ref="E1159:I1159"/>
    <mergeCell ref="J1160:L1160"/>
    <mergeCell ref="A1161:C1161"/>
    <mergeCell ref="D1161:I1161"/>
    <mergeCell ref="J1161:K1161"/>
    <mergeCell ref="L1161:M1161"/>
    <mergeCell ref="A1175:M1175"/>
    <mergeCell ref="A1176:M1176"/>
    <mergeCell ref="E1177:I1177"/>
    <mergeCell ref="L1177:M1177"/>
    <mergeCell ref="A1178:C1178"/>
    <mergeCell ref="E1178:I1178"/>
    <mergeCell ref="A1169:M1169"/>
    <mergeCell ref="A1170:M1170"/>
    <mergeCell ref="A1171:M1171"/>
    <mergeCell ref="A1172:M1172"/>
    <mergeCell ref="A1173:M1173"/>
    <mergeCell ref="A1174:M1174"/>
    <mergeCell ref="D1166:E1166"/>
    <mergeCell ref="F1166:I1166"/>
    <mergeCell ref="J1166:K1166"/>
    <mergeCell ref="L1166:M1166"/>
    <mergeCell ref="A1167:M1167"/>
    <mergeCell ref="A1168:G1168"/>
    <mergeCell ref="H1168:M1168"/>
    <mergeCell ref="A1164:C1166"/>
    <mergeCell ref="D1164:E1164"/>
    <mergeCell ref="F1164:G1164"/>
    <mergeCell ref="H1164:I1164"/>
    <mergeCell ref="J1164:K1164"/>
    <mergeCell ref="L1164:M1164"/>
    <mergeCell ref="D1165:E1165"/>
    <mergeCell ref="F1165:I1165"/>
    <mergeCell ref="J1165:K1165"/>
    <mergeCell ref="L1165:M1165"/>
    <mergeCell ref="L1181:M1181"/>
    <mergeCell ref="A1182:C1182"/>
    <mergeCell ref="D1182:E1182"/>
    <mergeCell ref="F1182:G1182"/>
    <mergeCell ref="H1182:I1182"/>
    <mergeCell ref="J1182:K1182"/>
    <mergeCell ref="L1182:M1182"/>
    <mergeCell ref="J1179:L1179"/>
    <mergeCell ref="A1180:C1180"/>
    <mergeCell ref="D1180:I1180"/>
    <mergeCell ref="J1180:K1180"/>
    <mergeCell ref="L1180:M1180"/>
    <mergeCell ref="A1181:C1181"/>
    <mergeCell ref="D1181:E1181"/>
    <mergeCell ref="F1181:G1181"/>
    <mergeCell ref="H1181:I1181"/>
    <mergeCell ref="J1181:K1181"/>
    <mergeCell ref="D1185:E1185"/>
    <mergeCell ref="F1185:I1185"/>
    <mergeCell ref="J1185:K1185"/>
    <mergeCell ref="L1185:M1185"/>
    <mergeCell ref="A1186:M1186"/>
    <mergeCell ref="A1187:C1187"/>
    <mergeCell ref="F1187:G1187"/>
    <mergeCell ref="H1187:I1187"/>
    <mergeCell ref="J1187:K1187"/>
    <mergeCell ref="L1187:M1187"/>
    <mergeCell ref="A1183:C1185"/>
    <mergeCell ref="D1183:E1183"/>
    <mergeCell ref="F1183:G1183"/>
    <mergeCell ref="H1183:I1183"/>
    <mergeCell ref="J1183:K1183"/>
    <mergeCell ref="L1183:M1183"/>
    <mergeCell ref="D1184:E1184"/>
    <mergeCell ref="F1184:I1184"/>
    <mergeCell ref="J1184:K1184"/>
    <mergeCell ref="L1184:M1184"/>
    <mergeCell ref="B1190:C1190"/>
    <mergeCell ref="F1190:G1190"/>
    <mergeCell ref="H1190:I1190"/>
    <mergeCell ref="J1190:K1190"/>
    <mergeCell ref="L1190:M1190"/>
    <mergeCell ref="B1191:C1191"/>
    <mergeCell ref="F1191:G1191"/>
    <mergeCell ref="H1191:I1191"/>
    <mergeCell ref="J1191:K1191"/>
    <mergeCell ref="L1191:M1191"/>
    <mergeCell ref="B1188:C1188"/>
    <mergeCell ref="F1188:G1188"/>
    <mergeCell ref="H1188:I1188"/>
    <mergeCell ref="J1188:K1188"/>
    <mergeCell ref="L1188:M1188"/>
    <mergeCell ref="B1189:C1189"/>
    <mergeCell ref="F1189:G1189"/>
    <mergeCell ref="H1189:I1189"/>
    <mergeCell ref="J1189:K1189"/>
    <mergeCell ref="L1189:M1189"/>
    <mergeCell ref="B1194:C1194"/>
    <mergeCell ref="F1194:G1194"/>
    <mergeCell ref="H1194:I1194"/>
    <mergeCell ref="J1194:K1194"/>
    <mergeCell ref="L1194:M1194"/>
    <mergeCell ref="B1195:C1195"/>
    <mergeCell ref="F1195:G1195"/>
    <mergeCell ref="H1195:I1195"/>
    <mergeCell ref="J1195:K1195"/>
    <mergeCell ref="L1195:M1195"/>
    <mergeCell ref="B1192:C1192"/>
    <mergeCell ref="F1192:G1192"/>
    <mergeCell ref="H1192:I1192"/>
    <mergeCell ref="J1192:K1192"/>
    <mergeCell ref="L1192:M1192"/>
    <mergeCell ref="B1193:C1193"/>
    <mergeCell ref="F1193:G1193"/>
    <mergeCell ref="H1193:I1193"/>
    <mergeCell ref="J1193:K1193"/>
    <mergeCell ref="L1193:M1193"/>
    <mergeCell ref="A1200:B1200"/>
    <mergeCell ref="H1200:I1200"/>
    <mergeCell ref="J1200:K1200"/>
    <mergeCell ref="L1200:M1200"/>
    <mergeCell ref="A1201:B1201"/>
    <mergeCell ref="H1201:I1201"/>
    <mergeCell ref="B1198:C1198"/>
    <mergeCell ref="F1198:G1198"/>
    <mergeCell ref="H1198:I1198"/>
    <mergeCell ref="J1198:K1198"/>
    <mergeCell ref="L1198:M1198"/>
    <mergeCell ref="A1199:M1199"/>
    <mergeCell ref="B1196:C1196"/>
    <mergeCell ref="F1196:G1196"/>
    <mergeCell ref="H1196:I1196"/>
    <mergeCell ref="J1196:K1196"/>
    <mergeCell ref="L1196:M1196"/>
    <mergeCell ref="B1197:C1197"/>
    <mergeCell ref="F1197:G1197"/>
    <mergeCell ref="H1197:I1197"/>
    <mergeCell ref="J1197:K1197"/>
    <mergeCell ref="L1197:M1197"/>
    <mergeCell ref="A1208:B1208"/>
    <mergeCell ref="H1208:I1208"/>
    <mergeCell ref="A1209:B1209"/>
    <mergeCell ref="H1209:I1209"/>
    <mergeCell ref="A1210:B1210"/>
    <mergeCell ref="H1210:I1210"/>
    <mergeCell ref="A1205:B1205"/>
    <mergeCell ref="H1205:I1205"/>
    <mergeCell ref="A1206:B1206"/>
    <mergeCell ref="H1206:I1206"/>
    <mergeCell ref="A1207:B1207"/>
    <mergeCell ref="H1207:I1207"/>
    <mergeCell ref="A1202:B1202"/>
    <mergeCell ref="H1202:I1202"/>
    <mergeCell ref="A1203:B1203"/>
    <mergeCell ref="H1203:I1203"/>
    <mergeCell ref="A1204:B1204"/>
    <mergeCell ref="H1204:I1204"/>
    <mergeCell ref="A1216:C1216"/>
    <mergeCell ref="D1216:E1216"/>
    <mergeCell ref="F1216:G1216"/>
    <mergeCell ref="H1216:I1216"/>
    <mergeCell ref="J1216:K1216"/>
    <mergeCell ref="L1216:M1216"/>
    <mergeCell ref="A1215:C1215"/>
    <mergeCell ref="D1215:E1215"/>
    <mergeCell ref="F1215:G1215"/>
    <mergeCell ref="H1215:I1215"/>
    <mergeCell ref="J1215:K1215"/>
    <mergeCell ref="L1215:M1215"/>
    <mergeCell ref="E1211:I1211"/>
    <mergeCell ref="L1211:M1211"/>
    <mergeCell ref="A1212:C1212"/>
    <mergeCell ref="E1212:I1212"/>
    <mergeCell ref="J1213:L1213"/>
    <mergeCell ref="A1214:C1214"/>
    <mergeCell ref="D1214:I1214"/>
    <mergeCell ref="J1214:K1214"/>
    <mergeCell ref="L1214:M1214"/>
    <mergeCell ref="A1221:B1221"/>
    <mergeCell ref="H1221:I1221"/>
    <mergeCell ref="A1222:B1222"/>
    <mergeCell ref="H1222:I1222"/>
    <mergeCell ref="A1223:B1223"/>
    <mergeCell ref="H1223:I1223"/>
    <mergeCell ref="D1219:E1219"/>
    <mergeCell ref="F1219:I1219"/>
    <mergeCell ref="J1219:K1219"/>
    <mergeCell ref="L1219:M1219"/>
    <mergeCell ref="A1220:B1220"/>
    <mergeCell ref="H1220:I1220"/>
    <mergeCell ref="A1217:C1219"/>
    <mergeCell ref="D1217:E1217"/>
    <mergeCell ref="F1217:G1217"/>
    <mergeCell ref="H1217:I1217"/>
    <mergeCell ref="J1217:K1217"/>
    <mergeCell ref="L1217:M1217"/>
    <mergeCell ref="D1218:E1218"/>
    <mergeCell ref="F1218:I1218"/>
    <mergeCell ref="J1218:K1218"/>
    <mergeCell ref="L1218:M1218"/>
    <mergeCell ref="L1226:M1226"/>
    <mergeCell ref="A1239:E1239"/>
    <mergeCell ref="F1239:G1239"/>
    <mergeCell ref="J1239:K1239"/>
    <mergeCell ref="L1239:M1239"/>
    <mergeCell ref="A1240:C1240"/>
    <mergeCell ref="D1240:E1240"/>
    <mergeCell ref="F1240:G1240"/>
    <mergeCell ref="J1240:K1240"/>
    <mergeCell ref="L1240:M1240"/>
    <mergeCell ref="A1224:B1224"/>
    <mergeCell ref="H1224:I1224"/>
    <mergeCell ref="A1225:M1225"/>
    <mergeCell ref="A1226:B1227"/>
    <mergeCell ref="C1226:C1227"/>
    <mergeCell ref="D1226:E1226"/>
    <mergeCell ref="F1226:G1226"/>
    <mergeCell ref="H1226:H1227"/>
    <mergeCell ref="I1226:I1227"/>
    <mergeCell ref="J1226:K1226"/>
    <mergeCell ref="A1245:M1245"/>
    <mergeCell ref="A1246:M1246"/>
    <mergeCell ref="A1247:M1247"/>
    <mergeCell ref="A1248:M1248"/>
    <mergeCell ref="E1249:I1249"/>
    <mergeCell ref="L1249:M1249"/>
    <mergeCell ref="A1243:C1243"/>
    <mergeCell ref="D1243:E1243"/>
    <mergeCell ref="F1243:G1243"/>
    <mergeCell ref="J1243:K1243"/>
    <mergeCell ref="L1243:M1243"/>
    <mergeCell ref="A1244:C1244"/>
    <mergeCell ref="D1244:E1244"/>
    <mergeCell ref="F1244:G1244"/>
    <mergeCell ref="J1244:K1244"/>
    <mergeCell ref="L1244:M1244"/>
    <mergeCell ref="A1241:C1241"/>
    <mergeCell ref="D1241:E1241"/>
    <mergeCell ref="F1241:G1241"/>
    <mergeCell ref="J1241:K1241"/>
    <mergeCell ref="L1241:M1241"/>
    <mergeCell ref="A1242:C1242"/>
    <mergeCell ref="D1242:E1242"/>
    <mergeCell ref="F1242:G1242"/>
    <mergeCell ref="J1242:K1242"/>
    <mergeCell ref="L1242:M1242"/>
    <mergeCell ref="A1254:C1254"/>
    <mergeCell ref="D1254:E1254"/>
    <mergeCell ref="F1254:G1254"/>
    <mergeCell ref="H1254:I1254"/>
    <mergeCell ref="J1254:K1254"/>
    <mergeCell ref="L1254:M1254"/>
    <mergeCell ref="A1253:C1253"/>
    <mergeCell ref="D1253:E1253"/>
    <mergeCell ref="F1253:G1253"/>
    <mergeCell ref="H1253:I1253"/>
    <mergeCell ref="J1253:K1253"/>
    <mergeCell ref="L1253:M1253"/>
    <mergeCell ref="A1250:C1250"/>
    <mergeCell ref="E1250:I1250"/>
    <mergeCell ref="J1251:L1251"/>
    <mergeCell ref="A1252:C1252"/>
    <mergeCell ref="D1252:I1252"/>
    <mergeCell ref="J1252:K1252"/>
    <mergeCell ref="L1252:M1252"/>
    <mergeCell ref="A1265:M1265"/>
    <mergeCell ref="A1266:M1266"/>
    <mergeCell ref="A1267:M1267"/>
    <mergeCell ref="A1268:M1268"/>
    <mergeCell ref="E1269:I1269"/>
    <mergeCell ref="L1269:M1269"/>
    <mergeCell ref="A1260:G1260"/>
    <mergeCell ref="H1260:M1260"/>
    <mergeCell ref="A1261:M1261"/>
    <mergeCell ref="A1262:M1262"/>
    <mergeCell ref="A1263:M1263"/>
    <mergeCell ref="A1264:M1264"/>
    <mergeCell ref="D1257:E1257"/>
    <mergeCell ref="F1257:I1257"/>
    <mergeCell ref="J1257:K1257"/>
    <mergeCell ref="L1257:M1257"/>
    <mergeCell ref="A1258:M1258"/>
    <mergeCell ref="A1259:M1259"/>
    <mergeCell ref="A1255:C1257"/>
    <mergeCell ref="D1255:E1255"/>
    <mergeCell ref="F1255:G1255"/>
    <mergeCell ref="H1255:I1255"/>
    <mergeCell ref="J1255:K1255"/>
    <mergeCell ref="L1255:M1255"/>
    <mergeCell ref="D1256:E1256"/>
    <mergeCell ref="F1256:I1256"/>
    <mergeCell ref="J1256:K1256"/>
    <mergeCell ref="L1256:M1256"/>
    <mergeCell ref="A1274:C1274"/>
    <mergeCell ref="D1274:E1274"/>
    <mergeCell ref="F1274:G1274"/>
    <mergeCell ref="H1274:I1274"/>
    <mergeCell ref="J1274:K1274"/>
    <mergeCell ref="L1274:M1274"/>
    <mergeCell ref="A1273:C1273"/>
    <mergeCell ref="D1273:E1273"/>
    <mergeCell ref="F1273:G1273"/>
    <mergeCell ref="H1273:I1273"/>
    <mergeCell ref="J1273:K1273"/>
    <mergeCell ref="L1273:M1273"/>
    <mergeCell ref="A1270:C1270"/>
    <mergeCell ref="E1270:I1270"/>
    <mergeCell ref="J1271:L1271"/>
    <mergeCell ref="A1272:C1272"/>
    <mergeCell ref="D1272:I1272"/>
    <mergeCell ref="J1272:K1272"/>
    <mergeCell ref="L1272:M1272"/>
    <mergeCell ref="B1280:C1280"/>
    <mergeCell ref="F1280:G1280"/>
    <mergeCell ref="H1280:I1280"/>
    <mergeCell ref="J1280:K1280"/>
    <mergeCell ref="L1280:M1280"/>
    <mergeCell ref="B1281:C1281"/>
    <mergeCell ref="F1281:G1281"/>
    <mergeCell ref="H1281:I1281"/>
    <mergeCell ref="J1281:K1281"/>
    <mergeCell ref="L1281:M1281"/>
    <mergeCell ref="D1277:E1277"/>
    <mergeCell ref="F1277:I1277"/>
    <mergeCell ref="J1277:K1277"/>
    <mergeCell ref="L1277:M1277"/>
    <mergeCell ref="A1278:M1278"/>
    <mergeCell ref="A1279:C1279"/>
    <mergeCell ref="F1279:G1279"/>
    <mergeCell ref="H1279:I1279"/>
    <mergeCell ref="J1279:K1279"/>
    <mergeCell ref="L1279:M1279"/>
    <mergeCell ref="A1275:C1277"/>
    <mergeCell ref="D1275:E1275"/>
    <mergeCell ref="F1275:G1275"/>
    <mergeCell ref="H1275:I1275"/>
    <mergeCell ref="J1275:K1275"/>
    <mergeCell ref="L1275:M1275"/>
    <mergeCell ref="D1276:E1276"/>
    <mergeCell ref="F1276:I1276"/>
    <mergeCell ref="J1276:K1276"/>
    <mergeCell ref="L1276:M1276"/>
    <mergeCell ref="B1284:C1284"/>
    <mergeCell ref="F1284:G1284"/>
    <mergeCell ref="H1284:I1284"/>
    <mergeCell ref="J1284:K1284"/>
    <mergeCell ref="L1284:M1284"/>
    <mergeCell ref="B1285:C1285"/>
    <mergeCell ref="F1285:G1285"/>
    <mergeCell ref="H1285:I1285"/>
    <mergeCell ref="J1285:K1285"/>
    <mergeCell ref="L1285:M1285"/>
    <mergeCell ref="B1282:C1282"/>
    <mergeCell ref="F1282:G1282"/>
    <mergeCell ref="H1282:I1282"/>
    <mergeCell ref="J1282:K1282"/>
    <mergeCell ref="L1282:M1282"/>
    <mergeCell ref="B1283:C1283"/>
    <mergeCell ref="F1283:G1283"/>
    <mergeCell ref="H1283:I1283"/>
    <mergeCell ref="J1283:K1283"/>
    <mergeCell ref="L1283:M1283"/>
    <mergeCell ref="B1288:C1288"/>
    <mergeCell ref="F1288:G1288"/>
    <mergeCell ref="H1288:I1288"/>
    <mergeCell ref="J1288:K1288"/>
    <mergeCell ref="L1288:M1288"/>
    <mergeCell ref="B1289:C1289"/>
    <mergeCell ref="F1289:G1289"/>
    <mergeCell ref="H1289:I1289"/>
    <mergeCell ref="J1289:K1289"/>
    <mergeCell ref="L1289:M1289"/>
    <mergeCell ref="B1286:C1286"/>
    <mergeCell ref="F1286:G1286"/>
    <mergeCell ref="H1286:I1286"/>
    <mergeCell ref="J1286:K1286"/>
    <mergeCell ref="L1286:M1286"/>
    <mergeCell ref="B1287:C1287"/>
    <mergeCell ref="F1287:G1287"/>
    <mergeCell ref="H1287:I1287"/>
    <mergeCell ref="J1287:K1287"/>
    <mergeCell ref="L1287:M1287"/>
    <mergeCell ref="A1294:B1294"/>
    <mergeCell ref="H1294:I1294"/>
    <mergeCell ref="J1294:K1294"/>
    <mergeCell ref="L1294:M1294"/>
    <mergeCell ref="A1295:B1295"/>
    <mergeCell ref="H1295:I1295"/>
    <mergeCell ref="B1292:C1292"/>
    <mergeCell ref="F1292:G1292"/>
    <mergeCell ref="H1292:I1292"/>
    <mergeCell ref="J1292:K1292"/>
    <mergeCell ref="L1292:M1292"/>
    <mergeCell ref="A1293:M1293"/>
    <mergeCell ref="B1290:C1290"/>
    <mergeCell ref="F1290:G1290"/>
    <mergeCell ref="H1290:I1290"/>
    <mergeCell ref="J1290:K1290"/>
    <mergeCell ref="L1290:M1290"/>
    <mergeCell ref="B1291:C1291"/>
    <mergeCell ref="F1291:G1291"/>
    <mergeCell ref="H1291:I1291"/>
    <mergeCell ref="J1291:K1291"/>
    <mergeCell ref="L1291:M1291"/>
    <mergeCell ref="J1302:L1302"/>
    <mergeCell ref="A1303:C1303"/>
    <mergeCell ref="D1303:I1303"/>
    <mergeCell ref="J1303:K1303"/>
    <mergeCell ref="L1303:M1303"/>
    <mergeCell ref="A1304:C1304"/>
    <mergeCell ref="D1304:E1304"/>
    <mergeCell ref="F1304:G1304"/>
    <mergeCell ref="H1304:I1304"/>
    <mergeCell ref="J1304:K1304"/>
    <mergeCell ref="A1299:B1299"/>
    <mergeCell ref="H1299:I1299"/>
    <mergeCell ref="E1300:I1300"/>
    <mergeCell ref="L1300:M1300"/>
    <mergeCell ref="A1301:C1301"/>
    <mergeCell ref="E1301:I1301"/>
    <mergeCell ref="A1296:B1296"/>
    <mergeCell ref="H1296:I1296"/>
    <mergeCell ref="A1297:B1297"/>
    <mergeCell ref="H1297:I1297"/>
    <mergeCell ref="A1298:B1298"/>
    <mergeCell ref="H1298:I1298"/>
    <mergeCell ref="D1308:E1308"/>
    <mergeCell ref="F1308:I1308"/>
    <mergeCell ref="J1308:K1308"/>
    <mergeCell ref="L1308:M1308"/>
    <mergeCell ref="A1309:B1309"/>
    <mergeCell ref="H1309:I1309"/>
    <mergeCell ref="A1306:C1308"/>
    <mergeCell ref="D1306:E1306"/>
    <mergeCell ref="F1306:G1306"/>
    <mergeCell ref="H1306:I1306"/>
    <mergeCell ref="J1306:K1306"/>
    <mergeCell ref="L1306:M1306"/>
    <mergeCell ref="D1307:E1307"/>
    <mergeCell ref="F1307:I1307"/>
    <mergeCell ref="J1307:K1307"/>
    <mergeCell ref="L1307:M1307"/>
    <mergeCell ref="L1304:M1304"/>
    <mergeCell ref="A1305:C1305"/>
    <mergeCell ref="D1305:E1305"/>
    <mergeCell ref="F1305:G1305"/>
    <mergeCell ref="H1305:I1305"/>
    <mergeCell ref="J1305:K1305"/>
    <mergeCell ref="L1305:M1305"/>
    <mergeCell ref="A1316:B1316"/>
    <mergeCell ref="H1316:I1316"/>
    <mergeCell ref="A1317:B1317"/>
    <mergeCell ref="H1317:I1317"/>
    <mergeCell ref="A1318:B1318"/>
    <mergeCell ref="H1318:I1318"/>
    <mergeCell ref="A1313:B1313"/>
    <mergeCell ref="H1313:I1313"/>
    <mergeCell ref="A1314:B1314"/>
    <mergeCell ref="H1314:I1314"/>
    <mergeCell ref="A1315:B1315"/>
    <mergeCell ref="H1315:I1315"/>
    <mergeCell ref="A1310:B1310"/>
    <mergeCell ref="H1310:I1310"/>
    <mergeCell ref="A1311:B1311"/>
    <mergeCell ref="H1311:I1311"/>
    <mergeCell ref="A1312:B1312"/>
    <mergeCell ref="H1312:I1312"/>
    <mergeCell ref="A1333:E1333"/>
    <mergeCell ref="F1333:G1333"/>
    <mergeCell ref="J1333:K1333"/>
    <mergeCell ref="L1333:M1333"/>
    <mergeCell ref="A1334:C1334"/>
    <mergeCell ref="D1334:E1334"/>
    <mergeCell ref="F1334:G1334"/>
    <mergeCell ref="J1334:K1334"/>
    <mergeCell ref="L1334:M1334"/>
    <mergeCell ref="A1319:M1319"/>
    <mergeCell ref="A1320:B1321"/>
    <mergeCell ref="C1320:C1321"/>
    <mergeCell ref="D1320:E1320"/>
    <mergeCell ref="F1320:G1320"/>
    <mergeCell ref="H1320:H1321"/>
    <mergeCell ref="I1320:I1321"/>
    <mergeCell ref="J1320:K1320"/>
    <mergeCell ref="L1320:M1320"/>
    <mergeCell ref="A1339:M1339"/>
    <mergeCell ref="A1340:M1340"/>
    <mergeCell ref="E1341:I1341"/>
    <mergeCell ref="L1341:M1341"/>
    <mergeCell ref="A1342:C1342"/>
    <mergeCell ref="E1342:I1342"/>
    <mergeCell ref="A1337:C1337"/>
    <mergeCell ref="D1337:E1337"/>
    <mergeCell ref="F1337:G1337"/>
    <mergeCell ref="J1337:K1337"/>
    <mergeCell ref="L1337:M1337"/>
    <mergeCell ref="A1338:C1338"/>
    <mergeCell ref="D1338:E1338"/>
    <mergeCell ref="F1338:G1338"/>
    <mergeCell ref="J1338:K1338"/>
    <mergeCell ref="L1338:M1338"/>
    <mergeCell ref="A1335:C1335"/>
    <mergeCell ref="D1335:E1335"/>
    <mergeCell ref="F1335:G1335"/>
    <mergeCell ref="J1335:K1335"/>
    <mergeCell ref="L1335:M1335"/>
    <mergeCell ref="A1336:C1336"/>
    <mergeCell ref="D1336:E1336"/>
    <mergeCell ref="F1336:G1336"/>
    <mergeCell ref="J1336:K1336"/>
    <mergeCell ref="L1336:M1336"/>
    <mergeCell ref="L1345:M1345"/>
    <mergeCell ref="A1346:C1346"/>
    <mergeCell ref="D1346:E1346"/>
    <mergeCell ref="F1346:G1346"/>
    <mergeCell ref="H1346:I1346"/>
    <mergeCell ref="J1346:K1346"/>
    <mergeCell ref="L1346:M1346"/>
    <mergeCell ref="J1343:L1343"/>
    <mergeCell ref="A1344:C1344"/>
    <mergeCell ref="D1344:I1344"/>
    <mergeCell ref="J1344:K1344"/>
    <mergeCell ref="L1344:M1344"/>
    <mergeCell ref="A1345:C1345"/>
    <mergeCell ref="D1345:E1345"/>
    <mergeCell ref="F1345:G1345"/>
    <mergeCell ref="H1345:I1345"/>
    <mergeCell ref="J1345:K1345"/>
    <mergeCell ref="A1357:M1357"/>
    <mergeCell ref="A1358:M1358"/>
    <mergeCell ref="A1359:M1359"/>
    <mergeCell ref="A1360:M1360"/>
    <mergeCell ref="A1361:M1361"/>
    <mergeCell ref="A1362:M1362"/>
    <mergeCell ref="A1352:M1352"/>
    <mergeCell ref="A1353:M1353"/>
    <mergeCell ref="A1354:G1354"/>
    <mergeCell ref="H1354:M1354"/>
    <mergeCell ref="A1355:M1355"/>
    <mergeCell ref="A1356:M1356"/>
    <mergeCell ref="D1349:E1349"/>
    <mergeCell ref="F1349:I1349"/>
    <mergeCell ref="J1349:K1349"/>
    <mergeCell ref="L1349:M1349"/>
    <mergeCell ref="A1350:M1350"/>
    <mergeCell ref="A1351:M1351"/>
    <mergeCell ref="A1347:C1349"/>
    <mergeCell ref="D1347:E1347"/>
    <mergeCell ref="F1347:G1347"/>
    <mergeCell ref="H1347:I1347"/>
    <mergeCell ref="J1347:K1347"/>
    <mergeCell ref="L1347:M1347"/>
    <mergeCell ref="D1348:E1348"/>
    <mergeCell ref="F1348:I1348"/>
    <mergeCell ref="J1348:K1348"/>
    <mergeCell ref="L1348:M1348"/>
    <mergeCell ref="A1368:C1368"/>
    <mergeCell ref="D1368:E1368"/>
    <mergeCell ref="F1368:G1368"/>
    <mergeCell ref="H1368:I1368"/>
    <mergeCell ref="J1368:K1368"/>
    <mergeCell ref="L1368:M1368"/>
    <mergeCell ref="A1367:C1367"/>
    <mergeCell ref="D1367:E1367"/>
    <mergeCell ref="F1367:G1367"/>
    <mergeCell ref="H1367:I1367"/>
    <mergeCell ref="J1367:K1367"/>
    <mergeCell ref="L1367:M1367"/>
    <mergeCell ref="E1363:I1363"/>
    <mergeCell ref="L1363:M1363"/>
    <mergeCell ref="A1364:C1364"/>
    <mergeCell ref="E1364:I1364"/>
    <mergeCell ref="J1365:L1365"/>
    <mergeCell ref="A1366:C1366"/>
    <mergeCell ref="D1366:I1366"/>
    <mergeCell ref="J1366:K1366"/>
    <mergeCell ref="L1366:M1366"/>
    <mergeCell ref="D1371:E1371"/>
    <mergeCell ref="F1371:I1371"/>
    <mergeCell ref="J1371:K1371"/>
    <mergeCell ref="L1371:M1371"/>
    <mergeCell ref="A1372:M1372"/>
    <mergeCell ref="A1373:C1373"/>
    <mergeCell ref="F1373:G1373"/>
    <mergeCell ref="H1373:I1373"/>
    <mergeCell ref="J1373:K1373"/>
    <mergeCell ref="L1373:M1373"/>
    <mergeCell ref="A1369:C1371"/>
    <mergeCell ref="D1369:E1369"/>
    <mergeCell ref="F1369:G1369"/>
    <mergeCell ref="H1369:I1369"/>
    <mergeCell ref="J1369:K1369"/>
    <mergeCell ref="L1369:M1369"/>
    <mergeCell ref="D1370:E1370"/>
    <mergeCell ref="F1370:I1370"/>
    <mergeCell ref="J1370:K1370"/>
    <mergeCell ref="L1370:M1370"/>
    <mergeCell ref="B1376:C1376"/>
    <mergeCell ref="F1376:G1376"/>
    <mergeCell ref="H1376:I1376"/>
    <mergeCell ref="J1376:K1376"/>
    <mergeCell ref="L1376:M1376"/>
    <mergeCell ref="B1377:C1377"/>
    <mergeCell ref="F1377:G1377"/>
    <mergeCell ref="H1377:I1377"/>
    <mergeCell ref="J1377:K1377"/>
    <mergeCell ref="L1377:M1377"/>
    <mergeCell ref="B1374:C1374"/>
    <mergeCell ref="F1374:G1374"/>
    <mergeCell ref="H1374:I1374"/>
    <mergeCell ref="J1374:K1374"/>
    <mergeCell ref="L1374:M1374"/>
    <mergeCell ref="B1375:C1375"/>
    <mergeCell ref="F1375:G1375"/>
    <mergeCell ref="H1375:I1375"/>
    <mergeCell ref="J1375:K1375"/>
    <mergeCell ref="L1375:M1375"/>
    <mergeCell ref="B1380:C1380"/>
    <mergeCell ref="F1380:G1380"/>
    <mergeCell ref="H1380:I1380"/>
    <mergeCell ref="J1380:K1380"/>
    <mergeCell ref="L1380:M1380"/>
    <mergeCell ref="B1381:C1381"/>
    <mergeCell ref="F1381:G1381"/>
    <mergeCell ref="H1381:I1381"/>
    <mergeCell ref="J1381:K1381"/>
    <mergeCell ref="L1381:M1381"/>
    <mergeCell ref="B1378:C1378"/>
    <mergeCell ref="F1378:G1378"/>
    <mergeCell ref="H1378:I1378"/>
    <mergeCell ref="J1378:K1378"/>
    <mergeCell ref="L1378:M1378"/>
    <mergeCell ref="B1379:C1379"/>
    <mergeCell ref="F1379:G1379"/>
    <mergeCell ref="H1379:I1379"/>
    <mergeCell ref="J1379:K1379"/>
    <mergeCell ref="L1379:M1379"/>
    <mergeCell ref="A1386:B1386"/>
    <mergeCell ref="H1386:I1386"/>
    <mergeCell ref="J1386:K1386"/>
    <mergeCell ref="L1386:M1386"/>
    <mergeCell ref="A1387:B1387"/>
    <mergeCell ref="H1387:I1387"/>
    <mergeCell ref="B1384:C1384"/>
    <mergeCell ref="F1384:G1384"/>
    <mergeCell ref="H1384:I1384"/>
    <mergeCell ref="J1384:K1384"/>
    <mergeCell ref="L1384:M1384"/>
    <mergeCell ref="A1385:M1385"/>
    <mergeCell ref="B1382:C1382"/>
    <mergeCell ref="F1382:G1382"/>
    <mergeCell ref="H1382:I1382"/>
    <mergeCell ref="J1382:K1382"/>
    <mergeCell ref="L1382:M1382"/>
    <mergeCell ref="B1383:C1383"/>
    <mergeCell ref="F1383:G1383"/>
    <mergeCell ref="H1383:I1383"/>
    <mergeCell ref="J1383:K1383"/>
    <mergeCell ref="L1383:M1383"/>
    <mergeCell ref="A1394:B1394"/>
    <mergeCell ref="H1394:I1394"/>
    <mergeCell ref="A1395:B1395"/>
    <mergeCell ref="H1395:I1395"/>
    <mergeCell ref="A1396:B1396"/>
    <mergeCell ref="H1396:I1396"/>
    <mergeCell ref="A1391:B1391"/>
    <mergeCell ref="H1391:I1391"/>
    <mergeCell ref="A1392:B1392"/>
    <mergeCell ref="H1392:I1392"/>
    <mergeCell ref="A1393:B1393"/>
    <mergeCell ref="H1393:I1393"/>
    <mergeCell ref="A1388:B1388"/>
    <mergeCell ref="H1388:I1388"/>
    <mergeCell ref="A1389:B1389"/>
    <mergeCell ref="H1389:I1389"/>
    <mergeCell ref="A1390:B1390"/>
    <mergeCell ref="H1390:I1390"/>
    <mergeCell ref="A1402:C1402"/>
    <mergeCell ref="D1402:E1402"/>
    <mergeCell ref="F1402:G1402"/>
    <mergeCell ref="H1402:I1402"/>
    <mergeCell ref="J1402:K1402"/>
    <mergeCell ref="L1402:M1402"/>
    <mergeCell ref="A1401:C1401"/>
    <mergeCell ref="D1401:E1401"/>
    <mergeCell ref="F1401:G1401"/>
    <mergeCell ref="H1401:I1401"/>
    <mergeCell ref="J1401:K1401"/>
    <mergeCell ref="L1401:M1401"/>
    <mergeCell ref="E1397:I1397"/>
    <mergeCell ref="L1397:M1397"/>
    <mergeCell ref="A1398:C1398"/>
    <mergeCell ref="E1398:I1398"/>
    <mergeCell ref="J1399:L1399"/>
    <mergeCell ref="A1400:C1400"/>
    <mergeCell ref="D1400:I1400"/>
    <mergeCell ref="J1400:K1400"/>
    <mergeCell ref="L1400:M1400"/>
    <mergeCell ref="A1407:B1407"/>
    <mergeCell ref="H1407:I1407"/>
    <mergeCell ref="A1408:B1408"/>
    <mergeCell ref="H1408:I1408"/>
    <mergeCell ref="A1409:B1409"/>
    <mergeCell ref="H1409:I1409"/>
    <mergeCell ref="D1405:E1405"/>
    <mergeCell ref="F1405:I1405"/>
    <mergeCell ref="J1405:K1405"/>
    <mergeCell ref="L1405:M1405"/>
    <mergeCell ref="A1406:B1406"/>
    <mergeCell ref="H1406:I1406"/>
    <mergeCell ref="A1403:C1405"/>
    <mergeCell ref="D1403:E1403"/>
    <mergeCell ref="F1403:G1403"/>
    <mergeCell ref="H1403:I1403"/>
    <mergeCell ref="J1403:K1403"/>
    <mergeCell ref="L1403:M1403"/>
    <mergeCell ref="D1404:E1404"/>
    <mergeCell ref="F1404:I1404"/>
    <mergeCell ref="J1404:K1404"/>
    <mergeCell ref="L1404:M1404"/>
    <mergeCell ref="L1412:M1412"/>
    <mergeCell ref="A1425:E1425"/>
    <mergeCell ref="F1425:G1425"/>
    <mergeCell ref="J1425:K1425"/>
    <mergeCell ref="L1425:M1425"/>
    <mergeCell ref="A1426:C1426"/>
    <mergeCell ref="D1426:E1426"/>
    <mergeCell ref="F1426:G1426"/>
    <mergeCell ref="J1426:K1426"/>
    <mergeCell ref="L1426:M1426"/>
    <mergeCell ref="A1410:B1410"/>
    <mergeCell ref="H1410:I1410"/>
    <mergeCell ref="A1411:M1411"/>
    <mergeCell ref="A1412:B1413"/>
    <mergeCell ref="C1412:C1413"/>
    <mergeCell ref="D1412:E1412"/>
    <mergeCell ref="F1412:G1412"/>
    <mergeCell ref="H1412:H1413"/>
    <mergeCell ref="I1412:I1413"/>
    <mergeCell ref="J1412:K1412"/>
    <mergeCell ref="A1431:M1431"/>
    <mergeCell ref="A1432:M1432"/>
    <mergeCell ref="A1433:M1433"/>
    <mergeCell ref="A1434:M1434"/>
    <mergeCell ref="E1435:I1435"/>
    <mergeCell ref="L1435:M1435"/>
    <mergeCell ref="A1429:C1429"/>
    <mergeCell ref="D1429:E1429"/>
    <mergeCell ref="F1429:G1429"/>
    <mergeCell ref="J1429:K1429"/>
    <mergeCell ref="L1429:M1429"/>
    <mergeCell ref="A1430:C1430"/>
    <mergeCell ref="D1430:E1430"/>
    <mergeCell ref="F1430:G1430"/>
    <mergeCell ref="J1430:K1430"/>
    <mergeCell ref="L1430:M1430"/>
    <mergeCell ref="A1427:C1427"/>
    <mergeCell ref="D1427:E1427"/>
    <mergeCell ref="F1427:G1427"/>
    <mergeCell ref="J1427:K1427"/>
    <mergeCell ref="L1427:M1427"/>
    <mergeCell ref="A1428:C1428"/>
    <mergeCell ref="D1428:E1428"/>
    <mergeCell ref="F1428:G1428"/>
    <mergeCell ref="J1428:K1428"/>
    <mergeCell ref="L1428:M1428"/>
    <mergeCell ref="A1440:C1440"/>
    <mergeCell ref="D1440:E1440"/>
    <mergeCell ref="F1440:G1440"/>
    <mergeCell ref="H1440:I1440"/>
    <mergeCell ref="J1440:K1440"/>
    <mergeCell ref="L1440:M1440"/>
    <mergeCell ref="A1439:C1439"/>
    <mergeCell ref="D1439:E1439"/>
    <mergeCell ref="F1439:G1439"/>
    <mergeCell ref="H1439:I1439"/>
    <mergeCell ref="J1439:K1439"/>
    <mergeCell ref="L1439:M1439"/>
    <mergeCell ref="A1436:C1436"/>
    <mergeCell ref="E1436:I1436"/>
    <mergeCell ref="J1437:L1437"/>
    <mergeCell ref="A1438:C1438"/>
    <mergeCell ref="D1438:I1438"/>
    <mergeCell ref="J1438:K1438"/>
    <mergeCell ref="L1438:M1438"/>
    <mergeCell ref="A1451:M1451"/>
    <mergeCell ref="A1452:M1452"/>
    <mergeCell ref="A1453:M1453"/>
    <mergeCell ref="A1454:M1454"/>
    <mergeCell ref="E1455:I1455"/>
    <mergeCell ref="L1455:M1455"/>
    <mergeCell ref="A1446:G1446"/>
    <mergeCell ref="H1446:M1446"/>
    <mergeCell ref="A1447:M1447"/>
    <mergeCell ref="A1448:M1448"/>
    <mergeCell ref="A1449:M1449"/>
    <mergeCell ref="A1450:M1450"/>
    <mergeCell ref="D1443:E1443"/>
    <mergeCell ref="F1443:I1443"/>
    <mergeCell ref="J1443:K1443"/>
    <mergeCell ref="L1443:M1443"/>
    <mergeCell ref="A1444:M1444"/>
    <mergeCell ref="A1445:M1445"/>
    <mergeCell ref="A1441:C1443"/>
    <mergeCell ref="D1441:E1441"/>
    <mergeCell ref="F1441:G1441"/>
    <mergeCell ref="H1441:I1441"/>
    <mergeCell ref="J1441:K1441"/>
    <mergeCell ref="L1441:M1441"/>
    <mergeCell ref="D1442:E1442"/>
    <mergeCell ref="F1442:I1442"/>
    <mergeCell ref="J1442:K1442"/>
    <mergeCell ref="L1442:M1442"/>
    <mergeCell ref="A1460:C1460"/>
    <mergeCell ref="D1460:E1460"/>
    <mergeCell ref="F1460:G1460"/>
    <mergeCell ref="H1460:I1460"/>
    <mergeCell ref="J1460:K1460"/>
    <mergeCell ref="L1460:M1460"/>
    <mergeCell ref="A1459:C1459"/>
    <mergeCell ref="D1459:E1459"/>
    <mergeCell ref="F1459:G1459"/>
    <mergeCell ref="H1459:I1459"/>
    <mergeCell ref="J1459:K1459"/>
    <mergeCell ref="L1459:M1459"/>
    <mergeCell ref="A1456:C1456"/>
    <mergeCell ref="E1456:I1456"/>
    <mergeCell ref="J1457:L1457"/>
    <mergeCell ref="A1458:C1458"/>
    <mergeCell ref="D1458:I1458"/>
    <mergeCell ref="J1458:K1458"/>
    <mergeCell ref="L1458:M1458"/>
    <mergeCell ref="D1463:E1463"/>
    <mergeCell ref="F1463:I1463"/>
    <mergeCell ref="J1463:K1463"/>
    <mergeCell ref="L1463:M1463"/>
    <mergeCell ref="A1464:M1464"/>
    <mergeCell ref="A1465:C1465"/>
    <mergeCell ref="F1465:G1465"/>
    <mergeCell ref="H1465:I1465"/>
    <mergeCell ref="J1465:K1465"/>
    <mergeCell ref="L1465:M1465"/>
    <mergeCell ref="A1461:C1463"/>
    <mergeCell ref="D1461:E1461"/>
    <mergeCell ref="F1461:G1461"/>
    <mergeCell ref="H1461:I1461"/>
    <mergeCell ref="J1461:K1461"/>
    <mergeCell ref="L1461:M1461"/>
    <mergeCell ref="D1462:E1462"/>
    <mergeCell ref="F1462:I1462"/>
    <mergeCell ref="J1462:K1462"/>
    <mergeCell ref="L1462:M1462"/>
    <mergeCell ref="B1468:C1468"/>
    <mergeCell ref="F1468:G1468"/>
    <mergeCell ref="H1468:I1468"/>
    <mergeCell ref="J1468:K1468"/>
    <mergeCell ref="L1468:M1468"/>
    <mergeCell ref="B1469:C1469"/>
    <mergeCell ref="F1469:G1469"/>
    <mergeCell ref="H1469:I1469"/>
    <mergeCell ref="J1469:K1469"/>
    <mergeCell ref="L1469:M1469"/>
    <mergeCell ref="B1466:C1466"/>
    <mergeCell ref="F1466:G1466"/>
    <mergeCell ref="H1466:I1466"/>
    <mergeCell ref="J1466:K1466"/>
    <mergeCell ref="L1466:M1466"/>
    <mergeCell ref="B1467:C1467"/>
    <mergeCell ref="F1467:G1467"/>
    <mergeCell ref="H1467:I1467"/>
    <mergeCell ref="J1467:K1467"/>
    <mergeCell ref="L1467:M1467"/>
    <mergeCell ref="B1472:C1472"/>
    <mergeCell ref="F1472:G1472"/>
    <mergeCell ref="H1472:I1472"/>
    <mergeCell ref="J1472:K1472"/>
    <mergeCell ref="L1472:M1472"/>
    <mergeCell ref="B1473:C1473"/>
    <mergeCell ref="F1473:G1473"/>
    <mergeCell ref="H1473:I1473"/>
    <mergeCell ref="J1473:K1473"/>
    <mergeCell ref="L1473:M1473"/>
    <mergeCell ref="B1470:C1470"/>
    <mergeCell ref="F1470:G1470"/>
    <mergeCell ref="H1470:I1470"/>
    <mergeCell ref="J1470:K1470"/>
    <mergeCell ref="L1470:M1470"/>
    <mergeCell ref="B1471:C1471"/>
    <mergeCell ref="F1471:G1471"/>
    <mergeCell ref="H1471:I1471"/>
    <mergeCell ref="J1471:K1471"/>
    <mergeCell ref="L1471:M1471"/>
    <mergeCell ref="B1476:C1476"/>
    <mergeCell ref="F1476:G1476"/>
    <mergeCell ref="H1476:I1476"/>
    <mergeCell ref="J1476:K1476"/>
    <mergeCell ref="L1476:M1476"/>
    <mergeCell ref="B1477:C1477"/>
    <mergeCell ref="F1477:G1477"/>
    <mergeCell ref="H1477:I1477"/>
    <mergeCell ref="J1477:K1477"/>
    <mergeCell ref="L1477:M1477"/>
    <mergeCell ref="B1474:C1474"/>
    <mergeCell ref="F1474:G1474"/>
    <mergeCell ref="H1474:I1474"/>
    <mergeCell ref="J1474:K1474"/>
    <mergeCell ref="L1474:M1474"/>
    <mergeCell ref="B1475:C1475"/>
    <mergeCell ref="F1475:G1475"/>
    <mergeCell ref="H1475:I1475"/>
    <mergeCell ref="J1475:K1475"/>
    <mergeCell ref="L1475:M1475"/>
    <mergeCell ref="A1482:B1482"/>
    <mergeCell ref="H1482:I1482"/>
    <mergeCell ref="A1483:B1483"/>
    <mergeCell ref="H1483:I1483"/>
    <mergeCell ref="A1484:B1484"/>
    <mergeCell ref="H1484:I1484"/>
    <mergeCell ref="A1480:B1480"/>
    <mergeCell ref="H1480:I1480"/>
    <mergeCell ref="J1480:K1480"/>
    <mergeCell ref="L1480:M1480"/>
    <mergeCell ref="A1481:B1481"/>
    <mergeCell ref="H1481:I1481"/>
    <mergeCell ref="B1478:C1478"/>
    <mergeCell ref="F1478:G1478"/>
    <mergeCell ref="H1478:I1478"/>
    <mergeCell ref="J1478:K1478"/>
    <mergeCell ref="L1478:M1478"/>
    <mergeCell ref="A1479:M1479"/>
    <mergeCell ref="A1491:B1491"/>
    <mergeCell ref="H1491:I1491"/>
    <mergeCell ref="E1492:I1492"/>
    <mergeCell ref="L1492:M1492"/>
    <mergeCell ref="A1493:C1493"/>
    <mergeCell ref="E1493:I1493"/>
    <mergeCell ref="A1488:B1488"/>
    <mergeCell ref="H1488:I1488"/>
    <mergeCell ref="A1489:B1489"/>
    <mergeCell ref="H1489:I1489"/>
    <mergeCell ref="A1490:B1490"/>
    <mergeCell ref="H1490:I1490"/>
    <mergeCell ref="A1485:B1485"/>
    <mergeCell ref="H1485:I1485"/>
    <mergeCell ref="A1486:B1486"/>
    <mergeCell ref="H1486:I1486"/>
    <mergeCell ref="A1487:B1487"/>
    <mergeCell ref="H1487:I1487"/>
    <mergeCell ref="L1496:M1496"/>
    <mergeCell ref="A1497:C1497"/>
    <mergeCell ref="D1497:E1497"/>
    <mergeCell ref="F1497:G1497"/>
    <mergeCell ref="H1497:I1497"/>
    <mergeCell ref="J1497:K1497"/>
    <mergeCell ref="L1497:M1497"/>
    <mergeCell ref="J1494:L1494"/>
    <mergeCell ref="A1495:C1495"/>
    <mergeCell ref="D1495:I1495"/>
    <mergeCell ref="J1495:K1495"/>
    <mergeCell ref="L1495:M1495"/>
    <mergeCell ref="A1496:C1496"/>
    <mergeCell ref="D1496:E1496"/>
    <mergeCell ref="F1496:G1496"/>
    <mergeCell ref="H1496:I1496"/>
    <mergeCell ref="J1496:K1496"/>
    <mergeCell ref="A1505:B1505"/>
    <mergeCell ref="H1505:I1505"/>
    <mergeCell ref="A1506:M1506"/>
    <mergeCell ref="A1507:B1508"/>
    <mergeCell ref="C1507:C1508"/>
    <mergeCell ref="D1507:E1507"/>
    <mergeCell ref="F1507:G1507"/>
    <mergeCell ref="H1507:H1508"/>
    <mergeCell ref="I1507:I1508"/>
    <mergeCell ref="J1507:K1507"/>
    <mergeCell ref="A1502:B1502"/>
    <mergeCell ref="H1502:I1502"/>
    <mergeCell ref="A1503:B1503"/>
    <mergeCell ref="H1503:I1503"/>
    <mergeCell ref="A1504:B1504"/>
    <mergeCell ref="H1504:I1504"/>
    <mergeCell ref="D1500:E1500"/>
    <mergeCell ref="F1500:I1500"/>
    <mergeCell ref="J1500:K1500"/>
    <mergeCell ref="L1500:M1500"/>
    <mergeCell ref="A1501:B1501"/>
    <mergeCell ref="H1501:I1501"/>
    <mergeCell ref="A1498:C1500"/>
    <mergeCell ref="D1498:E1498"/>
    <mergeCell ref="F1498:G1498"/>
    <mergeCell ref="H1498:I1498"/>
    <mergeCell ref="J1498:K1498"/>
    <mergeCell ref="L1498:M1498"/>
    <mergeCell ref="D1499:E1499"/>
    <mergeCell ref="F1499:I1499"/>
    <mergeCell ref="J1499:K1499"/>
    <mergeCell ref="L1499:M1499"/>
    <mergeCell ref="A1522:C1522"/>
    <mergeCell ref="D1522:E1522"/>
    <mergeCell ref="F1522:G1522"/>
    <mergeCell ref="J1522:K1522"/>
    <mergeCell ref="L1522:M1522"/>
    <mergeCell ref="A1523:C1523"/>
    <mergeCell ref="D1523:E1523"/>
    <mergeCell ref="F1523:G1523"/>
    <mergeCell ref="J1523:K1523"/>
    <mergeCell ref="L1523:M1523"/>
    <mergeCell ref="L1507:M1507"/>
    <mergeCell ref="A1520:E1520"/>
    <mergeCell ref="F1520:G1520"/>
    <mergeCell ref="J1520:K1520"/>
    <mergeCell ref="L1520:M1520"/>
    <mergeCell ref="A1521:C1521"/>
    <mergeCell ref="D1521:E1521"/>
    <mergeCell ref="F1521:G1521"/>
    <mergeCell ref="J1521:K1521"/>
    <mergeCell ref="L1521:M1521"/>
    <mergeCell ref="A1526:M1526"/>
    <mergeCell ref="A1527:M1527"/>
    <mergeCell ref="A1528:M1528"/>
    <mergeCell ref="A1529:M1529"/>
    <mergeCell ref="A1530:M1530"/>
    <mergeCell ref="E1531:I1531"/>
    <mergeCell ref="L1531:M1531"/>
    <mergeCell ref="A1524:C1524"/>
    <mergeCell ref="D1524:E1524"/>
    <mergeCell ref="F1524:G1524"/>
    <mergeCell ref="J1524:K1524"/>
    <mergeCell ref="L1524:M1524"/>
    <mergeCell ref="A1525:C1525"/>
    <mergeCell ref="D1525:E1525"/>
    <mergeCell ref="F1525:G1525"/>
    <mergeCell ref="J1525:K1525"/>
    <mergeCell ref="L1525:M1525"/>
    <mergeCell ref="A1536:C1536"/>
    <mergeCell ref="D1536:E1536"/>
    <mergeCell ref="F1536:G1536"/>
    <mergeCell ref="H1536:I1536"/>
    <mergeCell ref="J1536:K1536"/>
    <mergeCell ref="L1536:M1536"/>
    <mergeCell ref="A1535:C1535"/>
    <mergeCell ref="D1535:E1535"/>
    <mergeCell ref="F1535:G1535"/>
    <mergeCell ref="H1535:I1535"/>
    <mergeCell ref="J1535:K1535"/>
    <mergeCell ref="L1535:M1535"/>
    <mergeCell ref="A1532:C1532"/>
    <mergeCell ref="E1532:I1532"/>
    <mergeCell ref="J1533:L1533"/>
    <mergeCell ref="A1534:C1534"/>
    <mergeCell ref="D1534:I1534"/>
    <mergeCell ref="J1534:K1534"/>
    <mergeCell ref="L1534:M1534"/>
    <mergeCell ref="A1548:M1548"/>
    <mergeCell ref="A1549:M1549"/>
    <mergeCell ref="E1550:I1550"/>
    <mergeCell ref="L1550:M1550"/>
    <mergeCell ref="A1551:C1551"/>
    <mergeCell ref="E1551:I1551"/>
    <mergeCell ref="A1542:M1542"/>
    <mergeCell ref="A1543:M1543"/>
    <mergeCell ref="A1544:M1544"/>
    <mergeCell ref="A1545:M1545"/>
    <mergeCell ref="A1546:M1546"/>
    <mergeCell ref="A1547:M1547"/>
    <mergeCell ref="D1539:E1539"/>
    <mergeCell ref="F1539:I1539"/>
    <mergeCell ref="J1539:K1539"/>
    <mergeCell ref="L1539:M1539"/>
    <mergeCell ref="A1540:M1540"/>
    <mergeCell ref="A1541:G1541"/>
    <mergeCell ref="H1541:M1541"/>
    <mergeCell ref="A1537:C1539"/>
    <mergeCell ref="D1537:E1537"/>
    <mergeCell ref="F1537:G1537"/>
    <mergeCell ref="H1537:I1537"/>
    <mergeCell ref="J1537:K1537"/>
    <mergeCell ref="L1537:M1537"/>
    <mergeCell ref="D1538:E1538"/>
    <mergeCell ref="F1538:I1538"/>
    <mergeCell ref="J1538:K1538"/>
    <mergeCell ref="L1538:M1538"/>
    <mergeCell ref="L1554:M1554"/>
    <mergeCell ref="A1555:C1555"/>
    <mergeCell ref="D1555:E1555"/>
    <mergeCell ref="F1555:G1555"/>
    <mergeCell ref="H1555:I1555"/>
    <mergeCell ref="J1555:K1555"/>
    <mergeCell ref="L1555:M1555"/>
    <mergeCell ref="J1552:L1552"/>
    <mergeCell ref="A1553:C1553"/>
    <mergeCell ref="D1553:I1553"/>
    <mergeCell ref="J1553:K1553"/>
    <mergeCell ref="L1553:M1553"/>
    <mergeCell ref="A1554:C1554"/>
    <mergeCell ref="D1554:E1554"/>
    <mergeCell ref="F1554:G1554"/>
    <mergeCell ref="H1554:I1554"/>
    <mergeCell ref="J1554:K1554"/>
    <mergeCell ref="D1558:E1558"/>
    <mergeCell ref="F1558:I1558"/>
    <mergeCell ref="J1558:K1558"/>
    <mergeCell ref="L1558:M1558"/>
    <mergeCell ref="A1559:M1559"/>
    <mergeCell ref="A1560:C1560"/>
    <mergeCell ref="F1560:G1560"/>
    <mergeCell ref="H1560:I1560"/>
    <mergeCell ref="J1560:K1560"/>
    <mergeCell ref="L1560:M1560"/>
    <mergeCell ref="A1556:C1558"/>
    <mergeCell ref="D1556:E1556"/>
    <mergeCell ref="F1556:G1556"/>
    <mergeCell ref="H1556:I1556"/>
    <mergeCell ref="J1556:K1556"/>
    <mergeCell ref="L1556:M1556"/>
    <mergeCell ref="D1557:E1557"/>
    <mergeCell ref="F1557:I1557"/>
    <mergeCell ref="J1557:K1557"/>
    <mergeCell ref="L1557:M1557"/>
    <mergeCell ref="B1563:C1563"/>
    <mergeCell ref="F1563:G1563"/>
    <mergeCell ref="H1563:I1563"/>
    <mergeCell ref="J1563:K1563"/>
    <mergeCell ref="L1563:M1563"/>
    <mergeCell ref="B1564:C1564"/>
    <mergeCell ref="F1564:G1564"/>
    <mergeCell ref="H1564:I1564"/>
    <mergeCell ref="J1564:K1564"/>
    <mergeCell ref="L1564:M1564"/>
    <mergeCell ref="B1561:C1561"/>
    <mergeCell ref="F1561:G1561"/>
    <mergeCell ref="H1561:I1561"/>
    <mergeCell ref="J1561:K1561"/>
    <mergeCell ref="L1561:M1561"/>
    <mergeCell ref="B1562:C1562"/>
    <mergeCell ref="F1562:G1562"/>
    <mergeCell ref="H1562:I1562"/>
    <mergeCell ref="J1562:K1562"/>
    <mergeCell ref="L1562:M1562"/>
    <mergeCell ref="B1567:C1567"/>
    <mergeCell ref="F1567:G1567"/>
    <mergeCell ref="H1567:I1567"/>
    <mergeCell ref="J1567:K1567"/>
    <mergeCell ref="L1567:M1567"/>
    <mergeCell ref="B1568:C1568"/>
    <mergeCell ref="F1568:G1568"/>
    <mergeCell ref="H1568:I1568"/>
    <mergeCell ref="J1568:K1568"/>
    <mergeCell ref="L1568:M1568"/>
    <mergeCell ref="B1565:C1565"/>
    <mergeCell ref="F1565:G1565"/>
    <mergeCell ref="H1565:I1565"/>
    <mergeCell ref="J1565:K1565"/>
    <mergeCell ref="L1565:M1565"/>
    <mergeCell ref="B1566:C1566"/>
    <mergeCell ref="F1566:G1566"/>
    <mergeCell ref="H1566:I1566"/>
    <mergeCell ref="J1566:K1566"/>
    <mergeCell ref="L1566:M1566"/>
    <mergeCell ref="B1571:C1571"/>
    <mergeCell ref="F1571:G1571"/>
    <mergeCell ref="H1571:I1571"/>
    <mergeCell ref="J1571:K1571"/>
    <mergeCell ref="L1571:M1571"/>
    <mergeCell ref="B1572:C1572"/>
    <mergeCell ref="F1572:G1572"/>
    <mergeCell ref="H1572:I1572"/>
    <mergeCell ref="J1572:K1572"/>
    <mergeCell ref="L1572:M1572"/>
    <mergeCell ref="B1569:C1569"/>
    <mergeCell ref="F1569:G1569"/>
    <mergeCell ref="H1569:I1569"/>
    <mergeCell ref="J1569:K1569"/>
    <mergeCell ref="L1569:M1569"/>
    <mergeCell ref="B1570:C1570"/>
    <mergeCell ref="F1570:G1570"/>
    <mergeCell ref="H1570:I1570"/>
    <mergeCell ref="J1570:K1570"/>
    <mergeCell ref="L1570:M1570"/>
    <mergeCell ref="A1577:B1577"/>
    <mergeCell ref="H1577:I1577"/>
    <mergeCell ref="A1578:B1578"/>
    <mergeCell ref="H1578:I1578"/>
    <mergeCell ref="A1579:B1579"/>
    <mergeCell ref="H1579:I1579"/>
    <mergeCell ref="A1575:B1575"/>
    <mergeCell ref="H1575:I1575"/>
    <mergeCell ref="J1575:K1575"/>
    <mergeCell ref="L1575:M1575"/>
    <mergeCell ref="A1576:B1576"/>
    <mergeCell ref="H1576:I1576"/>
    <mergeCell ref="B1573:C1573"/>
    <mergeCell ref="F1573:G1573"/>
    <mergeCell ref="H1573:I1573"/>
    <mergeCell ref="J1573:K1573"/>
    <mergeCell ref="L1573:M1573"/>
    <mergeCell ref="A1574:M1574"/>
    <mergeCell ref="A1586:B1586"/>
    <mergeCell ref="H1586:I1586"/>
    <mergeCell ref="E1587:I1587"/>
    <mergeCell ref="L1587:M1587"/>
    <mergeCell ref="A1588:C1588"/>
    <mergeCell ref="E1588:I1588"/>
    <mergeCell ref="A1583:B1583"/>
    <mergeCell ref="H1583:I1583"/>
    <mergeCell ref="A1584:B1584"/>
    <mergeCell ref="H1584:I1584"/>
    <mergeCell ref="A1585:B1585"/>
    <mergeCell ref="H1585:I1585"/>
    <mergeCell ref="A1580:B1580"/>
    <mergeCell ref="H1580:I1580"/>
    <mergeCell ref="A1581:B1581"/>
    <mergeCell ref="H1581:I1581"/>
    <mergeCell ref="A1582:B1582"/>
    <mergeCell ref="H1582:I1582"/>
    <mergeCell ref="L1591:M1591"/>
    <mergeCell ref="A1592:C1592"/>
    <mergeCell ref="D1592:E1592"/>
    <mergeCell ref="F1592:G1592"/>
    <mergeCell ref="H1592:I1592"/>
    <mergeCell ref="J1592:K1592"/>
    <mergeCell ref="L1592:M1592"/>
    <mergeCell ref="J1589:L1589"/>
    <mergeCell ref="A1590:C1590"/>
    <mergeCell ref="D1590:I1590"/>
    <mergeCell ref="J1590:K1590"/>
    <mergeCell ref="L1590:M1590"/>
    <mergeCell ref="A1591:C1591"/>
    <mergeCell ref="D1591:E1591"/>
    <mergeCell ref="F1591:G1591"/>
    <mergeCell ref="H1591:I1591"/>
    <mergeCell ref="J1591:K1591"/>
    <mergeCell ref="A1600:B1600"/>
    <mergeCell ref="H1600:I1600"/>
    <mergeCell ref="A1601:M1601"/>
    <mergeCell ref="A1602:B1603"/>
    <mergeCell ref="C1602:C1603"/>
    <mergeCell ref="D1602:E1602"/>
    <mergeCell ref="F1602:G1602"/>
    <mergeCell ref="H1602:H1603"/>
    <mergeCell ref="I1602:I1603"/>
    <mergeCell ref="J1602:K1602"/>
    <mergeCell ref="A1597:B1597"/>
    <mergeCell ref="H1597:I1597"/>
    <mergeCell ref="A1598:B1598"/>
    <mergeCell ref="H1598:I1598"/>
    <mergeCell ref="A1599:B1599"/>
    <mergeCell ref="H1599:I1599"/>
    <mergeCell ref="D1595:E1595"/>
    <mergeCell ref="F1595:I1595"/>
    <mergeCell ref="J1595:K1595"/>
    <mergeCell ref="L1595:M1595"/>
    <mergeCell ref="A1596:B1596"/>
    <mergeCell ref="H1596:I1596"/>
    <mergeCell ref="A1593:C1595"/>
    <mergeCell ref="D1593:E1593"/>
    <mergeCell ref="F1593:G1593"/>
    <mergeCell ref="H1593:I1593"/>
    <mergeCell ref="J1593:K1593"/>
    <mergeCell ref="L1593:M1593"/>
    <mergeCell ref="D1594:E1594"/>
    <mergeCell ref="F1594:I1594"/>
    <mergeCell ref="J1594:K1594"/>
    <mergeCell ref="L1594:M1594"/>
    <mergeCell ref="A1617:C1617"/>
    <mergeCell ref="D1617:E1617"/>
    <mergeCell ref="F1617:G1617"/>
    <mergeCell ref="J1617:K1617"/>
    <mergeCell ref="L1617:M1617"/>
    <mergeCell ref="A1618:C1618"/>
    <mergeCell ref="D1618:E1618"/>
    <mergeCell ref="F1618:G1618"/>
    <mergeCell ref="J1618:K1618"/>
    <mergeCell ref="L1618:M1618"/>
    <mergeCell ref="L1602:M1602"/>
    <mergeCell ref="A1615:E1615"/>
    <mergeCell ref="F1615:G1615"/>
    <mergeCell ref="J1615:K1615"/>
    <mergeCell ref="L1615:M1615"/>
    <mergeCell ref="A1616:C1616"/>
    <mergeCell ref="D1616:E1616"/>
    <mergeCell ref="F1616:G1616"/>
    <mergeCell ref="J1616:K1616"/>
    <mergeCell ref="L1616:M1616"/>
    <mergeCell ref="A1621:M1621"/>
    <mergeCell ref="A1622:M1622"/>
    <mergeCell ref="A1623:M1623"/>
    <mergeCell ref="A1624:M1624"/>
    <mergeCell ref="A1625:M1625"/>
    <mergeCell ref="E1626:I1626"/>
    <mergeCell ref="L1626:M1626"/>
    <mergeCell ref="A1619:C1619"/>
    <mergeCell ref="D1619:E1619"/>
    <mergeCell ref="F1619:G1619"/>
    <mergeCell ref="J1619:K1619"/>
    <mergeCell ref="L1619:M1619"/>
    <mergeCell ref="A1620:C1620"/>
    <mergeCell ref="D1620:E1620"/>
    <mergeCell ref="F1620:G1620"/>
    <mergeCell ref="J1620:K1620"/>
    <mergeCell ref="L1620:M1620"/>
    <mergeCell ref="A1631:C1631"/>
    <mergeCell ref="D1631:E1631"/>
    <mergeCell ref="F1631:G1631"/>
    <mergeCell ref="H1631:I1631"/>
    <mergeCell ref="J1631:K1631"/>
    <mergeCell ref="L1631:M1631"/>
    <mergeCell ref="A1630:C1630"/>
    <mergeCell ref="D1630:E1630"/>
    <mergeCell ref="F1630:G1630"/>
    <mergeCell ref="H1630:I1630"/>
    <mergeCell ref="J1630:K1630"/>
    <mergeCell ref="L1630:M1630"/>
    <mergeCell ref="A1627:C1627"/>
    <mergeCell ref="E1627:I1627"/>
    <mergeCell ref="J1628:L1628"/>
    <mergeCell ref="A1629:C1629"/>
    <mergeCell ref="D1629:I1629"/>
    <mergeCell ref="J1629:K1629"/>
    <mergeCell ref="L1629:M1629"/>
    <mergeCell ref="A1643:M1643"/>
    <mergeCell ref="A1644:M1644"/>
    <mergeCell ref="E1645:I1645"/>
    <mergeCell ref="L1645:M1645"/>
    <mergeCell ref="A1646:C1646"/>
    <mergeCell ref="E1646:I1646"/>
    <mergeCell ref="A1637:M1637"/>
    <mergeCell ref="A1638:M1638"/>
    <mergeCell ref="A1639:M1639"/>
    <mergeCell ref="A1640:M1640"/>
    <mergeCell ref="A1641:M1641"/>
    <mergeCell ref="A1642:M1642"/>
    <mergeCell ref="D1634:E1634"/>
    <mergeCell ref="F1634:I1634"/>
    <mergeCell ref="J1634:K1634"/>
    <mergeCell ref="L1634:M1634"/>
    <mergeCell ref="A1635:M1635"/>
    <mergeCell ref="A1636:G1636"/>
    <mergeCell ref="H1636:M1636"/>
    <mergeCell ref="A1632:C1634"/>
    <mergeCell ref="D1632:E1632"/>
    <mergeCell ref="F1632:G1632"/>
    <mergeCell ref="H1632:I1632"/>
    <mergeCell ref="J1632:K1632"/>
    <mergeCell ref="L1632:M1632"/>
    <mergeCell ref="D1633:E1633"/>
    <mergeCell ref="F1633:I1633"/>
    <mergeCell ref="J1633:K1633"/>
    <mergeCell ref="L1633:M1633"/>
    <mergeCell ref="L1649:M1649"/>
    <mergeCell ref="A1650:C1650"/>
    <mergeCell ref="D1650:E1650"/>
    <mergeCell ref="F1650:G1650"/>
    <mergeCell ref="H1650:I1650"/>
    <mergeCell ref="J1650:K1650"/>
    <mergeCell ref="L1650:M1650"/>
    <mergeCell ref="J1647:L1647"/>
    <mergeCell ref="A1648:C1648"/>
    <mergeCell ref="D1648:I1648"/>
    <mergeCell ref="J1648:K1648"/>
    <mergeCell ref="L1648:M1648"/>
    <mergeCell ref="A1649:C1649"/>
    <mergeCell ref="D1649:E1649"/>
    <mergeCell ref="F1649:G1649"/>
    <mergeCell ref="H1649:I1649"/>
    <mergeCell ref="J1649:K1649"/>
    <mergeCell ref="B1656:C1656"/>
    <mergeCell ref="F1656:G1656"/>
    <mergeCell ref="H1656:I1656"/>
    <mergeCell ref="J1656:K1656"/>
    <mergeCell ref="L1656:M1656"/>
    <mergeCell ref="B1657:C1657"/>
    <mergeCell ref="F1657:G1657"/>
    <mergeCell ref="H1657:I1657"/>
    <mergeCell ref="J1657:K1657"/>
    <mergeCell ref="L1657:M1657"/>
    <mergeCell ref="D1653:E1653"/>
    <mergeCell ref="F1653:I1653"/>
    <mergeCell ref="J1653:K1653"/>
    <mergeCell ref="L1653:M1653"/>
    <mergeCell ref="A1654:M1654"/>
    <mergeCell ref="A1655:C1655"/>
    <mergeCell ref="F1655:G1655"/>
    <mergeCell ref="H1655:I1655"/>
    <mergeCell ref="J1655:K1655"/>
    <mergeCell ref="L1655:M1655"/>
    <mergeCell ref="A1651:C1653"/>
    <mergeCell ref="D1651:E1651"/>
    <mergeCell ref="F1651:G1651"/>
    <mergeCell ref="H1651:I1651"/>
    <mergeCell ref="J1651:K1651"/>
    <mergeCell ref="L1651:M1651"/>
    <mergeCell ref="D1652:E1652"/>
    <mergeCell ref="F1652:I1652"/>
    <mergeCell ref="J1652:K1652"/>
    <mergeCell ref="L1652:M1652"/>
    <mergeCell ref="B1660:C1660"/>
    <mergeCell ref="F1660:G1660"/>
    <mergeCell ref="H1660:I1660"/>
    <mergeCell ref="J1660:K1660"/>
    <mergeCell ref="L1660:M1660"/>
    <mergeCell ref="B1661:C1661"/>
    <mergeCell ref="F1661:G1661"/>
    <mergeCell ref="H1661:I1661"/>
    <mergeCell ref="J1661:K1661"/>
    <mergeCell ref="L1661:M1661"/>
    <mergeCell ref="B1658:C1658"/>
    <mergeCell ref="F1658:G1658"/>
    <mergeCell ref="H1658:I1658"/>
    <mergeCell ref="J1658:K1658"/>
    <mergeCell ref="L1658:M1658"/>
    <mergeCell ref="B1659:C1659"/>
    <mergeCell ref="F1659:G1659"/>
    <mergeCell ref="H1659:I1659"/>
    <mergeCell ref="J1659:K1659"/>
    <mergeCell ref="L1659:M1659"/>
    <mergeCell ref="B1664:C1664"/>
    <mergeCell ref="F1664:G1664"/>
    <mergeCell ref="H1664:I1664"/>
    <mergeCell ref="J1664:K1664"/>
    <mergeCell ref="L1664:M1664"/>
    <mergeCell ref="B1665:C1665"/>
    <mergeCell ref="F1665:G1665"/>
    <mergeCell ref="H1665:I1665"/>
    <mergeCell ref="J1665:K1665"/>
    <mergeCell ref="L1665:M1665"/>
    <mergeCell ref="B1662:C1662"/>
    <mergeCell ref="F1662:G1662"/>
    <mergeCell ref="H1662:I1662"/>
    <mergeCell ref="J1662:K1662"/>
    <mergeCell ref="L1662:M1662"/>
    <mergeCell ref="B1663:C1663"/>
    <mergeCell ref="F1663:G1663"/>
    <mergeCell ref="H1663:I1663"/>
    <mergeCell ref="J1663:K1663"/>
    <mergeCell ref="L1663:M1663"/>
    <mergeCell ref="B1668:C1668"/>
    <mergeCell ref="F1668:G1668"/>
    <mergeCell ref="H1668:I1668"/>
    <mergeCell ref="J1668:K1668"/>
    <mergeCell ref="L1668:M1668"/>
    <mergeCell ref="B1669:C1669"/>
    <mergeCell ref="F1669:G1669"/>
    <mergeCell ref="H1669:I1669"/>
    <mergeCell ref="J1669:K1669"/>
    <mergeCell ref="L1669:M1669"/>
    <mergeCell ref="B1666:C1666"/>
    <mergeCell ref="F1666:G1666"/>
    <mergeCell ref="H1666:I1666"/>
    <mergeCell ref="J1666:K1666"/>
    <mergeCell ref="L1666:M1666"/>
    <mergeCell ref="B1667:C1667"/>
    <mergeCell ref="F1667:G1667"/>
    <mergeCell ref="H1667:I1667"/>
    <mergeCell ref="J1667:K1667"/>
    <mergeCell ref="L1667:M1667"/>
    <mergeCell ref="A1675:B1675"/>
    <mergeCell ref="H1675:I1675"/>
    <mergeCell ref="A1676:B1676"/>
    <mergeCell ref="H1676:I1676"/>
    <mergeCell ref="A1677:B1677"/>
    <mergeCell ref="H1677:I1677"/>
    <mergeCell ref="A1672:M1672"/>
    <mergeCell ref="A1673:B1673"/>
    <mergeCell ref="H1673:I1673"/>
    <mergeCell ref="J1673:K1673"/>
    <mergeCell ref="L1673:M1673"/>
    <mergeCell ref="A1674:B1674"/>
    <mergeCell ref="H1674:I1674"/>
    <mergeCell ref="B1670:C1670"/>
    <mergeCell ref="F1670:G1670"/>
    <mergeCell ref="H1670:I1670"/>
    <mergeCell ref="J1670:K1670"/>
    <mergeCell ref="L1670:M1670"/>
    <mergeCell ref="B1671:C1671"/>
    <mergeCell ref="F1671:G1671"/>
    <mergeCell ref="H1671:I1671"/>
    <mergeCell ref="J1671:K1671"/>
    <mergeCell ref="L1671:M1671"/>
    <mergeCell ref="A1683:C1683"/>
    <mergeCell ref="D1683:E1683"/>
    <mergeCell ref="F1683:G1683"/>
    <mergeCell ref="H1683:I1683"/>
    <mergeCell ref="J1683:K1683"/>
    <mergeCell ref="L1683:M1683"/>
    <mergeCell ref="A1682:C1682"/>
    <mergeCell ref="D1682:E1682"/>
    <mergeCell ref="F1682:G1682"/>
    <mergeCell ref="H1682:I1682"/>
    <mergeCell ref="J1682:K1682"/>
    <mergeCell ref="L1682:M1682"/>
    <mergeCell ref="E1678:I1678"/>
    <mergeCell ref="L1678:M1678"/>
    <mergeCell ref="A1679:C1679"/>
    <mergeCell ref="E1679:I1679"/>
    <mergeCell ref="J1680:L1680"/>
    <mergeCell ref="A1681:C1681"/>
    <mergeCell ref="D1681:I1681"/>
    <mergeCell ref="J1681:K1681"/>
    <mergeCell ref="L1681:M1681"/>
    <mergeCell ref="A1688:B1688"/>
    <mergeCell ref="H1688:I1688"/>
    <mergeCell ref="A1689:B1689"/>
    <mergeCell ref="H1689:I1689"/>
    <mergeCell ref="A1690:B1690"/>
    <mergeCell ref="H1690:I1690"/>
    <mergeCell ref="D1686:E1686"/>
    <mergeCell ref="F1686:I1686"/>
    <mergeCell ref="J1686:K1686"/>
    <mergeCell ref="L1686:M1686"/>
    <mergeCell ref="A1687:B1687"/>
    <mergeCell ref="H1687:I1687"/>
    <mergeCell ref="A1684:C1686"/>
    <mergeCell ref="D1684:E1684"/>
    <mergeCell ref="F1684:G1684"/>
    <mergeCell ref="H1684:I1684"/>
    <mergeCell ref="J1684:K1684"/>
    <mergeCell ref="L1684:M1684"/>
    <mergeCell ref="D1685:E1685"/>
    <mergeCell ref="F1685:I1685"/>
    <mergeCell ref="J1685:K1685"/>
    <mergeCell ref="L1685:M1685"/>
    <mergeCell ref="A1697:B1697"/>
    <mergeCell ref="H1697:I1697"/>
    <mergeCell ref="A1698:B1698"/>
    <mergeCell ref="H1698:I1698"/>
    <mergeCell ref="A1699:M1699"/>
    <mergeCell ref="A1700:B1701"/>
    <mergeCell ref="C1700:C1701"/>
    <mergeCell ref="D1700:E1700"/>
    <mergeCell ref="F1700:G1700"/>
    <mergeCell ref="H1700:H1701"/>
    <mergeCell ref="A1694:B1694"/>
    <mergeCell ref="H1694:I1694"/>
    <mergeCell ref="A1695:B1695"/>
    <mergeCell ref="H1695:I1695"/>
    <mergeCell ref="A1696:B1696"/>
    <mergeCell ref="H1696:I1696"/>
    <mergeCell ref="A1691:B1691"/>
    <mergeCell ref="H1691:I1691"/>
    <mergeCell ref="A1692:B1692"/>
    <mergeCell ref="H1692:I1692"/>
    <mergeCell ref="A1693:B1693"/>
    <mergeCell ref="H1693:I1693"/>
    <mergeCell ref="A1714:C1714"/>
    <mergeCell ref="D1714:E1714"/>
    <mergeCell ref="F1714:G1714"/>
    <mergeCell ref="J1714:K1714"/>
    <mergeCell ref="L1714:M1714"/>
    <mergeCell ref="A1715:C1715"/>
    <mergeCell ref="D1715:E1715"/>
    <mergeCell ref="F1715:G1715"/>
    <mergeCell ref="J1715:K1715"/>
    <mergeCell ref="L1715:M1715"/>
    <mergeCell ref="I1700:I1701"/>
    <mergeCell ref="J1700:K1700"/>
    <mergeCell ref="L1700:M1700"/>
    <mergeCell ref="A1713:E1713"/>
    <mergeCell ref="F1713:G1713"/>
    <mergeCell ref="J1713:K1713"/>
    <mergeCell ref="L1713:M1713"/>
    <mergeCell ref="A1720:M1720"/>
    <mergeCell ref="A1721:M1721"/>
    <mergeCell ref="E1722:I1722"/>
    <mergeCell ref="L1722:M1722"/>
    <mergeCell ref="A1723:C1723"/>
    <mergeCell ref="E1723:I1723"/>
    <mergeCell ref="A1718:C1718"/>
    <mergeCell ref="D1718:E1718"/>
    <mergeCell ref="F1718:G1718"/>
    <mergeCell ref="J1718:K1718"/>
    <mergeCell ref="L1718:M1718"/>
    <mergeCell ref="A1719:M1719"/>
    <mergeCell ref="A1716:C1716"/>
    <mergeCell ref="D1716:E1716"/>
    <mergeCell ref="F1716:G1716"/>
    <mergeCell ref="J1716:K1716"/>
    <mergeCell ref="L1716:M1716"/>
    <mergeCell ref="A1717:C1717"/>
    <mergeCell ref="D1717:E1717"/>
    <mergeCell ref="F1717:G1717"/>
    <mergeCell ref="J1717:K1717"/>
    <mergeCell ref="L1717:M1717"/>
    <mergeCell ref="L1726:M1726"/>
    <mergeCell ref="A1727:C1727"/>
    <mergeCell ref="D1727:E1727"/>
    <mergeCell ref="F1727:G1727"/>
    <mergeCell ref="H1727:I1727"/>
    <mergeCell ref="J1727:K1727"/>
    <mergeCell ref="L1727:M1727"/>
    <mergeCell ref="J1724:L1724"/>
    <mergeCell ref="A1725:C1725"/>
    <mergeCell ref="D1725:I1725"/>
    <mergeCell ref="J1725:K1725"/>
    <mergeCell ref="L1725:M1725"/>
    <mergeCell ref="A1726:C1726"/>
    <mergeCell ref="D1726:E1726"/>
    <mergeCell ref="F1726:G1726"/>
    <mergeCell ref="H1726:I1726"/>
    <mergeCell ref="J1726:K1726"/>
    <mergeCell ref="A1738:M1738"/>
    <mergeCell ref="A1739:M1739"/>
    <mergeCell ref="A1740:M1740"/>
    <mergeCell ref="A1741:M1741"/>
    <mergeCell ref="A1742:M1742"/>
    <mergeCell ref="E1743:I1743"/>
    <mergeCell ref="L1743:M1743"/>
    <mergeCell ref="A1733:M1733"/>
    <mergeCell ref="A1734:G1734"/>
    <mergeCell ref="H1734:M1734"/>
    <mergeCell ref="A1735:M1735"/>
    <mergeCell ref="A1736:M1736"/>
    <mergeCell ref="A1737:M1737"/>
    <mergeCell ref="D1730:E1730"/>
    <mergeCell ref="F1730:I1730"/>
    <mergeCell ref="J1730:K1730"/>
    <mergeCell ref="L1730:M1730"/>
    <mergeCell ref="A1731:M1731"/>
    <mergeCell ref="A1732:M1732"/>
    <mergeCell ref="A1728:C1730"/>
    <mergeCell ref="D1728:E1728"/>
    <mergeCell ref="F1728:G1728"/>
    <mergeCell ref="H1728:I1728"/>
    <mergeCell ref="J1728:K1728"/>
    <mergeCell ref="L1728:M1728"/>
    <mergeCell ref="D1729:E1729"/>
    <mergeCell ref="F1729:I1729"/>
    <mergeCell ref="J1729:K1729"/>
    <mergeCell ref="L1729:M1729"/>
    <mergeCell ref="A1748:C1748"/>
    <mergeCell ref="D1748:E1748"/>
    <mergeCell ref="F1748:G1748"/>
    <mergeCell ref="H1748:I1748"/>
    <mergeCell ref="J1748:K1748"/>
    <mergeCell ref="L1748:M1748"/>
    <mergeCell ref="A1747:C1747"/>
    <mergeCell ref="D1747:E1747"/>
    <mergeCell ref="F1747:G1747"/>
    <mergeCell ref="H1747:I1747"/>
    <mergeCell ref="J1747:K1747"/>
    <mergeCell ref="L1747:M1747"/>
    <mergeCell ref="A1744:C1744"/>
    <mergeCell ref="E1744:I1744"/>
    <mergeCell ref="J1745:L1745"/>
    <mergeCell ref="A1746:C1746"/>
    <mergeCell ref="D1746:I1746"/>
    <mergeCell ref="J1746:K1746"/>
    <mergeCell ref="L1746:M1746"/>
    <mergeCell ref="D1751:E1751"/>
    <mergeCell ref="F1751:I1751"/>
    <mergeCell ref="J1751:K1751"/>
    <mergeCell ref="L1751:M1751"/>
    <mergeCell ref="A1752:M1752"/>
    <mergeCell ref="A1753:C1753"/>
    <mergeCell ref="F1753:G1753"/>
    <mergeCell ref="H1753:I1753"/>
    <mergeCell ref="J1753:K1753"/>
    <mergeCell ref="L1753:M1753"/>
    <mergeCell ref="A1749:C1751"/>
    <mergeCell ref="D1749:E1749"/>
    <mergeCell ref="F1749:G1749"/>
    <mergeCell ref="H1749:I1749"/>
    <mergeCell ref="J1749:K1749"/>
    <mergeCell ref="L1749:M1749"/>
    <mergeCell ref="D1750:E1750"/>
    <mergeCell ref="F1750:I1750"/>
    <mergeCell ref="J1750:K1750"/>
    <mergeCell ref="L1750:M1750"/>
    <mergeCell ref="B1756:C1756"/>
    <mergeCell ref="F1756:G1756"/>
    <mergeCell ref="H1756:I1756"/>
    <mergeCell ref="J1756:K1756"/>
    <mergeCell ref="L1756:M1756"/>
    <mergeCell ref="B1757:C1757"/>
    <mergeCell ref="F1757:G1757"/>
    <mergeCell ref="H1757:I1757"/>
    <mergeCell ref="J1757:K1757"/>
    <mergeCell ref="L1757:M1757"/>
    <mergeCell ref="B1754:C1754"/>
    <mergeCell ref="F1754:G1754"/>
    <mergeCell ref="H1754:I1754"/>
    <mergeCell ref="J1754:K1754"/>
    <mergeCell ref="L1754:M1754"/>
    <mergeCell ref="B1755:C1755"/>
    <mergeCell ref="F1755:G1755"/>
    <mergeCell ref="H1755:I1755"/>
    <mergeCell ref="J1755:K1755"/>
    <mergeCell ref="L1755:M1755"/>
    <mergeCell ref="B1760:C1760"/>
    <mergeCell ref="F1760:G1760"/>
    <mergeCell ref="H1760:I1760"/>
    <mergeCell ref="J1760:K1760"/>
    <mergeCell ref="L1760:M1760"/>
    <mergeCell ref="B1761:C1761"/>
    <mergeCell ref="F1761:G1761"/>
    <mergeCell ref="H1761:I1761"/>
    <mergeCell ref="J1761:K1761"/>
    <mergeCell ref="L1761:M1761"/>
    <mergeCell ref="B1758:C1758"/>
    <mergeCell ref="F1758:G1758"/>
    <mergeCell ref="H1758:I1758"/>
    <mergeCell ref="J1758:K1758"/>
    <mergeCell ref="L1758:M1758"/>
    <mergeCell ref="B1759:C1759"/>
    <mergeCell ref="F1759:G1759"/>
    <mergeCell ref="H1759:I1759"/>
    <mergeCell ref="J1759:K1759"/>
    <mergeCell ref="L1759:M1759"/>
    <mergeCell ref="B1764:C1764"/>
    <mergeCell ref="F1764:G1764"/>
    <mergeCell ref="H1764:I1764"/>
    <mergeCell ref="J1764:K1764"/>
    <mergeCell ref="L1764:M1764"/>
    <mergeCell ref="B1765:C1765"/>
    <mergeCell ref="F1765:G1765"/>
    <mergeCell ref="H1765:I1765"/>
    <mergeCell ref="J1765:K1765"/>
    <mergeCell ref="L1765:M1765"/>
    <mergeCell ref="B1762:C1762"/>
    <mergeCell ref="F1762:G1762"/>
    <mergeCell ref="H1762:I1762"/>
    <mergeCell ref="J1762:K1762"/>
    <mergeCell ref="L1762:M1762"/>
    <mergeCell ref="B1763:C1763"/>
    <mergeCell ref="F1763:G1763"/>
    <mergeCell ref="H1763:I1763"/>
    <mergeCell ref="J1763:K1763"/>
    <mergeCell ref="L1763:M1763"/>
    <mergeCell ref="A1768:M1768"/>
    <mergeCell ref="A1769:B1769"/>
    <mergeCell ref="H1769:I1769"/>
    <mergeCell ref="J1769:K1769"/>
    <mergeCell ref="L1769:M1769"/>
    <mergeCell ref="A1770:B1770"/>
    <mergeCell ref="H1770:I1770"/>
    <mergeCell ref="B1766:C1766"/>
    <mergeCell ref="F1766:G1766"/>
    <mergeCell ref="H1766:I1766"/>
    <mergeCell ref="J1766:K1766"/>
    <mergeCell ref="L1766:M1766"/>
    <mergeCell ref="B1767:C1767"/>
    <mergeCell ref="F1767:G1767"/>
    <mergeCell ref="H1767:I1767"/>
    <mergeCell ref="J1767:K1767"/>
    <mergeCell ref="L1767:M1767"/>
    <mergeCell ref="A1777:B1777"/>
    <mergeCell ref="H1777:I1777"/>
    <mergeCell ref="E1778:I1778"/>
    <mergeCell ref="L1778:M1778"/>
    <mergeCell ref="A1779:C1779"/>
    <mergeCell ref="E1779:I1779"/>
    <mergeCell ref="A1774:B1774"/>
    <mergeCell ref="H1774:I1774"/>
    <mergeCell ref="A1775:B1775"/>
    <mergeCell ref="H1775:I1775"/>
    <mergeCell ref="A1776:B1776"/>
    <mergeCell ref="H1776:I1776"/>
    <mergeCell ref="A1771:B1771"/>
    <mergeCell ref="H1771:I1771"/>
    <mergeCell ref="A1772:B1772"/>
    <mergeCell ref="H1772:I1772"/>
    <mergeCell ref="A1773:B1773"/>
    <mergeCell ref="H1773:I1773"/>
    <mergeCell ref="L1782:M1782"/>
    <mergeCell ref="A1783:C1783"/>
    <mergeCell ref="D1783:E1783"/>
    <mergeCell ref="F1783:G1783"/>
    <mergeCell ref="H1783:I1783"/>
    <mergeCell ref="J1783:K1783"/>
    <mergeCell ref="L1783:M1783"/>
    <mergeCell ref="J1780:L1780"/>
    <mergeCell ref="A1781:C1781"/>
    <mergeCell ref="D1781:I1781"/>
    <mergeCell ref="J1781:K1781"/>
    <mergeCell ref="L1781:M1781"/>
    <mergeCell ref="A1782:C1782"/>
    <mergeCell ref="D1782:E1782"/>
    <mergeCell ref="F1782:G1782"/>
    <mergeCell ref="H1782:I1782"/>
    <mergeCell ref="J1782:K1782"/>
    <mergeCell ref="A1791:B1791"/>
    <mergeCell ref="H1791:I1791"/>
    <mergeCell ref="A1792:B1792"/>
    <mergeCell ref="H1792:I1792"/>
    <mergeCell ref="A1793:B1793"/>
    <mergeCell ref="H1793:I1793"/>
    <mergeCell ref="A1788:B1788"/>
    <mergeCell ref="H1788:I1788"/>
    <mergeCell ref="A1789:B1789"/>
    <mergeCell ref="H1789:I1789"/>
    <mergeCell ref="A1790:B1790"/>
    <mergeCell ref="H1790:I1790"/>
    <mergeCell ref="D1786:E1786"/>
    <mergeCell ref="F1786:I1786"/>
    <mergeCell ref="J1786:K1786"/>
    <mergeCell ref="L1786:M1786"/>
    <mergeCell ref="A1787:B1787"/>
    <mergeCell ref="H1787:I1787"/>
    <mergeCell ref="A1784:C1786"/>
    <mergeCell ref="D1784:E1784"/>
    <mergeCell ref="F1784:G1784"/>
    <mergeCell ref="H1784:I1784"/>
    <mergeCell ref="J1784:K1784"/>
    <mergeCell ref="L1784:M1784"/>
    <mergeCell ref="D1785:E1785"/>
    <mergeCell ref="F1785:I1785"/>
    <mergeCell ref="J1785:K1785"/>
    <mergeCell ref="L1785:M1785"/>
    <mergeCell ref="L1796:M1796"/>
    <mergeCell ref="A1809:E1809"/>
    <mergeCell ref="F1809:G1809"/>
    <mergeCell ref="J1809:K1809"/>
    <mergeCell ref="L1809:M1809"/>
    <mergeCell ref="A1810:C1810"/>
    <mergeCell ref="D1810:E1810"/>
    <mergeCell ref="F1810:G1810"/>
    <mergeCell ref="J1810:K1810"/>
    <mergeCell ref="L1810:M1810"/>
    <mergeCell ref="A1794:B1794"/>
    <mergeCell ref="H1794:I1794"/>
    <mergeCell ref="A1795:M1795"/>
    <mergeCell ref="A1796:B1797"/>
    <mergeCell ref="C1796:C1797"/>
    <mergeCell ref="D1796:E1796"/>
    <mergeCell ref="F1796:G1796"/>
    <mergeCell ref="H1796:H1797"/>
    <mergeCell ref="I1796:I1797"/>
    <mergeCell ref="J1796:K1796"/>
    <mergeCell ref="A1815:M1815"/>
    <mergeCell ref="A1816:M1816"/>
    <mergeCell ref="A1817:M1817"/>
    <mergeCell ref="A1818:M1818"/>
    <mergeCell ref="A1819:M1819"/>
    <mergeCell ref="A1820:M1820"/>
    <mergeCell ref="A1813:C1813"/>
    <mergeCell ref="D1813:E1813"/>
    <mergeCell ref="F1813:G1813"/>
    <mergeCell ref="J1813:K1813"/>
    <mergeCell ref="L1813:M1813"/>
    <mergeCell ref="A1814:C1814"/>
    <mergeCell ref="D1814:E1814"/>
    <mergeCell ref="F1814:G1814"/>
    <mergeCell ref="J1814:K1814"/>
    <mergeCell ref="L1814:M1814"/>
    <mergeCell ref="A1811:C1811"/>
    <mergeCell ref="D1811:E1811"/>
    <mergeCell ref="F1811:G1811"/>
    <mergeCell ref="J1811:K1811"/>
    <mergeCell ref="L1811:M1811"/>
    <mergeCell ref="A1812:C1812"/>
    <mergeCell ref="D1812:E1812"/>
    <mergeCell ref="F1812:G1812"/>
    <mergeCell ref="J1812:K1812"/>
    <mergeCell ref="L1812:M1812"/>
    <mergeCell ref="A1826:C1826"/>
    <mergeCell ref="D1826:E1826"/>
    <mergeCell ref="F1826:G1826"/>
    <mergeCell ref="H1826:I1826"/>
    <mergeCell ref="J1826:K1826"/>
    <mergeCell ref="L1826:M1826"/>
    <mergeCell ref="A1825:C1825"/>
    <mergeCell ref="D1825:E1825"/>
    <mergeCell ref="F1825:G1825"/>
    <mergeCell ref="H1825:I1825"/>
    <mergeCell ref="J1825:K1825"/>
    <mergeCell ref="L1825:M1825"/>
    <mergeCell ref="E1821:I1821"/>
    <mergeCell ref="L1821:M1821"/>
    <mergeCell ref="A1822:C1822"/>
    <mergeCell ref="E1822:I1822"/>
    <mergeCell ref="J1823:L1823"/>
    <mergeCell ref="A1824:C1824"/>
    <mergeCell ref="D1824:I1824"/>
    <mergeCell ref="J1824:K1824"/>
    <mergeCell ref="L1824:M1824"/>
    <mergeCell ref="A1837:M1837"/>
    <mergeCell ref="A1838:M1838"/>
    <mergeCell ref="E1839:I1839"/>
    <mergeCell ref="L1839:M1839"/>
    <mergeCell ref="A1840:C1840"/>
    <mergeCell ref="E1840:I1840"/>
    <mergeCell ref="A1831:M1831"/>
    <mergeCell ref="A1832:M1832"/>
    <mergeCell ref="A1833:M1833"/>
    <mergeCell ref="A1834:M1834"/>
    <mergeCell ref="A1835:M1835"/>
    <mergeCell ref="A1836:M1836"/>
    <mergeCell ref="D1829:E1829"/>
    <mergeCell ref="F1829:I1829"/>
    <mergeCell ref="J1829:K1829"/>
    <mergeCell ref="L1829:M1829"/>
    <mergeCell ref="A1830:G1830"/>
    <mergeCell ref="H1830:M1830"/>
    <mergeCell ref="A1827:C1829"/>
    <mergeCell ref="D1827:E1827"/>
    <mergeCell ref="F1827:G1827"/>
    <mergeCell ref="H1827:I1827"/>
    <mergeCell ref="J1827:K1827"/>
    <mergeCell ref="L1827:M1827"/>
    <mergeCell ref="D1828:E1828"/>
    <mergeCell ref="F1828:I1828"/>
    <mergeCell ref="J1828:K1828"/>
    <mergeCell ref="L1828:M1828"/>
    <mergeCell ref="L1843:M1843"/>
    <mergeCell ref="A1844:C1844"/>
    <mergeCell ref="D1844:E1844"/>
    <mergeCell ref="F1844:G1844"/>
    <mergeCell ref="H1844:I1844"/>
    <mergeCell ref="J1844:K1844"/>
    <mergeCell ref="L1844:M1844"/>
    <mergeCell ref="J1841:L1841"/>
    <mergeCell ref="A1842:C1842"/>
    <mergeCell ref="D1842:I1842"/>
    <mergeCell ref="J1842:K1842"/>
    <mergeCell ref="L1842:M1842"/>
    <mergeCell ref="A1843:C1843"/>
    <mergeCell ref="D1843:E1843"/>
    <mergeCell ref="F1843:G1843"/>
    <mergeCell ref="H1843:I1843"/>
    <mergeCell ref="J1843:K1843"/>
    <mergeCell ref="D1847:E1847"/>
    <mergeCell ref="F1847:I1847"/>
    <mergeCell ref="J1847:K1847"/>
    <mergeCell ref="L1847:M1847"/>
    <mergeCell ref="A1848:M1848"/>
    <mergeCell ref="A1849:C1849"/>
    <mergeCell ref="F1849:G1849"/>
    <mergeCell ref="H1849:I1849"/>
    <mergeCell ref="J1849:K1849"/>
    <mergeCell ref="L1849:M1849"/>
    <mergeCell ref="A1845:C1847"/>
    <mergeCell ref="D1845:E1845"/>
    <mergeCell ref="F1845:G1845"/>
    <mergeCell ref="H1845:I1845"/>
    <mergeCell ref="J1845:K1845"/>
    <mergeCell ref="L1845:M1845"/>
    <mergeCell ref="D1846:E1846"/>
    <mergeCell ref="F1846:I1846"/>
    <mergeCell ref="J1846:K1846"/>
    <mergeCell ref="L1846:M1846"/>
    <mergeCell ref="B1852:C1852"/>
    <mergeCell ref="F1852:G1852"/>
    <mergeCell ref="H1852:I1852"/>
    <mergeCell ref="J1852:K1852"/>
    <mergeCell ref="L1852:M1852"/>
    <mergeCell ref="B1853:C1853"/>
    <mergeCell ref="F1853:G1853"/>
    <mergeCell ref="H1853:I1853"/>
    <mergeCell ref="J1853:K1853"/>
    <mergeCell ref="L1853:M1853"/>
    <mergeCell ref="B1850:C1850"/>
    <mergeCell ref="F1850:G1850"/>
    <mergeCell ref="H1850:I1850"/>
    <mergeCell ref="J1850:K1850"/>
    <mergeCell ref="L1850:M1850"/>
    <mergeCell ref="B1851:C1851"/>
    <mergeCell ref="F1851:G1851"/>
    <mergeCell ref="H1851:I1851"/>
    <mergeCell ref="J1851:K1851"/>
    <mergeCell ref="L1851:M1851"/>
    <mergeCell ref="B1856:C1856"/>
    <mergeCell ref="F1856:G1856"/>
    <mergeCell ref="H1856:I1856"/>
    <mergeCell ref="J1856:K1856"/>
    <mergeCell ref="L1856:M1856"/>
    <mergeCell ref="B1857:C1857"/>
    <mergeCell ref="F1857:G1857"/>
    <mergeCell ref="H1857:I1857"/>
    <mergeCell ref="J1857:K1857"/>
    <mergeCell ref="L1857:M1857"/>
    <mergeCell ref="B1854:C1854"/>
    <mergeCell ref="F1854:G1854"/>
    <mergeCell ref="H1854:I1854"/>
    <mergeCell ref="J1854:K1854"/>
    <mergeCell ref="L1854:M1854"/>
    <mergeCell ref="B1855:C1855"/>
    <mergeCell ref="F1855:G1855"/>
    <mergeCell ref="H1855:I1855"/>
    <mergeCell ref="J1855:K1855"/>
    <mergeCell ref="L1855:M1855"/>
    <mergeCell ref="B1860:C1860"/>
    <mergeCell ref="F1860:G1860"/>
    <mergeCell ref="H1860:I1860"/>
    <mergeCell ref="J1860:K1860"/>
    <mergeCell ref="L1860:M1860"/>
    <mergeCell ref="B1861:C1861"/>
    <mergeCell ref="F1861:G1861"/>
    <mergeCell ref="H1861:I1861"/>
    <mergeCell ref="J1861:K1861"/>
    <mergeCell ref="L1861:M1861"/>
    <mergeCell ref="B1858:C1858"/>
    <mergeCell ref="F1858:G1858"/>
    <mergeCell ref="H1858:I1858"/>
    <mergeCell ref="J1858:K1858"/>
    <mergeCell ref="L1858:M1858"/>
    <mergeCell ref="B1859:C1859"/>
    <mergeCell ref="J1859:K1859"/>
    <mergeCell ref="L1859:M1859"/>
    <mergeCell ref="A1864:M1864"/>
    <mergeCell ref="A1865:B1865"/>
    <mergeCell ref="H1865:I1865"/>
    <mergeCell ref="J1865:K1865"/>
    <mergeCell ref="L1865:M1865"/>
    <mergeCell ref="A1866:B1866"/>
    <mergeCell ref="H1866:I1866"/>
    <mergeCell ref="B1862:C1862"/>
    <mergeCell ref="F1862:G1862"/>
    <mergeCell ref="H1862:I1862"/>
    <mergeCell ref="J1862:K1862"/>
    <mergeCell ref="L1862:M1862"/>
    <mergeCell ref="B1863:C1863"/>
    <mergeCell ref="F1863:G1863"/>
    <mergeCell ref="H1863:I1863"/>
    <mergeCell ref="J1863:K1863"/>
    <mergeCell ref="L1863:M1863"/>
    <mergeCell ref="A1873:B1873"/>
    <mergeCell ref="H1873:I1873"/>
    <mergeCell ref="E1874:I1874"/>
    <mergeCell ref="L1874:M1874"/>
    <mergeCell ref="A1875:C1875"/>
    <mergeCell ref="E1875:I1875"/>
    <mergeCell ref="A1870:B1870"/>
    <mergeCell ref="H1870:I1870"/>
    <mergeCell ref="A1871:B1871"/>
    <mergeCell ref="H1871:I1871"/>
    <mergeCell ref="A1872:B1872"/>
    <mergeCell ref="H1872:I1872"/>
    <mergeCell ref="A1867:B1867"/>
    <mergeCell ref="H1867:I1867"/>
    <mergeCell ref="A1868:B1868"/>
    <mergeCell ref="H1868:I1868"/>
    <mergeCell ref="A1869:B1869"/>
    <mergeCell ref="H1869:I1869"/>
    <mergeCell ref="L1878:M1878"/>
    <mergeCell ref="A1879:C1879"/>
    <mergeCell ref="D1879:E1879"/>
    <mergeCell ref="F1879:G1879"/>
    <mergeCell ref="H1879:I1879"/>
    <mergeCell ref="J1879:K1879"/>
    <mergeCell ref="L1879:M1879"/>
    <mergeCell ref="J1876:L1876"/>
    <mergeCell ref="A1877:C1877"/>
    <mergeCell ref="D1877:I1877"/>
    <mergeCell ref="J1877:K1877"/>
    <mergeCell ref="L1877:M1877"/>
    <mergeCell ref="A1878:C1878"/>
    <mergeCell ref="D1878:E1878"/>
    <mergeCell ref="F1878:G1878"/>
    <mergeCell ref="H1878:I1878"/>
    <mergeCell ref="J1878:K1878"/>
    <mergeCell ref="A1887:B1887"/>
    <mergeCell ref="H1887:I1887"/>
    <mergeCell ref="A1888:B1888"/>
    <mergeCell ref="H1888:I1888"/>
    <mergeCell ref="A1889:B1889"/>
    <mergeCell ref="H1889:I1889"/>
    <mergeCell ref="A1884:B1884"/>
    <mergeCell ref="H1884:I1884"/>
    <mergeCell ref="A1885:B1885"/>
    <mergeCell ref="H1885:I1885"/>
    <mergeCell ref="A1886:B1886"/>
    <mergeCell ref="H1886:I1886"/>
    <mergeCell ref="D1882:E1882"/>
    <mergeCell ref="F1882:I1882"/>
    <mergeCell ref="J1882:K1882"/>
    <mergeCell ref="L1882:M1882"/>
    <mergeCell ref="A1883:B1883"/>
    <mergeCell ref="H1883:I1883"/>
    <mergeCell ref="A1880:C1882"/>
    <mergeCell ref="D1880:E1880"/>
    <mergeCell ref="F1880:G1880"/>
    <mergeCell ref="H1880:I1880"/>
    <mergeCell ref="J1880:K1880"/>
    <mergeCell ref="L1880:M1880"/>
    <mergeCell ref="D1881:E1881"/>
    <mergeCell ref="F1881:I1881"/>
    <mergeCell ref="J1881:K1881"/>
    <mergeCell ref="L1881:M1881"/>
    <mergeCell ref="L1892:M1892"/>
    <mergeCell ref="A1905:E1905"/>
    <mergeCell ref="F1905:G1905"/>
    <mergeCell ref="J1905:K1905"/>
    <mergeCell ref="L1905:M1905"/>
    <mergeCell ref="A1906:C1906"/>
    <mergeCell ref="D1906:E1906"/>
    <mergeCell ref="F1906:G1906"/>
    <mergeCell ref="J1906:K1906"/>
    <mergeCell ref="L1906:M1906"/>
    <mergeCell ref="A1890:B1890"/>
    <mergeCell ref="H1890:I1890"/>
    <mergeCell ref="A1891:M1891"/>
    <mergeCell ref="A1892:B1893"/>
    <mergeCell ref="C1892:C1893"/>
    <mergeCell ref="D1892:E1892"/>
    <mergeCell ref="F1892:G1892"/>
    <mergeCell ref="H1892:H1893"/>
    <mergeCell ref="I1892:I1893"/>
    <mergeCell ref="J1892:K1892"/>
    <mergeCell ref="A1911:M1911"/>
    <mergeCell ref="A1912:M1912"/>
    <mergeCell ref="A1913:M1913"/>
    <mergeCell ref="A1914:M1914"/>
    <mergeCell ref="A1915:M1915"/>
    <mergeCell ref="A1916:M1916"/>
    <mergeCell ref="A1909:C1909"/>
    <mergeCell ref="D1909:E1909"/>
    <mergeCell ref="F1909:G1909"/>
    <mergeCell ref="J1909:K1909"/>
    <mergeCell ref="L1909:M1909"/>
    <mergeCell ref="A1910:C1910"/>
    <mergeCell ref="D1910:E1910"/>
    <mergeCell ref="F1910:G1910"/>
    <mergeCell ref="J1910:K1910"/>
    <mergeCell ref="L1910:M1910"/>
    <mergeCell ref="A1907:C1907"/>
    <mergeCell ref="D1907:E1907"/>
    <mergeCell ref="F1907:G1907"/>
    <mergeCell ref="J1907:K1907"/>
    <mergeCell ref="L1907:M1907"/>
    <mergeCell ref="A1908:C1908"/>
    <mergeCell ref="D1908:E1908"/>
    <mergeCell ref="F1908:G1908"/>
    <mergeCell ref="J1908:K1908"/>
    <mergeCell ref="L1908:M1908"/>
    <mergeCell ref="A1922:C1922"/>
    <mergeCell ref="D1922:E1922"/>
    <mergeCell ref="F1922:G1922"/>
    <mergeCell ref="H1922:I1922"/>
    <mergeCell ref="J1922:K1922"/>
    <mergeCell ref="L1922:M1922"/>
    <mergeCell ref="A1921:C1921"/>
    <mergeCell ref="D1921:E1921"/>
    <mergeCell ref="F1921:G1921"/>
    <mergeCell ref="H1921:I1921"/>
    <mergeCell ref="J1921:K1921"/>
    <mergeCell ref="L1921:M1921"/>
    <mergeCell ref="E1917:I1917"/>
    <mergeCell ref="L1917:M1917"/>
    <mergeCell ref="A1918:C1918"/>
    <mergeCell ref="E1918:I1918"/>
    <mergeCell ref="J1919:L1919"/>
    <mergeCell ref="A1920:C1920"/>
    <mergeCell ref="D1920:I1920"/>
    <mergeCell ref="J1920:K1920"/>
    <mergeCell ref="L1920:M1920"/>
    <mergeCell ref="A1933:M1933"/>
    <mergeCell ref="A1934:M1934"/>
    <mergeCell ref="E1935:I1935"/>
    <mergeCell ref="L1935:M1935"/>
    <mergeCell ref="A1936:C1936"/>
    <mergeCell ref="E1936:I1936"/>
    <mergeCell ref="A1927:M1927"/>
    <mergeCell ref="A1928:M1928"/>
    <mergeCell ref="A1929:M1929"/>
    <mergeCell ref="A1930:M1930"/>
    <mergeCell ref="A1931:M1931"/>
    <mergeCell ref="A1932:M1932"/>
    <mergeCell ref="D1925:E1925"/>
    <mergeCell ref="F1925:I1925"/>
    <mergeCell ref="J1925:K1925"/>
    <mergeCell ref="L1925:M1925"/>
    <mergeCell ref="A1926:G1926"/>
    <mergeCell ref="H1926:M1926"/>
    <mergeCell ref="A1923:C1925"/>
    <mergeCell ref="D1923:E1923"/>
    <mergeCell ref="F1923:G1923"/>
    <mergeCell ref="H1923:I1923"/>
    <mergeCell ref="J1923:K1923"/>
    <mergeCell ref="L1923:M1923"/>
    <mergeCell ref="D1924:E1924"/>
    <mergeCell ref="F1924:I1924"/>
    <mergeCell ref="J1924:K1924"/>
    <mergeCell ref="L1924:M1924"/>
    <mergeCell ref="L1939:M1939"/>
    <mergeCell ref="A1940:C1940"/>
    <mergeCell ref="D1940:E1940"/>
    <mergeCell ref="F1940:G1940"/>
    <mergeCell ref="H1940:I1940"/>
    <mergeCell ref="J1940:K1940"/>
    <mergeCell ref="L1940:M1940"/>
    <mergeCell ref="J1937:L1937"/>
    <mergeCell ref="A1938:C1938"/>
    <mergeCell ref="D1938:I1938"/>
    <mergeCell ref="J1938:K1938"/>
    <mergeCell ref="L1938:M1938"/>
    <mergeCell ref="A1939:C1939"/>
    <mergeCell ref="D1939:E1939"/>
    <mergeCell ref="F1939:G1939"/>
    <mergeCell ref="H1939:I1939"/>
    <mergeCell ref="J1939:K1939"/>
    <mergeCell ref="B1946:C1946"/>
    <mergeCell ref="F1946:G1946"/>
    <mergeCell ref="H1946:I1946"/>
    <mergeCell ref="J1946:K1946"/>
    <mergeCell ref="L1946:M1946"/>
    <mergeCell ref="B1947:C1947"/>
    <mergeCell ref="F1947:G1947"/>
    <mergeCell ref="H1947:I1947"/>
    <mergeCell ref="J1947:K1947"/>
    <mergeCell ref="L1947:M1947"/>
    <mergeCell ref="D1943:E1943"/>
    <mergeCell ref="F1943:I1943"/>
    <mergeCell ref="J1943:K1943"/>
    <mergeCell ref="L1943:M1943"/>
    <mergeCell ref="A1944:M1944"/>
    <mergeCell ref="A1945:C1945"/>
    <mergeCell ref="F1945:G1945"/>
    <mergeCell ref="H1945:I1945"/>
    <mergeCell ref="J1945:K1945"/>
    <mergeCell ref="L1945:M1945"/>
    <mergeCell ref="A1941:C1943"/>
    <mergeCell ref="D1941:E1941"/>
    <mergeCell ref="F1941:G1941"/>
    <mergeCell ref="H1941:I1941"/>
    <mergeCell ref="J1941:K1941"/>
    <mergeCell ref="L1941:M1941"/>
    <mergeCell ref="D1942:E1942"/>
    <mergeCell ref="F1942:I1942"/>
    <mergeCell ref="J1942:K1942"/>
    <mergeCell ref="L1942:M1942"/>
    <mergeCell ref="B1950:C1950"/>
    <mergeCell ref="F1950:G1950"/>
    <mergeCell ref="H1950:I1950"/>
    <mergeCell ref="J1950:K1950"/>
    <mergeCell ref="L1950:M1950"/>
    <mergeCell ref="B1951:C1951"/>
    <mergeCell ref="F1951:G1951"/>
    <mergeCell ref="H1951:I1951"/>
    <mergeCell ref="J1951:K1951"/>
    <mergeCell ref="L1951:M1951"/>
    <mergeCell ref="B1948:C1948"/>
    <mergeCell ref="F1948:G1948"/>
    <mergeCell ref="H1948:I1948"/>
    <mergeCell ref="J1948:K1948"/>
    <mergeCell ref="L1948:M1948"/>
    <mergeCell ref="B1949:C1949"/>
    <mergeCell ref="F1949:G1949"/>
    <mergeCell ref="H1949:I1949"/>
    <mergeCell ref="J1949:K1949"/>
    <mergeCell ref="L1949:M1949"/>
    <mergeCell ref="B1954:C1954"/>
    <mergeCell ref="F1954:G1954"/>
    <mergeCell ref="H1954:I1954"/>
    <mergeCell ref="J1954:K1954"/>
    <mergeCell ref="L1954:M1954"/>
    <mergeCell ref="B1955:C1955"/>
    <mergeCell ref="F1955:G1955"/>
    <mergeCell ref="H1955:I1955"/>
    <mergeCell ref="J1955:K1955"/>
    <mergeCell ref="L1955:M1955"/>
    <mergeCell ref="B1952:C1952"/>
    <mergeCell ref="F1952:G1952"/>
    <mergeCell ref="H1952:I1952"/>
    <mergeCell ref="J1952:K1952"/>
    <mergeCell ref="L1952:M1952"/>
    <mergeCell ref="B1953:C1953"/>
    <mergeCell ref="F1953:G1953"/>
    <mergeCell ref="H1953:I1953"/>
    <mergeCell ref="J1953:K1953"/>
    <mergeCell ref="L1953:M1953"/>
    <mergeCell ref="B1958:C1958"/>
    <mergeCell ref="F1958:G1958"/>
    <mergeCell ref="H1958:I1958"/>
    <mergeCell ref="J1958:K1958"/>
    <mergeCell ref="L1958:M1958"/>
    <mergeCell ref="B1959:C1959"/>
    <mergeCell ref="F1959:G1959"/>
    <mergeCell ref="H1959:I1959"/>
    <mergeCell ref="J1959:K1959"/>
    <mergeCell ref="L1959:M1959"/>
    <mergeCell ref="B1956:C1956"/>
    <mergeCell ref="F1956:G1956"/>
    <mergeCell ref="H1956:I1956"/>
    <mergeCell ref="J1956:K1956"/>
    <mergeCell ref="L1956:M1956"/>
    <mergeCell ref="B1957:C1957"/>
    <mergeCell ref="F1957:G1957"/>
    <mergeCell ref="H1957:I1957"/>
    <mergeCell ref="J1957:K1957"/>
    <mergeCell ref="L1957:M1957"/>
    <mergeCell ref="A1964:B1964"/>
    <mergeCell ref="H1964:I1964"/>
    <mergeCell ref="A1965:B1965"/>
    <mergeCell ref="H1965:I1965"/>
    <mergeCell ref="A1966:B1966"/>
    <mergeCell ref="H1966:I1966"/>
    <mergeCell ref="A1962:B1962"/>
    <mergeCell ref="H1962:I1962"/>
    <mergeCell ref="J1962:K1962"/>
    <mergeCell ref="L1962:M1962"/>
    <mergeCell ref="A1963:B1963"/>
    <mergeCell ref="H1963:I1963"/>
    <mergeCell ref="B1960:C1960"/>
    <mergeCell ref="F1960:G1960"/>
    <mergeCell ref="H1960:I1960"/>
    <mergeCell ref="J1960:K1960"/>
    <mergeCell ref="L1960:M1960"/>
    <mergeCell ref="A1961:M1961"/>
    <mergeCell ref="A1973:C1973"/>
    <mergeCell ref="D1973:E1973"/>
    <mergeCell ref="F1973:G1973"/>
    <mergeCell ref="H1973:I1973"/>
    <mergeCell ref="J1973:K1973"/>
    <mergeCell ref="L1973:M1973"/>
    <mergeCell ref="A1970:C1970"/>
    <mergeCell ref="E1970:I1970"/>
    <mergeCell ref="J1971:L1971"/>
    <mergeCell ref="A1972:C1972"/>
    <mergeCell ref="D1972:I1972"/>
    <mergeCell ref="J1972:K1972"/>
    <mergeCell ref="L1972:M1972"/>
    <mergeCell ref="A1967:B1967"/>
    <mergeCell ref="H1967:I1967"/>
    <mergeCell ref="A1968:B1968"/>
    <mergeCell ref="H1968:I1968"/>
    <mergeCell ref="E1969:I1969"/>
    <mergeCell ref="L1969:M1969"/>
    <mergeCell ref="D1977:E1977"/>
    <mergeCell ref="F1977:I1977"/>
    <mergeCell ref="J1977:K1977"/>
    <mergeCell ref="L1977:M1977"/>
    <mergeCell ref="A1978:B1978"/>
    <mergeCell ref="H1978:I1978"/>
    <mergeCell ref="A1975:C1977"/>
    <mergeCell ref="D1975:E1975"/>
    <mergeCell ref="F1975:G1975"/>
    <mergeCell ref="H1975:I1975"/>
    <mergeCell ref="J1975:K1975"/>
    <mergeCell ref="L1975:M1975"/>
    <mergeCell ref="D1976:E1976"/>
    <mergeCell ref="F1976:I1976"/>
    <mergeCell ref="J1976:K1976"/>
    <mergeCell ref="L1976:M1976"/>
    <mergeCell ref="A1974:C1974"/>
    <mergeCell ref="D1974:E1974"/>
    <mergeCell ref="F1974:G1974"/>
    <mergeCell ref="H1974:I1974"/>
    <mergeCell ref="J1974:K1974"/>
    <mergeCell ref="L1974:M1974"/>
    <mergeCell ref="A1985:B1985"/>
    <mergeCell ref="H1985:I1985"/>
    <mergeCell ref="A1986:B1986"/>
    <mergeCell ref="H1986:I1986"/>
    <mergeCell ref="A1987:B1987"/>
    <mergeCell ref="H1987:I1987"/>
    <mergeCell ref="A1982:B1982"/>
    <mergeCell ref="H1982:I1982"/>
    <mergeCell ref="A1983:B1983"/>
    <mergeCell ref="H1983:I1983"/>
    <mergeCell ref="A1984:B1984"/>
    <mergeCell ref="H1984:I1984"/>
    <mergeCell ref="A1979:B1979"/>
    <mergeCell ref="H1979:I1979"/>
    <mergeCell ref="A1980:B1980"/>
    <mergeCell ref="H1980:I1980"/>
    <mergeCell ref="A1981:B1981"/>
    <mergeCell ref="H1981:I1981"/>
    <mergeCell ref="A2002:E2002"/>
    <mergeCell ref="F2002:G2002"/>
    <mergeCell ref="J2002:K2002"/>
    <mergeCell ref="L2002:M2002"/>
    <mergeCell ref="A2003:C2003"/>
    <mergeCell ref="D2003:E2003"/>
    <mergeCell ref="F2003:G2003"/>
    <mergeCell ref="J2003:K2003"/>
    <mergeCell ref="L2003:M2003"/>
    <mergeCell ref="A1988:M1988"/>
    <mergeCell ref="A1989:B1990"/>
    <mergeCell ref="C1989:C1990"/>
    <mergeCell ref="D1989:E1989"/>
    <mergeCell ref="F1989:G1989"/>
    <mergeCell ref="H1989:H1990"/>
    <mergeCell ref="I1989:I1990"/>
    <mergeCell ref="J1989:K1989"/>
    <mergeCell ref="L1989:M1989"/>
    <mergeCell ref="A2008:M2008"/>
    <mergeCell ref="A2009:M2009"/>
    <mergeCell ref="A2010:M2010"/>
    <mergeCell ref="A2011:M2011"/>
    <mergeCell ref="E2012:I2012"/>
    <mergeCell ref="L2012:M2012"/>
    <mergeCell ref="A2006:C2006"/>
    <mergeCell ref="D2006:E2006"/>
    <mergeCell ref="F2006:G2006"/>
    <mergeCell ref="J2006:K2006"/>
    <mergeCell ref="L2006:M2006"/>
    <mergeCell ref="A2007:C2007"/>
    <mergeCell ref="D2007:E2007"/>
    <mergeCell ref="F2007:G2007"/>
    <mergeCell ref="J2007:K2007"/>
    <mergeCell ref="L2007:M2007"/>
    <mergeCell ref="A2004:C2004"/>
    <mergeCell ref="D2004:E2004"/>
    <mergeCell ref="F2004:G2004"/>
    <mergeCell ref="J2004:K2004"/>
    <mergeCell ref="L2004:M2004"/>
    <mergeCell ref="A2005:C2005"/>
    <mergeCell ref="D2005:E2005"/>
    <mergeCell ref="F2005:G2005"/>
    <mergeCell ref="J2005:K2005"/>
    <mergeCell ref="L2005:M2005"/>
    <mergeCell ref="A2017:C2017"/>
    <mergeCell ref="D2017:E2017"/>
    <mergeCell ref="F2017:G2017"/>
    <mergeCell ref="H2017:I2017"/>
    <mergeCell ref="J2017:K2017"/>
    <mergeCell ref="L2017:M2017"/>
    <mergeCell ref="A2016:C2016"/>
    <mergeCell ref="D2016:E2016"/>
    <mergeCell ref="F2016:G2016"/>
    <mergeCell ref="H2016:I2016"/>
    <mergeCell ref="J2016:K2016"/>
    <mergeCell ref="L2016:M2016"/>
    <mergeCell ref="A2013:C2013"/>
    <mergeCell ref="E2013:I2013"/>
    <mergeCell ref="J2014:L2014"/>
    <mergeCell ref="A2015:C2015"/>
    <mergeCell ref="D2015:I2015"/>
    <mergeCell ref="J2015:K2015"/>
    <mergeCell ref="L2015:M2015"/>
    <mergeCell ref="A2028:M2028"/>
    <mergeCell ref="A2029:M2029"/>
    <mergeCell ref="A2030:M2030"/>
    <mergeCell ref="A2031:M2031"/>
    <mergeCell ref="E2032:I2032"/>
    <mergeCell ref="L2032:M2032"/>
    <mergeCell ref="A2023:G2023"/>
    <mergeCell ref="H2023:M2023"/>
    <mergeCell ref="A2024:M2024"/>
    <mergeCell ref="A2025:M2025"/>
    <mergeCell ref="A2026:M2026"/>
    <mergeCell ref="A2027:M2027"/>
    <mergeCell ref="D2020:E2020"/>
    <mergeCell ref="F2020:I2020"/>
    <mergeCell ref="J2020:K2020"/>
    <mergeCell ref="L2020:M2020"/>
    <mergeCell ref="A2021:M2021"/>
    <mergeCell ref="A2022:M2022"/>
    <mergeCell ref="A2018:C2020"/>
    <mergeCell ref="D2018:E2018"/>
    <mergeCell ref="F2018:G2018"/>
    <mergeCell ref="H2018:I2018"/>
    <mergeCell ref="J2018:K2018"/>
    <mergeCell ref="L2018:M2018"/>
    <mergeCell ref="D2019:E2019"/>
    <mergeCell ref="F2019:I2019"/>
    <mergeCell ref="J2019:K2019"/>
    <mergeCell ref="L2019:M2019"/>
    <mergeCell ref="A2037:C2037"/>
    <mergeCell ref="D2037:E2037"/>
    <mergeCell ref="F2037:G2037"/>
    <mergeCell ref="H2037:I2037"/>
    <mergeCell ref="J2037:K2037"/>
    <mergeCell ref="L2037:M2037"/>
    <mergeCell ref="A2036:C2036"/>
    <mergeCell ref="D2036:E2036"/>
    <mergeCell ref="F2036:G2036"/>
    <mergeCell ref="H2036:I2036"/>
    <mergeCell ref="J2036:K2036"/>
    <mergeCell ref="L2036:M2036"/>
    <mergeCell ref="A2033:C2033"/>
    <mergeCell ref="E2033:I2033"/>
    <mergeCell ref="J2034:L2034"/>
    <mergeCell ref="A2035:C2035"/>
    <mergeCell ref="D2035:I2035"/>
    <mergeCell ref="J2035:K2035"/>
    <mergeCell ref="L2035:M2035"/>
    <mergeCell ref="D2040:E2040"/>
    <mergeCell ref="F2040:I2040"/>
    <mergeCell ref="J2040:K2040"/>
    <mergeCell ref="L2040:M2040"/>
    <mergeCell ref="A2041:M2041"/>
    <mergeCell ref="A2042:C2042"/>
    <mergeCell ref="F2042:G2042"/>
    <mergeCell ref="H2042:I2042"/>
    <mergeCell ref="J2042:K2042"/>
    <mergeCell ref="L2042:M2042"/>
    <mergeCell ref="A2038:C2040"/>
    <mergeCell ref="D2038:E2038"/>
    <mergeCell ref="F2038:G2038"/>
    <mergeCell ref="H2038:I2038"/>
    <mergeCell ref="J2038:K2038"/>
    <mergeCell ref="L2038:M2038"/>
    <mergeCell ref="D2039:E2039"/>
    <mergeCell ref="F2039:I2039"/>
    <mergeCell ref="J2039:K2039"/>
    <mergeCell ref="L2039:M2039"/>
    <mergeCell ref="B2045:C2045"/>
    <mergeCell ref="F2045:G2045"/>
    <mergeCell ref="H2045:I2045"/>
    <mergeCell ref="J2045:K2045"/>
    <mergeCell ref="L2045:M2045"/>
    <mergeCell ref="B2046:C2046"/>
    <mergeCell ref="F2046:G2046"/>
    <mergeCell ref="H2046:I2046"/>
    <mergeCell ref="J2046:K2046"/>
    <mergeCell ref="L2046:M2046"/>
    <mergeCell ref="B2043:C2043"/>
    <mergeCell ref="F2043:G2043"/>
    <mergeCell ref="H2043:I2043"/>
    <mergeCell ref="J2043:K2043"/>
    <mergeCell ref="L2043:M2043"/>
    <mergeCell ref="B2044:C2044"/>
    <mergeCell ref="F2044:G2044"/>
    <mergeCell ref="H2044:I2044"/>
    <mergeCell ref="J2044:K2044"/>
    <mergeCell ref="L2044:M2044"/>
    <mergeCell ref="B2049:C2049"/>
    <mergeCell ref="F2049:G2049"/>
    <mergeCell ref="H2049:I2049"/>
    <mergeCell ref="J2049:K2049"/>
    <mergeCell ref="L2049:M2049"/>
    <mergeCell ref="B2050:C2050"/>
    <mergeCell ref="F2050:G2050"/>
    <mergeCell ref="H2050:I2050"/>
    <mergeCell ref="J2050:K2050"/>
    <mergeCell ref="L2050:M2050"/>
    <mergeCell ref="B2047:C2047"/>
    <mergeCell ref="F2047:G2047"/>
    <mergeCell ref="H2047:I2047"/>
    <mergeCell ref="J2047:K2047"/>
    <mergeCell ref="L2047:M2047"/>
    <mergeCell ref="B2048:C2048"/>
    <mergeCell ref="F2048:G2048"/>
    <mergeCell ref="H2048:I2048"/>
    <mergeCell ref="J2048:K2048"/>
    <mergeCell ref="L2048:M2048"/>
    <mergeCell ref="B2053:C2053"/>
    <mergeCell ref="F2053:G2053"/>
    <mergeCell ref="H2053:I2053"/>
    <mergeCell ref="J2053:K2053"/>
    <mergeCell ref="L2053:M2053"/>
    <mergeCell ref="B2054:C2054"/>
    <mergeCell ref="F2054:G2054"/>
    <mergeCell ref="H2054:I2054"/>
    <mergeCell ref="J2054:K2054"/>
    <mergeCell ref="L2054:M2054"/>
    <mergeCell ref="B2051:C2051"/>
    <mergeCell ref="F2051:G2051"/>
    <mergeCell ref="H2051:I2051"/>
    <mergeCell ref="J2051:K2051"/>
    <mergeCell ref="L2051:M2051"/>
    <mergeCell ref="B2052:C2052"/>
    <mergeCell ref="F2052:G2052"/>
    <mergeCell ref="H2052:I2052"/>
    <mergeCell ref="J2052:K2052"/>
    <mergeCell ref="L2052:M2052"/>
    <mergeCell ref="A2059:B2059"/>
    <mergeCell ref="H2059:I2059"/>
    <mergeCell ref="A2060:B2060"/>
    <mergeCell ref="H2060:I2060"/>
    <mergeCell ref="A2061:B2061"/>
    <mergeCell ref="H2061:I2061"/>
    <mergeCell ref="A2057:B2057"/>
    <mergeCell ref="H2057:I2057"/>
    <mergeCell ref="J2057:K2057"/>
    <mergeCell ref="L2057:M2057"/>
    <mergeCell ref="A2058:B2058"/>
    <mergeCell ref="H2058:I2058"/>
    <mergeCell ref="B2055:C2055"/>
    <mergeCell ref="F2055:G2055"/>
    <mergeCell ref="H2055:I2055"/>
    <mergeCell ref="J2055:K2055"/>
    <mergeCell ref="L2055:M2055"/>
    <mergeCell ref="A2056:M2056"/>
    <mergeCell ref="A2068:C2068"/>
    <mergeCell ref="D2068:E2068"/>
    <mergeCell ref="F2068:G2068"/>
    <mergeCell ref="H2068:I2068"/>
    <mergeCell ref="J2068:K2068"/>
    <mergeCell ref="L2068:M2068"/>
    <mergeCell ref="A2065:C2065"/>
    <mergeCell ref="E2065:I2065"/>
    <mergeCell ref="J2066:L2066"/>
    <mergeCell ref="A2067:C2067"/>
    <mergeCell ref="D2067:I2067"/>
    <mergeCell ref="J2067:K2067"/>
    <mergeCell ref="L2067:M2067"/>
    <mergeCell ref="A2062:B2062"/>
    <mergeCell ref="H2062:I2062"/>
    <mergeCell ref="A2063:B2063"/>
    <mergeCell ref="H2063:I2063"/>
    <mergeCell ref="E2064:I2064"/>
    <mergeCell ref="L2064:M2064"/>
    <mergeCell ref="D2072:E2072"/>
    <mergeCell ref="F2072:I2072"/>
    <mergeCell ref="J2072:K2072"/>
    <mergeCell ref="L2072:M2072"/>
    <mergeCell ref="A2073:B2073"/>
    <mergeCell ref="H2073:I2073"/>
    <mergeCell ref="A2070:C2072"/>
    <mergeCell ref="D2070:E2070"/>
    <mergeCell ref="F2070:G2070"/>
    <mergeCell ref="H2070:I2070"/>
    <mergeCell ref="J2070:K2070"/>
    <mergeCell ref="L2070:M2070"/>
    <mergeCell ref="D2071:E2071"/>
    <mergeCell ref="F2071:I2071"/>
    <mergeCell ref="J2071:K2071"/>
    <mergeCell ref="L2071:M2071"/>
    <mergeCell ref="A2069:C2069"/>
    <mergeCell ref="D2069:E2069"/>
    <mergeCell ref="F2069:G2069"/>
    <mergeCell ref="H2069:I2069"/>
    <mergeCell ref="J2069:K2069"/>
    <mergeCell ref="L2069:M2069"/>
    <mergeCell ref="A2080:B2080"/>
    <mergeCell ref="H2080:I2080"/>
    <mergeCell ref="A2081:B2081"/>
    <mergeCell ref="H2081:I2081"/>
    <mergeCell ref="A2082:B2082"/>
    <mergeCell ref="H2082:I2082"/>
    <mergeCell ref="A2077:B2077"/>
    <mergeCell ref="H2077:I2077"/>
    <mergeCell ref="A2078:B2078"/>
    <mergeCell ref="H2078:I2078"/>
    <mergeCell ref="A2079:B2079"/>
    <mergeCell ref="H2079:I2079"/>
    <mergeCell ref="A2074:B2074"/>
    <mergeCell ref="H2074:I2074"/>
    <mergeCell ref="A2075:B2075"/>
    <mergeCell ref="H2075:I2075"/>
    <mergeCell ref="A2076:B2076"/>
    <mergeCell ref="H2076:I2076"/>
    <mergeCell ref="A2097:E2097"/>
    <mergeCell ref="F2097:G2097"/>
    <mergeCell ref="J2097:K2097"/>
    <mergeCell ref="L2097:M2097"/>
    <mergeCell ref="A2098:C2098"/>
    <mergeCell ref="D2098:E2098"/>
    <mergeCell ref="F2098:G2098"/>
    <mergeCell ref="J2098:K2098"/>
    <mergeCell ref="L2098:M2098"/>
    <mergeCell ref="A2083:M2083"/>
    <mergeCell ref="A2084:B2085"/>
    <mergeCell ref="C2084:C2085"/>
    <mergeCell ref="D2084:E2084"/>
    <mergeCell ref="F2084:G2084"/>
    <mergeCell ref="H2084:H2085"/>
    <mergeCell ref="I2084:I2085"/>
    <mergeCell ref="J2084:K2084"/>
    <mergeCell ref="L2084:M2084"/>
    <mergeCell ref="A2103:M2103"/>
    <mergeCell ref="A2104:M2104"/>
    <mergeCell ref="A2105:M2105"/>
    <mergeCell ref="A2106:M2106"/>
    <mergeCell ref="E2107:I2107"/>
    <mergeCell ref="L2107:M2107"/>
    <mergeCell ref="A2101:C2101"/>
    <mergeCell ref="D2101:E2101"/>
    <mergeCell ref="F2101:G2101"/>
    <mergeCell ref="J2101:K2101"/>
    <mergeCell ref="L2101:M2101"/>
    <mergeCell ref="A2102:C2102"/>
    <mergeCell ref="D2102:E2102"/>
    <mergeCell ref="F2102:G2102"/>
    <mergeCell ref="J2102:K2102"/>
    <mergeCell ref="L2102:M2102"/>
    <mergeCell ref="A2099:C2099"/>
    <mergeCell ref="D2099:E2099"/>
    <mergeCell ref="F2099:G2099"/>
    <mergeCell ref="J2099:K2099"/>
    <mergeCell ref="L2099:M2099"/>
    <mergeCell ref="A2100:C2100"/>
    <mergeCell ref="D2100:E2100"/>
    <mergeCell ref="F2100:G2100"/>
    <mergeCell ref="J2100:K2100"/>
    <mergeCell ref="L2100:M2100"/>
    <mergeCell ref="A2112:C2112"/>
    <mergeCell ref="D2112:E2112"/>
    <mergeCell ref="F2112:G2112"/>
    <mergeCell ref="H2112:I2112"/>
    <mergeCell ref="J2112:K2112"/>
    <mergeCell ref="L2112:M2112"/>
    <mergeCell ref="A2111:C2111"/>
    <mergeCell ref="D2111:E2111"/>
    <mergeCell ref="F2111:G2111"/>
    <mergeCell ref="H2111:I2111"/>
    <mergeCell ref="J2111:K2111"/>
    <mergeCell ref="L2111:M2111"/>
    <mergeCell ref="A2108:C2108"/>
    <mergeCell ref="E2108:I2108"/>
    <mergeCell ref="J2109:L2109"/>
    <mergeCell ref="A2110:C2110"/>
    <mergeCell ref="D2110:I2110"/>
    <mergeCell ref="J2110:K2110"/>
    <mergeCell ref="L2110:M2110"/>
    <mergeCell ref="A2123:M2123"/>
    <mergeCell ref="A2124:M2124"/>
    <mergeCell ref="A2125:M2125"/>
    <mergeCell ref="A2126:M2126"/>
    <mergeCell ref="E2127:I2127"/>
    <mergeCell ref="L2127:M2127"/>
    <mergeCell ref="A2118:G2118"/>
    <mergeCell ref="H2118:M2118"/>
    <mergeCell ref="A2119:M2119"/>
    <mergeCell ref="A2120:M2120"/>
    <mergeCell ref="A2121:M2121"/>
    <mergeCell ref="A2122:M2122"/>
    <mergeCell ref="D2115:E2115"/>
    <mergeCell ref="F2115:I2115"/>
    <mergeCell ref="J2115:K2115"/>
    <mergeCell ref="L2115:M2115"/>
    <mergeCell ref="A2116:M2116"/>
    <mergeCell ref="A2117:M2117"/>
    <mergeCell ref="A2113:C2115"/>
    <mergeCell ref="D2113:E2113"/>
    <mergeCell ref="F2113:G2113"/>
    <mergeCell ref="H2113:I2113"/>
    <mergeCell ref="J2113:K2113"/>
    <mergeCell ref="L2113:M2113"/>
    <mergeCell ref="D2114:E2114"/>
    <mergeCell ref="F2114:I2114"/>
    <mergeCell ref="J2114:K2114"/>
    <mergeCell ref="L2114:M2114"/>
    <mergeCell ref="A2132:C2132"/>
    <mergeCell ref="D2132:E2132"/>
    <mergeCell ref="F2132:G2132"/>
    <mergeCell ref="H2132:I2132"/>
    <mergeCell ref="J2132:K2132"/>
    <mergeCell ref="L2132:M2132"/>
    <mergeCell ref="A2131:C2131"/>
    <mergeCell ref="D2131:E2131"/>
    <mergeCell ref="F2131:G2131"/>
    <mergeCell ref="H2131:I2131"/>
    <mergeCell ref="J2131:K2131"/>
    <mergeCell ref="L2131:M2131"/>
    <mergeCell ref="A2128:C2128"/>
    <mergeCell ref="E2128:I2128"/>
    <mergeCell ref="J2129:L2129"/>
    <mergeCell ref="A2130:C2130"/>
    <mergeCell ref="D2130:I2130"/>
    <mergeCell ref="J2130:K2130"/>
    <mergeCell ref="L2130:M2130"/>
    <mergeCell ref="B2138:C2138"/>
    <mergeCell ref="F2138:G2138"/>
    <mergeCell ref="H2138:I2138"/>
    <mergeCell ref="J2138:K2138"/>
    <mergeCell ref="L2138:M2138"/>
    <mergeCell ref="B2139:C2139"/>
    <mergeCell ref="F2139:G2139"/>
    <mergeCell ref="H2139:I2139"/>
    <mergeCell ref="J2139:K2139"/>
    <mergeCell ref="L2139:M2139"/>
    <mergeCell ref="D2135:E2135"/>
    <mergeCell ref="F2135:I2135"/>
    <mergeCell ref="J2135:K2135"/>
    <mergeCell ref="L2135:M2135"/>
    <mergeCell ref="A2136:M2136"/>
    <mergeCell ref="A2137:C2137"/>
    <mergeCell ref="F2137:G2137"/>
    <mergeCell ref="H2137:I2137"/>
    <mergeCell ref="J2137:K2137"/>
    <mergeCell ref="L2137:M2137"/>
    <mergeCell ref="A2133:C2135"/>
    <mergeCell ref="D2133:E2133"/>
    <mergeCell ref="F2133:G2133"/>
    <mergeCell ref="H2133:I2133"/>
    <mergeCell ref="J2133:K2133"/>
    <mergeCell ref="L2133:M2133"/>
    <mergeCell ref="D2134:E2134"/>
    <mergeCell ref="F2134:I2134"/>
    <mergeCell ref="J2134:K2134"/>
    <mergeCell ref="L2134:M2134"/>
    <mergeCell ref="B2142:C2142"/>
    <mergeCell ref="F2142:G2142"/>
    <mergeCell ref="H2142:I2142"/>
    <mergeCell ref="J2142:K2142"/>
    <mergeCell ref="L2142:M2142"/>
    <mergeCell ref="B2143:C2143"/>
    <mergeCell ref="F2143:G2143"/>
    <mergeCell ref="H2143:I2143"/>
    <mergeCell ref="J2143:K2143"/>
    <mergeCell ref="L2143:M2143"/>
    <mergeCell ref="B2140:C2140"/>
    <mergeCell ref="F2140:G2140"/>
    <mergeCell ref="H2140:I2140"/>
    <mergeCell ref="J2140:K2140"/>
    <mergeCell ref="L2140:M2140"/>
    <mergeCell ref="B2141:C2141"/>
    <mergeCell ref="F2141:G2141"/>
    <mergeCell ref="H2141:I2141"/>
    <mergeCell ref="J2141:K2141"/>
    <mergeCell ref="L2141:M2141"/>
    <mergeCell ref="B2146:C2146"/>
    <mergeCell ref="F2146:G2146"/>
    <mergeCell ref="H2146:I2146"/>
    <mergeCell ref="J2146:K2146"/>
    <mergeCell ref="L2146:M2146"/>
    <mergeCell ref="B2147:C2147"/>
    <mergeCell ref="F2147:G2147"/>
    <mergeCell ref="H2147:I2147"/>
    <mergeCell ref="J2147:K2147"/>
    <mergeCell ref="L2147:M2147"/>
    <mergeCell ref="B2144:C2144"/>
    <mergeCell ref="F2144:G2144"/>
    <mergeCell ref="H2144:I2144"/>
    <mergeCell ref="J2144:K2144"/>
    <mergeCell ref="L2144:M2144"/>
    <mergeCell ref="B2145:C2145"/>
    <mergeCell ref="F2145:G2145"/>
    <mergeCell ref="H2145:I2145"/>
    <mergeCell ref="J2145:K2145"/>
    <mergeCell ref="L2145:M2145"/>
    <mergeCell ref="B2150:C2150"/>
    <mergeCell ref="F2150:G2150"/>
    <mergeCell ref="H2150:I2150"/>
    <mergeCell ref="J2150:K2150"/>
    <mergeCell ref="L2150:M2150"/>
    <mergeCell ref="B2151:C2151"/>
    <mergeCell ref="F2151:G2151"/>
    <mergeCell ref="H2151:I2151"/>
    <mergeCell ref="J2151:K2151"/>
    <mergeCell ref="L2151:M2151"/>
    <mergeCell ref="B2148:C2148"/>
    <mergeCell ref="F2148:G2148"/>
    <mergeCell ref="H2148:I2148"/>
    <mergeCell ref="J2148:K2148"/>
    <mergeCell ref="L2148:M2148"/>
    <mergeCell ref="B2149:C2149"/>
    <mergeCell ref="F2149:G2149"/>
    <mergeCell ref="H2149:I2149"/>
    <mergeCell ref="J2149:K2149"/>
    <mergeCell ref="L2149:M2149"/>
    <mergeCell ref="A2157:B2157"/>
    <mergeCell ref="H2157:I2157"/>
    <mergeCell ref="A2158:B2158"/>
    <mergeCell ref="H2158:I2158"/>
    <mergeCell ref="E2159:I2159"/>
    <mergeCell ref="L2159:M2159"/>
    <mergeCell ref="A2154:M2154"/>
    <mergeCell ref="A2155:B2155"/>
    <mergeCell ref="H2155:I2155"/>
    <mergeCell ref="J2155:K2155"/>
    <mergeCell ref="L2155:M2155"/>
    <mergeCell ref="A2156:B2156"/>
    <mergeCell ref="H2156:I2156"/>
    <mergeCell ref="B2152:C2152"/>
    <mergeCell ref="F2152:G2152"/>
    <mergeCell ref="H2152:I2152"/>
    <mergeCell ref="J2152:K2152"/>
    <mergeCell ref="L2152:M2152"/>
    <mergeCell ref="B2153:C2153"/>
    <mergeCell ref="F2153:G2153"/>
    <mergeCell ref="H2153:I2153"/>
    <mergeCell ref="J2153:K2153"/>
    <mergeCell ref="L2153:M2153"/>
    <mergeCell ref="A2164:C2164"/>
    <mergeCell ref="D2164:E2164"/>
    <mergeCell ref="F2164:G2164"/>
    <mergeCell ref="H2164:I2164"/>
    <mergeCell ref="J2164:K2164"/>
    <mergeCell ref="L2164:M2164"/>
    <mergeCell ref="A2163:C2163"/>
    <mergeCell ref="D2163:E2163"/>
    <mergeCell ref="F2163:G2163"/>
    <mergeCell ref="H2163:I2163"/>
    <mergeCell ref="J2163:K2163"/>
    <mergeCell ref="L2163:M2163"/>
    <mergeCell ref="A2160:C2160"/>
    <mergeCell ref="E2160:I2160"/>
    <mergeCell ref="J2161:L2161"/>
    <mergeCell ref="A2162:C2162"/>
    <mergeCell ref="D2162:I2162"/>
    <mergeCell ref="J2162:K2162"/>
    <mergeCell ref="L2162:M2162"/>
    <mergeCell ref="A2172:B2172"/>
    <mergeCell ref="H2172:I2172"/>
    <mergeCell ref="A2173:B2173"/>
    <mergeCell ref="H2173:I2173"/>
    <mergeCell ref="A2174:B2174"/>
    <mergeCell ref="H2174:I2174"/>
    <mergeCell ref="A2169:B2169"/>
    <mergeCell ref="H2169:I2169"/>
    <mergeCell ref="A2170:B2170"/>
    <mergeCell ref="H2170:I2170"/>
    <mergeCell ref="A2171:B2171"/>
    <mergeCell ref="H2171:I2171"/>
    <mergeCell ref="D2167:E2167"/>
    <mergeCell ref="F2167:I2167"/>
    <mergeCell ref="J2167:K2167"/>
    <mergeCell ref="L2167:M2167"/>
    <mergeCell ref="A2168:B2168"/>
    <mergeCell ref="H2168:I2168"/>
    <mergeCell ref="A2165:C2167"/>
    <mergeCell ref="D2165:E2165"/>
    <mergeCell ref="F2165:G2165"/>
    <mergeCell ref="H2165:I2165"/>
    <mergeCell ref="J2165:K2165"/>
    <mergeCell ref="L2165:M2165"/>
    <mergeCell ref="D2166:E2166"/>
    <mergeCell ref="F2166:I2166"/>
    <mergeCell ref="J2166:K2166"/>
    <mergeCell ref="L2166:M2166"/>
    <mergeCell ref="A2181:M2181"/>
    <mergeCell ref="A2182:B2183"/>
    <mergeCell ref="C2182:C2183"/>
    <mergeCell ref="D2182:E2182"/>
    <mergeCell ref="F2182:G2182"/>
    <mergeCell ref="H2182:H2183"/>
    <mergeCell ref="I2182:I2183"/>
    <mergeCell ref="J2182:K2182"/>
    <mergeCell ref="L2182:M2182"/>
    <mergeCell ref="A2178:B2178"/>
    <mergeCell ref="H2178:I2178"/>
    <mergeCell ref="A2179:B2179"/>
    <mergeCell ref="H2179:I2179"/>
    <mergeCell ref="A2180:B2180"/>
    <mergeCell ref="H2180:I2180"/>
    <mergeCell ref="A2175:B2175"/>
    <mergeCell ref="H2175:I2175"/>
    <mergeCell ref="A2176:B2176"/>
    <mergeCell ref="H2176:I2176"/>
    <mergeCell ref="A2177:B2177"/>
    <mergeCell ref="H2177:I2177"/>
    <mergeCell ref="A2197:C2197"/>
    <mergeCell ref="D2197:E2197"/>
    <mergeCell ref="F2197:G2197"/>
    <mergeCell ref="J2197:K2197"/>
    <mergeCell ref="L2197:M2197"/>
    <mergeCell ref="A2198:C2198"/>
    <mergeCell ref="D2198:E2198"/>
    <mergeCell ref="F2198:G2198"/>
    <mergeCell ref="J2198:K2198"/>
    <mergeCell ref="L2198:M2198"/>
    <mergeCell ref="A2195:E2195"/>
    <mergeCell ref="F2195:G2195"/>
    <mergeCell ref="J2195:K2195"/>
    <mergeCell ref="L2195:M2195"/>
    <mergeCell ref="A2196:C2196"/>
    <mergeCell ref="D2196:E2196"/>
    <mergeCell ref="F2196:G2196"/>
    <mergeCell ref="J2196:K2196"/>
    <mergeCell ref="L2196:M2196"/>
    <mergeCell ref="A2201:M2201"/>
    <mergeCell ref="A2202:M2202"/>
    <mergeCell ref="A2203:M2203"/>
    <mergeCell ref="E2204:I2204"/>
    <mergeCell ref="L2204:M2204"/>
    <mergeCell ref="A2205:C2205"/>
    <mergeCell ref="E2205:I2205"/>
    <mergeCell ref="A2199:C2199"/>
    <mergeCell ref="D2199:E2199"/>
    <mergeCell ref="F2199:G2199"/>
    <mergeCell ref="J2199:K2199"/>
    <mergeCell ref="L2199:M2199"/>
    <mergeCell ref="A2200:C2200"/>
    <mergeCell ref="D2200:E2200"/>
    <mergeCell ref="F2200:G2200"/>
    <mergeCell ref="J2200:K2200"/>
    <mergeCell ref="L2200:M2200"/>
    <mergeCell ref="L2208:M2208"/>
    <mergeCell ref="A2209:C2209"/>
    <mergeCell ref="D2209:E2209"/>
    <mergeCell ref="F2209:G2209"/>
    <mergeCell ref="H2209:I2209"/>
    <mergeCell ref="J2209:K2209"/>
    <mergeCell ref="L2209:M2209"/>
    <mergeCell ref="J2206:L2206"/>
    <mergeCell ref="A2207:C2207"/>
    <mergeCell ref="D2207:I2207"/>
    <mergeCell ref="J2207:K2207"/>
    <mergeCell ref="L2207:M2207"/>
    <mergeCell ref="A2208:C2208"/>
    <mergeCell ref="D2208:E2208"/>
    <mergeCell ref="F2208:G2208"/>
    <mergeCell ref="H2208:I2208"/>
    <mergeCell ref="J2208:K2208"/>
    <mergeCell ref="A2220:M2220"/>
    <mergeCell ref="A2221:M2221"/>
    <mergeCell ref="A2222:M2222"/>
    <mergeCell ref="A2223:M2223"/>
    <mergeCell ref="A2224:M2224"/>
    <mergeCell ref="E2225:I2225"/>
    <mergeCell ref="L2225:M2225"/>
    <mergeCell ref="A2215:M2215"/>
    <mergeCell ref="A2216:G2216"/>
    <mergeCell ref="H2216:M2216"/>
    <mergeCell ref="A2217:M2217"/>
    <mergeCell ref="A2218:M2218"/>
    <mergeCell ref="A2219:M2219"/>
    <mergeCell ref="D2212:E2212"/>
    <mergeCell ref="F2212:I2212"/>
    <mergeCell ref="J2212:K2212"/>
    <mergeCell ref="L2212:M2212"/>
    <mergeCell ref="A2213:M2213"/>
    <mergeCell ref="A2214:M2214"/>
    <mergeCell ref="A2210:C2212"/>
    <mergeCell ref="D2210:E2210"/>
    <mergeCell ref="F2210:G2210"/>
    <mergeCell ref="H2210:I2210"/>
    <mergeCell ref="J2210:K2210"/>
    <mergeCell ref="L2210:M2210"/>
    <mergeCell ref="D2211:E2211"/>
    <mergeCell ref="F2211:I2211"/>
    <mergeCell ref="J2211:K2211"/>
    <mergeCell ref="L2211:M2211"/>
    <mergeCell ref="A2230:C2230"/>
    <mergeCell ref="D2230:E2230"/>
    <mergeCell ref="F2230:G2230"/>
    <mergeCell ref="H2230:I2230"/>
    <mergeCell ref="J2230:K2230"/>
    <mergeCell ref="L2230:M2230"/>
    <mergeCell ref="A2229:C2229"/>
    <mergeCell ref="D2229:E2229"/>
    <mergeCell ref="F2229:G2229"/>
    <mergeCell ref="H2229:I2229"/>
    <mergeCell ref="J2229:K2229"/>
    <mergeCell ref="L2229:M2229"/>
    <mergeCell ref="A2226:C2226"/>
    <mergeCell ref="E2226:I2226"/>
    <mergeCell ref="J2227:L2227"/>
    <mergeCell ref="A2228:C2228"/>
    <mergeCell ref="D2228:I2228"/>
    <mergeCell ref="J2228:K2228"/>
    <mergeCell ref="L2228:M2228"/>
    <mergeCell ref="B2236:C2236"/>
    <mergeCell ref="F2236:G2236"/>
    <mergeCell ref="H2236:I2236"/>
    <mergeCell ref="J2236:K2236"/>
    <mergeCell ref="L2236:M2236"/>
    <mergeCell ref="B2237:C2237"/>
    <mergeCell ref="F2237:G2237"/>
    <mergeCell ref="H2237:I2237"/>
    <mergeCell ref="J2237:K2237"/>
    <mergeCell ref="L2237:M2237"/>
    <mergeCell ref="D2233:E2233"/>
    <mergeCell ref="F2233:I2233"/>
    <mergeCell ref="J2233:K2233"/>
    <mergeCell ref="L2233:M2233"/>
    <mergeCell ref="A2234:M2234"/>
    <mergeCell ref="A2235:C2235"/>
    <mergeCell ref="F2235:G2235"/>
    <mergeCell ref="H2235:I2235"/>
    <mergeCell ref="J2235:K2235"/>
    <mergeCell ref="L2235:M2235"/>
    <mergeCell ref="A2231:C2233"/>
    <mergeCell ref="D2231:E2231"/>
    <mergeCell ref="F2231:G2231"/>
    <mergeCell ref="H2231:I2231"/>
    <mergeCell ref="J2231:K2231"/>
    <mergeCell ref="L2231:M2231"/>
    <mergeCell ref="D2232:E2232"/>
    <mergeCell ref="F2232:I2232"/>
    <mergeCell ref="J2232:K2232"/>
    <mergeCell ref="L2232:M2232"/>
    <mergeCell ref="B2240:C2240"/>
    <mergeCell ref="F2240:G2240"/>
    <mergeCell ref="H2240:I2240"/>
    <mergeCell ref="J2240:K2240"/>
    <mergeCell ref="L2240:M2240"/>
    <mergeCell ref="B2241:C2241"/>
    <mergeCell ref="F2241:G2241"/>
    <mergeCell ref="H2241:I2241"/>
    <mergeCell ref="J2241:K2241"/>
    <mergeCell ref="L2241:M2241"/>
    <mergeCell ref="B2238:C2238"/>
    <mergeCell ref="F2238:G2238"/>
    <mergeCell ref="H2238:I2238"/>
    <mergeCell ref="J2238:K2238"/>
    <mergeCell ref="L2238:M2238"/>
    <mergeCell ref="B2239:C2239"/>
    <mergeCell ref="F2239:G2239"/>
    <mergeCell ref="H2239:I2239"/>
    <mergeCell ref="J2239:K2239"/>
    <mergeCell ref="L2239:M2239"/>
    <mergeCell ref="B2244:C2244"/>
    <mergeCell ref="F2244:G2244"/>
    <mergeCell ref="H2244:I2244"/>
    <mergeCell ref="J2244:K2244"/>
    <mergeCell ref="L2244:M2244"/>
    <mergeCell ref="B2245:C2245"/>
    <mergeCell ref="F2245:G2245"/>
    <mergeCell ref="H2245:I2245"/>
    <mergeCell ref="J2245:K2245"/>
    <mergeCell ref="L2245:M2245"/>
    <mergeCell ref="B2242:C2242"/>
    <mergeCell ref="F2242:G2242"/>
    <mergeCell ref="H2242:I2242"/>
    <mergeCell ref="J2242:K2242"/>
    <mergeCell ref="L2242:M2242"/>
    <mergeCell ref="B2243:C2243"/>
    <mergeCell ref="F2243:G2243"/>
    <mergeCell ref="H2243:I2243"/>
    <mergeCell ref="J2243:K2243"/>
    <mergeCell ref="L2243:M2243"/>
    <mergeCell ref="B2248:C2248"/>
    <mergeCell ref="F2248:G2248"/>
    <mergeCell ref="H2248:I2248"/>
    <mergeCell ref="J2248:K2248"/>
    <mergeCell ref="L2248:M2248"/>
    <mergeCell ref="B2249:C2249"/>
    <mergeCell ref="F2249:G2249"/>
    <mergeCell ref="H2249:I2249"/>
    <mergeCell ref="J2249:K2249"/>
    <mergeCell ref="L2249:M2249"/>
    <mergeCell ref="B2246:C2246"/>
    <mergeCell ref="F2246:G2246"/>
    <mergeCell ref="H2246:I2246"/>
    <mergeCell ref="J2246:K2246"/>
    <mergeCell ref="L2246:M2246"/>
    <mergeCell ref="B2247:C2247"/>
    <mergeCell ref="F2247:G2247"/>
    <mergeCell ref="H2247:I2247"/>
    <mergeCell ref="J2247:K2247"/>
    <mergeCell ref="L2247:M2247"/>
    <mergeCell ref="A2254:B2254"/>
    <mergeCell ref="H2254:I2254"/>
    <mergeCell ref="J2254:K2254"/>
    <mergeCell ref="L2254:M2254"/>
    <mergeCell ref="A2255:B2255"/>
    <mergeCell ref="H2255:I2255"/>
    <mergeCell ref="B2252:C2252"/>
    <mergeCell ref="F2252:G2252"/>
    <mergeCell ref="H2252:I2252"/>
    <mergeCell ref="J2252:K2252"/>
    <mergeCell ref="L2252:M2252"/>
    <mergeCell ref="A2253:M2253"/>
    <mergeCell ref="B2250:C2250"/>
    <mergeCell ref="F2250:G2250"/>
    <mergeCell ref="H2250:I2250"/>
    <mergeCell ref="J2250:K2250"/>
    <mergeCell ref="L2250:M2250"/>
    <mergeCell ref="B2251:C2251"/>
    <mergeCell ref="F2251:G2251"/>
    <mergeCell ref="H2251:I2251"/>
    <mergeCell ref="J2251:K2251"/>
    <mergeCell ref="L2251:M2251"/>
    <mergeCell ref="A2261:C2261"/>
    <mergeCell ref="D2261:E2261"/>
    <mergeCell ref="F2261:G2261"/>
    <mergeCell ref="H2261:I2261"/>
    <mergeCell ref="J2261:K2261"/>
    <mergeCell ref="L2261:M2261"/>
    <mergeCell ref="A2260:C2260"/>
    <mergeCell ref="D2260:E2260"/>
    <mergeCell ref="F2260:G2260"/>
    <mergeCell ref="H2260:I2260"/>
    <mergeCell ref="J2260:K2260"/>
    <mergeCell ref="L2260:M2260"/>
    <mergeCell ref="E2256:I2256"/>
    <mergeCell ref="L2256:M2256"/>
    <mergeCell ref="A2257:C2257"/>
    <mergeCell ref="E2257:I2257"/>
    <mergeCell ref="J2258:L2258"/>
    <mergeCell ref="A2259:C2259"/>
    <mergeCell ref="D2259:I2259"/>
    <mergeCell ref="J2259:K2259"/>
    <mergeCell ref="L2259:M2259"/>
    <mergeCell ref="A2269:B2269"/>
    <mergeCell ref="H2269:I2269"/>
    <mergeCell ref="A2270:B2270"/>
    <mergeCell ref="H2270:I2270"/>
    <mergeCell ref="A2271:B2271"/>
    <mergeCell ref="H2271:I2271"/>
    <mergeCell ref="A2266:B2266"/>
    <mergeCell ref="H2266:I2266"/>
    <mergeCell ref="A2267:B2267"/>
    <mergeCell ref="H2267:I2267"/>
    <mergeCell ref="A2268:B2268"/>
    <mergeCell ref="H2268:I2268"/>
    <mergeCell ref="D2264:E2264"/>
    <mergeCell ref="F2264:I2264"/>
    <mergeCell ref="J2264:K2264"/>
    <mergeCell ref="L2264:M2264"/>
    <mergeCell ref="A2265:B2265"/>
    <mergeCell ref="H2265:I2265"/>
    <mergeCell ref="A2262:C2264"/>
    <mergeCell ref="D2262:E2262"/>
    <mergeCell ref="F2262:G2262"/>
    <mergeCell ref="H2262:I2262"/>
    <mergeCell ref="J2262:K2262"/>
    <mergeCell ref="L2262:M2262"/>
    <mergeCell ref="D2263:E2263"/>
    <mergeCell ref="F2263:I2263"/>
    <mergeCell ref="J2263:K2263"/>
    <mergeCell ref="L2263:M2263"/>
    <mergeCell ref="A2278:B2278"/>
    <mergeCell ref="H2278:I2278"/>
    <mergeCell ref="A2279:B2279"/>
    <mergeCell ref="H2279:I2279"/>
    <mergeCell ref="A2280:M2280"/>
    <mergeCell ref="A2281:B2282"/>
    <mergeCell ref="C2281:C2282"/>
    <mergeCell ref="D2281:E2281"/>
    <mergeCell ref="F2281:G2281"/>
    <mergeCell ref="H2281:H2282"/>
    <mergeCell ref="A2275:B2275"/>
    <mergeCell ref="H2275:I2275"/>
    <mergeCell ref="A2276:B2276"/>
    <mergeCell ref="H2276:I2276"/>
    <mergeCell ref="A2277:B2277"/>
    <mergeCell ref="H2277:I2277"/>
    <mergeCell ref="A2272:B2272"/>
    <mergeCell ref="H2272:I2272"/>
    <mergeCell ref="A2273:B2273"/>
    <mergeCell ref="H2273:I2273"/>
    <mergeCell ref="A2274:B2274"/>
    <mergeCell ref="H2274:I2274"/>
    <mergeCell ref="A2295:C2295"/>
    <mergeCell ref="D2295:E2295"/>
    <mergeCell ref="F2295:G2295"/>
    <mergeCell ref="J2295:K2295"/>
    <mergeCell ref="L2295:M2295"/>
    <mergeCell ref="A2296:C2296"/>
    <mergeCell ref="D2296:E2296"/>
    <mergeCell ref="F2296:G2296"/>
    <mergeCell ref="J2296:K2296"/>
    <mergeCell ref="L2296:M2296"/>
    <mergeCell ref="I2281:I2282"/>
    <mergeCell ref="J2281:K2281"/>
    <mergeCell ref="L2281:M2281"/>
    <mergeCell ref="A2294:E2294"/>
    <mergeCell ref="F2294:G2294"/>
    <mergeCell ref="J2294:K2294"/>
    <mergeCell ref="L2294:M2294"/>
    <mergeCell ref="A2301:M2301"/>
    <mergeCell ref="A2302:M2302"/>
    <mergeCell ref="E2303:I2303"/>
    <mergeCell ref="L2303:M2303"/>
    <mergeCell ref="A2304:C2304"/>
    <mergeCell ref="E2304:I2304"/>
    <mergeCell ref="A2299:C2299"/>
    <mergeCell ref="D2299:E2299"/>
    <mergeCell ref="F2299:G2299"/>
    <mergeCell ref="J2299:K2299"/>
    <mergeCell ref="L2299:M2299"/>
    <mergeCell ref="A2300:M2300"/>
    <mergeCell ref="A2297:C2297"/>
    <mergeCell ref="D2297:E2297"/>
    <mergeCell ref="F2297:G2297"/>
    <mergeCell ref="J2297:K2297"/>
    <mergeCell ref="L2297:M2297"/>
    <mergeCell ref="A2298:C2298"/>
    <mergeCell ref="D2298:E2298"/>
    <mergeCell ref="F2298:G2298"/>
    <mergeCell ref="J2298:K2298"/>
    <mergeCell ref="L2298:M2298"/>
    <mergeCell ref="L2307:M2307"/>
    <mergeCell ref="A2308:C2308"/>
    <mergeCell ref="D2308:E2308"/>
    <mergeCell ref="F2308:G2308"/>
    <mergeCell ref="H2308:I2308"/>
    <mergeCell ref="J2308:K2308"/>
    <mergeCell ref="L2308:M2308"/>
    <mergeCell ref="J2305:L2305"/>
    <mergeCell ref="A2306:C2306"/>
    <mergeCell ref="D2306:I2306"/>
    <mergeCell ref="J2306:K2306"/>
    <mergeCell ref="L2306:M2306"/>
    <mergeCell ref="A2307:C2307"/>
    <mergeCell ref="D2307:E2307"/>
    <mergeCell ref="F2307:G2307"/>
    <mergeCell ref="H2307:I2307"/>
    <mergeCell ref="J2307:K2307"/>
    <mergeCell ref="A2319:M2319"/>
    <mergeCell ref="A2320:M2320"/>
    <mergeCell ref="A2321:M2321"/>
    <mergeCell ref="A2322:M2322"/>
    <mergeCell ref="A2323:M2323"/>
    <mergeCell ref="E2324:I2324"/>
    <mergeCell ref="L2324:M2324"/>
    <mergeCell ref="A2314:M2314"/>
    <mergeCell ref="A2315:G2315"/>
    <mergeCell ref="H2315:M2315"/>
    <mergeCell ref="A2316:M2316"/>
    <mergeCell ref="A2317:M2317"/>
    <mergeCell ref="A2318:M2318"/>
    <mergeCell ref="D2311:E2311"/>
    <mergeCell ref="F2311:I2311"/>
    <mergeCell ref="J2311:K2311"/>
    <mergeCell ref="L2311:M2311"/>
    <mergeCell ref="A2312:M2312"/>
    <mergeCell ref="A2313:M2313"/>
    <mergeCell ref="A2309:C2311"/>
    <mergeCell ref="D2309:E2309"/>
    <mergeCell ref="F2309:G2309"/>
    <mergeCell ref="H2309:I2309"/>
    <mergeCell ref="J2309:K2309"/>
    <mergeCell ref="L2309:M2309"/>
    <mergeCell ref="D2310:E2310"/>
    <mergeCell ref="F2310:I2310"/>
    <mergeCell ref="J2310:K2310"/>
    <mergeCell ref="L2310:M2310"/>
    <mergeCell ref="A2329:C2329"/>
    <mergeCell ref="D2329:E2329"/>
    <mergeCell ref="F2329:G2329"/>
    <mergeCell ref="H2329:I2329"/>
    <mergeCell ref="J2329:K2329"/>
    <mergeCell ref="L2329:M2329"/>
    <mergeCell ref="A2328:C2328"/>
    <mergeCell ref="D2328:E2328"/>
    <mergeCell ref="F2328:G2328"/>
    <mergeCell ref="H2328:I2328"/>
    <mergeCell ref="J2328:K2328"/>
    <mergeCell ref="L2328:M2328"/>
    <mergeCell ref="A2325:C2325"/>
    <mergeCell ref="E2325:I2325"/>
    <mergeCell ref="J2326:L2326"/>
    <mergeCell ref="A2327:C2327"/>
    <mergeCell ref="D2327:I2327"/>
    <mergeCell ref="J2327:K2327"/>
    <mergeCell ref="L2327:M2327"/>
    <mergeCell ref="B2335:C2335"/>
    <mergeCell ref="F2335:G2335"/>
    <mergeCell ref="H2335:I2335"/>
    <mergeCell ref="J2335:K2335"/>
    <mergeCell ref="L2335:M2335"/>
    <mergeCell ref="B2336:C2336"/>
    <mergeCell ref="F2336:G2336"/>
    <mergeCell ref="H2336:I2336"/>
    <mergeCell ref="J2336:K2336"/>
    <mergeCell ref="L2336:M2336"/>
    <mergeCell ref="D2332:E2332"/>
    <mergeCell ref="F2332:I2332"/>
    <mergeCell ref="J2332:K2332"/>
    <mergeCell ref="L2332:M2332"/>
    <mergeCell ref="A2333:M2333"/>
    <mergeCell ref="A2334:C2334"/>
    <mergeCell ref="F2334:G2334"/>
    <mergeCell ref="H2334:I2334"/>
    <mergeCell ref="J2334:K2334"/>
    <mergeCell ref="L2334:M2334"/>
    <mergeCell ref="A2330:C2332"/>
    <mergeCell ref="D2330:E2330"/>
    <mergeCell ref="F2330:G2330"/>
    <mergeCell ref="H2330:I2330"/>
    <mergeCell ref="J2330:K2330"/>
    <mergeCell ref="L2330:M2330"/>
    <mergeCell ref="D2331:E2331"/>
    <mergeCell ref="F2331:I2331"/>
    <mergeCell ref="J2331:K2331"/>
    <mergeCell ref="L2331:M2331"/>
    <mergeCell ref="B2339:C2339"/>
    <mergeCell ref="F2339:G2339"/>
    <mergeCell ref="H2339:I2339"/>
    <mergeCell ref="J2339:K2339"/>
    <mergeCell ref="L2339:M2339"/>
    <mergeCell ref="B2340:C2340"/>
    <mergeCell ref="F2340:G2340"/>
    <mergeCell ref="H2340:I2340"/>
    <mergeCell ref="J2340:K2340"/>
    <mergeCell ref="L2340:M2340"/>
    <mergeCell ref="B2337:C2337"/>
    <mergeCell ref="F2337:G2337"/>
    <mergeCell ref="H2337:I2337"/>
    <mergeCell ref="J2337:K2337"/>
    <mergeCell ref="L2337:M2337"/>
    <mergeCell ref="B2338:C2338"/>
    <mergeCell ref="F2338:G2338"/>
    <mergeCell ref="H2338:I2338"/>
    <mergeCell ref="J2338:K2338"/>
    <mergeCell ref="L2338:M2338"/>
    <mergeCell ref="B2343:C2343"/>
    <mergeCell ref="F2343:G2343"/>
    <mergeCell ref="H2343:I2343"/>
    <mergeCell ref="J2343:K2343"/>
    <mergeCell ref="L2343:M2343"/>
    <mergeCell ref="B2344:C2344"/>
    <mergeCell ref="F2344:G2344"/>
    <mergeCell ref="H2344:I2344"/>
    <mergeCell ref="J2344:K2344"/>
    <mergeCell ref="L2344:M2344"/>
    <mergeCell ref="B2341:C2341"/>
    <mergeCell ref="F2341:G2341"/>
    <mergeCell ref="H2341:I2341"/>
    <mergeCell ref="J2341:K2341"/>
    <mergeCell ref="L2341:M2341"/>
    <mergeCell ref="B2342:C2342"/>
    <mergeCell ref="F2342:G2342"/>
    <mergeCell ref="H2342:I2342"/>
    <mergeCell ref="J2342:K2342"/>
    <mergeCell ref="L2342:M2342"/>
    <mergeCell ref="B2347:C2347"/>
    <mergeCell ref="F2347:G2347"/>
    <mergeCell ref="H2347:I2347"/>
    <mergeCell ref="J2347:K2347"/>
    <mergeCell ref="L2347:M2347"/>
    <mergeCell ref="B2348:C2348"/>
    <mergeCell ref="F2348:G2348"/>
    <mergeCell ref="H2348:I2348"/>
    <mergeCell ref="J2348:K2348"/>
    <mergeCell ref="L2348:M2348"/>
    <mergeCell ref="B2345:C2345"/>
    <mergeCell ref="F2345:G2345"/>
    <mergeCell ref="H2345:I2345"/>
    <mergeCell ref="J2345:K2345"/>
    <mergeCell ref="L2345:M2345"/>
    <mergeCell ref="B2346:C2346"/>
    <mergeCell ref="F2346:G2346"/>
    <mergeCell ref="H2346:I2346"/>
    <mergeCell ref="J2346:K2346"/>
    <mergeCell ref="L2346:M2346"/>
    <mergeCell ref="A2353:B2353"/>
    <mergeCell ref="H2353:I2353"/>
    <mergeCell ref="J2353:K2353"/>
    <mergeCell ref="L2353:M2353"/>
    <mergeCell ref="A2354:B2354"/>
    <mergeCell ref="H2354:I2354"/>
    <mergeCell ref="B2351:C2351"/>
    <mergeCell ref="F2351:G2351"/>
    <mergeCell ref="H2351:I2351"/>
    <mergeCell ref="J2351:K2351"/>
    <mergeCell ref="L2351:M2351"/>
    <mergeCell ref="A2352:M2352"/>
    <mergeCell ref="B2349:C2349"/>
    <mergeCell ref="F2349:G2349"/>
    <mergeCell ref="H2349:I2349"/>
    <mergeCell ref="J2349:K2349"/>
    <mergeCell ref="L2349:M2349"/>
    <mergeCell ref="B2350:C2350"/>
    <mergeCell ref="F2350:G2350"/>
    <mergeCell ref="H2350:I2350"/>
    <mergeCell ref="J2350:K2350"/>
    <mergeCell ref="L2350:M2350"/>
    <mergeCell ref="A2360:C2360"/>
    <mergeCell ref="D2360:E2360"/>
    <mergeCell ref="F2360:G2360"/>
    <mergeCell ref="H2360:I2360"/>
    <mergeCell ref="J2360:K2360"/>
    <mergeCell ref="L2360:M2360"/>
    <mergeCell ref="A2359:C2359"/>
    <mergeCell ref="D2359:E2359"/>
    <mergeCell ref="F2359:G2359"/>
    <mergeCell ref="H2359:I2359"/>
    <mergeCell ref="J2359:K2359"/>
    <mergeCell ref="L2359:M2359"/>
    <mergeCell ref="E2355:I2355"/>
    <mergeCell ref="L2355:M2355"/>
    <mergeCell ref="A2356:C2356"/>
    <mergeCell ref="E2356:I2356"/>
    <mergeCell ref="J2357:L2357"/>
    <mergeCell ref="A2358:C2358"/>
    <mergeCell ref="D2358:I2358"/>
    <mergeCell ref="J2358:K2358"/>
    <mergeCell ref="L2358:M2358"/>
    <mergeCell ref="A2368:B2368"/>
    <mergeCell ref="H2368:I2368"/>
    <mergeCell ref="A2369:B2369"/>
    <mergeCell ref="H2369:I2369"/>
    <mergeCell ref="A2370:B2370"/>
    <mergeCell ref="H2370:I2370"/>
    <mergeCell ref="A2365:B2365"/>
    <mergeCell ref="H2365:I2365"/>
    <mergeCell ref="A2366:B2366"/>
    <mergeCell ref="H2366:I2366"/>
    <mergeCell ref="A2367:B2367"/>
    <mergeCell ref="H2367:I2367"/>
    <mergeCell ref="D2363:E2363"/>
    <mergeCell ref="F2363:I2363"/>
    <mergeCell ref="J2363:K2363"/>
    <mergeCell ref="L2363:M2363"/>
    <mergeCell ref="A2364:B2364"/>
    <mergeCell ref="H2364:I2364"/>
    <mergeCell ref="A2361:C2363"/>
    <mergeCell ref="D2361:E2361"/>
    <mergeCell ref="F2361:G2361"/>
    <mergeCell ref="H2361:I2361"/>
    <mergeCell ref="J2361:K2361"/>
    <mergeCell ref="L2361:M2361"/>
    <mergeCell ref="D2362:E2362"/>
    <mergeCell ref="F2362:I2362"/>
    <mergeCell ref="J2362:K2362"/>
    <mergeCell ref="L2362:M2362"/>
    <mergeCell ref="A2377:B2377"/>
    <mergeCell ref="H2377:I2377"/>
    <mergeCell ref="A2378:B2378"/>
    <mergeCell ref="H2378:I2378"/>
    <mergeCell ref="A2379:M2379"/>
    <mergeCell ref="A2380:B2381"/>
    <mergeCell ref="C2380:C2381"/>
    <mergeCell ref="D2380:E2380"/>
    <mergeCell ref="F2380:G2380"/>
    <mergeCell ref="H2380:H2381"/>
    <mergeCell ref="A2374:B2374"/>
    <mergeCell ref="H2374:I2374"/>
    <mergeCell ref="A2375:B2375"/>
    <mergeCell ref="H2375:I2375"/>
    <mergeCell ref="A2376:B2376"/>
    <mergeCell ref="H2376:I2376"/>
    <mergeCell ref="A2371:B2371"/>
    <mergeCell ref="H2371:I2371"/>
    <mergeCell ref="A2372:B2372"/>
    <mergeCell ref="H2372:I2372"/>
    <mergeCell ref="A2373:B2373"/>
    <mergeCell ref="H2373:I2373"/>
    <mergeCell ref="A2394:C2394"/>
    <mergeCell ref="D2394:E2394"/>
    <mergeCell ref="F2394:G2394"/>
    <mergeCell ref="J2394:K2394"/>
    <mergeCell ref="L2394:M2394"/>
    <mergeCell ref="A2395:C2395"/>
    <mergeCell ref="D2395:E2395"/>
    <mergeCell ref="F2395:G2395"/>
    <mergeCell ref="J2395:K2395"/>
    <mergeCell ref="L2395:M2395"/>
    <mergeCell ref="I2380:I2381"/>
    <mergeCell ref="J2380:K2380"/>
    <mergeCell ref="L2380:M2380"/>
    <mergeCell ref="A2393:E2393"/>
    <mergeCell ref="F2393:G2393"/>
    <mergeCell ref="J2393:K2393"/>
    <mergeCell ref="L2393:M2393"/>
    <mergeCell ref="A2400:M2400"/>
    <mergeCell ref="A2401:M2401"/>
    <mergeCell ref="E2402:I2402"/>
    <mergeCell ref="L2402:M2402"/>
    <mergeCell ref="A2403:C2403"/>
    <mergeCell ref="E2403:I2403"/>
    <mergeCell ref="A2398:C2398"/>
    <mergeCell ref="D2398:E2398"/>
    <mergeCell ref="F2398:G2398"/>
    <mergeCell ref="J2398:K2398"/>
    <mergeCell ref="L2398:M2398"/>
    <mergeCell ref="A2399:M2399"/>
    <mergeCell ref="A2396:C2396"/>
    <mergeCell ref="D2396:E2396"/>
    <mergeCell ref="F2396:G2396"/>
    <mergeCell ref="J2396:K2396"/>
    <mergeCell ref="L2396:M2396"/>
    <mergeCell ref="A2397:C2397"/>
    <mergeCell ref="D2397:E2397"/>
    <mergeCell ref="F2397:G2397"/>
    <mergeCell ref="J2397:K2397"/>
    <mergeCell ref="L2397:M2397"/>
    <mergeCell ref="L2406:M2406"/>
    <mergeCell ref="A2407:C2407"/>
    <mergeCell ref="D2407:E2407"/>
    <mergeCell ref="F2407:G2407"/>
    <mergeCell ref="H2407:I2407"/>
    <mergeCell ref="J2407:K2407"/>
    <mergeCell ref="L2407:M2407"/>
    <mergeCell ref="J2404:L2404"/>
    <mergeCell ref="A2405:C2405"/>
    <mergeCell ref="D2405:I2405"/>
    <mergeCell ref="J2405:K2405"/>
    <mergeCell ref="L2405:M2405"/>
    <mergeCell ref="A2406:C2406"/>
    <mergeCell ref="D2406:E2406"/>
    <mergeCell ref="F2406:G2406"/>
    <mergeCell ref="H2406:I2406"/>
    <mergeCell ref="J2406:K2406"/>
    <mergeCell ref="A2418:M2418"/>
    <mergeCell ref="A2419:M2419"/>
    <mergeCell ref="A2420:M2420"/>
    <mergeCell ref="A2421:M2421"/>
    <mergeCell ref="A2422:M2422"/>
    <mergeCell ref="E2423:I2423"/>
    <mergeCell ref="L2423:M2423"/>
    <mergeCell ref="A2413:M2413"/>
    <mergeCell ref="A2414:G2414"/>
    <mergeCell ref="H2414:M2414"/>
    <mergeCell ref="A2415:M2415"/>
    <mergeCell ref="A2416:M2416"/>
    <mergeCell ref="A2417:M2417"/>
    <mergeCell ref="D2410:E2410"/>
    <mergeCell ref="F2410:I2410"/>
    <mergeCell ref="J2410:K2410"/>
    <mergeCell ref="L2410:M2410"/>
    <mergeCell ref="A2411:M2411"/>
    <mergeCell ref="A2412:M2412"/>
    <mergeCell ref="A2408:C2410"/>
    <mergeCell ref="D2408:E2408"/>
    <mergeCell ref="F2408:G2408"/>
    <mergeCell ref="H2408:I2408"/>
    <mergeCell ref="J2408:K2408"/>
    <mergeCell ref="L2408:M2408"/>
    <mergeCell ref="D2409:E2409"/>
    <mergeCell ref="F2409:I2409"/>
    <mergeCell ref="J2409:K2409"/>
    <mergeCell ref="L2409:M2409"/>
    <mergeCell ref="A2428:C2428"/>
    <mergeCell ref="D2428:E2428"/>
    <mergeCell ref="F2428:G2428"/>
    <mergeCell ref="H2428:I2428"/>
    <mergeCell ref="J2428:K2428"/>
    <mergeCell ref="L2428:M2428"/>
    <mergeCell ref="A2427:C2427"/>
    <mergeCell ref="D2427:E2427"/>
    <mergeCell ref="F2427:G2427"/>
    <mergeCell ref="H2427:I2427"/>
    <mergeCell ref="J2427:K2427"/>
    <mergeCell ref="L2427:M2427"/>
    <mergeCell ref="A2424:C2424"/>
    <mergeCell ref="E2424:I2424"/>
    <mergeCell ref="J2425:L2425"/>
    <mergeCell ref="A2426:C2426"/>
    <mergeCell ref="D2426:I2426"/>
    <mergeCell ref="J2426:K2426"/>
    <mergeCell ref="L2426:M2426"/>
    <mergeCell ref="B2434:C2434"/>
    <mergeCell ref="F2434:G2434"/>
    <mergeCell ref="H2434:I2434"/>
    <mergeCell ref="J2434:K2434"/>
    <mergeCell ref="L2434:M2434"/>
    <mergeCell ref="B2435:C2435"/>
    <mergeCell ref="F2435:G2435"/>
    <mergeCell ref="H2435:I2435"/>
    <mergeCell ref="J2435:K2435"/>
    <mergeCell ref="L2435:M2435"/>
    <mergeCell ref="D2431:E2431"/>
    <mergeCell ref="F2431:I2431"/>
    <mergeCell ref="J2431:K2431"/>
    <mergeCell ref="L2431:M2431"/>
    <mergeCell ref="A2432:M2432"/>
    <mergeCell ref="A2433:C2433"/>
    <mergeCell ref="F2433:G2433"/>
    <mergeCell ref="H2433:I2433"/>
    <mergeCell ref="J2433:K2433"/>
    <mergeCell ref="L2433:M2433"/>
    <mergeCell ref="A2429:C2431"/>
    <mergeCell ref="D2429:E2429"/>
    <mergeCell ref="F2429:G2429"/>
    <mergeCell ref="H2429:I2429"/>
    <mergeCell ref="J2429:K2429"/>
    <mergeCell ref="L2429:M2429"/>
    <mergeCell ref="D2430:E2430"/>
    <mergeCell ref="F2430:I2430"/>
    <mergeCell ref="J2430:K2430"/>
    <mergeCell ref="L2430:M2430"/>
    <mergeCell ref="B2438:C2438"/>
    <mergeCell ref="F2438:G2438"/>
    <mergeCell ref="H2438:I2438"/>
    <mergeCell ref="J2438:K2438"/>
    <mergeCell ref="L2438:M2438"/>
    <mergeCell ref="B2439:C2439"/>
    <mergeCell ref="F2439:G2439"/>
    <mergeCell ref="H2439:I2439"/>
    <mergeCell ref="J2439:K2439"/>
    <mergeCell ref="L2439:M2439"/>
    <mergeCell ref="B2436:C2436"/>
    <mergeCell ref="F2436:G2436"/>
    <mergeCell ref="H2436:I2436"/>
    <mergeCell ref="J2436:K2436"/>
    <mergeCell ref="L2436:M2436"/>
    <mergeCell ref="B2437:C2437"/>
    <mergeCell ref="F2437:G2437"/>
    <mergeCell ref="H2437:I2437"/>
    <mergeCell ref="J2437:K2437"/>
    <mergeCell ref="L2437:M2437"/>
    <mergeCell ref="B2442:C2442"/>
    <mergeCell ref="F2442:G2442"/>
    <mergeCell ref="H2442:I2442"/>
    <mergeCell ref="J2442:K2442"/>
    <mergeCell ref="L2442:M2442"/>
    <mergeCell ref="B2443:C2443"/>
    <mergeCell ref="F2443:G2443"/>
    <mergeCell ref="H2443:I2443"/>
    <mergeCell ref="J2443:K2443"/>
    <mergeCell ref="L2443:M2443"/>
    <mergeCell ref="B2440:C2440"/>
    <mergeCell ref="F2440:G2440"/>
    <mergeCell ref="H2440:I2440"/>
    <mergeCell ref="J2440:K2440"/>
    <mergeCell ref="L2440:M2440"/>
    <mergeCell ref="B2441:C2441"/>
    <mergeCell ref="F2441:G2441"/>
    <mergeCell ref="H2441:I2441"/>
    <mergeCell ref="J2441:K2441"/>
    <mergeCell ref="L2441:M2441"/>
    <mergeCell ref="B2446:C2446"/>
    <mergeCell ref="F2446:G2446"/>
    <mergeCell ref="H2446:I2446"/>
    <mergeCell ref="J2446:K2446"/>
    <mergeCell ref="L2446:M2446"/>
    <mergeCell ref="B2447:C2447"/>
    <mergeCell ref="F2447:G2447"/>
    <mergeCell ref="H2447:I2447"/>
    <mergeCell ref="J2447:K2447"/>
    <mergeCell ref="L2447:M2447"/>
    <mergeCell ref="B2444:C2444"/>
    <mergeCell ref="F2444:G2444"/>
    <mergeCell ref="H2444:I2444"/>
    <mergeCell ref="J2444:K2444"/>
    <mergeCell ref="L2444:M2444"/>
    <mergeCell ref="B2445:C2445"/>
    <mergeCell ref="F2445:G2445"/>
    <mergeCell ref="H2445:I2445"/>
    <mergeCell ref="J2445:K2445"/>
    <mergeCell ref="L2445:M2445"/>
    <mergeCell ref="A2450:M2450"/>
    <mergeCell ref="A2451:B2451"/>
    <mergeCell ref="H2451:I2451"/>
    <mergeCell ref="J2451:K2451"/>
    <mergeCell ref="L2451:M2451"/>
    <mergeCell ref="A2452:B2452"/>
    <mergeCell ref="H2452:I2452"/>
    <mergeCell ref="B2448:C2448"/>
    <mergeCell ref="F2448:G2448"/>
    <mergeCell ref="H2448:I2448"/>
    <mergeCell ref="J2448:K2448"/>
    <mergeCell ref="L2448:M2448"/>
    <mergeCell ref="B2449:C2449"/>
    <mergeCell ref="F2449:G2449"/>
    <mergeCell ref="H2449:I2449"/>
    <mergeCell ref="J2449:K2449"/>
    <mergeCell ref="L2449:M2449"/>
    <mergeCell ref="A2458:C2458"/>
    <mergeCell ref="D2458:E2458"/>
    <mergeCell ref="F2458:G2458"/>
    <mergeCell ref="H2458:I2458"/>
    <mergeCell ref="J2458:K2458"/>
    <mergeCell ref="L2458:M2458"/>
    <mergeCell ref="A2457:C2457"/>
    <mergeCell ref="D2457:E2457"/>
    <mergeCell ref="F2457:G2457"/>
    <mergeCell ref="H2457:I2457"/>
    <mergeCell ref="J2457:K2457"/>
    <mergeCell ref="L2457:M2457"/>
    <mergeCell ref="E2453:I2453"/>
    <mergeCell ref="L2453:M2453"/>
    <mergeCell ref="A2454:C2454"/>
    <mergeCell ref="E2454:I2454"/>
    <mergeCell ref="J2455:L2455"/>
    <mergeCell ref="A2456:C2456"/>
    <mergeCell ref="D2456:I2456"/>
    <mergeCell ref="J2456:K2456"/>
    <mergeCell ref="L2456:M2456"/>
    <mergeCell ref="A2466:B2466"/>
    <mergeCell ref="H2466:I2466"/>
    <mergeCell ref="A2467:B2467"/>
    <mergeCell ref="H2467:I2467"/>
    <mergeCell ref="A2468:B2468"/>
    <mergeCell ref="H2468:I2468"/>
    <mergeCell ref="A2463:B2463"/>
    <mergeCell ref="H2463:I2463"/>
    <mergeCell ref="A2464:B2464"/>
    <mergeCell ref="H2464:I2464"/>
    <mergeCell ref="A2465:B2465"/>
    <mergeCell ref="H2465:I2465"/>
    <mergeCell ref="D2461:E2461"/>
    <mergeCell ref="F2461:I2461"/>
    <mergeCell ref="J2461:K2461"/>
    <mergeCell ref="L2461:M2461"/>
    <mergeCell ref="A2462:B2462"/>
    <mergeCell ref="H2462:I2462"/>
    <mergeCell ref="A2459:C2461"/>
    <mergeCell ref="D2459:E2459"/>
    <mergeCell ref="F2459:G2459"/>
    <mergeCell ref="H2459:I2459"/>
    <mergeCell ref="J2459:K2459"/>
    <mergeCell ref="L2459:M2459"/>
    <mergeCell ref="D2460:E2460"/>
    <mergeCell ref="F2460:I2460"/>
    <mergeCell ref="J2460:K2460"/>
    <mergeCell ref="L2460:M2460"/>
    <mergeCell ref="A2475:B2475"/>
    <mergeCell ref="H2475:I2475"/>
    <mergeCell ref="A2476:B2476"/>
    <mergeCell ref="H2476:I2476"/>
    <mergeCell ref="A2477:M2477"/>
    <mergeCell ref="A2478:B2479"/>
    <mergeCell ref="C2478:C2479"/>
    <mergeCell ref="D2478:E2478"/>
    <mergeCell ref="F2478:G2478"/>
    <mergeCell ref="H2478:H2479"/>
    <mergeCell ref="A2472:B2472"/>
    <mergeCell ref="H2472:I2472"/>
    <mergeCell ref="A2473:B2473"/>
    <mergeCell ref="H2473:I2473"/>
    <mergeCell ref="A2474:B2474"/>
    <mergeCell ref="H2474:I2474"/>
    <mergeCell ref="A2469:B2469"/>
    <mergeCell ref="H2469:I2469"/>
    <mergeCell ref="A2470:B2470"/>
    <mergeCell ref="H2470:I2470"/>
    <mergeCell ref="A2471:B2471"/>
    <mergeCell ref="H2471:I2471"/>
    <mergeCell ref="A2492:C2492"/>
    <mergeCell ref="D2492:E2492"/>
    <mergeCell ref="F2492:G2492"/>
    <mergeCell ref="J2492:K2492"/>
    <mergeCell ref="L2492:M2492"/>
    <mergeCell ref="A2493:C2493"/>
    <mergeCell ref="D2493:E2493"/>
    <mergeCell ref="F2493:G2493"/>
    <mergeCell ref="J2493:K2493"/>
    <mergeCell ref="L2493:M2493"/>
    <mergeCell ref="I2478:I2479"/>
    <mergeCell ref="J2478:K2478"/>
    <mergeCell ref="L2478:M2478"/>
    <mergeCell ref="A2491:E2491"/>
    <mergeCell ref="F2491:G2491"/>
    <mergeCell ref="J2491:K2491"/>
    <mergeCell ref="L2491:M2491"/>
    <mergeCell ref="A2498:M2498"/>
    <mergeCell ref="A2499:M2499"/>
    <mergeCell ref="E2500:I2500"/>
    <mergeCell ref="L2500:M2500"/>
    <mergeCell ref="A2501:C2501"/>
    <mergeCell ref="E2501:I2501"/>
    <mergeCell ref="A2496:C2496"/>
    <mergeCell ref="D2496:E2496"/>
    <mergeCell ref="F2496:G2496"/>
    <mergeCell ref="J2496:K2496"/>
    <mergeCell ref="L2496:M2496"/>
    <mergeCell ref="A2497:M2497"/>
    <mergeCell ref="A2494:C2494"/>
    <mergeCell ref="D2494:E2494"/>
    <mergeCell ref="F2494:G2494"/>
    <mergeCell ref="J2494:K2494"/>
    <mergeCell ref="L2494:M2494"/>
    <mergeCell ref="A2495:C2495"/>
    <mergeCell ref="D2495:E2495"/>
    <mergeCell ref="F2495:G2495"/>
    <mergeCell ref="J2495:K2495"/>
    <mergeCell ref="L2495:M2495"/>
    <mergeCell ref="L2504:M2504"/>
    <mergeCell ref="A2505:C2505"/>
    <mergeCell ref="D2505:E2505"/>
    <mergeCell ref="F2505:G2505"/>
    <mergeCell ref="H2505:I2505"/>
    <mergeCell ref="J2505:K2505"/>
    <mergeCell ref="L2505:M2505"/>
    <mergeCell ref="J2502:L2502"/>
    <mergeCell ref="A2503:C2503"/>
    <mergeCell ref="D2503:I2503"/>
    <mergeCell ref="J2503:K2503"/>
    <mergeCell ref="L2503:M2503"/>
    <mergeCell ref="A2504:C2504"/>
    <mergeCell ref="D2504:E2504"/>
    <mergeCell ref="F2504:G2504"/>
    <mergeCell ref="H2504:I2504"/>
    <mergeCell ref="J2504:K2504"/>
    <mergeCell ref="A2516:M2516"/>
    <mergeCell ref="A2517:M2517"/>
    <mergeCell ref="A2518:M2518"/>
    <mergeCell ref="A2519:M2519"/>
    <mergeCell ref="A2520:M2520"/>
    <mergeCell ref="E2521:I2521"/>
    <mergeCell ref="L2521:M2521"/>
    <mergeCell ref="A2511:M2511"/>
    <mergeCell ref="A2512:G2512"/>
    <mergeCell ref="H2512:M2512"/>
    <mergeCell ref="A2513:M2513"/>
    <mergeCell ref="A2514:M2514"/>
    <mergeCell ref="A2515:M2515"/>
    <mergeCell ref="D2508:E2508"/>
    <mergeCell ref="F2508:I2508"/>
    <mergeCell ref="J2508:K2508"/>
    <mergeCell ref="L2508:M2508"/>
    <mergeCell ref="A2509:M2509"/>
    <mergeCell ref="A2510:M2510"/>
    <mergeCell ref="A2506:C2508"/>
    <mergeCell ref="D2506:E2506"/>
    <mergeCell ref="F2506:G2506"/>
    <mergeCell ref="H2506:I2506"/>
    <mergeCell ref="J2506:K2506"/>
    <mergeCell ref="L2506:M2506"/>
    <mergeCell ref="D2507:E2507"/>
    <mergeCell ref="F2507:I2507"/>
    <mergeCell ref="J2507:K2507"/>
    <mergeCell ref="L2507:M2507"/>
    <mergeCell ref="A2526:C2526"/>
    <mergeCell ref="D2526:E2526"/>
    <mergeCell ref="F2526:G2526"/>
    <mergeCell ref="H2526:I2526"/>
    <mergeCell ref="J2526:K2526"/>
    <mergeCell ref="L2526:M2526"/>
    <mergeCell ref="A2525:C2525"/>
    <mergeCell ref="D2525:E2525"/>
    <mergeCell ref="F2525:G2525"/>
    <mergeCell ref="H2525:I2525"/>
    <mergeCell ref="J2525:K2525"/>
    <mergeCell ref="L2525:M2525"/>
    <mergeCell ref="A2522:C2522"/>
    <mergeCell ref="E2522:I2522"/>
    <mergeCell ref="J2523:L2523"/>
    <mergeCell ref="A2524:C2524"/>
    <mergeCell ref="D2524:I2524"/>
    <mergeCell ref="J2524:K2524"/>
    <mergeCell ref="L2524:M2524"/>
    <mergeCell ref="B2532:C2532"/>
    <mergeCell ref="F2532:G2532"/>
    <mergeCell ref="H2532:I2532"/>
    <mergeCell ref="J2532:K2532"/>
    <mergeCell ref="L2532:M2532"/>
    <mergeCell ref="B2533:C2533"/>
    <mergeCell ref="F2533:G2533"/>
    <mergeCell ref="H2533:I2533"/>
    <mergeCell ref="J2533:K2533"/>
    <mergeCell ref="L2533:M2533"/>
    <mergeCell ref="D2529:E2529"/>
    <mergeCell ref="F2529:I2529"/>
    <mergeCell ref="J2529:K2529"/>
    <mergeCell ref="L2529:M2529"/>
    <mergeCell ref="A2530:M2530"/>
    <mergeCell ref="A2531:C2531"/>
    <mergeCell ref="F2531:G2531"/>
    <mergeCell ref="H2531:I2531"/>
    <mergeCell ref="J2531:K2531"/>
    <mergeCell ref="L2531:M2531"/>
    <mergeCell ref="A2527:C2529"/>
    <mergeCell ref="D2527:E2527"/>
    <mergeCell ref="F2527:G2527"/>
    <mergeCell ref="H2527:I2527"/>
    <mergeCell ref="J2527:K2527"/>
    <mergeCell ref="L2527:M2527"/>
    <mergeCell ref="D2528:E2528"/>
    <mergeCell ref="F2528:I2528"/>
    <mergeCell ref="J2528:K2528"/>
    <mergeCell ref="L2528:M2528"/>
    <mergeCell ref="B2536:C2536"/>
    <mergeCell ref="F2536:G2536"/>
    <mergeCell ref="H2536:I2536"/>
    <mergeCell ref="J2536:K2536"/>
    <mergeCell ref="L2536:M2536"/>
    <mergeCell ref="B2537:C2537"/>
    <mergeCell ref="F2537:G2537"/>
    <mergeCell ref="H2537:I2537"/>
    <mergeCell ref="J2537:K2537"/>
    <mergeCell ref="L2537:M2537"/>
    <mergeCell ref="B2534:C2534"/>
    <mergeCell ref="F2534:G2534"/>
    <mergeCell ref="H2534:I2534"/>
    <mergeCell ref="J2534:K2534"/>
    <mergeCell ref="L2534:M2534"/>
    <mergeCell ref="B2535:C2535"/>
    <mergeCell ref="F2535:G2535"/>
    <mergeCell ref="H2535:I2535"/>
    <mergeCell ref="J2535:K2535"/>
    <mergeCell ref="L2535:M2535"/>
    <mergeCell ref="B2540:C2540"/>
    <mergeCell ref="F2540:G2540"/>
    <mergeCell ref="H2540:I2540"/>
    <mergeCell ref="J2540:K2540"/>
    <mergeCell ref="L2540:M2540"/>
    <mergeCell ref="B2541:C2541"/>
    <mergeCell ref="F2541:G2541"/>
    <mergeCell ref="H2541:I2541"/>
    <mergeCell ref="J2541:K2541"/>
    <mergeCell ref="L2541:M2541"/>
    <mergeCell ref="B2538:C2538"/>
    <mergeCell ref="F2538:G2538"/>
    <mergeCell ref="H2538:I2538"/>
    <mergeCell ref="J2538:K2538"/>
    <mergeCell ref="L2538:M2538"/>
    <mergeCell ref="B2539:C2539"/>
    <mergeCell ref="F2539:G2539"/>
    <mergeCell ref="H2539:I2539"/>
    <mergeCell ref="J2539:K2539"/>
    <mergeCell ref="L2539:M2539"/>
    <mergeCell ref="B2544:C2544"/>
    <mergeCell ref="F2544:G2544"/>
    <mergeCell ref="H2544:I2544"/>
    <mergeCell ref="J2544:K2544"/>
    <mergeCell ref="L2544:M2544"/>
    <mergeCell ref="B2545:C2545"/>
    <mergeCell ref="F2545:G2545"/>
    <mergeCell ref="H2545:I2545"/>
    <mergeCell ref="J2545:K2545"/>
    <mergeCell ref="L2545:M2545"/>
    <mergeCell ref="B2542:C2542"/>
    <mergeCell ref="F2542:G2542"/>
    <mergeCell ref="H2542:I2542"/>
    <mergeCell ref="J2542:K2542"/>
    <mergeCell ref="L2542:M2542"/>
    <mergeCell ref="B2543:C2543"/>
    <mergeCell ref="F2543:G2543"/>
    <mergeCell ref="H2543:I2543"/>
    <mergeCell ref="J2543:K2543"/>
    <mergeCell ref="L2543:M2543"/>
    <mergeCell ref="A2548:M2548"/>
    <mergeCell ref="A2549:B2549"/>
    <mergeCell ref="H2549:I2549"/>
    <mergeCell ref="J2549:K2549"/>
    <mergeCell ref="L2549:M2549"/>
    <mergeCell ref="A2550:B2550"/>
    <mergeCell ref="H2550:I2550"/>
    <mergeCell ref="B2546:C2546"/>
    <mergeCell ref="F2546:G2546"/>
    <mergeCell ref="H2546:I2546"/>
    <mergeCell ref="J2546:K2546"/>
    <mergeCell ref="L2546:M2546"/>
    <mergeCell ref="B2547:C2547"/>
    <mergeCell ref="F2547:G2547"/>
    <mergeCell ref="H2547:I2547"/>
    <mergeCell ref="J2547:K2547"/>
    <mergeCell ref="L2547:M2547"/>
    <mergeCell ref="A2556:C2556"/>
    <mergeCell ref="D2556:E2556"/>
    <mergeCell ref="F2556:G2556"/>
    <mergeCell ref="H2556:I2556"/>
    <mergeCell ref="J2556:K2556"/>
    <mergeCell ref="L2556:M2556"/>
    <mergeCell ref="A2555:C2555"/>
    <mergeCell ref="D2555:E2555"/>
    <mergeCell ref="F2555:G2555"/>
    <mergeCell ref="H2555:I2555"/>
    <mergeCell ref="J2555:K2555"/>
    <mergeCell ref="L2555:M2555"/>
    <mergeCell ref="E2551:I2551"/>
    <mergeCell ref="L2551:M2551"/>
    <mergeCell ref="A2552:C2552"/>
    <mergeCell ref="E2552:I2552"/>
    <mergeCell ref="J2553:L2553"/>
    <mergeCell ref="A2554:C2554"/>
    <mergeCell ref="D2554:I2554"/>
    <mergeCell ref="J2554:K2554"/>
    <mergeCell ref="L2554:M2554"/>
    <mergeCell ref="A2564:B2564"/>
    <mergeCell ref="H2564:I2564"/>
    <mergeCell ref="A2565:B2565"/>
    <mergeCell ref="H2565:I2565"/>
    <mergeCell ref="A2566:B2566"/>
    <mergeCell ref="H2566:I2566"/>
    <mergeCell ref="A2561:B2561"/>
    <mergeCell ref="H2561:I2561"/>
    <mergeCell ref="A2562:B2562"/>
    <mergeCell ref="H2562:I2562"/>
    <mergeCell ref="A2563:B2563"/>
    <mergeCell ref="H2563:I2563"/>
    <mergeCell ref="D2559:E2559"/>
    <mergeCell ref="F2559:I2559"/>
    <mergeCell ref="J2559:K2559"/>
    <mergeCell ref="L2559:M2559"/>
    <mergeCell ref="A2560:B2560"/>
    <mergeCell ref="H2560:I2560"/>
    <mergeCell ref="A2557:C2559"/>
    <mergeCell ref="D2557:E2557"/>
    <mergeCell ref="F2557:G2557"/>
    <mergeCell ref="H2557:I2557"/>
    <mergeCell ref="J2557:K2557"/>
    <mergeCell ref="L2557:M2557"/>
    <mergeCell ref="D2558:E2558"/>
    <mergeCell ref="F2558:I2558"/>
    <mergeCell ref="J2558:K2558"/>
    <mergeCell ref="L2558:M2558"/>
    <mergeCell ref="A2573:B2573"/>
    <mergeCell ref="H2573:I2573"/>
    <mergeCell ref="A2574:B2574"/>
    <mergeCell ref="H2574:I2574"/>
    <mergeCell ref="A2575:M2575"/>
    <mergeCell ref="A2576:B2577"/>
    <mergeCell ref="C2576:C2577"/>
    <mergeCell ref="D2576:E2576"/>
    <mergeCell ref="F2576:G2576"/>
    <mergeCell ref="H2576:H2577"/>
    <mergeCell ref="A2570:B2570"/>
    <mergeCell ref="H2570:I2570"/>
    <mergeCell ref="A2571:B2571"/>
    <mergeCell ref="H2571:I2571"/>
    <mergeCell ref="A2572:B2572"/>
    <mergeCell ref="H2572:I2572"/>
    <mergeCell ref="A2567:B2567"/>
    <mergeCell ref="H2567:I2567"/>
    <mergeCell ref="A2568:B2568"/>
    <mergeCell ref="H2568:I2568"/>
    <mergeCell ref="A2569:B2569"/>
    <mergeCell ref="H2569:I2569"/>
    <mergeCell ref="A2590:C2590"/>
    <mergeCell ref="D2590:E2590"/>
    <mergeCell ref="F2590:G2590"/>
    <mergeCell ref="J2590:K2590"/>
    <mergeCell ref="L2590:M2590"/>
    <mergeCell ref="A2591:C2591"/>
    <mergeCell ref="D2591:E2591"/>
    <mergeCell ref="F2591:G2591"/>
    <mergeCell ref="J2591:K2591"/>
    <mergeCell ref="L2591:M2591"/>
    <mergeCell ref="I2576:I2577"/>
    <mergeCell ref="J2576:K2576"/>
    <mergeCell ref="L2576:M2576"/>
    <mergeCell ref="A2589:E2589"/>
    <mergeCell ref="F2589:G2589"/>
    <mergeCell ref="J2589:K2589"/>
    <mergeCell ref="L2589:M2589"/>
    <mergeCell ref="A2596:M2596"/>
    <mergeCell ref="A2597:M2597"/>
    <mergeCell ref="E2598:I2598"/>
    <mergeCell ref="L2598:M2598"/>
    <mergeCell ref="A2599:C2599"/>
    <mergeCell ref="E2599:I2599"/>
    <mergeCell ref="A2594:C2594"/>
    <mergeCell ref="D2594:E2594"/>
    <mergeCell ref="F2594:G2594"/>
    <mergeCell ref="J2594:K2594"/>
    <mergeCell ref="L2594:M2594"/>
    <mergeCell ref="A2595:M2595"/>
    <mergeCell ref="A2592:C2592"/>
    <mergeCell ref="D2592:E2592"/>
    <mergeCell ref="F2592:G2592"/>
    <mergeCell ref="J2592:K2592"/>
    <mergeCell ref="L2592:M2592"/>
    <mergeCell ref="A2593:C2593"/>
    <mergeCell ref="D2593:E2593"/>
    <mergeCell ref="F2593:G2593"/>
    <mergeCell ref="J2593:K2593"/>
    <mergeCell ref="L2593:M2593"/>
    <mergeCell ref="L2602:M2602"/>
    <mergeCell ref="A2603:C2603"/>
    <mergeCell ref="D2603:E2603"/>
    <mergeCell ref="F2603:G2603"/>
    <mergeCell ref="H2603:I2603"/>
    <mergeCell ref="J2603:K2603"/>
    <mergeCell ref="L2603:M2603"/>
    <mergeCell ref="J2600:L2600"/>
    <mergeCell ref="A2601:C2601"/>
    <mergeCell ref="D2601:I2601"/>
    <mergeCell ref="J2601:K2601"/>
    <mergeCell ref="L2601:M2601"/>
    <mergeCell ref="A2602:C2602"/>
    <mergeCell ref="D2602:E2602"/>
    <mergeCell ref="F2602:G2602"/>
    <mergeCell ref="H2602:I2602"/>
    <mergeCell ref="J2602:K2602"/>
    <mergeCell ref="A2614:M2614"/>
    <mergeCell ref="A2615:M2615"/>
    <mergeCell ref="A2616:M2616"/>
    <mergeCell ref="A2617:M2617"/>
    <mergeCell ref="A2618:M2618"/>
    <mergeCell ref="E2619:I2619"/>
    <mergeCell ref="L2619:M2619"/>
    <mergeCell ref="A2609:M2609"/>
    <mergeCell ref="A2610:G2610"/>
    <mergeCell ref="H2610:M2610"/>
    <mergeCell ref="A2611:M2611"/>
    <mergeCell ref="A2612:M2612"/>
    <mergeCell ref="A2613:M2613"/>
    <mergeCell ref="D2606:E2606"/>
    <mergeCell ref="F2606:I2606"/>
    <mergeCell ref="J2606:K2606"/>
    <mergeCell ref="L2606:M2606"/>
    <mergeCell ref="A2607:M2607"/>
    <mergeCell ref="A2608:M2608"/>
    <mergeCell ref="A2604:C2606"/>
    <mergeCell ref="D2604:E2604"/>
    <mergeCell ref="F2604:G2604"/>
    <mergeCell ref="H2604:I2604"/>
    <mergeCell ref="J2604:K2604"/>
    <mergeCell ref="L2604:M2604"/>
    <mergeCell ref="D2605:E2605"/>
    <mergeCell ref="F2605:I2605"/>
    <mergeCell ref="J2605:K2605"/>
    <mergeCell ref="L2605:M2605"/>
    <mergeCell ref="A2624:C2624"/>
    <mergeCell ref="D2624:E2624"/>
    <mergeCell ref="F2624:G2624"/>
    <mergeCell ref="H2624:I2624"/>
    <mergeCell ref="J2624:K2624"/>
    <mergeCell ref="L2624:M2624"/>
    <mergeCell ref="A2623:C2623"/>
    <mergeCell ref="D2623:E2623"/>
    <mergeCell ref="F2623:G2623"/>
    <mergeCell ref="H2623:I2623"/>
    <mergeCell ref="J2623:K2623"/>
    <mergeCell ref="L2623:M2623"/>
    <mergeCell ref="A2620:C2620"/>
    <mergeCell ref="E2620:I2620"/>
    <mergeCell ref="J2621:L2621"/>
    <mergeCell ref="A2622:C2622"/>
    <mergeCell ref="D2622:I2622"/>
    <mergeCell ref="J2622:K2622"/>
    <mergeCell ref="L2622:M2622"/>
    <mergeCell ref="B2630:C2630"/>
    <mergeCell ref="F2630:G2630"/>
    <mergeCell ref="H2630:I2630"/>
    <mergeCell ref="J2630:K2630"/>
    <mergeCell ref="L2630:M2630"/>
    <mergeCell ref="B2631:C2631"/>
    <mergeCell ref="F2631:G2631"/>
    <mergeCell ref="H2631:I2631"/>
    <mergeCell ref="J2631:K2631"/>
    <mergeCell ref="L2631:M2631"/>
    <mergeCell ref="D2627:E2627"/>
    <mergeCell ref="F2627:I2627"/>
    <mergeCell ref="J2627:K2627"/>
    <mergeCell ref="L2627:M2627"/>
    <mergeCell ref="A2628:M2628"/>
    <mergeCell ref="A2629:C2629"/>
    <mergeCell ref="F2629:G2629"/>
    <mergeCell ref="H2629:I2629"/>
    <mergeCell ref="J2629:K2629"/>
    <mergeCell ref="L2629:M2629"/>
    <mergeCell ref="A2625:C2627"/>
    <mergeCell ref="D2625:E2625"/>
    <mergeCell ref="F2625:G2625"/>
    <mergeCell ref="H2625:I2625"/>
    <mergeCell ref="J2625:K2625"/>
    <mergeCell ref="L2625:M2625"/>
    <mergeCell ref="D2626:E2626"/>
    <mergeCell ref="F2626:I2626"/>
    <mergeCell ref="J2626:K2626"/>
    <mergeCell ref="L2626:M2626"/>
    <mergeCell ref="B2634:C2634"/>
    <mergeCell ref="F2634:G2634"/>
    <mergeCell ref="H2634:I2634"/>
    <mergeCell ref="J2634:K2634"/>
    <mergeCell ref="L2634:M2634"/>
    <mergeCell ref="B2635:C2635"/>
    <mergeCell ref="F2635:G2635"/>
    <mergeCell ref="H2635:I2635"/>
    <mergeCell ref="J2635:K2635"/>
    <mergeCell ref="L2635:M2635"/>
    <mergeCell ref="B2632:C2632"/>
    <mergeCell ref="F2632:G2632"/>
    <mergeCell ref="H2632:I2632"/>
    <mergeCell ref="J2632:K2632"/>
    <mergeCell ref="L2632:M2632"/>
    <mergeCell ref="B2633:C2633"/>
    <mergeCell ref="F2633:G2633"/>
    <mergeCell ref="H2633:I2633"/>
    <mergeCell ref="J2633:K2633"/>
    <mergeCell ref="L2633:M2633"/>
    <mergeCell ref="B2638:C2638"/>
    <mergeCell ref="F2638:G2638"/>
    <mergeCell ref="H2638:I2638"/>
    <mergeCell ref="J2638:K2638"/>
    <mergeCell ref="L2638:M2638"/>
    <mergeCell ref="B2639:C2639"/>
    <mergeCell ref="F2639:G2639"/>
    <mergeCell ref="H2639:I2639"/>
    <mergeCell ref="J2639:K2639"/>
    <mergeCell ref="L2639:M2639"/>
    <mergeCell ref="B2636:C2636"/>
    <mergeCell ref="F2636:G2636"/>
    <mergeCell ref="H2636:I2636"/>
    <mergeCell ref="J2636:K2636"/>
    <mergeCell ref="L2636:M2636"/>
    <mergeCell ref="B2637:C2637"/>
    <mergeCell ref="F2637:G2637"/>
    <mergeCell ref="H2637:I2637"/>
    <mergeCell ref="J2637:K2637"/>
    <mergeCell ref="L2637:M2637"/>
    <mergeCell ref="B2642:C2642"/>
    <mergeCell ref="F2642:G2642"/>
    <mergeCell ref="H2642:I2642"/>
    <mergeCell ref="J2642:K2642"/>
    <mergeCell ref="L2642:M2642"/>
    <mergeCell ref="B2643:C2643"/>
    <mergeCell ref="F2643:G2643"/>
    <mergeCell ref="H2643:I2643"/>
    <mergeCell ref="J2643:K2643"/>
    <mergeCell ref="L2643:M2643"/>
    <mergeCell ref="B2640:C2640"/>
    <mergeCell ref="F2640:G2640"/>
    <mergeCell ref="H2640:I2640"/>
    <mergeCell ref="J2640:K2640"/>
    <mergeCell ref="L2640:M2640"/>
    <mergeCell ref="B2641:C2641"/>
    <mergeCell ref="F2641:G2641"/>
    <mergeCell ref="H2641:I2641"/>
    <mergeCell ref="J2641:K2641"/>
    <mergeCell ref="L2641:M2641"/>
    <mergeCell ref="A2649:B2649"/>
    <mergeCell ref="H2649:I2649"/>
    <mergeCell ref="E2650:I2650"/>
    <mergeCell ref="L2650:M2650"/>
    <mergeCell ref="A2651:C2651"/>
    <mergeCell ref="E2651:I2651"/>
    <mergeCell ref="A2646:M2646"/>
    <mergeCell ref="A2647:B2647"/>
    <mergeCell ref="H2647:I2647"/>
    <mergeCell ref="J2647:K2647"/>
    <mergeCell ref="L2647:M2647"/>
    <mergeCell ref="A2648:B2648"/>
    <mergeCell ref="H2648:I2648"/>
    <mergeCell ref="B2644:C2644"/>
    <mergeCell ref="F2644:G2644"/>
    <mergeCell ref="H2644:I2644"/>
    <mergeCell ref="J2644:K2644"/>
    <mergeCell ref="L2644:M2644"/>
    <mergeCell ref="B2645:C2645"/>
    <mergeCell ref="F2645:G2645"/>
    <mergeCell ref="H2645:I2645"/>
    <mergeCell ref="J2645:K2645"/>
    <mergeCell ref="L2645:M2645"/>
    <mergeCell ref="L2654:M2654"/>
    <mergeCell ref="A2655:C2655"/>
    <mergeCell ref="D2655:E2655"/>
    <mergeCell ref="F2655:G2655"/>
    <mergeCell ref="H2655:I2655"/>
    <mergeCell ref="J2655:K2655"/>
    <mergeCell ref="L2655:M2655"/>
    <mergeCell ref="J2652:L2652"/>
    <mergeCell ref="A2653:C2653"/>
    <mergeCell ref="D2653:I2653"/>
    <mergeCell ref="J2653:K2653"/>
    <mergeCell ref="L2653:M2653"/>
    <mergeCell ref="A2654:C2654"/>
    <mergeCell ref="D2654:E2654"/>
    <mergeCell ref="F2654:G2654"/>
    <mergeCell ref="H2654:I2654"/>
    <mergeCell ref="J2654:K2654"/>
    <mergeCell ref="A2663:B2663"/>
    <mergeCell ref="H2663:I2663"/>
    <mergeCell ref="A2664:B2664"/>
    <mergeCell ref="H2664:I2664"/>
    <mergeCell ref="A2665:B2665"/>
    <mergeCell ref="H2665:I2665"/>
    <mergeCell ref="A2660:B2660"/>
    <mergeCell ref="H2660:I2660"/>
    <mergeCell ref="A2661:B2661"/>
    <mergeCell ref="H2661:I2661"/>
    <mergeCell ref="A2662:B2662"/>
    <mergeCell ref="H2662:I2662"/>
    <mergeCell ref="D2658:E2658"/>
    <mergeCell ref="F2658:I2658"/>
    <mergeCell ref="J2658:K2658"/>
    <mergeCell ref="L2658:M2658"/>
    <mergeCell ref="A2659:B2659"/>
    <mergeCell ref="H2659:I2659"/>
    <mergeCell ref="A2656:C2658"/>
    <mergeCell ref="D2656:E2656"/>
    <mergeCell ref="F2656:G2656"/>
    <mergeCell ref="H2656:I2656"/>
    <mergeCell ref="J2656:K2656"/>
    <mergeCell ref="L2656:M2656"/>
    <mergeCell ref="D2657:E2657"/>
    <mergeCell ref="F2657:I2657"/>
    <mergeCell ref="J2657:K2657"/>
    <mergeCell ref="L2657:M2657"/>
    <mergeCell ref="A2672:B2672"/>
    <mergeCell ref="H2672:I2672"/>
    <mergeCell ref="A2673:M2673"/>
    <mergeCell ref="A2674:B2675"/>
    <mergeCell ref="C2674:C2675"/>
    <mergeCell ref="D2674:E2674"/>
    <mergeCell ref="F2674:G2674"/>
    <mergeCell ref="H2674:H2675"/>
    <mergeCell ref="I2674:I2675"/>
    <mergeCell ref="J2674:K2674"/>
    <mergeCell ref="A2669:B2669"/>
    <mergeCell ref="H2669:I2669"/>
    <mergeCell ref="A2670:B2670"/>
    <mergeCell ref="H2670:I2670"/>
    <mergeCell ref="A2671:B2671"/>
    <mergeCell ref="H2671:I2671"/>
    <mergeCell ref="A2666:B2666"/>
    <mergeCell ref="H2666:I2666"/>
    <mergeCell ref="A2667:B2667"/>
    <mergeCell ref="H2667:I2667"/>
    <mergeCell ref="A2668:B2668"/>
    <mergeCell ref="H2668:I2668"/>
    <mergeCell ref="A2689:C2689"/>
    <mergeCell ref="D2689:E2689"/>
    <mergeCell ref="F2689:G2689"/>
    <mergeCell ref="J2689:K2689"/>
    <mergeCell ref="L2689:M2689"/>
    <mergeCell ref="A2690:C2690"/>
    <mergeCell ref="D2690:E2690"/>
    <mergeCell ref="F2690:G2690"/>
    <mergeCell ref="J2690:K2690"/>
    <mergeCell ref="L2690:M2690"/>
    <mergeCell ref="L2674:M2674"/>
    <mergeCell ref="A2687:E2687"/>
    <mergeCell ref="F2687:G2687"/>
    <mergeCell ref="J2687:K2687"/>
    <mergeCell ref="L2687:M2687"/>
    <mergeCell ref="A2688:C2688"/>
    <mergeCell ref="D2688:E2688"/>
    <mergeCell ref="F2688:G2688"/>
    <mergeCell ref="J2688:K2688"/>
    <mergeCell ref="L2688:M2688"/>
    <mergeCell ref="A2693:M2693"/>
    <mergeCell ref="A2694:M2694"/>
    <mergeCell ref="A2695:M2695"/>
    <mergeCell ref="E2696:I2696"/>
    <mergeCell ref="L2696:M2696"/>
    <mergeCell ref="A2697:C2697"/>
    <mergeCell ref="E2697:I2697"/>
    <mergeCell ref="A2691:C2691"/>
    <mergeCell ref="D2691:E2691"/>
    <mergeCell ref="F2691:G2691"/>
    <mergeCell ref="J2691:K2691"/>
    <mergeCell ref="L2691:M2691"/>
    <mergeCell ref="A2692:C2692"/>
    <mergeCell ref="D2692:E2692"/>
    <mergeCell ref="F2692:G2692"/>
    <mergeCell ref="J2692:K2692"/>
    <mergeCell ref="L2692:M2692"/>
    <mergeCell ref="L2700:M2700"/>
    <mergeCell ref="A2701:C2701"/>
    <mergeCell ref="D2701:E2701"/>
    <mergeCell ref="F2701:G2701"/>
    <mergeCell ref="H2701:I2701"/>
    <mergeCell ref="J2701:K2701"/>
    <mergeCell ref="L2701:M2701"/>
    <mergeCell ref="J2698:L2698"/>
    <mergeCell ref="A2699:C2699"/>
    <mergeCell ref="D2699:I2699"/>
    <mergeCell ref="J2699:K2699"/>
    <mergeCell ref="L2699:M2699"/>
    <mergeCell ref="A2700:C2700"/>
    <mergeCell ref="D2700:E2700"/>
    <mergeCell ref="F2700:G2700"/>
    <mergeCell ref="H2700:I2700"/>
    <mergeCell ref="J2700:K2700"/>
    <mergeCell ref="A2712:M2712"/>
    <mergeCell ref="A2713:M2713"/>
    <mergeCell ref="A2714:M2714"/>
    <mergeCell ref="A2715:M2715"/>
    <mergeCell ref="A2716:M2716"/>
    <mergeCell ref="E2717:I2717"/>
    <mergeCell ref="L2717:M2717"/>
    <mergeCell ref="A2707:M2707"/>
    <mergeCell ref="A2708:G2708"/>
    <mergeCell ref="H2708:M2708"/>
    <mergeCell ref="A2709:M2709"/>
    <mergeCell ref="A2710:M2710"/>
    <mergeCell ref="A2711:M2711"/>
    <mergeCell ref="D2704:E2704"/>
    <mergeCell ref="F2704:I2704"/>
    <mergeCell ref="J2704:K2704"/>
    <mergeCell ref="L2704:M2704"/>
    <mergeCell ref="A2705:M2705"/>
    <mergeCell ref="A2706:M2706"/>
    <mergeCell ref="A2702:C2704"/>
    <mergeCell ref="D2702:E2702"/>
    <mergeCell ref="F2702:G2702"/>
    <mergeCell ref="H2702:I2702"/>
    <mergeCell ref="J2702:K2702"/>
    <mergeCell ref="L2702:M2702"/>
    <mergeCell ref="D2703:E2703"/>
    <mergeCell ref="F2703:I2703"/>
    <mergeCell ref="J2703:K2703"/>
    <mergeCell ref="L2703:M2703"/>
    <mergeCell ref="A2722:C2722"/>
    <mergeCell ref="D2722:E2722"/>
    <mergeCell ref="F2722:G2722"/>
    <mergeCell ref="H2722:I2722"/>
    <mergeCell ref="J2722:K2722"/>
    <mergeCell ref="L2722:M2722"/>
    <mergeCell ref="A2721:C2721"/>
    <mergeCell ref="D2721:E2721"/>
    <mergeCell ref="F2721:G2721"/>
    <mergeCell ref="H2721:I2721"/>
    <mergeCell ref="J2721:K2721"/>
    <mergeCell ref="L2721:M2721"/>
    <mergeCell ref="A2718:C2718"/>
    <mergeCell ref="E2718:I2718"/>
    <mergeCell ref="J2719:L2719"/>
    <mergeCell ref="A2720:C2720"/>
    <mergeCell ref="D2720:I2720"/>
    <mergeCell ref="J2720:K2720"/>
    <mergeCell ref="L2720:M2720"/>
    <mergeCell ref="B2728:C2728"/>
    <mergeCell ref="F2728:G2728"/>
    <mergeCell ref="H2728:I2728"/>
    <mergeCell ref="J2728:K2728"/>
    <mergeCell ref="L2728:M2728"/>
    <mergeCell ref="B2729:C2729"/>
    <mergeCell ref="F2729:G2729"/>
    <mergeCell ref="H2729:I2729"/>
    <mergeCell ref="J2729:K2729"/>
    <mergeCell ref="L2729:M2729"/>
    <mergeCell ref="D2725:E2725"/>
    <mergeCell ref="F2725:I2725"/>
    <mergeCell ref="J2725:K2725"/>
    <mergeCell ref="L2725:M2725"/>
    <mergeCell ref="A2726:M2726"/>
    <mergeCell ref="A2727:C2727"/>
    <mergeCell ref="F2727:G2727"/>
    <mergeCell ref="H2727:I2727"/>
    <mergeCell ref="J2727:K2727"/>
    <mergeCell ref="L2727:M2727"/>
    <mergeCell ref="A2723:C2725"/>
    <mergeCell ref="D2723:E2723"/>
    <mergeCell ref="F2723:G2723"/>
    <mergeCell ref="H2723:I2723"/>
    <mergeCell ref="J2723:K2723"/>
    <mergeCell ref="L2723:M2723"/>
    <mergeCell ref="D2724:E2724"/>
    <mergeCell ref="F2724:I2724"/>
    <mergeCell ref="J2724:K2724"/>
    <mergeCell ref="L2724:M2724"/>
    <mergeCell ref="B2732:C2732"/>
    <mergeCell ref="F2732:G2732"/>
    <mergeCell ref="H2732:I2732"/>
    <mergeCell ref="J2732:K2732"/>
    <mergeCell ref="L2732:M2732"/>
    <mergeCell ref="B2733:C2733"/>
    <mergeCell ref="F2733:G2733"/>
    <mergeCell ref="H2733:I2733"/>
    <mergeCell ref="J2733:K2733"/>
    <mergeCell ref="L2733:M2733"/>
    <mergeCell ref="B2730:C2730"/>
    <mergeCell ref="F2730:G2730"/>
    <mergeCell ref="H2730:I2730"/>
    <mergeCell ref="J2730:K2730"/>
    <mergeCell ref="L2730:M2730"/>
    <mergeCell ref="B2731:C2731"/>
    <mergeCell ref="F2731:G2731"/>
    <mergeCell ref="H2731:I2731"/>
    <mergeCell ref="J2731:K2731"/>
    <mergeCell ref="L2731:M2731"/>
    <mergeCell ref="B2736:C2736"/>
    <mergeCell ref="F2736:G2736"/>
    <mergeCell ref="H2736:I2736"/>
    <mergeCell ref="J2736:K2736"/>
    <mergeCell ref="L2736:M2736"/>
    <mergeCell ref="B2737:C2737"/>
    <mergeCell ref="F2737:G2737"/>
    <mergeCell ref="H2737:I2737"/>
    <mergeCell ref="J2737:K2737"/>
    <mergeCell ref="L2737:M2737"/>
    <mergeCell ref="B2734:C2734"/>
    <mergeCell ref="F2734:G2734"/>
    <mergeCell ref="H2734:I2734"/>
    <mergeCell ref="J2734:K2734"/>
    <mergeCell ref="L2734:M2734"/>
    <mergeCell ref="B2735:C2735"/>
    <mergeCell ref="F2735:G2735"/>
    <mergeCell ref="H2735:I2735"/>
    <mergeCell ref="J2735:K2735"/>
    <mergeCell ref="L2735:M2735"/>
    <mergeCell ref="B2740:C2740"/>
    <mergeCell ref="F2740:G2740"/>
    <mergeCell ref="H2740:I2740"/>
    <mergeCell ref="J2740:K2740"/>
    <mergeCell ref="L2740:M2740"/>
    <mergeCell ref="B2741:C2741"/>
    <mergeCell ref="F2741:G2741"/>
    <mergeCell ref="H2741:I2741"/>
    <mergeCell ref="J2741:K2741"/>
    <mergeCell ref="L2741:M2741"/>
    <mergeCell ref="B2738:C2738"/>
    <mergeCell ref="F2738:G2738"/>
    <mergeCell ref="H2738:I2738"/>
    <mergeCell ref="J2738:K2738"/>
    <mergeCell ref="L2738:M2738"/>
    <mergeCell ref="B2739:C2739"/>
    <mergeCell ref="F2739:G2739"/>
    <mergeCell ref="H2739:I2739"/>
    <mergeCell ref="J2739:K2739"/>
    <mergeCell ref="L2739:M2739"/>
    <mergeCell ref="A2746:B2746"/>
    <mergeCell ref="H2746:I2746"/>
    <mergeCell ref="E2747:I2747"/>
    <mergeCell ref="L2747:M2747"/>
    <mergeCell ref="A2748:C2748"/>
    <mergeCell ref="E2748:I2748"/>
    <mergeCell ref="A2744:B2744"/>
    <mergeCell ref="H2744:I2744"/>
    <mergeCell ref="J2744:K2744"/>
    <mergeCell ref="L2744:M2744"/>
    <mergeCell ref="A2745:B2745"/>
    <mergeCell ref="H2745:I2745"/>
    <mergeCell ref="B2742:C2742"/>
    <mergeCell ref="F2742:G2742"/>
    <mergeCell ref="H2742:I2742"/>
    <mergeCell ref="J2742:K2742"/>
    <mergeCell ref="L2742:M2742"/>
    <mergeCell ref="A2743:M2743"/>
    <mergeCell ref="L2751:M2751"/>
    <mergeCell ref="A2752:C2752"/>
    <mergeCell ref="D2752:E2752"/>
    <mergeCell ref="F2752:G2752"/>
    <mergeCell ref="H2752:I2752"/>
    <mergeCell ref="J2752:K2752"/>
    <mergeCell ref="L2752:M2752"/>
    <mergeCell ref="J2749:L2749"/>
    <mergeCell ref="A2750:C2750"/>
    <mergeCell ref="D2750:I2750"/>
    <mergeCell ref="J2750:K2750"/>
    <mergeCell ref="L2750:M2750"/>
    <mergeCell ref="A2751:C2751"/>
    <mergeCell ref="D2751:E2751"/>
    <mergeCell ref="F2751:G2751"/>
    <mergeCell ref="H2751:I2751"/>
    <mergeCell ref="J2751:K2751"/>
    <mergeCell ref="A2760:B2760"/>
    <mergeCell ref="H2760:I2760"/>
    <mergeCell ref="A2761:B2761"/>
    <mergeCell ref="H2761:I2761"/>
    <mergeCell ref="A2762:B2762"/>
    <mergeCell ref="H2762:I2762"/>
    <mergeCell ref="A2757:B2757"/>
    <mergeCell ref="H2757:I2757"/>
    <mergeCell ref="A2758:B2758"/>
    <mergeCell ref="H2758:I2758"/>
    <mergeCell ref="A2759:B2759"/>
    <mergeCell ref="H2759:I2759"/>
    <mergeCell ref="D2755:E2755"/>
    <mergeCell ref="F2755:I2755"/>
    <mergeCell ref="J2755:K2755"/>
    <mergeCell ref="L2755:M2755"/>
    <mergeCell ref="A2756:B2756"/>
    <mergeCell ref="H2756:I2756"/>
    <mergeCell ref="A2753:C2755"/>
    <mergeCell ref="D2753:E2753"/>
    <mergeCell ref="F2753:G2753"/>
    <mergeCell ref="H2753:I2753"/>
    <mergeCell ref="J2753:K2753"/>
    <mergeCell ref="L2753:M2753"/>
    <mergeCell ref="D2754:E2754"/>
    <mergeCell ref="F2754:I2754"/>
    <mergeCell ref="J2754:K2754"/>
    <mergeCell ref="L2754:M2754"/>
    <mergeCell ref="A2769:B2769"/>
    <mergeCell ref="H2769:I2769"/>
    <mergeCell ref="A2770:M2770"/>
    <mergeCell ref="A2771:B2772"/>
    <mergeCell ref="C2771:C2772"/>
    <mergeCell ref="D2771:E2771"/>
    <mergeCell ref="F2771:G2771"/>
    <mergeCell ref="H2771:H2772"/>
    <mergeCell ref="I2771:I2772"/>
    <mergeCell ref="J2771:K2771"/>
    <mergeCell ref="A2766:B2766"/>
    <mergeCell ref="H2766:I2766"/>
    <mergeCell ref="A2767:B2767"/>
    <mergeCell ref="H2767:I2767"/>
    <mergeCell ref="A2768:B2768"/>
    <mergeCell ref="H2768:I2768"/>
    <mergeCell ref="A2763:B2763"/>
    <mergeCell ref="H2763:I2763"/>
    <mergeCell ref="A2764:B2764"/>
    <mergeCell ref="H2764:I2764"/>
    <mergeCell ref="A2765:B2765"/>
    <mergeCell ref="H2765:I2765"/>
    <mergeCell ref="A2786:C2786"/>
    <mergeCell ref="D2786:E2786"/>
    <mergeCell ref="F2786:G2786"/>
    <mergeCell ref="J2786:K2786"/>
    <mergeCell ref="L2786:M2786"/>
    <mergeCell ref="A2787:C2787"/>
    <mergeCell ref="D2787:E2787"/>
    <mergeCell ref="F2787:G2787"/>
    <mergeCell ref="J2787:K2787"/>
    <mergeCell ref="L2787:M2787"/>
    <mergeCell ref="L2771:M2771"/>
    <mergeCell ref="A2784:E2784"/>
    <mergeCell ref="F2784:G2784"/>
    <mergeCell ref="J2784:K2784"/>
    <mergeCell ref="L2784:M2784"/>
    <mergeCell ref="A2785:C2785"/>
    <mergeCell ref="D2785:E2785"/>
    <mergeCell ref="F2785:G2785"/>
    <mergeCell ref="J2785:K2785"/>
    <mergeCell ref="L2785:M2785"/>
    <mergeCell ref="A2790:M2790"/>
    <mergeCell ref="A2791:M2791"/>
    <mergeCell ref="A2792:M2792"/>
    <mergeCell ref="E2793:I2793"/>
    <mergeCell ref="L2793:M2793"/>
    <mergeCell ref="A2794:C2794"/>
    <mergeCell ref="E2794:I2794"/>
    <mergeCell ref="A2788:C2788"/>
    <mergeCell ref="D2788:E2788"/>
    <mergeCell ref="F2788:G2788"/>
    <mergeCell ref="J2788:K2788"/>
    <mergeCell ref="L2788:M2788"/>
    <mergeCell ref="A2789:C2789"/>
    <mergeCell ref="D2789:E2789"/>
    <mergeCell ref="F2789:G2789"/>
    <mergeCell ref="J2789:K2789"/>
    <mergeCell ref="L2789:M2789"/>
    <mergeCell ref="L2797:M2797"/>
    <mergeCell ref="A2798:C2798"/>
    <mergeCell ref="D2798:E2798"/>
    <mergeCell ref="F2798:G2798"/>
    <mergeCell ref="H2798:I2798"/>
    <mergeCell ref="J2798:K2798"/>
    <mergeCell ref="L2798:M2798"/>
    <mergeCell ref="J2795:L2795"/>
    <mergeCell ref="A2796:C2796"/>
    <mergeCell ref="D2796:I2796"/>
    <mergeCell ref="J2796:K2796"/>
    <mergeCell ref="L2796:M2796"/>
    <mergeCell ref="A2797:C2797"/>
    <mergeCell ref="D2797:E2797"/>
    <mergeCell ref="F2797:G2797"/>
    <mergeCell ref="H2797:I2797"/>
    <mergeCell ref="J2797:K2797"/>
    <mergeCell ref="A2809:M2809"/>
    <mergeCell ref="A2810:M2810"/>
    <mergeCell ref="A2811:M2811"/>
    <mergeCell ref="A2812:M2812"/>
    <mergeCell ref="A2813:M2813"/>
    <mergeCell ref="A2804:M2804"/>
    <mergeCell ref="A2805:G2805"/>
    <mergeCell ref="H2805:M2805"/>
    <mergeCell ref="A2806:M2806"/>
    <mergeCell ref="A2807:M2807"/>
    <mergeCell ref="A2808:M2808"/>
    <mergeCell ref="D2801:E2801"/>
    <mergeCell ref="F2801:I2801"/>
    <mergeCell ref="J2801:K2801"/>
    <mergeCell ref="L2801:M2801"/>
    <mergeCell ref="A2802:M2802"/>
    <mergeCell ref="A2803:M2803"/>
    <mergeCell ref="A2799:C2801"/>
    <mergeCell ref="D2799:E2799"/>
    <mergeCell ref="F2799:G2799"/>
    <mergeCell ref="H2799:I2799"/>
    <mergeCell ref="J2799:K2799"/>
    <mergeCell ref="L2799:M2799"/>
    <mergeCell ref="D2800:E2800"/>
    <mergeCell ref="F2800:I2800"/>
    <mergeCell ref="J2800:K2800"/>
    <mergeCell ref="L2800:M2800"/>
  </mergeCells>
  <phoneticPr fontId="2" type="noConversion"/>
  <printOptions horizontalCentered="1"/>
  <pageMargins left="0.39370078740157483" right="0.19685039370078741" top="0.27559055118110237" bottom="0" header="0.35433070866141736" footer="0.31496062992125984"/>
  <pageSetup paperSize="9" scale="89" orientation="portrait" r:id="rId1"/>
  <rowBreaks count="85" manualBreakCount="85">
    <brk id="37" max="12" man="1"/>
    <brk id="66" max="12" man="1"/>
    <brk id="89" max="16383" man="1"/>
    <brk id="123" max="12" man="1"/>
    <brk id="160" max="12" man="1"/>
    <brk id="181" max="16383" man="1"/>
    <brk id="215" max="12" man="1"/>
    <brk id="252" max="12" man="1"/>
    <brk id="273" max="16383" man="1"/>
    <brk id="307" max="12" man="1"/>
    <brk id="344" max="12" man="1"/>
    <brk id="365" max="16383" man="1"/>
    <brk id="401" max="12" man="1"/>
    <brk id="437" max="16383" man="1"/>
    <brk id="454" max="16383" man="1"/>
    <brk id="490" max="16383" man="1"/>
    <brk id="526" max="16383" man="1"/>
    <brk id="543" max="16383" man="1"/>
    <brk id="579" max="16383" man="1"/>
    <brk id="615" max="16383" man="1"/>
    <brk id="632" max="16383" man="1"/>
    <brk id="668" max="16383" man="1"/>
    <brk id="705" max="12" man="1"/>
    <brk id="722" max="16383" man="1"/>
    <brk id="758" max="12" man="1"/>
    <brk id="795" max="12" man="1"/>
    <brk id="812" max="16383" man="1"/>
    <brk id="847" max="12" man="1"/>
    <brk id="884" max="12" man="1"/>
    <brk id="903" max="16383" man="1"/>
    <brk id="938" max="12" man="1"/>
    <brk id="975" max="16383" man="1"/>
    <brk id="994" max="16383" man="1"/>
    <brk id="1029" max="12" man="1"/>
    <brk id="1064" max="16383" man="1"/>
    <brk id="1085" max="16383" man="1"/>
    <brk id="1120" max="12" man="1"/>
    <brk id="1157" max="12" man="1"/>
    <brk id="1176" max="16383" man="1"/>
    <brk id="1210" max="12" man="1"/>
    <brk id="1248" max="12" man="1"/>
    <brk id="1268" max="16383" man="1"/>
    <brk id="1299" max="12" man="1"/>
    <brk id="1340" max="12" man="1"/>
    <brk id="1362" max="16383" man="1"/>
    <brk id="1396" max="12" man="1"/>
    <brk id="1434" max="12" man="1"/>
    <brk id="1454" max="16383" man="1"/>
    <brk id="1491" max="16383" man="1"/>
    <brk id="1530" max="12" man="1"/>
    <brk id="1549" max="16383" man="1"/>
    <brk id="1586" max="16383" man="1"/>
    <brk id="1625" max="12" man="1"/>
    <brk id="1644" max="16383" man="1"/>
    <brk id="1677" max="16383" man="1"/>
    <brk id="1721" max="12" man="1"/>
    <brk id="1742" max="16383" man="1"/>
    <brk id="1777" max="16383" man="1"/>
    <brk id="1820" max="12" man="1"/>
    <brk id="1838" max="16383" man="1"/>
    <brk id="1873" max="12" man="1"/>
    <brk id="1916" max="12" man="1"/>
    <brk id="1934" max="16383" man="1"/>
    <brk id="1968" max="16383" man="1"/>
    <brk id="2011" max="16383" man="1"/>
    <brk id="2031" max="16383" man="1"/>
    <brk id="2063" max="16383" man="1"/>
    <brk id="2126" max="16383" man="1"/>
    <brk id="2203" max="12" man="1"/>
    <brk id="2224" max="16383" man="1"/>
    <brk id="2255" max="12" man="1"/>
    <brk id="2302" max="12" man="1"/>
    <brk id="2323" max="16383" man="1"/>
    <brk id="2401" max="16383" man="1"/>
    <brk id="2422" max="16383" man="1"/>
    <brk id="2452" max="16383" man="1"/>
    <brk id="2499" max="16383" man="1"/>
    <brk id="2520" max="16383" man="1"/>
    <brk id="2550" max="16383" man="1"/>
    <brk id="2597" max="16383" man="1"/>
    <brk id="2618" max="16383" man="1"/>
    <brk id="2649" max="16383" man="1"/>
    <brk id="2716" max="16383" man="1"/>
    <brk id="2746" max="16383" man="1"/>
    <brk id="2792"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OU693"/>
  <sheetViews>
    <sheetView tabSelected="1" view="pageBreakPreview" zoomScale="130" zoomScaleNormal="100" zoomScaleSheetLayoutView="130" workbookViewId="0">
      <pane xSplit="2" ySplit="6" topLeftCell="C9" activePane="bottomRight" state="frozen"/>
      <selection activeCell="F25" sqref="F25:I25"/>
      <selection pane="topRight" activeCell="F25" sqref="F25:I25"/>
      <selection pane="bottomLeft" activeCell="F25" sqref="F25:I25"/>
      <selection pane="bottomRight" activeCell="L2" sqref="L2:M468"/>
    </sheetView>
  </sheetViews>
  <sheetFormatPr defaultRowHeight="14.25"/>
  <cols>
    <col min="1" max="1" width="11" style="332" customWidth="1"/>
    <col min="2" max="2" width="34.875" style="328" customWidth="1"/>
    <col min="3" max="3" width="5.875" style="263" customWidth="1"/>
    <col min="4" max="4" width="9.875" style="263" customWidth="1"/>
    <col min="5" max="5" width="10" style="263" customWidth="1"/>
    <col min="6" max="6" width="12" style="337" customWidth="1"/>
    <col min="7" max="7" width="11.125" style="265" customWidth="1"/>
    <col min="8" max="8" width="11.625" style="265" customWidth="1"/>
    <col min="9" max="9" width="14.625" style="338" customWidth="1"/>
    <col min="10" max="10" width="16.5" style="263" customWidth="1"/>
    <col min="11" max="11" width="13.25" style="332" customWidth="1"/>
    <col min="12" max="12" width="16.875" style="263" customWidth="1"/>
    <col min="13" max="13" width="18" style="264" customWidth="1"/>
    <col min="14" max="16384" width="9" style="263"/>
  </cols>
  <sheetData>
    <row r="1" spans="1:13" ht="21" customHeight="1">
      <c r="A1" s="760" t="s">
        <v>317</v>
      </c>
      <c r="B1" s="760"/>
      <c r="C1" s="760"/>
      <c r="D1" s="760"/>
      <c r="E1" s="760"/>
      <c r="F1" s="760"/>
      <c r="G1" s="760"/>
      <c r="H1" s="760"/>
      <c r="I1" s="760"/>
      <c r="J1" s="760"/>
      <c r="K1" s="760"/>
    </row>
    <row r="2" spans="1:13" ht="21" customHeight="1">
      <c r="A2" s="760" t="s">
        <v>1086</v>
      </c>
      <c r="B2" s="760"/>
      <c r="C2" s="760"/>
      <c r="D2" s="760"/>
      <c r="E2" s="760"/>
      <c r="F2" s="760"/>
      <c r="G2" s="760"/>
      <c r="H2" s="760"/>
      <c r="I2" s="760"/>
      <c r="J2" s="760"/>
      <c r="K2" s="760"/>
      <c r="L2" s="265"/>
    </row>
    <row r="3" spans="1:13">
      <c r="A3" s="266" t="s">
        <v>1087</v>
      </c>
      <c r="B3" s="761" t="s">
        <v>1088</v>
      </c>
      <c r="C3" s="761"/>
      <c r="D3" s="761"/>
      <c r="E3" s="761"/>
      <c r="F3" s="267"/>
      <c r="G3" s="268"/>
      <c r="H3" s="268"/>
      <c r="I3" s="269"/>
      <c r="J3" s="270" t="s">
        <v>1089</v>
      </c>
      <c r="K3" s="271">
        <v>40892</v>
      </c>
    </row>
    <row r="4" spans="1:13">
      <c r="A4" s="762" t="s">
        <v>1090</v>
      </c>
      <c r="B4" s="763" t="s">
        <v>1091</v>
      </c>
      <c r="C4" s="763" t="s">
        <v>1092</v>
      </c>
      <c r="D4" s="272" t="s">
        <v>1093</v>
      </c>
      <c r="E4" s="272" t="s">
        <v>1094</v>
      </c>
      <c r="F4" s="273" t="s">
        <v>1095</v>
      </c>
      <c r="G4" s="274" t="s">
        <v>1096</v>
      </c>
      <c r="H4" s="274" t="s">
        <v>1097</v>
      </c>
      <c r="I4" s="275" t="s">
        <v>1098</v>
      </c>
      <c r="J4" s="272" t="s">
        <v>1099</v>
      </c>
      <c r="K4" s="764" t="s">
        <v>1100</v>
      </c>
      <c r="M4" s="276"/>
    </row>
    <row r="5" spans="1:13">
      <c r="A5" s="762"/>
      <c r="B5" s="763"/>
      <c r="C5" s="763"/>
      <c r="D5" s="765" t="s">
        <v>1101</v>
      </c>
      <c r="E5" s="277" t="s">
        <v>1102</v>
      </c>
      <c r="F5" s="767" t="s">
        <v>1103</v>
      </c>
      <c r="G5" s="278" t="s">
        <v>1104</v>
      </c>
      <c r="H5" s="278" t="s">
        <v>1105</v>
      </c>
      <c r="I5" s="279" t="s">
        <v>1106</v>
      </c>
      <c r="J5" s="277" t="s">
        <v>1107</v>
      </c>
      <c r="K5" s="764"/>
    </row>
    <row r="6" spans="1:13">
      <c r="A6" s="762"/>
      <c r="B6" s="763"/>
      <c r="C6" s="763"/>
      <c r="D6" s="766"/>
      <c r="E6" s="280" t="s">
        <v>1108</v>
      </c>
      <c r="F6" s="768"/>
      <c r="G6" s="281" t="s">
        <v>1109</v>
      </c>
      <c r="H6" s="281" t="s">
        <v>1109</v>
      </c>
      <c r="I6" s="282" t="s">
        <v>1110</v>
      </c>
      <c r="J6" s="280" t="s">
        <v>1111</v>
      </c>
      <c r="K6" s="764"/>
    </row>
    <row r="7" spans="1:13" ht="33" customHeight="1">
      <c r="A7" s="283" t="s">
        <v>1112</v>
      </c>
      <c r="B7" s="284" t="s">
        <v>1113</v>
      </c>
      <c r="C7" s="285"/>
      <c r="D7" s="286"/>
      <c r="E7" s="287"/>
      <c r="F7" s="288"/>
      <c r="G7" s="289"/>
      <c r="H7" s="289"/>
      <c r="I7" s="290"/>
      <c r="J7" s="287"/>
      <c r="K7" s="291"/>
      <c r="L7" s="292"/>
    </row>
    <row r="8" spans="1:13" ht="33" customHeight="1">
      <c r="A8" s="283" t="s">
        <v>1114</v>
      </c>
      <c r="B8" s="284" t="s">
        <v>1115</v>
      </c>
      <c r="C8" s="285" t="s">
        <v>1084</v>
      </c>
      <c r="D8" s="286"/>
      <c r="E8" s="287"/>
      <c r="F8" s="288"/>
      <c r="G8" s="289"/>
      <c r="H8" s="289"/>
      <c r="I8" s="290"/>
      <c r="J8" s="287"/>
      <c r="K8" s="291"/>
      <c r="L8" s="292"/>
      <c r="M8" s="292"/>
    </row>
    <row r="9" spans="1:13" ht="33" customHeight="1">
      <c r="A9" s="283" t="s">
        <v>1116</v>
      </c>
      <c r="B9" s="284" t="s">
        <v>1117</v>
      </c>
      <c r="C9" s="285"/>
      <c r="D9" s="286"/>
      <c r="E9" s="287"/>
      <c r="F9" s="288"/>
      <c r="G9" s="289"/>
      <c r="H9" s="289"/>
      <c r="I9" s="290"/>
      <c r="J9" s="287"/>
      <c r="K9" s="291"/>
      <c r="L9" s="293"/>
    </row>
    <row r="10" spans="1:13" ht="33" customHeight="1">
      <c r="A10" s="283" t="s">
        <v>1118</v>
      </c>
      <c r="B10" s="284" t="s">
        <v>1119</v>
      </c>
      <c r="C10" s="285" t="s">
        <v>1120</v>
      </c>
      <c r="D10" s="294">
        <v>379</v>
      </c>
      <c r="E10" s="295"/>
      <c r="F10" s="294"/>
      <c r="G10" s="296"/>
      <c r="H10" s="296"/>
      <c r="I10" s="297"/>
      <c r="J10" s="297"/>
      <c r="K10" s="298" t="s">
        <v>1121</v>
      </c>
      <c r="L10" s="292"/>
    </row>
    <row r="11" spans="1:13" ht="33" customHeight="1">
      <c r="A11" s="283" t="s">
        <v>1122</v>
      </c>
      <c r="B11" s="284" t="s">
        <v>1123</v>
      </c>
      <c r="C11" s="285" t="s">
        <v>1085</v>
      </c>
      <c r="D11" s="286">
        <v>21312</v>
      </c>
      <c r="E11" s="287"/>
      <c r="F11" s="286"/>
      <c r="G11" s="296"/>
      <c r="H11" s="296"/>
      <c r="I11" s="297"/>
      <c r="J11" s="297"/>
      <c r="K11" s="298" t="s">
        <v>1121</v>
      </c>
      <c r="L11" s="292"/>
    </row>
    <row r="12" spans="1:13" ht="33" customHeight="1">
      <c r="A12" s="283" t="s">
        <v>1124</v>
      </c>
      <c r="B12" s="284" t="s">
        <v>1125</v>
      </c>
      <c r="C12" s="285" t="s">
        <v>1084</v>
      </c>
      <c r="D12" s="299">
        <v>1</v>
      </c>
      <c r="E12" s="295"/>
      <c r="F12" s="299"/>
      <c r="G12" s="296"/>
      <c r="H12" s="296"/>
      <c r="I12" s="297"/>
      <c r="J12" s="297"/>
      <c r="K12" s="298" t="s">
        <v>1121</v>
      </c>
      <c r="L12" s="292"/>
    </row>
    <row r="13" spans="1:13" ht="33" customHeight="1">
      <c r="A13" s="283" t="s">
        <v>1126</v>
      </c>
      <c r="B13" s="284" t="s">
        <v>1127</v>
      </c>
      <c r="C13" s="285" t="s">
        <v>1120</v>
      </c>
      <c r="D13" s="299">
        <v>667</v>
      </c>
      <c r="E13" s="295">
        <v>0</v>
      </c>
      <c r="F13" s="297"/>
      <c r="G13" s="296"/>
      <c r="H13" s="296"/>
      <c r="I13" s="297"/>
      <c r="J13" s="297"/>
      <c r="K13" s="300" t="s">
        <v>1128</v>
      </c>
      <c r="L13" s="292"/>
    </row>
    <row r="14" spans="1:13" ht="33" customHeight="1">
      <c r="A14" s="283" t="s">
        <v>1129</v>
      </c>
      <c r="B14" s="284" t="s">
        <v>1130</v>
      </c>
      <c r="C14" s="285" t="s">
        <v>1120</v>
      </c>
      <c r="D14" s="295">
        <v>0</v>
      </c>
      <c r="E14" s="295">
        <v>667</v>
      </c>
      <c r="F14" s="299"/>
      <c r="G14" s="296"/>
      <c r="H14" s="296"/>
      <c r="I14" s="297"/>
      <c r="J14" s="297"/>
      <c r="K14" s="298" t="s">
        <v>1131</v>
      </c>
      <c r="L14" s="292"/>
    </row>
    <row r="15" spans="1:13" ht="33" customHeight="1">
      <c r="A15" s="283" t="s">
        <v>1132</v>
      </c>
      <c r="B15" s="284" t="s">
        <v>1133</v>
      </c>
      <c r="C15" s="285" t="s">
        <v>1134</v>
      </c>
      <c r="D15" s="286">
        <v>2</v>
      </c>
      <c r="E15" s="287"/>
      <c r="F15" s="286"/>
      <c r="G15" s="296"/>
      <c r="H15" s="301"/>
      <c r="I15" s="297"/>
      <c r="J15" s="297"/>
      <c r="K15" s="291"/>
      <c r="L15" s="292"/>
    </row>
    <row r="16" spans="1:13" ht="33" customHeight="1">
      <c r="A16" s="283" t="s">
        <v>1135</v>
      </c>
      <c r="B16" s="284" t="s">
        <v>1136</v>
      </c>
      <c r="C16" s="285" t="s">
        <v>1137</v>
      </c>
      <c r="D16" s="286">
        <v>1</v>
      </c>
      <c r="E16" s="295"/>
      <c r="F16" s="299"/>
      <c r="G16" s="296"/>
      <c r="H16" s="296"/>
      <c r="I16" s="297"/>
      <c r="J16" s="297"/>
      <c r="K16" s="298" t="s">
        <v>1138</v>
      </c>
      <c r="L16" s="292"/>
    </row>
    <row r="17" spans="1:1087" ht="33" customHeight="1">
      <c r="A17" s="283" t="s">
        <v>1139</v>
      </c>
      <c r="B17" s="284" t="s">
        <v>1140</v>
      </c>
      <c r="C17" s="285" t="s">
        <v>1137</v>
      </c>
      <c r="D17" s="286">
        <v>1</v>
      </c>
      <c r="E17" s="295"/>
      <c r="F17" s="299"/>
      <c r="G17" s="296"/>
      <c r="H17" s="296"/>
      <c r="I17" s="297"/>
      <c r="J17" s="297"/>
      <c r="K17" s="298" t="s">
        <v>1138</v>
      </c>
      <c r="L17" s="292"/>
    </row>
    <row r="18" spans="1:1087" ht="33" customHeight="1">
      <c r="A18" s="283" t="s">
        <v>1141</v>
      </c>
      <c r="B18" s="284" t="s">
        <v>1142</v>
      </c>
      <c r="C18" s="285" t="s">
        <v>1137</v>
      </c>
      <c r="D18" s="286">
        <v>6</v>
      </c>
      <c r="E18" s="295"/>
      <c r="F18" s="299"/>
      <c r="G18" s="296"/>
      <c r="H18" s="296"/>
      <c r="I18" s="297"/>
      <c r="J18" s="297"/>
      <c r="K18" s="298" t="s">
        <v>1138</v>
      </c>
      <c r="L18" s="292"/>
    </row>
    <row r="19" spans="1:1087" ht="33" customHeight="1">
      <c r="A19" s="283" t="s">
        <v>1143</v>
      </c>
      <c r="B19" s="284" t="s">
        <v>1144</v>
      </c>
      <c r="C19" s="285" t="s">
        <v>1084</v>
      </c>
      <c r="D19" s="286">
        <v>1</v>
      </c>
      <c r="E19" s="287"/>
      <c r="F19" s="286"/>
      <c r="G19" s="296"/>
      <c r="H19" s="296"/>
      <c r="I19" s="297"/>
      <c r="J19" s="297"/>
      <c r="K19" s="298" t="s">
        <v>1145</v>
      </c>
      <c r="L19" s="292"/>
    </row>
    <row r="20" spans="1:1087" ht="33" customHeight="1">
      <c r="A20" s="283" t="s">
        <v>1146</v>
      </c>
      <c r="B20" s="284" t="s">
        <v>1147</v>
      </c>
      <c r="C20" s="285" t="s">
        <v>1148</v>
      </c>
      <c r="D20" s="286">
        <v>24</v>
      </c>
      <c r="E20" s="287"/>
      <c r="F20" s="286"/>
      <c r="G20" s="296"/>
      <c r="H20" s="296"/>
      <c r="I20" s="297"/>
      <c r="J20" s="297"/>
      <c r="K20" s="302"/>
      <c r="L20" s="292"/>
    </row>
    <row r="21" spans="1:1087" ht="33" customHeight="1">
      <c r="A21" s="283" t="s">
        <v>1149</v>
      </c>
      <c r="B21" s="284" t="s">
        <v>1150</v>
      </c>
      <c r="C21" s="285" t="s">
        <v>1084</v>
      </c>
      <c r="D21" s="286">
        <v>1</v>
      </c>
      <c r="E21" s="287"/>
      <c r="F21" s="286"/>
      <c r="G21" s="296"/>
      <c r="H21" s="296"/>
      <c r="I21" s="297"/>
      <c r="J21" s="297"/>
      <c r="K21" s="298" t="s">
        <v>1151</v>
      </c>
      <c r="L21" s="292"/>
    </row>
    <row r="22" spans="1:1087" ht="33" customHeight="1">
      <c r="A22" s="283" t="s">
        <v>1152</v>
      </c>
      <c r="B22" s="284" t="s">
        <v>1153</v>
      </c>
      <c r="C22" s="285" t="s">
        <v>1084</v>
      </c>
      <c r="D22" s="286">
        <v>1</v>
      </c>
      <c r="E22" s="287"/>
      <c r="F22" s="286"/>
      <c r="G22" s="296"/>
      <c r="H22" s="296"/>
      <c r="I22" s="297"/>
      <c r="J22" s="297"/>
      <c r="K22" s="291"/>
      <c r="L22" s="292"/>
    </row>
    <row r="23" spans="1:1087" ht="33" customHeight="1">
      <c r="A23" s="283" t="s">
        <v>1154</v>
      </c>
      <c r="B23" s="284" t="s">
        <v>1155</v>
      </c>
      <c r="C23" s="285" t="s">
        <v>1084</v>
      </c>
      <c r="D23" s="286">
        <v>1</v>
      </c>
      <c r="E23" s="287"/>
      <c r="F23" s="286"/>
      <c r="G23" s="296"/>
      <c r="H23" s="296"/>
      <c r="I23" s="297"/>
      <c r="J23" s="297"/>
      <c r="K23" s="298" t="s">
        <v>1151</v>
      </c>
      <c r="L23" s="292"/>
    </row>
    <row r="24" spans="1:1087" ht="33" customHeight="1">
      <c r="A24" s="283" t="s">
        <v>1156</v>
      </c>
      <c r="B24" s="284" t="s">
        <v>1157</v>
      </c>
      <c r="C24" s="285" t="s">
        <v>1084</v>
      </c>
      <c r="D24" s="286">
        <v>1</v>
      </c>
      <c r="E24" s="287"/>
      <c r="F24" s="303"/>
      <c r="G24" s="296"/>
      <c r="H24" s="296"/>
      <c r="I24" s="297"/>
      <c r="J24" s="297"/>
      <c r="K24" s="298" t="s">
        <v>1121</v>
      </c>
      <c r="L24" s="292"/>
    </row>
    <row r="25" spans="1:1087" ht="33" customHeight="1">
      <c r="A25" s="283" t="s">
        <v>1158</v>
      </c>
      <c r="B25" s="284" t="s">
        <v>1159</v>
      </c>
      <c r="C25" s="285" t="s">
        <v>1084</v>
      </c>
      <c r="D25" s="286">
        <v>1</v>
      </c>
      <c r="E25" s="287"/>
      <c r="F25" s="286"/>
      <c r="G25" s="296"/>
      <c r="H25" s="296"/>
      <c r="I25" s="297"/>
      <c r="J25" s="297"/>
      <c r="K25" s="298"/>
      <c r="L25" s="292"/>
    </row>
    <row r="26" spans="1:1087" ht="33" customHeight="1">
      <c r="A26" s="283" t="s">
        <v>1160</v>
      </c>
      <c r="B26" s="284" t="s">
        <v>1161</v>
      </c>
      <c r="C26" s="285" t="s">
        <v>1084</v>
      </c>
      <c r="D26" s="286">
        <v>1</v>
      </c>
      <c r="E26" s="287"/>
      <c r="F26" s="286"/>
      <c r="G26" s="296"/>
      <c r="H26" s="296"/>
      <c r="I26" s="297"/>
      <c r="J26" s="297"/>
      <c r="K26" s="291"/>
      <c r="L26" s="292"/>
    </row>
    <row r="27" spans="1:1087" ht="33" customHeight="1">
      <c r="A27" s="283" t="s">
        <v>1162</v>
      </c>
      <c r="B27" s="284" t="s">
        <v>1163</v>
      </c>
      <c r="C27" s="285" t="s">
        <v>1164</v>
      </c>
      <c r="D27" s="286">
        <v>416</v>
      </c>
      <c r="E27" s="287"/>
      <c r="F27" s="286"/>
      <c r="G27" s="296"/>
      <c r="H27" s="296"/>
      <c r="I27" s="297"/>
      <c r="J27" s="297"/>
      <c r="K27" s="304"/>
      <c r="L27" s="292"/>
    </row>
    <row r="28" spans="1:1087" s="305" customFormat="1" ht="33" customHeight="1">
      <c r="A28" s="283" t="s">
        <v>1165</v>
      </c>
      <c r="B28" s="284" t="s">
        <v>1166</v>
      </c>
      <c r="C28" s="285" t="s">
        <v>1137</v>
      </c>
      <c r="D28" s="286">
        <v>1</v>
      </c>
      <c r="E28" s="287"/>
      <c r="F28" s="286"/>
      <c r="G28" s="296"/>
      <c r="H28" s="296"/>
      <c r="I28" s="297"/>
      <c r="J28" s="297"/>
      <c r="K28" s="291"/>
      <c r="L28" s="292"/>
      <c r="M28" s="264"/>
      <c r="N28" s="263"/>
      <c r="O28" s="263"/>
      <c r="P28" s="263"/>
      <c r="Q28" s="263"/>
      <c r="R28" s="263"/>
      <c r="S28" s="263"/>
      <c r="T28" s="263"/>
      <c r="U28" s="263"/>
      <c r="V28" s="263"/>
      <c r="W28" s="263"/>
      <c r="X28" s="263"/>
      <c r="Y28" s="263"/>
      <c r="Z28" s="263"/>
      <c r="AA28" s="263"/>
      <c r="AB28" s="263"/>
      <c r="AC28" s="263"/>
      <c r="AD28" s="263"/>
      <c r="AE28" s="263"/>
      <c r="AF28" s="263"/>
      <c r="AG28" s="263"/>
      <c r="AH28" s="263"/>
      <c r="AI28" s="263"/>
      <c r="AJ28" s="263"/>
      <c r="AK28" s="263"/>
      <c r="AL28" s="263"/>
      <c r="AM28" s="263"/>
      <c r="AN28" s="263"/>
      <c r="AO28" s="263"/>
      <c r="AP28" s="263"/>
      <c r="AQ28" s="263"/>
      <c r="AR28" s="263"/>
      <c r="AS28" s="263"/>
      <c r="AT28" s="263"/>
      <c r="AU28" s="263"/>
      <c r="AV28" s="263"/>
      <c r="AW28" s="263"/>
      <c r="AX28" s="263"/>
      <c r="AY28" s="263"/>
      <c r="AZ28" s="263"/>
      <c r="BA28" s="263"/>
      <c r="BB28" s="263"/>
      <c r="BC28" s="263"/>
      <c r="BD28" s="263"/>
      <c r="BE28" s="263"/>
      <c r="BF28" s="263"/>
      <c r="BG28" s="263"/>
      <c r="BH28" s="263"/>
      <c r="BI28" s="263"/>
      <c r="BJ28" s="263"/>
      <c r="BK28" s="263"/>
      <c r="BL28" s="263"/>
      <c r="BM28" s="263"/>
      <c r="BN28" s="263"/>
      <c r="BO28" s="263"/>
      <c r="BP28" s="263"/>
      <c r="BQ28" s="263"/>
      <c r="BR28" s="263"/>
      <c r="BS28" s="263"/>
      <c r="BT28" s="263"/>
      <c r="BU28" s="263"/>
      <c r="BV28" s="263"/>
      <c r="BW28" s="263"/>
      <c r="BX28" s="263"/>
      <c r="BY28" s="263"/>
      <c r="BZ28" s="263"/>
      <c r="CA28" s="263"/>
      <c r="CB28" s="263"/>
      <c r="CC28" s="263"/>
      <c r="CD28" s="263"/>
      <c r="CE28" s="263"/>
      <c r="CF28" s="263"/>
      <c r="CG28" s="263"/>
      <c r="CH28" s="263"/>
      <c r="CI28" s="263"/>
      <c r="CJ28" s="263"/>
      <c r="CK28" s="263"/>
      <c r="CL28" s="263"/>
      <c r="CM28" s="263"/>
      <c r="CN28" s="263"/>
      <c r="CO28" s="263"/>
      <c r="CP28" s="263"/>
      <c r="CQ28" s="263"/>
      <c r="CR28" s="263"/>
      <c r="CS28" s="263"/>
      <c r="CT28" s="263"/>
      <c r="CU28" s="263"/>
      <c r="CV28" s="263"/>
      <c r="CW28" s="263"/>
      <c r="CX28" s="263"/>
      <c r="CY28" s="263"/>
      <c r="CZ28" s="263"/>
      <c r="DA28" s="263"/>
      <c r="DB28" s="263"/>
      <c r="DC28" s="263"/>
      <c r="DD28" s="263"/>
      <c r="DE28" s="263"/>
      <c r="DF28" s="263"/>
      <c r="DG28" s="263"/>
      <c r="DH28" s="263"/>
      <c r="DI28" s="263"/>
      <c r="DJ28" s="263"/>
      <c r="DK28" s="263"/>
      <c r="DL28" s="263"/>
      <c r="DM28" s="263"/>
      <c r="DN28" s="263"/>
      <c r="DO28" s="263"/>
      <c r="DP28" s="263"/>
      <c r="DQ28" s="263"/>
      <c r="DR28" s="263"/>
      <c r="DS28" s="263"/>
      <c r="DT28" s="263"/>
      <c r="DU28" s="263"/>
      <c r="DV28" s="263"/>
      <c r="DW28" s="263"/>
      <c r="DX28" s="263"/>
      <c r="DY28" s="263"/>
      <c r="DZ28" s="263"/>
      <c r="EA28" s="263"/>
      <c r="EB28" s="263"/>
      <c r="EC28" s="263"/>
      <c r="ED28" s="263"/>
      <c r="EE28" s="263"/>
      <c r="EF28" s="263"/>
      <c r="EG28" s="263"/>
      <c r="EH28" s="263"/>
      <c r="EI28" s="263"/>
      <c r="EJ28" s="263"/>
      <c r="EK28" s="263"/>
      <c r="EL28" s="263"/>
      <c r="EM28" s="263"/>
      <c r="EN28" s="263"/>
      <c r="EO28" s="263"/>
      <c r="EP28" s="263"/>
      <c r="EQ28" s="263"/>
      <c r="ER28" s="263"/>
      <c r="ES28" s="263"/>
      <c r="ET28" s="263"/>
      <c r="EU28" s="263"/>
      <c r="EV28" s="263"/>
      <c r="EW28" s="263"/>
      <c r="EX28" s="263"/>
      <c r="EY28" s="263"/>
      <c r="EZ28" s="263"/>
      <c r="FA28" s="263"/>
      <c r="FB28" s="263"/>
      <c r="FC28" s="263"/>
      <c r="FD28" s="263"/>
      <c r="FE28" s="263"/>
      <c r="FF28" s="263"/>
      <c r="FG28" s="263"/>
      <c r="FH28" s="263"/>
      <c r="FI28" s="263"/>
      <c r="FJ28" s="263"/>
      <c r="FK28" s="263"/>
      <c r="FL28" s="263"/>
      <c r="FM28" s="263"/>
      <c r="FN28" s="263"/>
      <c r="FO28" s="263"/>
      <c r="FP28" s="263"/>
      <c r="FQ28" s="263"/>
      <c r="FR28" s="263"/>
      <c r="FS28" s="263"/>
      <c r="FT28" s="263"/>
      <c r="FU28" s="263"/>
      <c r="FV28" s="263"/>
      <c r="FW28" s="263"/>
      <c r="FX28" s="263"/>
      <c r="FY28" s="263"/>
      <c r="FZ28" s="263"/>
      <c r="GA28" s="263"/>
      <c r="GB28" s="263"/>
      <c r="GC28" s="263"/>
      <c r="GD28" s="263"/>
      <c r="GE28" s="263"/>
      <c r="GF28" s="263"/>
      <c r="GG28" s="263"/>
      <c r="GH28" s="263"/>
      <c r="GI28" s="263"/>
      <c r="GJ28" s="263"/>
      <c r="GK28" s="263"/>
      <c r="GL28" s="263"/>
      <c r="GM28" s="263"/>
      <c r="GN28" s="263"/>
      <c r="GO28" s="263"/>
      <c r="GP28" s="263"/>
      <c r="GQ28" s="263"/>
      <c r="GR28" s="263"/>
      <c r="GS28" s="263"/>
      <c r="GT28" s="263"/>
      <c r="GU28" s="263"/>
      <c r="GV28" s="263"/>
      <c r="GW28" s="263"/>
      <c r="GX28" s="263"/>
      <c r="GY28" s="263"/>
      <c r="GZ28" s="263"/>
      <c r="HA28" s="263"/>
      <c r="HB28" s="263"/>
      <c r="HC28" s="263"/>
      <c r="HD28" s="263"/>
      <c r="HE28" s="263"/>
      <c r="HF28" s="263"/>
      <c r="HG28" s="263"/>
      <c r="HH28" s="263"/>
      <c r="HI28" s="263"/>
      <c r="HJ28" s="263"/>
      <c r="HK28" s="263"/>
      <c r="HL28" s="263"/>
      <c r="HM28" s="263"/>
      <c r="HN28" s="263"/>
      <c r="HO28" s="263"/>
      <c r="HP28" s="263"/>
      <c r="HQ28" s="263"/>
      <c r="HR28" s="263"/>
      <c r="HS28" s="263"/>
      <c r="HT28" s="263"/>
      <c r="HU28" s="263"/>
      <c r="HV28" s="263"/>
      <c r="HW28" s="263"/>
      <c r="HX28" s="263"/>
      <c r="HY28" s="263"/>
      <c r="HZ28" s="263"/>
      <c r="IA28" s="263"/>
      <c r="IB28" s="263"/>
      <c r="IC28" s="263"/>
      <c r="ID28" s="263"/>
      <c r="IE28" s="263"/>
      <c r="IF28" s="263"/>
      <c r="IG28" s="263"/>
      <c r="IH28" s="263"/>
      <c r="II28" s="263"/>
      <c r="IJ28" s="263"/>
      <c r="IK28" s="263"/>
      <c r="IL28" s="263"/>
      <c r="IM28" s="263"/>
      <c r="IN28" s="263"/>
      <c r="IO28" s="263"/>
      <c r="IP28" s="263"/>
      <c r="IQ28" s="263"/>
      <c r="IR28" s="263"/>
      <c r="IS28" s="263"/>
      <c r="IT28" s="263"/>
      <c r="IU28" s="263"/>
      <c r="IV28" s="263"/>
      <c r="IW28" s="263"/>
      <c r="IX28" s="263"/>
      <c r="IY28" s="263"/>
      <c r="IZ28" s="263"/>
      <c r="JA28" s="263"/>
      <c r="JB28" s="263"/>
      <c r="JC28" s="263"/>
      <c r="JD28" s="263"/>
      <c r="JE28" s="263"/>
      <c r="JF28" s="263"/>
      <c r="JG28" s="263"/>
      <c r="JH28" s="263"/>
      <c r="JI28" s="263"/>
      <c r="JJ28" s="263"/>
      <c r="JK28" s="263"/>
      <c r="JL28" s="263"/>
      <c r="JM28" s="263"/>
      <c r="JN28" s="263"/>
      <c r="JO28" s="263"/>
      <c r="JP28" s="263"/>
      <c r="JQ28" s="263"/>
      <c r="JR28" s="263"/>
      <c r="JS28" s="263"/>
      <c r="JT28" s="263"/>
      <c r="JU28" s="263"/>
      <c r="JV28" s="263"/>
      <c r="JW28" s="263"/>
      <c r="JX28" s="263"/>
      <c r="JY28" s="263"/>
      <c r="JZ28" s="263"/>
      <c r="KA28" s="263"/>
      <c r="KB28" s="263"/>
      <c r="KC28" s="263"/>
      <c r="KD28" s="263"/>
      <c r="KE28" s="263"/>
      <c r="KF28" s="263"/>
      <c r="KG28" s="263"/>
      <c r="KH28" s="263"/>
      <c r="KI28" s="263"/>
      <c r="KJ28" s="263"/>
      <c r="KK28" s="263"/>
      <c r="KL28" s="263"/>
      <c r="KM28" s="263"/>
      <c r="KN28" s="263"/>
      <c r="KO28" s="263"/>
      <c r="KP28" s="263"/>
      <c r="KQ28" s="263"/>
      <c r="KR28" s="263"/>
      <c r="KS28" s="263"/>
      <c r="KT28" s="263"/>
      <c r="KU28" s="263"/>
      <c r="KV28" s="263"/>
      <c r="KW28" s="263"/>
      <c r="KX28" s="263"/>
      <c r="KY28" s="263"/>
      <c r="KZ28" s="263"/>
      <c r="LA28" s="263"/>
      <c r="LB28" s="263"/>
      <c r="LC28" s="263"/>
      <c r="LD28" s="263"/>
      <c r="LE28" s="263"/>
      <c r="LF28" s="263"/>
      <c r="LG28" s="263"/>
      <c r="LH28" s="263"/>
      <c r="LI28" s="263"/>
      <c r="LJ28" s="263"/>
      <c r="LK28" s="263"/>
      <c r="LL28" s="263"/>
      <c r="LM28" s="263"/>
      <c r="LN28" s="263"/>
      <c r="LO28" s="263"/>
      <c r="LP28" s="263"/>
      <c r="LQ28" s="263"/>
      <c r="LR28" s="263"/>
      <c r="LS28" s="263"/>
      <c r="LT28" s="263"/>
      <c r="LU28" s="263"/>
      <c r="LV28" s="263"/>
      <c r="LW28" s="263"/>
      <c r="LX28" s="263"/>
      <c r="LY28" s="263"/>
      <c r="LZ28" s="263"/>
      <c r="MA28" s="263"/>
      <c r="MB28" s="263"/>
      <c r="MC28" s="263"/>
      <c r="MD28" s="263"/>
      <c r="ME28" s="263"/>
      <c r="MF28" s="263"/>
      <c r="MG28" s="263"/>
      <c r="MH28" s="263"/>
      <c r="MI28" s="263"/>
      <c r="MJ28" s="263"/>
      <c r="MK28" s="263"/>
      <c r="ML28" s="263"/>
      <c r="MM28" s="263"/>
      <c r="MN28" s="263"/>
      <c r="MO28" s="263"/>
      <c r="MP28" s="263"/>
      <c r="MQ28" s="263"/>
      <c r="MR28" s="263"/>
      <c r="MS28" s="263"/>
      <c r="MT28" s="263"/>
      <c r="MU28" s="263"/>
      <c r="MV28" s="263"/>
      <c r="MW28" s="263"/>
      <c r="MX28" s="263"/>
      <c r="MY28" s="263"/>
      <c r="MZ28" s="263"/>
      <c r="NA28" s="263"/>
      <c r="NB28" s="263"/>
      <c r="NC28" s="263"/>
      <c r="ND28" s="263"/>
      <c r="NE28" s="263"/>
      <c r="NF28" s="263"/>
      <c r="NG28" s="263"/>
      <c r="NH28" s="263"/>
      <c r="NI28" s="263"/>
      <c r="NJ28" s="263"/>
      <c r="NK28" s="263"/>
      <c r="NL28" s="263"/>
      <c r="NM28" s="263"/>
      <c r="NN28" s="263"/>
      <c r="NO28" s="263"/>
      <c r="NP28" s="263"/>
      <c r="NQ28" s="263"/>
      <c r="NR28" s="263"/>
      <c r="NS28" s="263"/>
      <c r="NT28" s="263"/>
      <c r="NU28" s="263"/>
      <c r="NV28" s="263"/>
      <c r="NW28" s="263"/>
      <c r="NX28" s="263"/>
      <c r="NY28" s="263"/>
      <c r="NZ28" s="263"/>
      <c r="OA28" s="263"/>
      <c r="OB28" s="263"/>
      <c r="OC28" s="263"/>
      <c r="OD28" s="263"/>
      <c r="OE28" s="263"/>
      <c r="OF28" s="263"/>
      <c r="OG28" s="263"/>
      <c r="OH28" s="263"/>
      <c r="OI28" s="263"/>
      <c r="OJ28" s="263"/>
      <c r="OK28" s="263"/>
      <c r="OL28" s="263"/>
      <c r="OM28" s="263"/>
      <c r="ON28" s="263"/>
      <c r="OO28" s="263"/>
      <c r="OP28" s="263"/>
      <c r="OQ28" s="263"/>
      <c r="OR28" s="263"/>
      <c r="OS28" s="263"/>
      <c r="OT28" s="263"/>
      <c r="OU28" s="263"/>
      <c r="OV28" s="263"/>
      <c r="OW28" s="263"/>
      <c r="OX28" s="263"/>
      <c r="OY28" s="263"/>
      <c r="OZ28" s="263"/>
      <c r="PA28" s="263"/>
      <c r="PB28" s="263"/>
      <c r="PC28" s="263"/>
      <c r="PD28" s="263"/>
      <c r="PE28" s="263"/>
      <c r="PF28" s="263"/>
      <c r="PG28" s="263"/>
      <c r="PH28" s="263"/>
      <c r="PI28" s="263"/>
      <c r="PJ28" s="263"/>
      <c r="PK28" s="263"/>
      <c r="PL28" s="263"/>
      <c r="PM28" s="263"/>
      <c r="PN28" s="263"/>
      <c r="PO28" s="263"/>
      <c r="PP28" s="263"/>
      <c r="PQ28" s="263"/>
      <c r="PR28" s="263"/>
      <c r="PS28" s="263"/>
      <c r="PT28" s="263"/>
      <c r="PU28" s="263"/>
      <c r="PV28" s="263"/>
      <c r="PW28" s="263"/>
      <c r="PX28" s="263"/>
      <c r="PY28" s="263"/>
      <c r="PZ28" s="263"/>
      <c r="QA28" s="263"/>
      <c r="QB28" s="263"/>
      <c r="QC28" s="263"/>
      <c r="QD28" s="263"/>
      <c r="QE28" s="263"/>
      <c r="QF28" s="263"/>
      <c r="QG28" s="263"/>
      <c r="QH28" s="263"/>
      <c r="QI28" s="263"/>
      <c r="QJ28" s="263"/>
      <c r="QK28" s="263"/>
      <c r="QL28" s="263"/>
      <c r="QM28" s="263"/>
      <c r="QN28" s="263"/>
      <c r="QO28" s="263"/>
      <c r="QP28" s="263"/>
      <c r="QQ28" s="263"/>
      <c r="QR28" s="263"/>
      <c r="QS28" s="263"/>
      <c r="QT28" s="263"/>
      <c r="QU28" s="263"/>
      <c r="QV28" s="263"/>
      <c r="QW28" s="263"/>
      <c r="QX28" s="263"/>
      <c r="QY28" s="263"/>
      <c r="QZ28" s="263"/>
      <c r="RA28" s="263"/>
      <c r="RB28" s="263"/>
      <c r="RC28" s="263"/>
      <c r="RD28" s="263"/>
      <c r="RE28" s="263"/>
      <c r="RF28" s="263"/>
      <c r="RG28" s="263"/>
      <c r="RH28" s="263"/>
      <c r="RI28" s="263"/>
      <c r="RJ28" s="263"/>
      <c r="RK28" s="263"/>
      <c r="RL28" s="263"/>
      <c r="RM28" s="263"/>
      <c r="RN28" s="263"/>
      <c r="RO28" s="263"/>
      <c r="RP28" s="263"/>
      <c r="RQ28" s="263"/>
      <c r="RR28" s="263"/>
      <c r="RS28" s="263"/>
      <c r="RT28" s="263"/>
      <c r="RU28" s="263"/>
      <c r="RV28" s="263"/>
      <c r="RW28" s="263"/>
      <c r="RX28" s="263"/>
      <c r="RY28" s="263"/>
      <c r="RZ28" s="263"/>
      <c r="SA28" s="263"/>
      <c r="SB28" s="263"/>
      <c r="SC28" s="263"/>
      <c r="SD28" s="263"/>
      <c r="SE28" s="263"/>
      <c r="SF28" s="263"/>
      <c r="SG28" s="263"/>
      <c r="SH28" s="263"/>
      <c r="SI28" s="263"/>
      <c r="SJ28" s="263"/>
      <c r="SK28" s="263"/>
      <c r="SL28" s="263"/>
      <c r="SM28" s="263"/>
      <c r="SN28" s="263"/>
      <c r="SO28" s="263"/>
      <c r="SP28" s="263"/>
      <c r="SQ28" s="263"/>
      <c r="SR28" s="263"/>
      <c r="SS28" s="263"/>
      <c r="ST28" s="263"/>
      <c r="SU28" s="263"/>
      <c r="SV28" s="263"/>
      <c r="SW28" s="263"/>
      <c r="SX28" s="263"/>
      <c r="SY28" s="263"/>
      <c r="SZ28" s="263"/>
      <c r="TA28" s="263"/>
      <c r="TB28" s="263"/>
      <c r="TC28" s="263"/>
      <c r="TD28" s="263"/>
      <c r="TE28" s="263"/>
      <c r="TF28" s="263"/>
      <c r="TG28" s="263"/>
      <c r="TH28" s="263"/>
      <c r="TI28" s="263"/>
      <c r="TJ28" s="263"/>
      <c r="TK28" s="263"/>
      <c r="TL28" s="263"/>
      <c r="TM28" s="263"/>
      <c r="TN28" s="263"/>
      <c r="TO28" s="263"/>
      <c r="TP28" s="263"/>
      <c r="TQ28" s="263"/>
      <c r="TR28" s="263"/>
      <c r="TS28" s="263"/>
      <c r="TT28" s="263"/>
      <c r="TU28" s="263"/>
      <c r="TV28" s="263"/>
      <c r="TW28" s="263"/>
      <c r="TX28" s="263"/>
      <c r="TY28" s="263"/>
      <c r="TZ28" s="263"/>
      <c r="UA28" s="263"/>
      <c r="UB28" s="263"/>
      <c r="UC28" s="263"/>
      <c r="UD28" s="263"/>
      <c r="UE28" s="263"/>
      <c r="UF28" s="263"/>
      <c r="UG28" s="263"/>
      <c r="UH28" s="263"/>
      <c r="UI28" s="263"/>
      <c r="UJ28" s="263"/>
      <c r="UK28" s="263"/>
      <c r="UL28" s="263"/>
      <c r="UM28" s="263"/>
      <c r="UN28" s="263"/>
      <c r="UO28" s="263"/>
      <c r="UP28" s="263"/>
      <c r="UQ28" s="263"/>
      <c r="UR28" s="263"/>
      <c r="US28" s="263"/>
      <c r="UT28" s="263"/>
      <c r="UU28" s="263"/>
      <c r="UV28" s="263"/>
      <c r="UW28" s="263"/>
      <c r="UX28" s="263"/>
      <c r="UY28" s="263"/>
      <c r="UZ28" s="263"/>
      <c r="VA28" s="263"/>
      <c r="VB28" s="263"/>
      <c r="VC28" s="263"/>
      <c r="VD28" s="263"/>
      <c r="VE28" s="263"/>
      <c r="VF28" s="263"/>
      <c r="VG28" s="263"/>
      <c r="VH28" s="263"/>
      <c r="VI28" s="263"/>
      <c r="VJ28" s="263"/>
      <c r="VK28" s="263"/>
      <c r="VL28" s="263"/>
      <c r="VM28" s="263"/>
      <c r="VN28" s="263"/>
      <c r="VO28" s="263"/>
      <c r="VP28" s="263"/>
      <c r="VQ28" s="263"/>
      <c r="VR28" s="263"/>
      <c r="VS28" s="263"/>
      <c r="VT28" s="263"/>
      <c r="VU28" s="263"/>
      <c r="VV28" s="263"/>
      <c r="VW28" s="263"/>
      <c r="VX28" s="263"/>
      <c r="VY28" s="263"/>
      <c r="VZ28" s="263"/>
      <c r="WA28" s="263"/>
      <c r="WB28" s="263"/>
      <c r="WC28" s="263"/>
      <c r="WD28" s="263"/>
      <c r="WE28" s="263"/>
      <c r="WF28" s="263"/>
      <c r="WG28" s="263"/>
      <c r="WH28" s="263"/>
      <c r="WI28" s="263"/>
      <c r="WJ28" s="263"/>
      <c r="WK28" s="263"/>
      <c r="WL28" s="263"/>
      <c r="WM28" s="263"/>
      <c r="WN28" s="263"/>
      <c r="WO28" s="263"/>
      <c r="WP28" s="263"/>
      <c r="WQ28" s="263"/>
      <c r="WR28" s="263"/>
      <c r="WS28" s="263"/>
      <c r="WT28" s="263"/>
      <c r="WU28" s="263"/>
      <c r="WV28" s="263"/>
      <c r="WW28" s="263"/>
      <c r="WX28" s="263"/>
      <c r="WY28" s="263"/>
      <c r="WZ28" s="263"/>
      <c r="XA28" s="263"/>
      <c r="XB28" s="263"/>
      <c r="XC28" s="263"/>
      <c r="XD28" s="263"/>
      <c r="XE28" s="263"/>
      <c r="XF28" s="263"/>
      <c r="XG28" s="263"/>
      <c r="XH28" s="263"/>
      <c r="XI28" s="263"/>
      <c r="XJ28" s="263"/>
      <c r="XK28" s="263"/>
      <c r="XL28" s="263"/>
      <c r="XM28" s="263"/>
      <c r="XN28" s="263"/>
      <c r="XO28" s="263"/>
      <c r="XP28" s="263"/>
      <c r="XQ28" s="263"/>
      <c r="XR28" s="263"/>
      <c r="XS28" s="263"/>
      <c r="XT28" s="263"/>
      <c r="XU28" s="263"/>
      <c r="XV28" s="263"/>
      <c r="XW28" s="263"/>
      <c r="XX28" s="263"/>
      <c r="XY28" s="263"/>
      <c r="XZ28" s="263"/>
      <c r="YA28" s="263"/>
      <c r="YB28" s="263"/>
      <c r="YC28" s="263"/>
      <c r="YD28" s="263"/>
      <c r="YE28" s="263"/>
      <c r="YF28" s="263"/>
      <c r="YG28" s="263"/>
      <c r="YH28" s="263"/>
      <c r="YI28" s="263"/>
      <c r="YJ28" s="263"/>
      <c r="YK28" s="263"/>
      <c r="YL28" s="263"/>
      <c r="YM28" s="263"/>
      <c r="YN28" s="263"/>
      <c r="YO28" s="263"/>
      <c r="YP28" s="263"/>
      <c r="YQ28" s="263"/>
      <c r="YR28" s="263"/>
      <c r="YS28" s="263"/>
      <c r="YT28" s="263"/>
      <c r="YU28" s="263"/>
      <c r="YV28" s="263"/>
      <c r="YW28" s="263"/>
      <c r="YX28" s="263"/>
      <c r="YY28" s="263"/>
      <c r="YZ28" s="263"/>
      <c r="ZA28" s="263"/>
      <c r="ZB28" s="263"/>
      <c r="ZC28" s="263"/>
      <c r="ZD28" s="263"/>
      <c r="ZE28" s="263"/>
      <c r="ZF28" s="263"/>
      <c r="ZG28" s="263"/>
      <c r="ZH28" s="263"/>
      <c r="ZI28" s="263"/>
      <c r="ZJ28" s="263"/>
      <c r="ZK28" s="263"/>
      <c r="ZL28" s="263"/>
      <c r="ZM28" s="263"/>
      <c r="ZN28" s="263"/>
      <c r="ZO28" s="263"/>
      <c r="ZP28" s="263"/>
      <c r="ZQ28" s="263"/>
      <c r="ZR28" s="263"/>
      <c r="ZS28" s="263"/>
      <c r="ZT28" s="263"/>
      <c r="ZU28" s="263"/>
      <c r="ZV28" s="263"/>
      <c r="ZW28" s="263"/>
      <c r="ZX28" s="263"/>
      <c r="ZY28" s="263"/>
      <c r="ZZ28" s="263"/>
      <c r="AAA28" s="263"/>
      <c r="AAB28" s="263"/>
      <c r="AAC28" s="263"/>
      <c r="AAD28" s="263"/>
      <c r="AAE28" s="263"/>
      <c r="AAF28" s="263"/>
      <c r="AAG28" s="263"/>
      <c r="AAH28" s="263"/>
      <c r="AAI28" s="263"/>
      <c r="AAJ28" s="263"/>
      <c r="AAK28" s="263"/>
      <c r="AAL28" s="263"/>
      <c r="AAM28" s="263"/>
      <c r="AAN28" s="263"/>
      <c r="AAO28" s="263"/>
      <c r="AAP28" s="263"/>
      <c r="AAQ28" s="263"/>
      <c r="AAR28" s="263"/>
      <c r="AAS28" s="263"/>
      <c r="AAT28" s="263"/>
      <c r="AAU28" s="263"/>
      <c r="AAV28" s="263"/>
      <c r="AAW28" s="263"/>
      <c r="AAX28" s="263"/>
      <c r="AAY28" s="263"/>
      <c r="AAZ28" s="263"/>
      <c r="ABA28" s="263"/>
      <c r="ABB28" s="263"/>
      <c r="ABC28" s="263"/>
      <c r="ABD28" s="263"/>
      <c r="ABE28" s="263"/>
      <c r="ABF28" s="263"/>
      <c r="ABG28" s="263"/>
      <c r="ABH28" s="263"/>
      <c r="ABI28" s="263"/>
      <c r="ABJ28" s="263"/>
      <c r="ABK28" s="263"/>
      <c r="ABL28" s="263"/>
      <c r="ABM28" s="263"/>
      <c r="ABN28" s="263"/>
      <c r="ABO28" s="263"/>
      <c r="ABP28" s="263"/>
      <c r="ABQ28" s="263"/>
      <c r="ABR28" s="263"/>
      <c r="ABS28" s="263"/>
      <c r="ABT28" s="263"/>
      <c r="ABU28" s="263"/>
      <c r="ABV28" s="263"/>
      <c r="ABW28" s="263"/>
      <c r="ABX28" s="263"/>
      <c r="ABY28" s="263"/>
      <c r="ABZ28" s="263"/>
      <c r="ACA28" s="263"/>
      <c r="ACB28" s="263"/>
      <c r="ACC28" s="263"/>
      <c r="ACD28" s="263"/>
      <c r="ACE28" s="263"/>
      <c r="ACF28" s="263"/>
      <c r="ACG28" s="263"/>
      <c r="ACH28" s="263"/>
      <c r="ACI28" s="263"/>
      <c r="ACJ28" s="263"/>
      <c r="ACK28" s="263"/>
      <c r="ACL28" s="263"/>
      <c r="ACM28" s="263"/>
      <c r="ACN28" s="263"/>
      <c r="ACO28" s="263"/>
      <c r="ACP28" s="263"/>
      <c r="ACQ28" s="263"/>
      <c r="ACR28" s="263"/>
      <c r="ACS28" s="263"/>
      <c r="ACT28" s="263"/>
      <c r="ACU28" s="263"/>
      <c r="ACV28" s="263"/>
      <c r="ACW28" s="263"/>
      <c r="ACX28" s="263"/>
      <c r="ACY28" s="263"/>
      <c r="ACZ28" s="263"/>
      <c r="ADA28" s="263"/>
      <c r="ADB28" s="263"/>
      <c r="ADC28" s="263"/>
      <c r="ADD28" s="263"/>
      <c r="ADE28" s="263"/>
      <c r="ADF28" s="263"/>
      <c r="ADG28" s="263"/>
      <c r="ADH28" s="263"/>
      <c r="ADI28" s="263"/>
      <c r="ADJ28" s="263"/>
      <c r="ADK28" s="263"/>
      <c r="ADL28" s="263"/>
      <c r="ADM28" s="263"/>
      <c r="ADN28" s="263"/>
      <c r="ADO28" s="263"/>
      <c r="ADP28" s="263"/>
      <c r="ADQ28" s="263"/>
      <c r="ADR28" s="263"/>
      <c r="ADS28" s="263"/>
      <c r="ADT28" s="263"/>
      <c r="ADU28" s="263"/>
      <c r="ADV28" s="263"/>
      <c r="ADW28" s="263"/>
      <c r="ADX28" s="263"/>
      <c r="ADY28" s="263"/>
      <c r="ADZ28" s="263"/>
      <c r="AEA28" s="263"/>
      <c r="AEB28" s="263"/>
      <c r="AEC28" s="263"/>
      <c r="AED28" s="263"/>
      <c r="AEE28" s="263"/>
      <c r="AEF28" s="263"/>
      <c r="AEG28" s="263"/>
      <c r="AEH28" s="263"/>
      <c r="AEI28" s="263"/>
      <c r="AEJ28" s="263"/>
      <c r="AEK28" s="263"/>
      <c r="AEL28" s="263"/>
      <c r="AEM28" s="263"/>
      <c r="AEN28" s="263"/>
      <c r="AEO28" s="263"/>
      <c r="AEP28" s="263"/>
      <c r="AEQ28" s="263"/>
      <c r="AER28" s="263"/>
      <c r="AES28" s="263"/>
      <c r="AET28" s="263"/>
      <c r="AEU28" s="263"/>
      <c r="AEV28" s="263"/>
      <c r="AEW28" s="263"/>
      <c r="AEX28" s="263"/>
      <c r="AEY28" s="263"/>
      <c r="AEZ28" s="263"/>
      <c r="AFA28" s="263"/>
      <c r="AFB28" s="263"/>
      <c r="AFC28" s="263"/>
      <c r="AFD28" s="263"/>
      <c r="AFE28" s="263"/>
      <c r="AFF28" s="263"/>
      <c r="AFG28" s="263"/>
      <c r="AFH28" s="263"/>
      <c r="AFI28" s="263"/>
      <c r="AFJ28" s="263"/>
      <c r="AFK28" s="263"/>
      <c r="AFL28" s="263"/>
      <c r="AFM28" s="263"/>
      <c r="AFN28" s="263"/>
      <c r="AFO28" s="263"/>
      <c r="AFP28" s="263"/>
      <c r="AFQ28" s="263"/>
      <c r="AFR28" s="263"/>
      <c r="AFS28" s="263"/>
      <c r="AFT28" s="263"/>
      <c r="AFU28" s="263"/>
      <c r="AFV28" s="263"/>
      <c r="AFW28" s="263"/>
      <c r="AFX28" s="263"/>
      <c r="AFY28" s="263"/>
      <c r="AFZ28" s="263"/>
      <c r="AGA28" s="263"/>
      <c r="AGB28" s="263"/>
      <c r="AGC28" s="263"/>
      <c r="AGD28" s="263"/>
      <c r="AGE28" s="263"/>
      <c r="AGF28" s="263"/>
      <c r="AGG28" s="263"/>
      <c r="AGH28" s="263"/>
      <c r="AGI28" s="263"/>
      <c r="AGJ28" s="263"/>
      <c r="AGK28" s="263"/>
      <c r="AGL28" s="263"/>
      <c r="AGM28" s="263"/>
      <c r="AGN28" s="263"/>
      <c r="AGO28" s="263"/>
      <c r="AGP28" s="263"/>
      <c r="AGQ28" s="263"/>
      <c r="AGR28" s="263"/>
      <c r="AGS28" s="263"/>
      <c r="AGT28" s="263"/>
      <c r="AGU28" s="263"/>
      <c r="AGV28" s="263"/>
      <c r="AGW28" s="263"/>
      <c r="AGX28" s="263"/>
      <c r="AGY28" s="263"/>
      <c r="AGZ28" s="263"/>
      <c r="AHA28" s="263"/>
      <c r="AHB28" s="263"/>
      <c r="AHC28" s="263"/>
      <c r="AHD28" s="263"/>
      <c r="AHE28" s="263"/>
      <c r="AHF28" s="263"/>
      <c r="AHG28" s="263"/>
      <c r="AHH28" s="263"/>
      <c r="AHI28" s="263"/>
      <c r="AHJ28" s="263"/>
      <c r="AHK28" s="263"/>
      <c r="AHL28" s="263"/>
      <c r="AHM28" s="263"/>
      <c r="AHN28" s="263"/>
      <c r="AHO28" s="263"/>
      <c r="AHP28" s="263"/>
      <c r="AHQ28" s="263"/>
      <c r="AHR28" s="263"/>
      <c r="AHS28" s="263"/>
      <c r="AHT28" s="263"/>
      <c r="AHU28" s="263"/>
      <c r="AHV28" s="263"/>
      <c r="AHW28" s="263"/>
      <c r="AHX28" s="263"/>
      <c r="AHY28" s="263"/>
      <c r="AHZ28" s="263"/>
      <c r="AIA28" s="263"/>
      <c r="AIB28" s="263"/>
      <c r="AIC28" s="263"/>
      <c r="AID28" s="263"/>
      <c r="AIE28" s="263"/>
      <c r="AIF28" s="263"/>
      <c r="AIG28" s="263"/>
      <c r="AIH28" s="263"/>
      <c r="AII28" s="263"/>
      <c r="AIJ28" s="263"/>
      <c r="AIK28" s="263"/>
      <c r="AIL28" s="263"/>
      <c r="AIM28" s="263"/>
      <c r="AIN28" s="263"/>
      <c r="AIO28" s="263"/>
      <c r="AIP28" s="263"/>
      <c r="AIQ28" s="263"/>
      <c r="AIR28" s="263"/>
      <c r="AIS28" s="263"/>
      <c r="AIT28" s="263"/>
      <c r="AIU28" s="263"/>
      <c r="AIV28" s="263"/>
      <c r="AIW28" s="263"/>
      <c r="AIX28" s="263"/>
      <c r="AIY28" s="263"/>
      <c r="AIZ28" s="263"/>
      <c r="AJA28" s="263"/>
      <c r="AJB28" s="263"/>
      <c r="AJC28" s="263"/>
      <c r="AJD28" s="263"/>
      <c r="AJE28" s="263"/>
      <c r="AJF28" s="263"/>
      <c r="AJG28" s="263"/>
      <c r="AJH28" s="263"/>
      <c r="AJI28" s="263"/>
      <c r="AJJ28" s="263"/>
      <c r="AJK28" s="263"/>
      <c r="AJL28" s="263"/>
      <c r="AJM28" s="263"/>
      <c r="AJN28" s="263"/>
      <c r="AJO28" s="263"/>
      <c r="AJP28" s="263"/>
      <c r="AJQ28" s="263"/>
      <c r="AJR28" s="263"/>
      <c r="AJS28" s="263"/>
      <c r="AJT28" s="263"/>
      <c r="AJU28" s="263"/>
      <c r="AJV28" s="263"/>
      <c r="AJW28" s="263"/>
      <c r="AJX28" s="263"/>
      <c r="AJY28" s="263"/>
      <c r="AJZ28" s="263"/>
      <c r="AKA28" s="263"/>
      <c r="AKB28" s="263"/>
      <c r="AKC28" s="263"/>
      <c r="AKD28" s="263"/>
      <c r="AKE28" s="263"/>
      <c r="AKF28" s="263"/>
      <c r="AKG28" s="263"/>
      <c r="AKH28" s="263"/>
      <c r="AKI28" s="263"/>
      <c r="AKJ28" s="263"/>
      <c r="AKK28" s="263"/>
      <c r="AKL28" s="263"/>
      <c r="AKM28" s="263"/>
      <c r="AKN28" s="263"/>
      <c r="AKO28" s="263"/>
      <c r="AKP28" s="263"/>
      <c r="AKQ28" s="263"/>
      <c r="AKR28" s="263"/>
      <c r="AKS28" s="263"/>
      <c r="AKT28" s="263"/>
      <c r="AKU28" s="263"/>
      <c r="AKV28" s="263"/>
      <c r="AKW28" s="263"/>
      <c r="AKX28" s="263"/>
      <c r="AKY28" s="263"/>
      <c r="AKZ28" s="263"/>
      <c r="ALA28" s="263"/>
      <c r="ALB28" s="263"/>
      <c r="ALC28" s="263"/>
      <c r="ALD28" s="263"/>
      <c r="ALE28" s="263"/>
      <c r="ALF28" s="263"/>
      <c r="ALG28" s="263"/>
      <c r="ALH28" s="263"/>
      <c r="ALI28" s="263"/>
      <c r="ALJ28" s="263"/>
      <c r="ALK28" s="263"/>
      <c r="ALL28" s="263"/>
      <c r="ALM28" s="263"/>
      <c r="ALN28" s="263"/>
      <c r="ALO28" s="263"/>
      <c r="ALP28" s="263"/>
      <c r="ALQ28" s="263"/>
      <c r="ALR28" s="263"/>
      <c r="ALS28" s="263"/>
      <c r="ALT28" s="263"/>
      <c r="ALU28" s="263"/>
      <c r="ALV28" s="263"/>
      <c r="ALW28" s="263"/>
      <c r="ALX28" s="263"/>
      <c r="ALY28" s="263"/>
      <c r="ALZ28" s="263"/>
      <c r="AMA28" s="263"/>
      <c r="AMB28" s="263"/>
      <c r="AMC28" s="263"/>
      <c r="AMD28" s="263"/>
      <c r="AME28" s="263"/>
      <c r="AMF28" s="263"/>
      <c r="AMG28" s="263"/>
      <c r="AMH28" s="263"/>
      <c r="AMI28" s="263"/>
      <c r="AMJ28" s="263"/>
      <c r="AMK28" s="263"/>
      <c r="AML28" s="263"/>
      <c r="AMM28" s="263"/>
      <c r="AMN28" s="263"/>
      <c r="AMO28" s="263"/>
      <c r="AMP28" s="263"/>
      <c r="AMQ28" s="263"/>
      <c r="AMR28" s="263"/>
      <c r="AMS28" s="263"/>
      <c r="AMT28" s="263"/>
      <c r="AMU28" s="263"/>
      <c r="AMV28" s="263"/>
      <c r="AMW28" s="263"/>
      <c r="AMX28" s="263"/>
      <c r="AMY28" s="263"/>
      <c r="AMZ28" s="263"/>
      <c r="ANA28" s="263"/>
      <c r="ANB28" s="263"/>
      <c r="ANC28" s="263"/>
      <c r="AND28" s="263"/>
      <c r="ANE28" s="263"/>
      <c r="ANF28" s="263"/>
      <c r="ANG28" s="263"/>
      <c r="ANH28" s="263"/>
      <c r="ANI28" s="263"/>
      <c r="ANJ28" s="263"/>
      <c r="ANK28" s="263"/>
      <c r="ANL28" s="263"/>
      <c r="ANM28" s="263"/>
      <c r="ANN28" s="263"/>
      <c r="ANO28" s="263"/>
      <c r="ANP28" s="263"/>
      <c r="ANQ28" s="263"/>
      <c r="ANR28" s="263"/>
      <c r="ANS28" s="263"/>
      <c r="ANT28" s="263"/>
      <c r="ANU28" s="263"/>
      <c r="ANV28" s="263"/>
      <c r="ANW28" s="263"/>
      <c r="ANX28" s="263"/>
      <c r="ANY28" s="263"/>
      <c r="ANZ28" s="263"/>
      <c r="AOA28" s="263"/>
      <c r="AOB28" s="263"/>
      <c r="AOC28" s="263"/>
      <c r="AOD28" s="263"/>
      <c r="AOE28" s="263"/>
      <c r="AOF28" s="263"/>
      <c r="AOG28" s="263"/>
      <c r="AOH28" s="263"/>
      <c r="AOI28" s="263"/>
      <c r="AOJ28" s="263"/>
      <c r="AOK28" s="263"/>
      <c r="AOL28" s="263"/>
      <c r="AOM28" s="263"/>
      <c r="AON28" s="263"/>
      <c r="AOO28" s="263"/>
      <c r="AOP28" s="263"/>
      <c r="AOQ28" s="263"/>
      <c r="AOR28" s="263"/>
      <c r="AOS28" s="263"/>
      <c r="AOT28" s="263"/>
      <c r="AOU28" s="263"/>
    </row>
    <row r="29" spans="1:1087" ht="33" customHeight="1">
      <c r="A29" s="283" t="s">
        <v>1167</v>
      </c>
      <c r="B29" s="284" t="s">
        <v>1168</v>
      </c>
      <c r="C29" s="285" t="s">
        <v>1084</v>
      </c>
      <c r="D29" s="286">
        <v>1</v>
      </c>
      <c r="E29" s="287"/>
      <c r="F29" s="286"/>
      <c r="G29" s="296"/>
      <c r="H29" s="296"/>
      <c r="I29" s="297"/>
      <c r="J29" s="297"/>
      <c r="K29" s="298" t="s">
        <v>1121</v>
      </c>
      <c r="L29" s="292"/>
    </row>
    <row r="30" spans="1:1087" ht="33" customHeight="1">
      <c r="A30" s="283" t="s">
        <v>1169</v>
      </c>
      <c r="B30" s="284" t="s">
        <v>1170</v>
      </c>
      <c r="C30" s="285" t="s">
        <v>1084</v>
      </c>
      <c r="D30" s="286">
        <v>1</v>
      </c>
      <c r="E30" s="287"/>
      <c r="F30" s="286"/>
      <c r="G30" s="296"/>
      <c r="H30" s="296"/>
      <c r="I30" s="297"/>
      <c r="J30" s="297"/>
      <c r="K30" s="291"/>
      <c r="L30" s="292"/>
    </row>
    <row r="31" spans="1:1087" ht="33" customHeight="1">
      <c r="A31" s="283" t="s">
        <v>1171</v>
      </c>
      <c r="B31" s="284" t="s">
        <v>1172</v>
      </c>
      <c r="C31" s="285" t="s">
        <v>1120</v>
      </c>
      <c r="D31" s="306">
        <v>0</v>
      </c>
      <c r="E31" s="297">
        <v>319.25</v>
      </c>
      <c r="F31" s="286"/>
      <c r="G31" s="296"/>
      <c r="H31" s="296"/>
      <c r="I31" s="297"/>
      <c r="J31" s="297"/>
      <c r="K31" s="298" t="s">
        <v>1173</v>
      </c>
      <c r="L31" s="292"/>
    </row>
    <row r="32" spans="1:1087" ht="33" customHeight="1">
      <c r="A32" s="283" t="s">
        <v>1174</v>
      </c>
      <c r="B32" s="284" t="s">
        <v>1175</v>
      </c>
      <c r="C32" s="285" t="s">
        <v>1120</v>
      </c>
      <c r="D32" s="306">
        <v>0</v>
      </c>
      <c r="E32" s="297">
        <v>317.75</v>
      </c>
      <c r="F32" s="286"/>
      <c r="G32" s="296"/>
      <c r="H32" s="296"/>
      <c r="I32" s="297"/>
      <c r="J32" s="297"/>
      <c r="K32" s="298" t="s">
        <v>1173</v>
      </c>
      <c r="L32" s="292"/>
    </row>
    <row r="33" spans="1:12" ht="33" customHeight="1">
      <c r="A33" s="283" t="s">
        <v>1176</v>
      </c>
      <c r="B33" s="284" t="s">
        <v>1177</v>
      </c>
      <c r="C33" s="285" t="s">
        <v>1120</v>
      </c>
      <c r="D33" s="306">
        <v>0</v>
      </c>
      <c r="E33" s="297">
        <v>319.25</v>
      </c>
      <c r="F33" s="286"/>
      <c r="G33" s="296"/>
      <c r="H33" s="296"/>
      <c r="I33" s="297"/>
      <c r="J33" s="297"/>
      <c r="K33" s="298" t="s">
        <v>1173</v>
      </c>
      <c r="L33" s="292"/>
    </row>
    <row r="34" spans="1:12" ht="33" customHeight="1">
      <c r="A34" s="283" t="s">
        <v>1178</v>
      </c>
      <c r="B34" s="284" t="s">
        <v>1179</v>
      </c>
      <c r="C34" s="285" t="s">
        <v>1084</v>
      </c>
      <c r="D34" s="306">
        <v>0</v>
      </c>
      <c r="E34" s="297">
        <v>1</v>
      </c>
      <c r="F34" s="286"/>
      <c r="G34" s="296"/>
      <c r="H34" s="296"/>
      <c r="I34" s="297"/>
      <c r="J34" s="297"/>
      <c r="K34" s="298" t="s">
        <v>1173</v>
      </c>
      <c r="L34" s="292"/>
    </row>
    <row r="35" spans="1:12" ht="33" customHeight="1">
      <c r="A35" s="283" t="s">
        <v>1180</v>
      </c>
      <c r="B35" s="284" t="s">
        <v>1181</v>
      </c>
      <c r="C35" s="285" t="s">
        <v>1120</v>
      </c>
      <c r="D35" s="306">
        <v>0</v>
      </c>
      <c r="E35" s="297">
        <v>617</v>
      </c>
      <c r="F35" s="286"/>
      <c r="G35" s="296"/>
      <c r="H35" s="296"/>
      <c r="I35" s="297"/>
      <c r="J35" s="297"/>
      <c r="K35" s="298" t="s">
        <v>1173</v>
      </c>
      <c r="L35" s="292"/>
    </row>
    <row r="36" spans="1:12" ht="33" customHeight="1">
      <c r="A36" s="283" t="s">
        <v>1182</v>
      </c>
      <c r="B36" s="284" t="s">
        <v>1183</v>
      </c>
      <c r="C36" s="285" t="s">
        <v>1184</v>
      </c>
      <c r="D36" s="306">
        <v>0</v>
      </c>
      <c r="E36" s="297">
        <v>41</v>
      </c>
      <c r="F36" s="286"/>
      <c r="G36" s="296"/>
      <c r="H36" s="296"/>
      <c r="I36" s="297"/>
      <c r="J36" s="297"/>
      <c r="K36" s="298" t="s">
        <v>1173</v>
      </c>
      <c r="L36" s="292"/>
    </row>
    <row r="37" spans="1:12" ht="33" customHeight="1">
      <c r="A37" s="283" t="s">
        <v>1185</v>
      </c>
      <c r="B37" s="284" t="s">
        <v>1186</v>
      </c>
      <c r="C37" s="285" t="s">
        <v>1084</v>
      </c>
      <c r="D37" s="306">
        <v>0</v>
      </c>
      <c r="E37" s="297">
        <v>1</v>
      </c>
      <c r="F37" s="286"/>
      <c r="G37" s="296"/>
      <c r="H37" s="296"/>
      <c r="I37" s="297"/>
      <c r="J37" s="297"/>
      <c r="K37" s="300" t="s">
        <v>1187</v>
      </c>
      <c r="L37" s="292"/>
    </row>
    <row r="38" spans="1:12" ht="33" customHeight="1">
      <c r="A38" s="307" t="s">
        <v>1188</v>
      </c>
      <c r="B38" s="284" t="s">
        <v>1189</v>
      </c>
      <c r="C38" s="285"/>
      <c r="D38" s="286"/>
      <c r="E38" s="287"/>
      <c r="F38" s="286"/>
      <c r="G38" s="296"/>
      <c r="H38" s="296"/>
      <c r="I38" s="297"/>
      <c r="J38" s="297"/>
      <c r="K38" s="291"/>
      <c r="L38" s="308"/>
    </row>
    <row r="39" spans="1:12" ht="33" customHeight="1">
      <c r="A39" s="283" t="s">
        <v>1190</v>
      </c>
      <c r="B39" s="284" t="s">
        <v>1191</v>
      </c>
      <c r="C39" s="285" t="s">
        <v>1192</v>
      </c>
      <c r="D39" s="286">
        <v>617</v>
      </c>
      <c r="E39" s="287"/>
      <c r="F39" s="286"/>
      <c r="G39" s="296"/>
      <c r="H39" s="296"/>
      <c r="I39" s="297"/>
      <c r="J39" s="297"/>
      <c r="K39" s="298" t="s">
        <v>1121</v>
      </c>
      <c r="L39" s="292"/>
    </row>
    <row r="40" spans="1:12" ht="33" customHeight="1">
      <c r="A40" s="283" t="s">
        <v>1193</v>
      </c>
      <c r="B40" s="284" t="s">
        <v>1194</v>
      </c>
      <c r="C40" s="285" t="s">
        <v>1192</v>
      </c>
      <c r="D40" s="286">
        <v>362</v>
      </c>
      <c r="E40" s="287"/>
      <c r="F40" s="286"/>
      <c r="G40" s="296"/>
      <c r="H40" s="296"/>
      <c r="I40" s="297"/>
      <c r="J40" s="297"/>
      <c r="K40" s="298"/>
      <c r="L40" s="292"/>
    </row>
    <row r="41" spans="1:12" ht="33" customHeight="1">
      <c r="A41" s="283" t="s">
        <v>1195</v>
      </c>
      <c r="B41" s="284" t="s">
        <v>1196</v>
      </c>
      <c r="C41" s="285" t="s">
        <v>1192</v>
      </c>
      <c r="D41" s="286">
        <v>1616</v>
      </c>
      <c r="E41" s="297">
        <v>1791</v>
      </c>
      <c r="F41" s="286"/>
      <c r="G41" s="296"/>
      <c r="H41" s="296"/>
      <c r="I41" s="297"/>
      <c r="J41" s="297"/>
      <c r="K41" s="298" t="s">
        <v>1121</v>
      </c>
      <c r="L41" s="292"/>
    </row>
    <row r="42" spans="1:12" ht="33" customHeight="1">
      <c r="A42" s="283" t="s">
        <v>1197</v>
      </c>
      <c r="B42" s="284" t="s">
        <v>1198</v>
      </c>
      <c r="C42" s="285" t="s">
        <v>1192</v>
      </c>
      <c r="D42" s="286">
        <v>254</v>
      </c>
      <c r="E42" s="287"/>
      <c r="F42" s="286"/>
      <c r="G42" s="296"/>
      <c r="H42" s="296"/>
      <c r="I42" s="297"/>
      <c r="J42" s="297"/>
      <c r="K42" s="298"/>
      <c r="L42" s="292"/>
    </row>
    <row r="43" spans="1:12" ht="33" customHeight="1">
      <c r="A43" s="283" t="s">
        <v>1199</v>
      </c>
      <c r="B43" s="284" t="s">
        <v>1200</v>
      </c>
      <c r="C43" s="285" t="s">
        <v>1192</v>
      </c>
      <c r="D43" s="286">
        <v>332</v>
      </c>
      <c r="E43" s="287"/>
      <c r="F43" s="286"/>
      <c r="G43" s="296"/>
      <c r="H43" s="296"/>
      <c r="I43" s="297"/>
      <c r="J43" s="297"/>
      <c r="K43" s="298" t="s">
        <v>1121</v>
      </c>
      <c r="L43" s="292"/>
    </row>
    <row r="44" spans="1:12" ht="33" customHeight="1">
      <c r="A44" s="283" t="s">
        <v>1201</v>
      </c>
      <c r="B44" s="284" t="s">
        <v>1202</v>
      </c>
      <c r="C44" s="285" t="s">
        <v>1192</v>
      </c>
      <c r="D44" s="286">
        <v>400</v>
      </c>
      <c r="E44" s="297">
        <v>114</v>
      </c>
      <c r="F44" s="286"/>
      <c r="G44" s="296"/>
      <c r="H44" s="296"/>
      <c r="I44" s="297"/>
      <c r="J44" s="297"/>
      <c r="K44" s="298" t="s">
        <v>1203</v>
      </c>
      <c r="L44" s="292"/>
    </row>
    <row r="45" spans="1:12" ht="33" customHeight="1">
      <c r="A45" s="283" t="s">
        <v>1204</v>
      </c>
      <c r="B45" s="284" t="s">
        <v>1205</v>
      </c>
      <c r="C45" s="285" t="s">
        <v>1120</v>
      </c>
      <c r="D45" s="286">
        <v>200</v>
      </c>
      <c r="E45" s="297">
        <v>57</v>
      </c>
      <c r="F45" s="286"/>
      <c r="G45" s="296"/>
      <c r="H45" s="296"/>
      <c r="I45" s="297"/>
      <c r="J45" s="297"/>
      <c r="K45" s="298" t="s">
        <v>1203</v>
      </c>
      <c r="L45" s="292"/>
    </row>
    <row r="46" spans="1:12" ht="33" customHeight="1">
      <c r="A46" s="283" t="s">
        <v>1206</v>
      </c>
      <c r="B46" s="284" t="s">
        <v>1207</v>
      </c>
      <c r="C46" s="285" t="s">
        <v>1192</v>
      </c>
      <c r="D46" s="306">
        <v>0</v>
      </c>
      <c r="E46" s="297">
        <v>120</v>
      </c>
      <c r="F46" s="286"/>
      <c r="G46" s="296"/>
      <c r="H46" s="296"/>
      <c r="I46" s="297"/>
      <c r="J46" s="297"/>
      <c r="K46" s="298" t="s">
        <v>1208</v>
      </c>
      <c r="L46" s="292"/>
    </row>
    <row r="47" spans="1:12" ht="33" customHeight="1">
      <c r="A47" s="283" t="s">
        <v>1209</v>
      </c>
      <c r="B47" s="284" t="s">
        <v>1210</v>
      </c>
      <c r="C47" s="285" t="s">
        <v>1120</v>
      </c>
      <c r="D47" s="306">
        <v>0</v>
      </c>
      <c r="E47" s="297">
        <v>96</v>
      </c>
      <c r="F47" s="286"/>
      <c r="G47" s="296"/>
      <c r="H47" s="296"/>
      <c r="I47" s="297"/>
      <c r="J47" s="297"/>
      <c r="K47" s="298" t="s">
        <v>1208</v>
      </c>
      <c r="L47" s="292"/>
    </row>
    <row r="48" spans="1:12" ht="33" customHeight="1">
      <c r="A48" s="283" t="s">
        <v>1211</v>
      </c>
      <c r="B48" s="284" t="s">
        <v>1212</v>
      </c>
      <c r="C48" s="285"/>
      <c r="D48" s="286"/>
      <c r="E48" s="287"/>
      <c r="F48" s="286"/>
      <c r="G48" s="296"/>
      <c r="H48" s="296"/>
      <c r="I48" s="297"/>
      <c r="J48" s="297"/>
      <c r="K48" s="291"/>
      <c r="L48" s="309"/>
    </row>
    <row r="49" spans="1:12" ht="33" customHeight="1">
      <c r="A49" s="283" t="s">
        <v>1213</v>
      </c>
      <c r="B49" s="284" t="s">
        <v>1214</v>
      </c>
      <c r="C49" s="285" t="s">
        <v>1120</v>
      </c>
      <c r="D49" s="286">
        <v>199</v>
      </c>
      <c r="E49" s="297">
        <v>246</v>
      </c>
      <c r="F49" s="286"/>
      <c r="G49" s="296"/>
      <c r="H49" s="296"/>
      <c r="I49" s="297"/>
      <c r="J49" s="297"/>
      <c r="K49" s="300" t="s">
        <v>1121</v>
      </c>
      <c r="L49" s="292"/>
    </row>
    <row r="50" spans="1:12" ht="33" customHeight="1">
      <c r="A50" s="283" t="s">
        <v>1215</v>
      </c>
      <c r="B50" s="284" t="s">
        <v>1216</v>
      </c>
      <c r="C50" s="285" t="s">
        <v>1084</v>
      </c>
      <c r="D50" s="286">
        <v>1</v>
      </c>
      <c r="E50" s="297">
        <v>0</v>
      </c>
      <c r="F50" s="286"/>
      <c r="G50" s="296"/>
      <c r="H50" s="296"/>
      <c r="I50" s="297"/>
      <c r="J50" s="297"/>
      <c r="K50" s="300" t="s">
        <v>1217</v>
      </c>
      <c r="L50" s="292"/>
    </row>
    <row r="51" spans="1:12" ht="33" customHeight="1">
      <c r="A51" s="283" t="s">
        <v>1218</v>
      </c>
      <c r="B51" s="284" t="s">
        <v>1219</v>
      </c>
      <c r="C51" s="285" t="s">
        <v>1220</v>
      </c>
      <c r="D51" s="286">
        <v>43350</v>
      </c>
      <c r="E51" s="297">
        <v>56355</v>
      </c>
      <c r="F51" s="286"/>
      <c r="G51" s="296"/>
      <c r="H51" s="296"/>
      <c r="I51" s="297"/>
      <c r="J51" s="297"/>
      <c r="K51" s="298" t="s">
        <v>1221</v>
      </c>
      <c r="L51" s="292"/>
    </row>
    <row r="52" spans="1:12" ht="33" customHeight="1">
      <c r="A52" s="283" t="s">
        <v>1222</v>
      </c>
      <c r="B52" s="284" t="s">
        <v>1219</v>
      </c>
      <c r="C52" s="285" t="s">
        <v>1220</v>
      </c>
      <c r="D52" s="286"/>
      <c r="E52" s="297">
        <v>11057</v>
      </c>
      <c r="F52" s="286"/>
      <c r="G52" s="296"/>
      <c r="H52" s="296"/>
      <c r="I52" s="297"/>
      <c r="J52" s="297"/>
      <c r="K52" s="298" t="s">
        <v>1221</v>
      </c>
      <c r="L52" s="292"/>
    </row>
    <row r="53" spans="1:12" ht="33" customHeight="1">
      <c r="A53" s="283" t="s">
        <v>1223</v>
      </c>
      <c r="B53" s="284" t="s">
        <v>1224</v>
      </c>
      <c r="C53" s="285" t="s">
        <v>1225</v>
      </c>
      <c r="D53" s="286">
        <v>11469</v>
      </c>
      <c r="E53" s="297">
        <v>5963</v>
      </c>
      <c r="F53" s="286"/>
      <c r="G53" s="296"/>
      <c r="H53" s="296"/>
      <c r="I53" s="297"/>
      <c r="J53" s="297"/>
      <c r="K53" s="298" t="s">
        <v>1226</v>
      </c>
      <c r="L53" s="292"/>
    </row>
    <row r="54" spans="1:12" ht="33" customHeight="1">
      <c r="A54" s="283" t="s">
        <v>1227</v>
      </c>
      <c r="B54" s="284" t="s">
        <v>1228</v>
      </c>
      <c r="C54" s="285" t="s">
        <v>1220</v>
      </c>
      <c r="D54" s="286">
        <v>21675</v>
      </c>
      <c r="E54" s="297">
        <v>28178</v>
      </c>
      <c r="F54" s="286"/>
      <c r="G54" s="296"/>
      <c r="H54" s="296"/>
      <c r="I54" s="297"/>
      <c r="J54" s="297"/>
      <c r="K54" s="300" t="s">
        <v>1121</v>
      </c>
      <c r="L54" s="292"/>
    </row>
    <row r="55" spans="1:12" ht="33" customHeight="1">
      <c r="A55" s="283" t="s">
        <v>1229</v>
      </c>
      <c r="B55" s="284" t="s">
        <v>1230</v>
      </c>
      <c r="C55" s="285" t="s">
        <v>1220</v>
      </c>
      <c r="D55" s="286"/>
      <c r="E55" s="297">
        <v>11846</v>
      </c>
      <c r="F55" s="286"/>
      <c r="G55" s="296"/>
      <c r="H55" s="296"/>
      <c r="I55" s="297"/>
      <c r="J55" s="297"/>
      <c r="K55" s="298" t="s">
        <v>1221</v>
      </c>
      <c r="L55" s="292"/>
    </row>
    <row r="56" spans="1:12" ht="33" customHeight="1">
      <c r="A56" s="283" t="s">
        <v>1231</v>
      </c>
      <c r="B56" s="284" t="s">
        <v>1232</v>
      </c>
      <c r="C56" s="285" t="s">
        <v>1220</v>
      </c>
      <c r="D56" s="286">
        <v>21675</v>
      </c>
      <c r="E56" s="287"/>
      <c r="F56" s="286"/>
      <c r="G56" s="296"/>
      <c r="H56" s="296"/>
      <c r="I56" s="297"/>
      <c r="J56" s="297"/>
      <c r="K56" s="300" t="s">
        <v>1121</v>
      </c>
      <c r="L56" s="292"/>
    </row>
    <row r="57" spans="1:12" ht="33" customHeight="1">
      <c r="A57" s="283" t="s">
        <v>1233</v>
      </c>
      <c r="B57" s="284" t="s">
        <v>1234</v>
      </c>
      <c r="C57" s="285" t="s">
        <v>1220</v>
      </c>
      <c r="D57" s="286">
        <v>11469</v>
      </c>
      <c r="E57" s="297">
        <v>5963</v>
      </c>
      <c r="F57" s="286"/>
      <c r="G57" s="296"/>
      <c r="H57" s="296"/>
      <c r="I57" s="297"/>
      <c r="J57" s="297"/>
      <c r="K57" s="298" t="s">
        <v>1235</v>
      </c>
      <c r="L57" s="292"/>
    </row>
    <row r="58" spans="1:12" ht="33" customHeight="1">
      <c r="A58" s="283" t="s">
        <v>1236</v>
      </c>
      <c r="B58" s="284" t="s">
        <v>1237</v>
      </c>
      <c r="C58" s="285" t="s">
        <v>1084</v>
      </c>
      <c r="D58" s="286">
        <v>1</v>
      </c>
      <c r="E58" s="287"/>
      <c r="F58" s="286"/>
      <c r="G58" s="296"/>
      <c r="H58" s="296"/>
      <c r="I58" s="297"/>
      <c r="J58" s="297"/>
      <c r="K58" s="300" t="s">
        <v>1121</v>
      </c>
      <c r="L58" s="292"/>
    </row>
    <row r="59" spans="1:12" ht="33" customHeight="1">
      <c r="A59" s="283" t="s">
        <v>1238</v>
      </c>
      <c r="B59" s="284" t="s">
        <v>1239</v>
      </c>
      <c r="C59" s="285" t="s">
        <v>1085</v>
      </c>
      <c r="D59" s="286">
        <v>2109</v>
      </c>
      <c r="E59" s="287"/>
      <c r="F59" s="286"/>
      <c r="G59" s="296"/>
      <c r="H59" s="296"/>
      <c r="I59" s="297"/>
      <c r="J59" s="297"/>
      <c r="K59" s="300" t="s">
        <v>1121</v>
      </c>
      <c r="L59" s="292"/>
    </row>
    <row r="60" spans="1:12" ht="33" customHeight="1">
      <c r="A60" s="283" t="s">
        <v>1240</v>
      </c>
      <c r="B60" s="284" t="s">
        <v>1241</v>
      </c>
      <c r="C60" s="285" t="s">
        <v>1084</v>
      </c>
      <c r="D60" s="286">
        <v>1</v>
      </c>
      <c r="E60" s="287"/>
      <c r="F60" s="286"/>
      <c r="G60" s="296"/>
      <c r="H60" s="296"/>
      <c r="I60" s="297"/>
      <c r="J60" s="297"/>
      <c r="K60" s="300"/>
      <c r="L60" s="292"/>
    </row>
    <row r="61" spans="1:12" ht="33" customHeight="1">
      <c r="A61" s="307" t="s">
        <v>1242</v>
      </c>
      <c r="B61" s="284" t="s">
        <v>1243</v>
      </c>
      <c r="C61" s="285" t="s">
        <v>1084</v>
      </c>
      <c r="D61" s="286">
        <v>1</v>
      </c>
      <c r="E61" s="287"/>
      <c r="F61" s="286"/>
      <c r="G61" s="296"/>
      <c r="H61" s="296"/>
      <c r="I61" s="297"/>
      <c r="J61" s="297"/>
      <c r="K61" s="291"/>
      <c r="L61" s="292"/>
    </row>
    <row r="62" spans="1:12" ht="33" customHeight="1">
      <c r="A62" s="283" t="s">
        <v>1244</v>
      </c>
      <c r="B62" s="284" t="s">
        <v>1245</v>
      </c>
      <c r="C62" s="285" t="s">
        <v>1137</v>
      </c>
      <c r="D62" s="297">
        <v>0</v>
      </c>
      <c r="E62" s="297">
        <v>2</v>
      </c>
      <c r="F62" s="286"/>
      <c r="G62" s="296"/>
      <c r="H62" s="296"/>
      <c r="I62" s="297"/>
      <c r="J62" s="297"/>
      <c r="K62" s="298" t="s">
        <v>1208</v>
      </c>
      <c r="L62" s="292"/>
    </row>
    <row r="63" spans="1:12" ht="33" customHeight="1">
      <c r="A63" s="307" t="s">
        <v>1246</v>
      </c>
      <c r="B63" s="284" t="s">
        <v>1247</v>
      </c>
      <c r="C63" s="285" t="s">
        <v>1192</v>
      </c>
      <c r="D63" s="297">
        <v>0</v>
      </c>
      <c r="E63" s="297">
        <v>82</v>
      </c>
      <c r="F63" s="286"/>
      <c r="G63" s="296"/>
      <c r="H63" s="296"/>
      <c r="I63" s="297"/>
      <c r="J63" s="297"/>
      <c r="K63" s="298" t="s">
        <v>1208</v>
      </c>
      <c r="L63" s="292"/>
    </row>
    <row r="64" spans="1:12" ht="33" customHeight="1">
      <c r="A64" s="283" t="s">
        <v>1248</v>
      </c>
      <c r="B64" s="284" t="s">
        <v>1249</v>
      </c>
      <c r="C64" s="285" t="s">
        <v>1120</v>
      </c>
      <c r="D64" s="297">
        <v>0</v>
      </c>
      <c r="E64" s="297">
        <v>246</v>
      </c>
      <c r="F64" s="286"/>
      <c r="G64" s="296"/>
      <c r="H64" s="296"/>
      <c r="I64" s="297"/>
      <c r="J64" s="297"/>
      <c r="K64" s="298" t="s">
        <v>1250</v>
      </c>
      <c r="L64" s="292"/>
    </row>
    <row r="65" spans="1:12" ht="33" customHeight="1">
      <c r="A65" s="307" t="s">
        <v>1251</v>
      </c>
      <c r="B65" s="284" t="s">
        <v>1252</v>
      </c>
      <c r="C65" s="285" t="s">
        <v>1084</v>
      </c>
      <c r="D65" s="297">
        <v>0</v>
      </c>
      <c r="E65" s="297">
        <v>1</v>
      </c>
      <c r="F65" s="286"/>
      <c r="G65" s="296"/>
      <c r="H65" s="296"/>
      <c r="I65" s="297"/>
      <c r="J65" s="297"/>
      <c r="K65" s="298" t="s">
        <v>1250</v>
      </c>
      <c r="L65" s="292"/>
    </row>
    <row r="66" spans="1:12" ht="33" customHeight="1">
      <c r="A66" s="283" t="s">
        <v>1253</v>
      </c>
      <c r="B66" s="284" t="s">
        <v>1254</v>
      </c>
      <c r="C66" s="285"/>
      <c r="D66" s="286"/>
      <c r="E66" s="287"/>
      <c r="F66" s="286"/>
      <c r="G66" s="296"/>
      <c r="H66" s="296"/>
      <c r="I66" s="297"/>
      <c r="J66" s="297"/>
      <c r="K66" s="291"/>
      <c r="L66" s="309"/>
    </row>
    <row r="67" spans="1:12" ht="33" customHeight="1">
      <c r="A67" s="283" t="s">
        <v>1255</v>
      </c>
      <c r="B67" s="284" t="s">
        <v>1256</v>
      </c>
      <c r="C67" s="285" t="s">
        <v>1085</v>
      </c>
      <c r="D67" s="286">
        <v>34000</v>
      </c>
      <c r="E67" s="287"/>
      <c r="F67" s="286"/>
      <c r="G67" s="296"/>
      <c r="H67" s="296"/>
      <c r="I67" s="297"/>
      <c r="J67" s="297"/>
      <c r="K67" s="291"/>
      <c r="L67" s="292"/>
    </row>
    <row r="68" spans="1:12" ht="33" customHeight="1">
      <c r="A68" s="283" t="s">
        <v>1257</v>
      </c>
      <c r="B68" s="284" t="s">
        <v>1258</v>
      </c>
      <c r="C68" s="285" t="s">
        <v>1085</v>
      </c>
      <c r="D68" s="286">
        <v>6838</v>
      </c>
      <c r="E68" s="287"/>
      <c r="F68" s="286"/>
      <c r="G68" s="296"/>
      <c r="H68" s="296"/>
      <c r="I68" s="297"/>
      <c r="J68" s="297"/>
      <c r="K68" s="298" t="s">
        <v>1259</v>
      </c>
      <c r="L68" s="292"/>
    </row>
    <row r="69" spans="1:12" ht="33" customHeight="1">
      <c r="A69" s="283" t="s">
        <v>1260</v>
      </c>
      <c r="B69" s="284" t="s">
        <v>1261</v>
      </c>
      <c r="C69" s="285" t="s">
        <v>1262</v>
      </c>
      <c r="D69" s="286">
        <v>1510.18</v>
      </c>
      <c r="E69" s="310">
        <v>1514.635</v>
      </c>
      <c r="F69" s="286"/>
      <c r="G69" s="296"/>
      <c r="H69" s="301"/>
      <c r="I69" s="297"/>
      <c r="J69" s="297"/>
      <c r="K69" s="298" t="s">
        <v>1263</v>
      </c>
      <c r="L69" s="292"/>
    </row>
    <row r="70" spans="1:12" ht="33" customHeight="1">
      <c r="A70" s="283" t="s">
        <v>1264</v>
      </c>
      <c r="B70" s="284" t="s">
        <v>1265</v>
      </c>
      <c r="C70" s="285" t="s">
        <v>1220</v>
      </c>
      <c r="D70" s="286">
        <v>25580.94</v>
      </c>
      <c r="E70" s="297">
        <v>25679.759999999998</v>
      </c>
      <c r="F70" s="286"/>
      <c r="G70" s="296"/>
      <c r="H70" s="301"/>
      <c r="I70" s="297"/>
      <c r="J70" s="297"/>
      <c r="K70" s="298" t="s">
        <v>1266</v>
      </c>
      <c r="L70" s="292"/>
    </row>
    <row r="71" spans="1:12" ht="33" customHeight="1">
      <c r="A71" s="283" t="s">
        <v>1267</v>
      </c>
      <c r="B71" s="284" t="s">
        <v>1268</v>
      </c>
      <c r="C71" s="285" t="s">
        <v>1269</v>
      </c>
      <c r="D71" s="286">
        <v>1343</v>
      </c>
      <c r="E71" s="297">
        <v>1348.9</v>
      </c>
      <c r="F71" s="286"/>
      <c r="G71" s="296"/>
      <c r="H71" s="296"/>
      <c r="I71" s="297"/>
      <c r="J71" s="297"/>
      <c r="K71" s="298" t="s">
        <v>1263</v>
      </c>
      <c r="L71" s="292"/>
    </row>
    <row r="72" spans="1:12" ht="33" customHeight="1">
      <c r="A72" s="283" t="s">
        <v>1270</v>
      </c>
      <c r="B72" s="284" t="s">
        <v>1271</v>
      </c>
      <c r="C72" s="285" t="s">
        <v>1269</v>
      </c>
      <c r="D72" s="286">
        <v>4007</v>
      </c>
      <c r="E72" s="297">
        <v>4022.18</v>
      </c>
      <c r="F72" s="286"/>
      <c r="G72" s="296"/>
      <c r="H72" s="301"/>
      <c r="I72" s="297"/>
      <c r="J72" s="297"/>
      <c r="K72" s="298" t="s">
        <v>1263</v>
      </c>
      <c r="L72" s="292"/>
    </row>
    <row r="73" spans="1:12" ht="33" customHeight="1">
      <c r="A73" s="283" t="s">
        <v>1272</v>
      </c>
      <c r="B73" s="284" t="s">
        <v>1273</v>
      </c>
      <c r="C73" s="285" t="s">
        <v>1085</v>
      </c>
      <c r="D73" s="286">
        <v>26064</v>
      </c>
      <c r="E73" s="297">
        <v>33186</v>
      </c>
      <c r="F73" s="286"/>
      <c r="G73" s="296"/>
      <c r="H73" s="301"/>
      <c r="I73" s="297"/>
      <c r="J73" s="297"/>
      <c r="K73" s="298" t="s">
        <v>1263</v>
      </c>
      <c r="L73" s="292"/>
    </row>
    <row r="74" spans="1:12" ht="33" customHeight="1">
      <c r="A74" s="283" t="s">
        <v>1274</v>
      </c>
      <c r="B74" s="284" t="s">
        <v>1275</v>
      </c>
      <c r="C74" s="285" t="s">
        <v>1085</v>
      </c>
      <c r="D74" s="286">
        <v>50848</v>
      </c>
      <c r="E74" s="297">
        <v>50874.5</v>
      </c>
      <c r="F74" s="286"/>
      <c r="G74" s="296"/>
      <c r="H74" s="301"/>
      <c r="I74" s="297"/>
      <c r="J74" s="297"/>
      <c r="K74" s="298" t="s">
        <v>1263</v>
      </c>
      <c r="L74" s="292"/>
    </row>
    <row r="75" spans="1:12" ht="33" customHeight="1">
      <c r="A75" s="283" t="s">
        <v>1276</v>
      </c>
      <c r="B75" s="284" t="s">
        <v>1277</v>
      </c>
      <c r="C75" s="285" t="s">
        <v>1269</v>
      </c>
      <c r="D75" s="286">
        <v>40</v>
      </c>
      <c r="E75" s="297">
        <v>49.6</v>
      </c>
      <c r="F75" s="286"/>
      <c r="G75" s="296"/>
      <c r="H75" s="301"/>
      <c r="I75" s="297"/>
      <c r="J75" s="297"/>
      <c r="K75" s="298" t="s">
        <v>1266</v>
      </c>
      <c r="L75" s="292"/>
    </row>
    <row r="76" spans="1:12" ht="33" customHeight="1">
      <c r="A76" s="283" t="s">
        <v>1278</v>
      </c>
      <c r="B76" s="284" t="s">
        <v>1279</v>
      </c>
      <c r="C76" s="285" t="s">
        <v>1269</v>
      </c>
      <c r="D76" s="286">
        <v>316</v>
      </c>
      <c r="E76" s="287"/>
      <c r="F76" s="286"/>
      <c r="G76" s="296"/>
      <c r="H76" s="301"/>
      <c r="I76" s="297"/>
      <c r="J76" s="297"/>
      <c r="K76" s="291"/>
      <c r="L76" s="292"/>
    </row>
    <row r="77" spans="1:12" ht="33" customHeight="1">
      <c r="A77" s="283" t="s">
        <v>1280</v>
      </c>
      <c r="B77" s="284" t="s">
        <v>1281</v>
      </c>
      <c r="C77" s="285" t="s">
        <v>1269</v>
      </c>
      <c r="D77" s="286">
        <v>3</v>
      </c>
      <c r="E77" s="287"/>
      <c r="F77" s="286"/>
      <c r="G77" s="296"/>
      <c r="H77" s="301"/>
      <c r="I77" s="297"/>
      <c r="J77" s="297"/>
      <c r="K77" s="300" t="s">
        <v>1121</v>
      </c>
      <c r="L77" s="292"/>
    </row>
    <row r="78" spans="1:12" ht="33" customHeight="1">
      <c r="A78" s="283" t="s">
        <v>1282</v>
      </c>
      <c r="B78" s="284" t="s">
        <v>1283</v>
      </c>
      <c r="C78" s="285" t="s">
        <v>1269</v>
      </c>
      <c r="D78" s="286">
        <v>12</v>
      </c>
      <c r="E78" s="287"/>
      <c r="F78" s="286"/>
      <c r="G78" s="296"/>
      <c r="H78" s="296"/>
      <c r="I78" s="297"/>
      <c r="J78" s="297"/>
      <c r="K78" s="300" t="s">
        <v>1121</v>
      </c>
      <c r="L78" s="292"/>
    </row>
    <row r="79" spans="1:12" ht="33" customHeight="1">
      <c r="A79" s="283" t="s">
        <v>1284</v>
      </c>
      <c r="B79" s="284" t="s">
        <v>21</v>
      </c>
      <c r="C79" s="285" t="s">
        <v>1285</v>
      </c>
      <c r="D79" s="286">
        <v>2605</v>
      </c>
      <c r="E79" s="287"/>
      <c r="F79" s="286"/>
      <c r="G79" s="296"/>
      <c r="H79" s="296"/>
      <c r="I79" s="297"/>
      <c r="J79" s="297"/>
      <c r="K79" s="300" t="s">
        <v>1121</v>
      </c>
      <c r="L79" s="292"/>
    </row>
    <row r="80" spans="1:12" ht="33" customHeight="1">
      <c r="A80" s="283" t="s">
        <v>1286</v>
      </c>
      <c r="B80" s="284" t="s">
        <v>22</v>
      </c>
      <c r="C80" s="285" t="s">
        <v>1285</v>
      </c>
      <c r="D80" s="286">
        <v>7442</v>
      </c>
      <c r="E80" s="287"/>
      <c r="F80" s="286"/>
      <c r="G80" s="296"/>
      <c r="H80" s="296"/>
      <c r="I80" s="297"/>
      <c r="J80" s="297"/>
      <c r="K80" s="300" t="s">
        <v>1121</v>
      </c>
      <c r="L80" s="292"/>
    </row>
    <row r="81" spans="1:12" ht="33" customHeight="1">
      <c r="A81" s="283" t="s">
        <v>1287</v>
      </c>
      <c r="B81" s="284" t="s">
        <v>23</v>
      </c>
      <c r="C81" s="285" t="s">
        <v>1285</v>
      </c>
      <c r="D81" s="286">
        <v>1319</v>
      </c>
      <c r="E81" s="287"/>
      <c r="F81" s="286"/>
      <c r="G81" s="296"/>
      <c r="H81" s="296"/>
      <c r="I81" s="297"/>
      <c r="J81" s="297"/>
      <c r="K81" s="300" t="s">
        <v>1121</v>
      </c>
      <c r="L81" s="292"/>
    </row>
    <row r="82" spans="1:12" ht="33" customHeight="1">
      <c r="A82" s="283" t="s">
        <v>1288</v>
      </c>
      <c r="B82" s="284" t="s">
        <v>1289</v>
      </c>
      <c r="C82" s="285" t="s">
        <v>1085</v>
      </c>
      <c r="D82" s="286">
        <v>10846</v>
      </c>
      <c r="E82" s="287"/>
      <c r="F82" s="286"/>
      <c r="G82" s="296"/>
      <c r="H82" s="296"/>
      <c r="I82" s="297"/>
      <c r="J82" s="297"/>
      <c r="K82" s="298" t="s">
        <v>1121</v>
      </c>
      <c r="L82" s="292"/>
    </row>
    <row r="83" spans="1:12" ht="33" customHeight="1">
      <c r="A83" s="283" t="s">
        <v>1290</v>
      </c>
      <c r="B83" s="284" t="s">
        <v>1291</v>
      </c>
      <c r="C83" s="285" t="s">
        <v>1085</v>
      </c>
      <c r="D83" s="286">
        <v>490</v>
      </c>
      <c r="E83" s="287"/>
      <c r="F83" s="286"/>
      <c r="G83" s="296"/>
      <c r="H83" s="296"/>
      <c r="I83" s="297"/>
      <c r="J83" s="297"/>
      <c r="K83" s="298" t="s">
        <v>1121</v>
      </c>
      <c r="L83" s="292"/>
    </row>
    <row r="84" spans="1:12" ht="33" customHeight="1">
      <c r="A84" s="283" t="s">
        <v>1292</v>
      </c>
      <c r="B84" s="284" t="s">
        <v>1293</v>
      </c>
      <c r="C84" s="285" t="s">
        <v>1085</v>
      </c>
      <c r="D84" s="286">
        <v>626</v>
      </c>
      <c r="E84" s="287"/>
      <c r="F84" s="286"/>
      <c r="G84" s="296"/>
      <c r="H84" s="296"/>
      <c r="I84" s="297"/>
      <c r="J84" s="297"/>
      <c r="K84" s="298" t="s">
        <v>1121</v>
      </c>
      <c r="L84" s="292"/>
    </row>
    <row r="85" spans="1:12" ht="33" customHeight="1">
      <c r="A85" s="283" t="s">
        <v>1294</v>
      </c>
      <c r="B85" s="284" t="s">
        <v>1295</v>
      </c>
      <c r="C85" s="285" t="s">
        <v>1085</v>
      </c>
      <c r="D85" s="286">
        <v>1389</v>
      </c>
      <c r="E85" s="287"/>
      <c r="F85" s="286"/>
      <c r="G85" s="296"/>
      <c r="H85" s="296"/>
      <c r="I85" s="297"/>
      <c r="J85" s="297"/>
      <c r="K85" s="298" t="s">
        <v>1121</v>
      </c>
      <c r="L85" s="292"/>
    </row>
    <row r="86" spans="1:12" ht="33" customHeight="1">
      <c r="A86" s="283" t="s">
        <v>1296</v>
      </c>
      <c r="B86" s="284" t="s">
        <v>1297</v>
      </c>
      <c r="C86" s="285" t="s">
        <v>1269</v>
      </c>
      <c r="D86" s="286">
        <v>6</v>
      </c>
      <c r="E86" s="287"/>
      <c r="F86" s="286"/>
      <c r="G86" s="296"/>
      <c r="H86" s="296"/>
      <c r="I86" s="297"/>
      <c r="J86" s="297"/>
      <c r="K86" s="298" t="s">
        <v>1121</v>
      </c>
      <c r="L86" s="292"/>
    </row>
    <row r="87" spans="1:12" ht="33" customHeight="1">
      <c r="A87" s="283" t="s">
        <v>1298</v>
      </c>
      <c r="B87" s="284" t="s">
        <v>1299</v>
      </c>
      <c r="C87" s="285" t="s">
        <v>1269</v>
      </c>
      <c r="D87" s="286"/>
      <c r="E87" s="286">
        <v>5.95</v>
      </c>
      <c r="F87" s="286"/>
      <c r="G87" s="296"/>
      <c r="H87" s="296"/>
      <c r="I87" s="297"/>
      <c r="J87" s="297"/>
      <c r="K87" s="298" t="s">
        <v>1300</v>
      </c>
      <c r="L87" s="292"/>
    </row>
    <row r="88" spans="1:12" ht="33" customHeight="1">
      <c r="A88" s="307" t="s">
        <v>1301</v>
      </c>
      <c r="B88" s="284" t="s">
        <v>1302</v>
      </c>
      <c r="C88" s="285"/>
      <c r="D88" s="286"/>
      <c r="E88" s="287"/>
      <c r="F88" s="286"/>
      <c r="G88" s="296"/>
      <c r="H88" s="296"/>
      <c r="I88" s="297"/>
      <c r="J88" s="297"/>
      <c r="K88" s="291"/>
      <c r="L88" s="309"/>
    </row>
    <row r="89" spans="1:12" ht="33" customHeight="1">
      <c r="A89" s="283" t="s">
        <v>1303</v>
      </c>
      <c r="B89" s="284" t="s">
        <v>1304</v>
      </c>
      <c r="C89" s="285" t="s">
        <v>1085</v>
      </c>
      <c r="D89" s="286">
        <v>2488</v>
      </c>
      <c r="E89" s="297">
        <v>7945.8</v>
      </c>
      <c r="F89" s="286"/>
      <c r="G89" s="296"/>
      <c r="H89" s="301"/>
      <c r="I89" s="297"/>
      <c r="J89" s="297"/>
      <c r="K89" s="298" t="s">
        <v>1266</v>
      </c>
      <c r="L89" s="292"/>
    </row>
    <row r="90" spans="1:12" ht="33" customHeight="1">
      <c r="A90" s="283" t="s">
        <v>1305</v>
      </c>
      <c r="B90" s="284" t="s">
        <v>1306</v>
      </c>
      <c r="C90" s="285" t="s">
        <v>1085</v>
      </c>
      <c r="D90" s="286">
        <v>903</v>
      </c>
      <c r="E90" s="287"/>
      <c r="F90" s="286"/>
      <c r="G90" s="296"/>
      <c r="H90" s="296"/>
      <c r="I90" s="297"/>
      <c r="J90" s="297"/>
      <c r="K90" s="291"/>
      <c r="L90" s="292"/>
    </row>
    <row r="91" spans="1:12" ht="33" customHeight="1">
      <c r="A91" s="283" t="s">
        <v>1307</v>
      </c>
      <c r="B91" s="284" t="s">
        <v>1308</v>
      </c>
      <c r="C91" s="285" t="s">
        <v>1085</v>
      </c>
      <c r="D91" s="286">
        <v>1354</v>
      </c>
      <c r="E91" s="287"/>
      <c r="F91" s="286"/>
      <c r="G91" s="296"/>
      <c r="H91" s="296"/>
      <c r="I91" s="297"/>
      <c r="J91" s="297"/>
      <c r="K91" s="300" t="s">
        <v>1121</v>
      </c>
      <c r="L91" s="292"/>
    </row>
    <row r="92" spans="1:12" ht="33" customHeight="1">
      <c r="A92" s="283" t="s">
        <v>1309</v>
      </c>
      <c r="B92" s="284" t="s">
        <v>1310</v>
      </c>
      <c r="C92" s="285" t="s">
        <v>1085</v>
      </c>
      <c r="D92" s="286">
        <v>315.38</v>
      </c>
      <c r="E92" s="287"/>
      <c r="F92" s="286"/>
      <c r="G92" s="296"/>
      <c r="H92" s="301"/>
      <c r="I92" s="297"/>
      <c r="J92" s="297"/>
      <c r="K92" s="300" t="s">
        <v>1121</v>
      </c>
      <c r="L92" s="292"/>
    </row>
    <row r="93" spans="1:12" ht="33" customHeight="1">
      <c r="A93" s="283" t="s">
        <v>1311</v>
      </c>
      <c r="B93" s="284" t="s">
        <v>1312</v>
      </c>
      <c r="C93" s="285" t="s">
        <v>1085</v>
      </c>
      <c r="D93" s="286">
        <v>109.9</v>
      </c>
      <c r="E93" s="287"/>
      <c r="F93" s="286"/>
      <c r="G93" s="296"/>
      <c r="H93" s="296"/>
      <c r="I93" s="297"/>
      <c r="J93" s="297"/>
      <c r="K93" s="300" t="s">
        <v>1121</v>
      </c>
      <c r="L93" s="292"/>
    </row>
    <row r="94" spans="1:12" ht="33" customHeight="1">
      <c r="A94" s="283" t="s">
        <v>1313</v>
      </c>
      <c r="B94" s="284" t="s">
        <v>1314</v>
      </c>
      <c r="C94" s="285" t="s">
        <v>1085</v>
      </c>
      <c r="D94" s="286">
        <v>902</v>
      </c>
      <c r="E94" s="287"/>
      <c r="F94" s="286"/>
      <c r="G94" s="296"/>
      <c r="H94" s="296"/>
      <c r="I94" s="297"/>
      <c r="J94" s="297"/>
      <c r="K94" s="300" t="s">
        <v>1121</v>
      </c>
      <c r="L94" s="292"/>
    </row>
    <row r="95" spans="1:12" ht="33" customHeight="1">
      <c r="A95" s="283" t="s">
        <v>1315</v>
      </c>
      <c r="B95" s="284" t="s">
        <v>1316</v>
      </c>
      <c r="C95" s="285" t="s">
        <v>1085</v>
      </c>
      <c r="D95" s="286">
        <v>1983</v>
      </c>
      <c r="E95" s="287"/>
      <c r="F95" s="286"/>
      <c r="G95" s="296"/>
      <c r="H95" s="296"/>
      <c r="I95" s="297"/>
      <c r="J95" s="297"/>
      <c r="K95" s="311"/>
      <c r="L95" s="292"/>
    </row>
    <row r="96" spans="1:12" ht="33" customHeight="1">
      <c r="A96" s="283" t="s">
        <v>1317</v>
      </c>
      <c r="B96" s="284" t="s">
        <v>1318</v>
      </c>
      <c r="C96" s="285" t="s">
        <v>1085</v>
      </c>
      <c r="D96" s="286"/>
      <c r="E96" s="297">
        <v>2173.25</v>
      </c>
      <c r="F96" s="294"/>
      <c r="G96" s="296"/>
      <c r="H96" s="301"/>
      <c r="I96" s="297"/>
      <c r="J96" s="297"/>
      <c r="K96" s="298" t="s">
        <v>1263</v>
      </c>
      <c r="L96" s="292"/>
    </row>
    <row r="97" spans="1:12" ht="33" customHeight="1">
      <c r="A97" s="283" t="s">
        <v>1319</v>
      </c>
      <c r="B97" s="284" t="s">
        <v>1320</v>
      </c>
      <c r="C97" s="285" t="s">
        <v>1085</v>
      </c>
      <c r="D97" s="286"/>
      <c r="E97" s="297">
        <v>1313.7</v>
      </c>
      <c r="F97" s="294"/>
      <c r="G97" s="296"/>
      <c r="H97" s="296"/>
      <c r="I97" s="297"/>
      <c r="J97" s="297"/>
      <c r="K97" s="298" t="s">
        <v>1266</v>
      </c>
      <c r="L97" s="292"/>
    </row>
    <row r="98" spans="1:12" ht="33" customHeight="1">
      <c r="A98" s="283" t="s">
        <v>1321</v>
      </c>
      <c r="B98" s="284" t="s">
        <v>1322</v>
      </c>
      <c r="C98" s="285"/>
      <c r="D98" s="286"/>
      <c r="E98" s="287"/>
      <c r="F98" s="286"/>
      <c r="G98" s="296"/>
      <c r="H98" s="296"/>
      <c r="I98" s="297"/>
      <c r="J98" s="297"/>
      <c r="K98" s="311"/>
      <c r="L98" s="309"/>
    </row>
    <row r="99" spans="1:12" ht="33" customHeight="1">
      <c r="A99" s="283" t="s">
        <v>1323</v>
      </c>
      <c r="B99" s="284" t="s">
        <v>2140</v>
      </c>
      <c r="C99" s="285" t="s">
        <v>1085</v>
      </c>
      <c r="D99" s="286">
        <v>64.8</v>
      </c>
      <c r="E99" s="287"/>
      <c r="F99" s="286"/>
      <c r="G99" s="296"/>
      <c r="H99" s="301"/>
      <c r="I99" s="297"/>
      <c r="J99" s="297"/>
      <c r="K99" s="311"/>
      <c r="L99" s="292"/>
    </row>
    <row r="100" spans="1:12" ht="33" customHeight="1">
      <c r="A100" s="283" t="s">
        <v>1324</v>
      </c>
      <c r="B100" s="284" t="s">
        <v>1325</v>
      </c>
      <c r="C100" s="285" t="s">
        <v>1085</v>
      </c>
      <c r="D100" s="286">
        <v>2845</v>
      </c>
      <c r="E100" s="287"/>
      <c r="F100" s="286"/>
      <c r="G100" s="296"/>
      <c r="H100" s="296"/>
      <c r="I100" s="297"/>
      <c r="J100" s="297"/>
      <c r="K100" s="311"/>
      <c r="L100" s="292"/>
    </row>
    <row r="101" spans="1:12" ht="33" customHeight="1">
      <c r="A101" s="283" t="s">
        <v>1326</v>
      </c>
      <c r="B101" s="284" t="s">
        <v>1327</v>
      </c>
      <c r="C101" s="285" t="s">
        <v>1085</v>
      </c>
      <c r="D101" s="286">
        <v>8512</v>
      </c>
      <c r="E101" s="287"/>
      <c r="F101" s="286"/>
      <c r="G101" s="296"/>
      <c r="H101" s="296"/>
      <c r="I101" s="297"/>
      <c r="J101" s="297"/>
      <c r="K101" s="311"/>
      <c r="L101" s="292"/>
    </row>
    <row r="102" spans="1:12" ht="33" customHeight="1">
      <c r="A102" s="283" t="s">
        <v>1328</v>
      </c>
      <c r="B102" s="284" t="s">
        <v>1329</v>
      </c>
      <c r="C102" s="285" t="s">
        <v>1085</v>
      </c>
      <c r="D102" s="286">
        <v>310</v>
      </c>
      <c r="E102" s="287"/>
      <c r="F102" s="286"/>
      <c r="G102" s="296"/>
      <c r="H102" s="296"/>
      <c r="I102" s="297"/>
      <c r="J102" s="297"/>
      <c r="K102" s="311"/>
      <c r="L102" s="292"/>
    </row>
    <row r="103" spans="1:12" ht="33" customHeight="1">
      <c r="A103" s="283" t="s">
        <v>1330</v>
      </c>
      <c r="B103" s="284" t="s">
        <v>1331</v>
      </c>
      <c r="C103" s="285" t="s">
        <v>1085</v>
      </c>
      <c r="D103" s="286">
        <v>233</v>
      </c>
      <c r="E103" s="287"/>
      <c r="F103" s="286"/>
      <c r="G103" s="296"/>
      <c r="H103" s="296"/>
      <c r="I103" s="297"/>
      <c r="J103" s="297"/>
      <c r="K103" s="311"/>
      <c r="L103" s="292"/>
    </row>
    <row r="104" spans="1:12" ht="33" customHeight="1">
      <c r="A104" s="283" t="s">
        <v>1332</v>
      </c>
      <c r="B104" s="284" t="s">
        <v>1333</v>
      </c>
      <c r="C104" s="285" t="s">
        <v>1085</v>
      </c>
      <c r="D104" s="286">
        <v>521</v>
      </c>
      <c r="E104" s="297">
        <v>696.15</v>
      </c>
      <c r="F104" s="286"/>
      <c r="G104" s="296"/>
      <c r="H104" s="301"/>
      <c r="I104" s="297"/>
      <c r="J104" s="297"/>
      <c r="K104" s="298" t="s">
        <v>1266</v>
      </c>
      <c r="L104" s="292"/>
    </row>
    <row r="105" spans="1:12" ht="33" customHeight="1">
      <c r="A105" s="283" t="s">
        <v>1334</v>
      </c>
      <c r="B105" s="284" t="s">
        <v>1335</v>
      </c>
      <c r="C105" s="285" t="s">
        <v>1085</v>
      </c>
      <c r="D105" s="286">
        <v>557</v>
      </c>
      <c r="E105" s="287"/>
      <c r="F105" s="286"/>
      <c r="G105" s="296"/>
      <c r="H105" s="301"/>
      <c r="I105" s="297"/>
      <c r="J105" s="297"/>
      <c r="K105" s="311"/>
      <c r="L105" s="292"/>
    </row>
    <row r="106" spans="1:12" ht="33" customHeight="1">
      <c r="A106" s="283" t="s">
        <v>1336</v>
      </c>
      <c r="B106" s="284" t="s">
        <v>1337</v>
      </c>
      <c r="C106" s="285" t="s">
        <v>1085</v>
      </c>
      <c r="D106" s="286">
        <v>476</v>
      </c>
      <c r="E106" s="287"/>
      <c r="F106" s="286"/>
      <c r="G106" s="296"/>
      <c r="H106" s="301"/>
      <c r="I106" s="297"/>
      <c r="J106" s="297"/>
      <c r="K106" s="311"/>
      <c r="L106" s="292"/>
    </row>
    <row r="107" spans="1:12" ht="33" customHeight="1">
      <c r="A107" s="283" t="s">
        <v>1338</v>
      </c>
      <c r="B107" s="284" t="s">
        <v>1339</v>
      </c>
      <c r="C107" s="285"/>
      <c r="D107" s="286"/>
      <c r="E107" s="287"/>
      <c r="F107" s="286"/>
      <c r="G107" s="296"/>
      <c r="H107" s="296"/>
      <c r="I107" s="297"/>
      <c r="J107" s="297"/>
      <c r="K107" s="311"/>
      <c r="L107" s="309"/>
    </row>
    <row r="108" spans="1:12" ht="33" customHeight="1">
      <c r="A108" s="283" t="s">
        <v>1340</v>
      </c>
      <c r="B108" s="284" t="s">
        <v>1341</v>
      </c>
      <c r="C108" s="285" t="s">
        <v>1085</v>
      </c>
      <c r="D108" s="286">
        <v>2155</v>
      </c>
      <c r="E108" s="287"/>
      <c r="F108" s="286"/>
      <c r="G108" s="296"/>
      <c r="H108" s="296"/>
      <c r="I108" s="297"/>
      <c r="J108" s="297"/>
      <c r="K108" s="311"/>
      <c r="L108" s="292"/>
    </row>
    <row r="109" spans="1:12" ht="33" customHeight="1">
      <c r="A109" s="283" t="s">
        <v>1342</v>
      </c>
      <c r="B109" s="284" t="s">
        <v>1343</v>
      </c>
      <c r="C109" s="285" t="s">
        <v>1085</v>
      </c>
      <c r="D109" s="286">
        <v>540</v>
      </c>
      <c r="E109" s="287"/>
      <c r="F109" s="286"/>
      <c r="G109" s="296"/>
      <c r="H109" s="296"/>
      <c r="I109" s="297"/>
      <c r="J109" s="297"/>
      <c r="K109" s="311"/>
      <c r="L109" s="292"/>
    </row>
    <row r="110" spans="1:12" ht="33" customHeight="1">
      <c r="A110" s="283" t="s">
        <v>1344</v>
      </c>
      <c r="B110" s="284" t="s">
        <v>1345</v>
      </c>
      <c r="C110" s="285" t="s">
        <v>1085</v>
      </c>
      <c r="D110" s="286">
        <v>270</v>
      </c>
      <c r="E110" s="287"/>
      <c r="F110" s="286"/>
      <c r="G110" s="296"/>
      <c r="H110" s="301"/>
      <c r="I110" s="297"/>
      <c r="J110" s="297"/>
      <c r="K110" s="311"/>
      <c r="L110" s="292"/>
    </row>
    <row r="111" spans="1:12" ht="33" customHeight="1">
      <c r="A111" s="283" t="s">
        <v>1346</v>
      </c>
      <c r="B111" s="284" t="s">
        <v>1347</v>
      </c>
      <c r="C111" s="285" t="s">
        <v>1085</v>
      </c>
      <c r="D111" s="286">
        <v>1037</v>
      </c>
      <c r="E111" s="287"/>
      <c r="F111" s="286"/>
      <c r="G111" s="296"/>
      <c r="H111" s="301"/>
      <c r="I111" s="297"/>
      <c r="J111" s="297"/>
      <c r="K111" s="311"/>
      <c r="L111" s="292"/>
    </row>
    <row r="112" spans="1:12" ht="33" customHeight="1">
      <c r="A112" s="283" t="s">
        <v>1348</v>
      </c>
      <c r="B112" s="284" t="s">
        <v>1349</v>
      </c>
      <c r="C112" s="285" t="s">
        <v>1085</v>
      </c>
      <c r="D112" s="286">
        <v>312</v>
      </c>
      <c r="E112" s="287"/>
      <c r="F112" s="286"/>
      <c r="G112" s="296"/>
      <c r="H112" s="296"/>
      <c r="I112" s="297"/>
      <c r="J112" s="297"/>
      <c r="K112" s="311"/>
      <c r="L112" s="292"/>
    </row>
    <row r="113" spans="1:13" ht="33" customHeight="1">
      <c r="A113" s="283" t="s">
        <v>1350</v>
      </c>
      <c r="B113" s="284" t="s">
        <v>1351</v>
      </c>
      <c r="C113" s="285" t="s">
        <v>1085</v>
      </c>
      <c r="D113" s="286">
        <v>166</v>
      </c>
      <c r="E113" s="287"/>
      <c r="F113" s="286"/>
      <c r="G113" s="296"/>
      <c r="H113" s="296"/>
      <c r="I113" s="297"/>
      <c r="J113" s="297"/>
      <c r="K113" s="311"/>
      <c r="L113" s="292"/>
    </row>
    <row r="114" spans="1:13" ht="33" customHeight="1">
      <c r="A114" s="283" t="s">
        <v>1352</v>
      </c>
      <c r="B114" s="284" t="s">
        <v>1353</v>
      </c>
      <c r="C114" s="285" t="s">
        <v>1085</v>
      </c>
      <c r="D114" s="286">
        <v>66</v>
      </c>
      <c r="E114" s="287"/>
      <c r="F114" s="286"/>
      <c r="G114" s="296"/>
      <c r="H114" s="296"/>
      <c r="I114" s="297"/>
      <c r="J114" s="297"/>
      <c r="K114" s="311"/>
      <c r="L114" s="292"/>
    </row>
    <row r="115" spans="1:13" ht="33" customHeight="1">
      <c r="A115" s="283" t="s">
        <v>1354</v>
      </c>
      <c r="B115" s="284" t="s">
        <v>1355</v>
      </c>
      <c r="C115" s="285" t="s">
        <v>1085</v>
      </c>
      <c r="D115" s="286">
        <v>394</v>
      </c>
      <c r="E115" s="287"/>
      <c r="F115" s="286"/>
      <c r="G115" s="296"/>
      <c r="H115" s="301"/>
      <c r="I115" s="297"/>
      <c r="J115" s="297"/>
      <c r="K115" s="291"/>
      <c r="L115" s="292"/>
    </row>
    <row r="116" spans="1:13" ht="33" customHeight="1">
      <c r="A116" s="283" t="s">
        <v>1356</v>
      </c>
      <c r="B116" s="284" t="s">
        <v>1357</v>
      </c>
      <c r="C116" s="285" t="s">
        <v>1358</v>
      </c>
      <c r="D116" s="286">
        <v>7726</v>
      </c>
      <c r="E116" s="287"/>
      <c r="F116" s="286"/>
      <c r="G116" s="296"/>
      <c r="H116" s="296"/>
      <c r="I116" s="297"/>
      <c r="J116" s="297"/>
      <c r="K116" s="300"/>
      <c r="L116" s="292"/>
    </row>
    <row r="117" spans="1:13" ht="33" customHeight="1">
      <c r="A117" s="283" t="s">
        <v>1359</v>
      </c>
      <c r="B117" s="284" t="s">
        <v>1360</v>
      </c>
      <c r="C117" s="285" t="s">
        <v>1358</v>
      </c>
      <c r="D117" s="286"/>
      <c r="E117" s="297">
        <v>141.02000000000001</v>
      </c>
      <c r="F117" s="286"/>
      <c r="G117" s="296"/>
      <c r="H117" s="296"/>
      <c r="I117" s="297"/>
      <c r="J117" s="297"/>
      <c r="K117" s="298" t="s">
        <v>1361</v>
      </c>
      <c r="L117" s="292"/>
    </row>
    <row r="118" spans="1:13" ht="33" customHeight="1">
      <c r="A118" s="307" t="s">
        <v>1362</v>
      </c>
      <c r="B118" s="284" t="s">
        <v>1363</v>
      </c>
      <c r="C118" s="285"/>
      <c r="D118" s="286"/>
      <c r="E118" s="287"/>
      <c r="F118" s="286"/>
      <c r="G118" s="296"/>
      <c r="H118" s="296"/>
      <c r="I118" s="297"/>
      <c r="J118" s="297"/>
      <c r="K118" s="291"/>
      <c r="L118" s="309"/>
    </row>
    <row r="119" spans="1:13" ht="33" customHeight="1">
      <c r="A119" s="283" t="s">
        <v>1364</v>
      </c>
      <c r="B119" s="284" t="s">
        <v>1365</v>
      </c>
      <c r="C119" s="285" t="s">
        <v>1085</v>
      </c>
      <c r="D119" s="286">
        <v>10662</v>
      </c>
      <c r="E119" s="287"/>
      <c r="F119" s="286"/>
      <c r="G119" s="296"/>
      <c r="H119" s="301"/>
      <c r="I119" s="297"/>
      <c r="J119" s="297"/>
      <c r="K119" s="291"/>
      <c r="L119" s="292"/>
    </row>
    <row r="120" spans="1:13" ht="33" customHeight="1">
      <c r="A120" s="283" t="s">
        <v>1366</v>
      </c>
      <c r="B120" s="284" t="s">
        <v>1367</v>
      </c>
      <c r="C120" s="285" t="s">
        <v>1085</v>
      </c>
      <c r="D120" s="286">
        <v>370</v>
      </c>
      <c r="E120" s="287"/>
      <c r="F120" s="286"/>
      <c r="G120" s="296"/>
      <c r="H120" s="296"/>
      <c r="I120" s="297"/>
      <c r="J120" s="297"/>
      <c r="K120" s="291"/>
      <c r="L120" s="292"/>
    </row>
    <row r="121" spans="1:13" ht="33" customHeight="1">
      <c r="A121" s="283" t="s">
        <v>1368</v>
      </c>
      <c r="B121" s="284" t="s">
        <v>1369</v>
      </c>
      <c r="C121" s="285" t="s">
        <v>1085</v>
      </c>
      <c r="D121" s="286">
        <v>354</v>
      </c>
      <c r="E121" s="287"/>
      <c r="F121" s="286"/>
      <c r="G121" s="296"/>
      <c r="H121" s="296"/>
      <c r="I121" s="297"/>
      <c r="J121" s="297"/>
      <c r="K121" s="291"/>
      <c r="L121" s="292"/>
    </row>
    <row r="122" spans="1:13" ht="33" customHeight="1">
      <c r="A122" s="283" t="s">
        <v>1370</v>
      </c>
      <c r="B122" s="284" t="s">
        <v>1371</v>
      </c>
      <c r="C122" s="285" t="s">
        <v>1085</v>
      </c>
      <c r="D122" s="286">
        <v>26640</v>
      </c>
      <c r="E122" s="287"/>
      <c r="F122" s="286"/>
      <c r="G122" s="296"/>
      <c r="H122" s="301"/>
      <c r="I122" s="297"/>
      <c r="J122" s="297"/>
      <c r="K122" s="291"/>
      <c r="L122" s="292"/>
    </row>
    <row r="123" spans="1:13" ht="33" customHeight="1">
      <c r="A123" s="283" t="s">
        <v>1372</v>
      </c>
      <c r="B123" s="284" t="s">
        <v>1373</v>
      </c>
      <c r="C123" s="285" t="s">
        <v>1085</v>
      </c>
      <c r="D123" s="286">
        <v>466</v>
      </c>
      <c r="E123" s="287"/>
      <c r="F123" s="286"/>
      <c r="G123" s="296"/>
      <c r="H123" s="296"/>
      <c r="I123" s="297"/>
      <c r="J123" s="297"/>
      <c r="K123" s="291"/>
      <c r="L123" s="292"/>
    </row>
    <row r="124" spans="1:13" ht="33" customHeight="1">
      <c r="A124" s="283" t="s">
        <v>1374</v>
      </c>
      <c r="B124" s="284" t="s">
        <v>1375</v>
      </c>
      <c r="C124" s="285" t="s">
        <v>1085</v>
      </c>
      <c r="D124" s="286">
        <v>75</v>
      </c>
      <c r="E124" s="297">
        <v>202.12</v>
      </c>
      <c r="F124" s="286"/>
      <c r="G124" s="296"/>
      <c r="H124" s="296"/>
      <c r="I124" s="297"/>
      <c r="J124" s="297"/>
      <c r="K124" s="298" t="s">
        <v>1361</v>
      </c>
      <c r="L124" s="292"/>
    </row>
    <row r="125" spans="1:13" ht="33" customHeight="1">
      <c r="A125" s="283" t="s">
        <v>1376</v>
      </c>
      <c r="B125" s="284" t="s">
        <v>1377</v>
      </c>
      <c r="C125" s="285" t="s">
        <v>1085</v>
      </c>
      <c r="D125" s="286">
        <v>535</v>
      </c>
      <c r="E125" s="287"/>
      <c r="F125" s="286"/>
      <c r="G125" s="296"/>
      <c r="H125" s="296"/>
      <c r="I125" s="297"/>
      <c r="J125" s="297"/>
      <c r="K125" s="291"/>
      <c r="L125" s="292"/>
    </row>
    <row r="126" spans="1:13" ht="33" customHeight="1">
      <c r="A126" s="283" t="s">
        <v>1378</v>
      </c>
      <c r="B126" s="284" t="s">
        <v>1379</v>
      </c>
      <c r="C126" s="285" t="s">
        <v>1085</v>
      </c>
      <c r="D126" s="286">
        <v>582</v>
      </c>
      <c r="E126" s="287"/>
      <c r="F126" s="286"/>
      <c r="G126" s="296"/>
      <c r="H126" s="296"/>
      <c r="I126" s="297"/>
      <c r="J126" s="297"/>
      <c r="K126" s="291"/>
      <c r="L126" s="292"/>
    </row>
    <row r="127" spans="1:13" ht="33" customHeight="1">
      <c r="A127" s="283" t="s">
        <v>1380</v>
      </c>
      <c r="B127" s="284" t="s">
        <v>1381</v>
      </c>
      <c r="C127" s="285"/>
      <c r="D127" s="286"/>
      <c r="E127" s="287"/>
      <c r="F127" s="286"/>
      <c r="G127" s="289"/>
      <c r="H127" s="296"/>
      <c r="I127" s="297"/>
      <c r="J127" s="297"/>
      <c r="K127" s="291"/>
      <c r="L127" s="309"/>
      <c r="M127" s="309"/>
    </row>
    <row r="128" spans="1:13" ht="33" customHeight="1">
      <c r="A128" s="283" t="s">
        <v>1382</v>
      </c>
      <c r="B128" s="312" t="s">
        <v>1383</v>
      </c>
      <c r="C128" s="285" t="s">
        <v>1085</v>
      </c>
      <c r="D128" s="286">
        <v>10272</v>
      </c>
      <c r="E128" s="287"/>
      <c r="F128" s="286"/>
      <c r="G128" s="296"/>
      <c r="H128" s="296"/>
      <c r="I128" s="297"/>
      <c r="J128" s="297"/>
      <c r="K128" s="298" t="s">
        <v>1384</v>
      </c>
      <c r="L128" s="292"/>
    </row>
    <row r="129" spans="1:12" ht="33" customHeight="1">
      <c r="A129" s="283" t="s">
        <v>1385</v>
      </c>
      <c r="B129" s="312" t="s">
        <v>1386</v>
      </c>
      <c r="C129" s="285" t="s">
        <v>1085</v>
      </c>
      <c r="D129" s="286">
        <v>4106</v>
      </c>
      <c r="E129" s="287"/>
      <c r="F129" s="286"/>
      <c r="G129" s="296"/>
      <c r="H129" s="296"/>
      <c r="I129" s="297"/>
      <c r="J129" s="297"/>
      <c r="K129" s="298" t="s">
        <v>1384</v>
      </c>
      <c r="L129" s="292"/>
    </row>
    <row r="130" spans="1:12" ht="33" customHeight="1">
      <c r="A130" s="283" t="s">
        <v>1387</v>
      </c>
      <c r="B130" s="284" t="s">
        <v>1388</v>
      </c>
      <c r="C130" s="285" t="s">
        <v>1085</v>
      </c>
      <c r="D130" s="286">
        <v>8500</v>
      </c>
      <c r="E130" s="287"/>
      <c r="F130" s="286"/>
      <c r="G130" s="296"/>
      <c r="H130" s="296"/>
      <c r="I130" s="297"/>
      <c r="J130" s="297"/>
      <c r="K130" s="291"/>
      <c r="L130" s="292"/>
    </row>
    <row r="131" spans="1:12" ht="33" customHeight="1">
      <c r="A131" s="283" t="s">
        <v>1389</v>
      </c>
      <c r="B131" s="284" t="s">
        <v>1390</v>
      </c>
      <c r="C131" s="285" t="s">
        <v>1085</v>
      </c>
      <c r="D131" s="286">
        <v>975</v>
      </c>
      <c r="E131" s="287"/>
      <c r="F131" s="286"/>
      <c r="G131" s="296"/>
      <c r="H131" s="296"/>
      <c r="I131" s="297"/>
      <c r="J131" s="297"/>
      <c r="K131" s="291"/>
      <c r="L131" s="292"/>
    </row>
    <row r="132" spans="1:12" ht="33" customHeight="1">
      <c r="A132" s="283" t="s">
        <v>1391</v>
      </c>
      <c r="B132" s="284" t="s">
        <v>1392</v>
      </c>
      <c r="C132" s="285" t="s">
        <v>1085</v>
      </c>
      <c r="D132" s="286">
        <v>1253</v>
      </c>
      <c r="E132" s="287"/>
      <c r="F132" s="286"/>
      <c r="G132" s="296"/>
      <c r="H132" s="296"/>
      <c r="I132" s="297"/>
      <c r="J132" s="297"/>
      <c r="K132" s="298" t="s">
        <v>1384</v>
      </c>
      <c r="L132" s="292"/>
    </row>
    <row r="133" spans="1:12" ht="33" customHeight="1">
      <c r="A133" s="283" t="s">
        <v>1393</v>
      </c>
      <c r="B133" s="284" t="s">
        <v>1394</v>
      </c>
      <c r="C133" s="285" t="s">
        <v>1085</v>
      </c>
      <c r="D133" s="286">
        <v>370.2</v>
      </c>
      <c r="E133" s="287"/>
      <c r="F133" s="286"/>
      <c r="G133" s="296"/>
      <c r="H133" s="296"/>
      <c r="I133" s="297"/>
      <c r="J133" s="297"/>
      <c r="K133" s="291"/>
      <c r="L133" s="292"/>
    </row>
    <row r="134" spans="1:12" ht="33" customHeight="1">
      <c r="A134" s="283" t="s">
        <v>1395</v>
      </c>
      <c r="B134" s="284" t="s">
        <v>1396</v>
      </c>
      <c r="C134" s="285" t="s">
        <v>1085</v>
      </c>
      <c r="D134" s="286">
        <v>630</v>
      </c>
      <c r="E134" s="287"/>
      <c r="F134" s="286"/>
      <c r="G134" s="296"/>
      <c r="H134" s="296"/>
      <c r="I134" s="297"/>
      <c r="J134" s="297"/>
      <c r="K134" s="291"/>
      <c r="L134" s="292"/>
    </row>
    <row r="135" spans="1:12" ht="33" customHeight="1">
      <c r="A135" s="283" t="s">
        <v>1397</v>
      </c>
      <c r="B135" s="284" t="s">
        <v>1398</v>
      </c>
      <c r="C135" s="285" t="s">
        <v>1085</v>
      </c>
      <c r="D135" s="286">
        <v>2865</v>
      </c>
      <c r="E135" s="287"/>
      <c r="F135" s="286"/>
      <c r="G135" s="296"/>
      <c r="H135" s="301"/>
      <c r="I135" s="297"/>
      <c r="J135" s="297"/>
      <c r="K135" s="291"/>
      <c r="L135" s="292"/>
    </row>
    <row r="136" spans="1:12" ht="33" customHeight="1">
      <c r="A136" s="283" t="s">
        <v>1399</v>
      </c>
      <c r="B136" s="284" t="s">
        <v>1400</v>
      </c>
      <c r="C136" s="285" t="s">
        <v>1085</v>
      </c>
      <c r="D136" s="286">
        <v>350</v>
      </c>
      <c r="E136" s="287"/>
      <c r="F136" s="286"/>
      <c r="G136" s="296"/>
      <c r="H136" s="296"/>
      <c r="I136" s="297"/>
      <c r="J136" s="297"/>
      <c r="K136" s="291"/>
      <c r="L136" s="292"/>
    </row>
    <row r="137" spans="1:12" ht="33" customHeight="1">
      <c r="A137" s="283" t="s">
        <v>1401</v>
      </c>
      <c r="B137" s="284" t="s">
        <v>1402</v>
      </c>
      <c r="C137" s="285" t="s">
        <v>1085</v>
      </c>
      <c r="D137" s="286">
        <v>940</v>
      </c>
      <c r="E137" s="287"/>
      <c r="F137" s="286"/>
      <c r="G137" s="296"/>
      <c r="H137" s="296"/>
      <c r="I137" s="297"/>
      <c r="J137" s="297"/>
      <c r="K137" s="300" t="s">
        <v>1403</v>
      </c>
      <c r="L137" s="292"/>
    </row>
    <row r="138" spans="1:12" ht="33" customHeight="1">
      <c r="A138" s="283" t="s">
        <v>1404</v>
      </c>
      <c r="B138" s="284" t="s">
        <v>1405</v>
      </c>
      <c r="C138" s="285" t="s">
        <v>1085</v>
      </c>
      <c r="D138" s="286">
        <v>2013</v>
      </c>
      <c r="E138" s="287"/>
      <c r="F138" s="286"/>
      <c r="G138" s="296"/>
      <c r="H138" s="301"/>
      <c r="I138" s="297"/>
      <c r="J138" s="297"/>
      <c r="K138" s="291"/>
      <c r="L138" s="292"/>
    </row>
    <row r="139" spans="1:12" ht="33" customHeight="1">
      <c r="A139" s="283" t="s">
        <v>1406</v>
      </c>
      <c r="B139" s="284" t="s">
        <v>1407</v>
      </c>
      <c r="C139" s="285" t="s">
        <v>1085</v>
      </c>
      <c r="D139" s="286">
        <v>1983</v>
      </c>
      <c r="E139" s="287"/>
      <c r="F139" s="286"/>
      <c r="G139" s="296"/>
      <c r="H139" s="296"/>
      <c r="I139" s="297"/>
      <c r="J139" s="297"/>
      <c r="K139" s="291"/>
      <c r="L139" s="292"/>
    </row>
    <row r="140" spans="1:12" ht="33" customHeight="1">
      <c r="A140" s="283" t="s">
        <v>1408</v>
      </c>
      <c r="B140" s="284" t="s">
        <v>1409</v>
      </c>
      <c r="C140" s="285" t="s">
        <v>1085</v>
      </c>
      <c r="D140" s="286">
        <v>2100</v>
      </c>
      <c r="E140" s="297">
        <v>0</v>
      </c>
      <c r="F140" s="286"/>
      <c r="G140" s="296"/>
      <c r="H140" s="296"/>
      <c r="I140" s="297"/>
      <c r="J140" s="297"/>
      <c r="K140" s="298" t="s">
        <v>1410</v>
      </c>
      <c r="L140" s="292"/>
    </row>
    <row r="141" spans="1:12" ht="33" customHeight="1">
      <c r="A141" s="283" t="s">
        <v>1411</v>
      </c>
      <c r="B141" s="284" t="s">
        <v>1412</v>
      </c>
      <c r="C141" s="285" t="s">
        <v>1085</v>
      </c>
      <c r="D141" s="286"/>
      <c r="E141" s="297">
        <v>2481.29</v>
      </c>
      <c r="F141" s="286"/>
      <c r="G141" s="296"/>
      <c r="H141" s="296"/>
      <c r="I141" s="297"/>
      <c r="J141" s="297"/>
      <c r="K141" s="298" t="s">
        <v>1361</v>
      </c>
      <c r="L141" s="292"/>
    </row>
    <row r="142" spans="1:12" ht="33" customHeight="1">
      <c r="A142" s="307" t="s">
        <v>1413</v>
      </c>
      <c r="B142" s="284" t="s">
        <v>1414</v>
      </c>
      <c r="C142" s="285" t="s">
        <v>1085</v>
      </c>
      <c r="D142" s="286">
        <v>2428.1999999999998</v>
      </c>
      <c r="E142" s="297">
        <v>1898</v>
      </c>
      <c r="F142" s="286"/>
      <c r="G142" s="296"/>
      <c r="H142" s="296"/>
      <c r="I142" s="297"/>
      <c r="J142" s="297"/>
      <c r="K142" s="298" t="s">
        <v>1410</v>
      </c>
      <c r="L142" s="292"/>
    </row>
    <row r="143" spans="1:12" ht="33" customHeight="1">
      <c r="A143" s="307" t="s">
        <v>1415</v>
      </c>
      <c r="B143" s="284" t="s">
        <v>1416</v>
      </c>
      <c r="C143" s="285" t="s">
        <v>1085</v>
      </c>
      <c r="D143" s="286"/>
      <c r="E143" s="297">
        <v>65.599999999999994</v>
      </c>
      <c r="F143" s="286"/>
      <c r="G143" s="296"/>
      <c r="H143" s="296"/>
      <c r="I143" s="297"/>
      <c r="J143" s="297"/>
      <c r="K143" s="298" t="s">
        <v>1417</v>
      </c>
      <c r="L143" s="292"/>
    </row>
    <row r="144" spans="1:12" ht="33" customHeight="1">
      <c r="A144" s="307" t="s">
        <v>1418</v>
      </c>
      <c r="B144" s="284" t="s">
        <v>1419</v>
      </c>
      <c r="C144" s="285" t="s">
        <v>1085</v>
      </c>
      <c r="D144" s="286"/>
      <c r="E144" s="297">
        <v>37.42</v>
      </c>
      <c r="F144" s="286"/>
      <c r="G144" s="296"/>
      <c r="H144" s="296"/>
      <c r="I144" s="297"/>
      <c r="J144" s="297"/>
      <c r="K144" s="298" t="s">
        <v>1417</v>
      </c>
      <c r="L144" s="292"/>
    </row>
    <row r="145" spans="1:12" ht="33" customHeight="1">
      <c r="A145" s="307" t="s">
        <v>1420</v>
      </c>
      <c r="B145" s="284" t="s">
        <v>1421</v>
      </c>
      <c r="C145" s="285" t="s">
        <v>1085</v>
      </c>
      <c r="D145" s="286"/>
      <c r="E145" s="297">
        <v>2646.74</v>
      </c>
      <c r="F145" s="286"/>
      <c r="G145" s="296"/>
      <c r="H145" s="296"/>
      <c r="I145" s="297"/>
      <c r="J145" s="297"/>
      <c r="K145" s="298" t="s">
        <v>1417</v>
      </c>
      <c r="L145" s="292"/>
    </row>
    <row r="146" spans="1:12" ht="33" customHeight="1">
      <c r="A146" s="283" t="s">
        <v>1422</v>
      </c>
      <c r="B146" s="284" t="s">
        <v>1423</v>
      </c>
      <c r="C146" s="285"/>
      <c r="D146" s="286"/>
      <c r="E146" s="287"/>
      <c r="F146" s="286"/>
      <c r="G146" s="289"/>
      <c r="H146" s="296"/>
      <c r="I146" s="297"/>
      <c r="J146" s="297"/>
      <c r="K146" s="291"/>
      <c r="L146" s="309"/>
    </row>
    <row r="147" spans="1:12" ht="33" customHeight="1">
      <c r="A147" s="283" t="s">
        <v>1424</v>
      </c>
      <c r="B147" s="284" t="s">
        <v>1425</v>
      </c>
      <c r="C147" s="285" t="s">
        <v>1134</v>
      </c>
      <c r="D147" s="286">
        <v>14</v>
      </c>
      <c r="E147" s="297">
        <v>18</v>
      </c>
      <c r="F147" s="286"/>
      <c r="G147" s="296"/>
      <c r="H147" s="301"/>
      <c r="I147" s="297"/>
      <c r="J147" s="297"/>
      <c r="K147" s="298" t="s">
        <v>1361</v>
      </c>
      <c r="L147" s="292"/>
    </row>
    <row r="148" spans="1:12" ht="33" customHeight="1">
      <c r="A148" s="283" t="s">
        <v>1426</v>
      </c>
      <c r="B148" s="284" t="s">
        <v>1427</v>
      </c>
      <c r="C148" s="285" t="s">
        <v>1134</v>
      </c>
      <c r="D148" s="286">
        <v>2</v>
      </c>
      <c r="E148" s="297">
        <v>3</v>
      </c>
      <c r="F148" s="286"/>
      <c r="G148" s="296"/>
      <c r="H148" s="301"/>
      <c r="I148" s="297"/>
      <c r="J148" s="297"/>
      <c r="K148" s="298" t="s">
        <v>1361</v>
      </c>
      <c r="L148" s="292"/>
    </row>
    <row r="149" spans="1:12" ht="33" customHeight="1">
      <c r="A149" s="283" t="s">
        <v>1428</v>
      </c>
      <c r="B149" s="284" t="s">
        <v>1429</v>
      </c>
      <c r="C149" s="285" t="s">
        <v>1134</v>
      </c>
      <c r="D149" s="286">
        <v>1</v>
      </c>
      <c r="E149" s="287"/>
      <c r="F149" s="286"/>
      <c r="G149" s="296"/>
      <c r="H149" s="296"/>
      <c r="I149" s="297"/>
      <c r="J149" s="297"/>
      <c r="K149" s="291"/>
      <c r="L149" s="292"/>
    </row>
    <row r="150" spans="1:12" ht="33" customHeight="1">
      <c r="A150" s="283" t="s">
        <v>1430</v>
      </c>
      <c r="B150" s="284" t="s">
        <v>1431</v>
      </c>
      <c r="C150" s="285" t="s">
        <v>1134</v>
      </c>
      <c r="D150" s="286">
        <v>1</v>
      </c>
      <c r="E150" s="287"/>
      <c r="F150" s="286"/>
      <c r="G150" s="296"/>
      <c r="H150" s="296"/>
      <c r="I150" s="297"/>
      <c r="J150" s="297"/>
      <c r="K150" s="291"/>
      <c r="L150" s="292"/>
    </row>
    <row r="151" spans="1:12" ht="33" customHeight="1">
      <c r="A151" s="283" t="s">
        <v>1432</v>
      </c>
      <c r="B151" s="284" t="s">
        <v>1433</v>
      </c>
      <c r="C151" s="285" t="s">
        <v>1134</v>
      </c>
      <c r="D151" s="286">
        <v>5</v>
      </c>
      <c r="E151" s="287"/>
      <c r="F151" s="286"/>
      <c r="G151" s="296"/>
      <c r="H151" s="301"/>
      <c r="I151" s="297"/>
      <c r="J151" s="297"/>
      <c r="K151" s="291"/>
      <c r="L151" s="292"/>
    </row>
    <row r="152" spans="1:12" ht="33" customHeight="1">
      <c r="A152" s="283" t="s">
        <v>1434</v>
      </c>
      <c r="B152" s="284" t="s">
        <v>1435</v>
      </c>
      <c r="C152" s="285" t="s">
        <v>1134</v>
      </c>
      <c r="D152" s="286">
        <v>7</v>
      </c>
      <c r="E152" s="287"/>
      <c r="F152" s="286"/>
      <c r="G152" s="296"/>
      <c r="H152" s="301"/>
      <c r="I152" s="297"/>
      <c r="J152" s="297"/>
      <c r="K152" s="291"/>
      <c r="L152" s="292"/>
    </row>
    <row r="153" spans="1:12" ht="33" customHeight="1">
      <c r="A153" s="283" t="s">
        <v>1436</v>
      </c>
      <c r="B153" s="284" t="s">
        <v>1437</v>
      </c>
      <c r="C153" s="285" t="s">
        <v>1134</v>
      </c>
      <c r="D153" s="286">
        <v>1</v>
      </c>
      <c r="E153" s="287"/>
      <c r="F153" s="286"/>
      <c r="G153" s="296"/>
      <c r="H153" s="296"/>
      <c r="I153" s="297"/>
      <c r="J153" s="297"/>
      <c r="K153" s="291"/>
      <c r="L153" s="292"/>
    </row>
    <row r="154" spans="1:12" ht="33" customHeight="1">
      <c r="A154" s="283" t="s">
        <v>1438</v>
      </c>
      <c r="B154" s="284" t="s">
        <v>1439</v>
      </c>
      <c r="C154" s="285" t="s">
        <v>1134</v>
      </c>
      <c r="D154" s="286">
        <v>37</v>
      </c>
      <c r="E154" s="287"/>
      <c r="F154" s="286"/>
      <c r="G154" s="296"/>
      <c r="H154" s="301"/>
      <c r="I154" s="297"/>
      <c r="J154" s="297"/>
      <c r="K154" s="291"/>
      <c r="L154" s="292"/>
    </row>
    <row r="155" spans="1:12" ht="33" customHeight="1">
      <c r="A155" s="283" t="s">
        <v>1440</v>
      </c>
      <c r="B155" s="284" t="s">
        <v>1441</v>
      </c>
      <c r="C155" s="285" t="s">
        <v>1134</v>
      </c>
      <c r="D155" s="286">
        <v>5</v>
      </c>
      <c r="E155" s="297">
        <v>7</v>
      </c>
      <c r="F155" s="286"/>
      <c r="G155" s="296"/>
      <c r="H155" s="301"/>
      <c r="I155" s="297"/>
      <c r="J155" s="297"/>
      <c r="K155" s="298" t="s">
        <v>1361</v>
      </c>
      <c r="L155" s="292"/>
    </row>
    <row r="156" spans="1:12" ht="33" customHeight="1">
      <c r="A156" s="283" t="s">
        <v>1442</v>
      </c>
      <c r="B156" s="284" t="s">
        <v>1443</v>
      </c>
      <c r="C156" s="285" t="s">
        <v>1134</v>
      </c>
      <c r="D156" s="286"/>
      <c r="E156" s="297">
        <v>1</v>
      </c>
      <c r="F156" s="286"/>
      <c r="G156" s="296"/>
      <c r="H156" s="301"/>
      <c r="I156" s="297"/>
      <c r="J156" s="297"/>
      <c r="K156" s="298" t="s">
        <v>1417</v>
      </c>
      <c r="L156" s="292"/>
    </row>
    <row r="157" spans="1:12" ht="33" customHeight="1">
      <c r="A157" s="283" t="s">
        <v>1444</v>
      </c>
      <c r="B157" s="284" t="s">
        <v>1445</v>
      </c>
      <c r="C157" s="285" t="s">
        <v>1134</v>
      </c>
      <c r="D157" s="286">
        <v>1</v>
      </c>
      <c r="E157" s="297">
        <v>0</v>
      </c>
      <c r="F157" s="286"/>
      <c r="G157" s="296"/>
      <c r="H157" s="296"/>
      <c r="I157" s="297"/>
      <c r="J157" s="297"/>
      <c r="K157" s="291"/>
      <c r="L157" s="292"/>
    </row>
    <row r="158" spans="1:12" ht="33" customHeight="1">
      <c r="A158" s="283" t="s">
        <v>1446</v>
      </c>
      <c r="B158" s="284" t="s">
        <v>1447</v>
      </c>
      <c r="C158" s="285" t="s">
        <v>1134</v>
      </c>
      <c r="D158" s="286">
        <v>3</v>
      </c>
      <c r="E158" s="297">
        <v>4</v>
      </c>
      <c r="F158" s="286"/>
      <c r="G158" s="296"/>
      <c r="H158" s="296"/>
      <c r="I158" s="297"/>
      <c r="J158" s="297"/>
      <c r="K158" s="298" t="s">
        <v>1361</v>
      </c>
      <c r="L158" s="292"/>
    </row>
    <row r="159" spans="1:12" ht="33" customHeight="1">
      <c r="A159" s="283" t="s">
        <v>1448</v>
      </c>
      <c r="B159" s="284" t="s">
        <v>1449</v>
      </c>
      <c r="C159" s="285" t="s">
        <v>1134</v>
      </c>
      <c r="D159" s="286">
        <v>1</v>
      </c>
      <c r="E159" s="287"/>
      <c r="F159" s="286"/>
      <c r="G159" s="296"/>
      <c r="H159" s="301"/>
      <c r="I159" s="297"/>
      <c r="J159" s="297"/>
      <c r="K159" s="298" t="s">
        <v>1450</v>
      </c>
      <c r="L159" s="292"/>
    </row>
    <row r="160" spans="1:12" ht="33" customHeight="1">
      <c r="A160" s="283" t="s">
        <v>1451</v>
      </c>
      <c r="B160" s="284" t="s">
        <v>1452</v>
      </c>
      <c r="C160" s="285" t="s">
        <v>1134</v>
      </c>
      <c r="D160" s="286">
        <v>4</v>
      </c>
      <c r="E160" s="287"/>
      <c r="F160" s="286"/>
      <c r="G160" s="296"/>
      <c r="H160" s="296"/>
      <c r="I160" s="297"/>
      <c r="J160" s="297"/>
      <c r="K160" s="291"/>
      <c r="L160" s="292"/>
    </row>
    <row r="161" spans="1:12" ht="33" customHeight="1">
      <c r="A161" s="283" t="s">
        <v>1453</v>
      </c>
      <c r="B161" s="284" t="s">
        <v>1454</v>
      </c>
      <c r="C161" s="285" t="s">
        <v>1134</v>
      </c>
      <c r="D161" s="286">
        <v>1</v>
      </c>
      <c r="E161" s="287"/>
      <c r="F161" s="286"/>
      <c r="G161" s="296"/>
      <c r="H161" s="296"/>
      <c r="I161" s="297"/>
      <c r="J161" s="297"/>
      <c r="K161" s="291"/>
      <c r="L161" s="292"/>
    </row>
    <row r="162" spans="1:12" ht="33" customHeight="1">
      <c r="A162" s="283" t="s">
        <v>1455</v>
      </c>
      <c r="B162" s="284" t="s">
        <v>1456</v>
      </c>
      <c r="C162" s="285" t="s">
        <v>1134</v>
      </c>
      <c r="D162" s="286">
        <v>2</v>
      </c>
      <c r="E162" s="297">
        <v>0</v>
      </c>
      <c r="F162" s="286"/>
      <c r="G162" s="296"/>
      <c r="H162" s="296"/>
      <c r="I162" s="297"/>
      <c r="J162" s="297"/>
      <c r="K162" s="298" t="s">
        <v>1410</v>
      </c>
      <c r="L162" s="292"/>
    </row>
    <row r="163" spans="1:12" ht="33" customHeight="1">
      <c r="A163" s="283" t="s">
        <v>1457</v>
      </c>
      <c r="B163" s="284" t="s">
        <v>1458</v>
      </c>
      <c r="C163" s="285" t="s">
        <v>1134</v>
      </c>
      <c r="D163" s="286">
        <v>1</v>
      </c>
      <c r="E163" s="287"/>
      <c r="F163" s="286"/>
      <c r="G163" s="296"/>
      <c r="H163" s="296"/>
      <c r="I163" s="297"/>
      <c r="J163" s="297"/>
      <c r="K163" s="291"/>
      <c r="L163" s="292"/>
    </row>
    <row r="164" spans="1:12" ht="33" customHeight="1">
      <c r="A164" s="283" t="s">
        <v>1459</v>
      </c>
      <c r="B164" s="284" t="s">
        <v>1460</v>
      </c>
      <c r="C164" s="285" t="s">
        <v>1134</v>
      </c>
      <c r="D164" s="286">
        <v>6</v>
      </c>
      <c r="E164" s="287"/>
      <c r="F164" s="286"/>
      <c r="G164" s="296"/>
      <c r="H164" s="296"/>
      <c r="I164" s="297"/>
      <c r="J164" s="297"/>
      <c r="K164" s="291"/>
      <c r="L164" s="292"/>
    </row>
    <row r="165" spans="1:12" ht="33" customHeight="1">
      <c r="A165" s="283" t="s">
        <v>1461</v>
      </c>
      <c r="B165" s="284" t="s">
        <v>1462</v>
      </c>
      <c r="C165" s="285" t="s">
        <v>1134</v>
      </c>
      <c r="D165" s="286">
        <v>2</v>
      </c>
      <c r="E165" s="287"/>
      <c r="F165" s="286"/>
      <c r="G165" s="296"/>
      <c r="H165" s="301"/>
      <c r="I165" s="297"/>
      <c r="J165" s="297"/>
      <c r="K165" s="291"/>
      <c r="L165" s="292"/>
    </row>
    <row r="166" spans="1:12" ht="33" customHeight="1">
      <c r="A166" s="283" t="s">
        <v>1463</v>
      </c>
      <c r="B166" s="284" t="s">
        <v>1464</v>
      </c>
      <c r="C166" s="285" t="s">
        <v>1134</v>
      </c>
      <c r="D166" s="286">
        <v>2</v>
      </c>
      <c r="E166" s="287"/>
      <c r="F166" s="286"/>
      <c r="G166" s="296"/>
      <c r="H166" s="296"/>
      <c r="I166" s="297"/>
      <c r="J166" s="297"/>
      <c r="K166" s="291"/>
      <c r="L166" s="292"/>
    </row>
    <row r="167" spans="1:12" ht="33" customHeight="1">
      <c r="A167" s="283" t="s">
        <v>1465</v>
      </c>
      <c r="B167" s="284" t="s">
        <v>1466</v>
      </c>
      <c r="C167" s="285" t="s">
        <v>1134</v>
      </c>
      <c r="D167" s="286">
        <v>1</v>
      </c>
      <c r="E167" s="287"/>
      <c r="F167" s="286"/>
      <c r="G167" s="296"/>
      <c r="H167" s="296"/>
      <c r="I167" s="297"/>
      <c r="J167" s="297"/>
      <c r="K167" s="291"/>
      <c r="L167" s="292"/>
    </row>
    <row r="168" spans="1:12" ht="33" customHeight="1">
      <c r="A168" s="283" t="s">
        <v>1467</v>
      </c>
      <c r="B168" s="312" t="s">
        <v>1468</v>
      </c>
      <c r="C168" s="285" t="s">
        <v>1134</v>
      </c>
      <c r="D168" s="286">
        <v>1</v>
      </c>
      <c r="E168" s="287"/>
      <c r="F168" s="286"/>
      <c r="G168" s="296"/>
      <c r="H168" s="301"/>
      <c r="I168" s="297"/>
      <c r="J168" s="297"/>
      <c r="K168" s="298" t="s">
        <v>1450</v>
      </c>
      <c r="L168" s="292"/>
    </row>
    <row r="169" spans="1:12" ht="33" customHeight="1">
      <c r="A169" s="283" t="s">
        <v>1469</v>
      </c>
      <c r="B169" s="312" t="s">
        <v>1470</v>
      </c>
      <c r="C169" s="285" t="s">
        <v>1134</v>
      </c>
      <c r="D169" s="286">
        <v>1</v>
      </c>
      <c r="E169" s="287"/>
      <c r="F169" s="286"/>
      <c r="G169" s="296"/>
      <c r="H169" s="301"/>
      <c r="I169" s="297"/>
      <c r="J169" s="297"/>
      <c r="K169" s="298" t="s">
        <v>1450</v>
      </c>
      <c r="L169" s="292"/>
    </row>
    <row r="170" spans="1:12" ht="33" customHeight="1">
      <c r="A170" s="283" t="s">
        <v>1471</v>
      </c>
      <c r="B170" s="312" t="s">
        <v>1472</v>
      </c>
      <c r="C170" s="285" t="s">
        <v>1134</v>
      </c>
      <c r="D170" s="286">
        <v>1</v>
      </c>
      <c r="E170" s="287"/>
      <c r="F170" s="286"/>
      <c r="G170" s="296"/>
      <c r="H170" s="301"/>
      <c r="I170" s="297"/>
      <c r="J170" s="297"/>
      <c r="K170" s="298" t="s">
        <v>1450</v>
      </c>
      <c r="L170" s="292"/>
    </row>
    <row r="171" spans="1:12" ht="33" customHeight="1">
      <c r="A171" s="283" t="s">
        <v>1473</v>
      </c>
      <c r="B171" s="312" t="s">
        <v>1474</v>
      </c>
      <c r="C171" s="285" t="s">
        <v>1134</v>
      </c>
      <c r="D171" s="286">
        <v>1</v>
      </c>
      <c r="E171" s="287"/>
      <c r="F171" s="286"/>
      <c r="G171" s="296"/>
      <c r="H171" s="301"/>
      <c r="I171" s="297"/>
      <c r="J171" s="297"/>
      <c r="K171" s="298" t="s">
        <v>1450</v>
      </c>
      <c r="L171" s="292"/>
    </row>
    <row r="172" spans="1:12" ht="33" customHeight="1">
      <c r="A172" s="307" t="s">
        <v>1475</v>
      </c>
      <c r="B172" s="284" t="s">
        <v>1476</v>
      </c>
      <c r="C172" s="285" t="s">
        <v>1134</v>
      </c>
      <c r="D172" s="286">
        <v>2</v>
      </c>
      <c r="E172" s="297">
        <v>0</v>
      </c>
      <c r="F172" s="286"/>
      <c r="G172" s="296"/>
      <c r="H172" s="296"/>
      <c r="I172" s="297"/>
      <c r="J172" s="297"/>
      <c r="K172" s="298" t="s">
        <v>1410</v>
      </c>
      <c r="L172" s="292"/>
    </row>
    <row r="173" spans="1:12" ht="33" customHeight="1">
      <c r="A173" s="283" t="s">
        <v>1477</v>
      </c>
      <c r="B173" s="284" t="s">
        <v>1478</v>
      </c>
      <c r="C173" s="285" t="s">
        <v>1134</v>
      </c>
      <c r="D173" s="286">
        <v>6</v>
      </c>
      <c r="E173" s="287"/>
      <c r="F173" s="286"/>
      <c r="G173" s="296"/>
      <c r="H173" s="301"/>
      <c r="I173" s="297"/>
      <c r="J173" s="297"/>
      <c r="K173" s="291"/>
      <c r="L173" s="292"/>
    </row>
    <row r="174" spans="1:12" ht="33" customHeight="1">
      <c r="A174" s="283" t="s">
        <v>1479</v>
      </c>
      <c r="B174" s="284" t="s">
        <v>1480</v>
      </c>
      <c r="C174" s="285" t="s">
        <v>1134</v>
      </c>
      <c r="D174" s="286">
        <v>2</v>
      </c>
      <c r="E174" s="287"/>
      <c r="F174" s="286"/>
      <c r="G174" s="296"/>
      <c r="H174" s="301"/>
      <c r="I174" s="297"/>
      <c r="J174" s="297"/>
      <c r="K174" s="291"/>
      <c r="L174" s="292"/>
    </row>
    <row r="175" spans="1:12" ht="33" customHeight="1">
      <c r="A175" s="283" t="s">
        <v>1481</v>
      </c>
      <c r="B175" s="284" t="s">
        <v>1482</v>
      </c>
      <c r="C175" s="285" t="s">
        <v>1134</v>
      </c>
      <c r="D175" s="286">
        <v>1</v>
      </c>
      <c r="E175" s="297">
        <v>0</v>
      </c>
      <c r="F175" s="286"/>
      <c r="G175" s="296"/>
      <c r="H175" s="296"/>
      <c r="I175" s="297"/>
      <c r="J175" s="297"/>
      <c r="K175" s="298" t="s">
        <v>1410</v>
      </c>
      <c r="L175" s="292"/>
    </row>
    <row r="176" spans="1:12" ht="33" customHeight="1">
      <c r="A176" s="313" t="s">
        <v>1483</v>
      </c>
      <c r="B176" s="284" t="s">
        <v>1484</v>
      </c>
      <c r="C176" s="285" t="s">
        <v>1134</v>
      </c>
      <c r="D176" s="286"/>
      <c r="E176" s="297">
        <v>1</v>
      </c>
      <c r="F176" s="286"/>
      <c r="G176" s="296"/>
      <c r="H176" s="301"/>
      <c r="I176" s="297"/>
      <c r="J176" s="297"/>
      <c r="K176" s="298"/>
      <c r="L176" s="292"/>
    </row>
    <row r="177" spans="1:12" ht="33" customHeight="1">
      <c r="A177" s="283" t="s">
        <v>1485</v>
      </c>
      <c r="B177" s="284" t="s">
        <v>1486</v>
      </c>
      <c r="C177" s="285" t="s">
        <v>1134</v>
      </c>
      <c r="D177" s="286">
        <v>3</v>
      </c>
      <c r="E177" s="297">
        <v>0</v>
      </c>
      <c r="F177" s="286"/>
      <c r="G177" s="296"/>
      <c r="H177" s="296"/>
      <c r="I177" s="297"/>
      <c r="J177" s="297"/>
      <c r="K177" s="298" t="s">
        <v>1410</v>
      </c>
      <c r="L177" s="292"/>
    </row>
    <row r="178" spans="1:12" ht="33" customHeight="1">
      <c r="A178" s="283" t="s">
        <v>1487</v>
      </c>
      <c r="B178" s="284" t="s">
        <v>1488</v>
      </c>
      <c r="C178" s="285" t="s">
        <v>1134</v>
      </c>
      <c r="D178" s="286">
        <v>3</v>
      </c>
      <c r="E178" s="297">
        <v>1</v>
      </c>
      <c r="F178" s="286"/>
      <c r="G178" s="296"/>
      <c r="H178" s="301"/>
      <c r="I178" s="297"/>
      <c r="J178" s="297"/>
      <c r="K178" s="298" t="s">
        <v>1410</v>
      </c>
      <c r="L178" s="292"/>
    </row>
    <row r="179" spans="1:12" ht="33" customHeight="1">
      <c r="A179" s="283" t="s">
        <v>1489</v>
      </c>
      <c r="B179" s="284" t="s">
        <v>1490</v>
      </c>
      <c r="C179" s="285" t="s">
        <v>1134</v>
      </c>
      <c r="D179" s="286">
        <v>1</v>
      </c>
      <c r="E179" s="287"/>
      <c r="F179" s="286"/>
      <c r="G179" s="296"/>
      <c r="H179" s="301"/>
      <c r="I179" s="297"/>
      <c r="J179" s="297"/>
      <c r="K179" s="291"/>
      <c r="L179" s="292"/>
    </row>
    <row r="180" spans="1:12" ht="33" customHeight="1">
      <c r="A180" s="283" t="s">
        <v>1491</v>
      </c>
      <c r="B180" s="284" t="s">
        <v>1492</v>
      </c>
      <c r="C180" s="285" t="s">
        <v>1134</v>
      </c>
      <c r="D180" s="286">
        <v>1</v>
      </c>
      <c r="E180" s="287"/>
      <c r="F180" s="286"/>
      <c r="G180" s="296"/>
      <c r="H180" s="301"/>
      <c r="I180" s="297"/>
      <c r="J180" s="297"/>
      <c r="K180" s="291"/>
      <c r="L180" s="292"/>
    </row>
    <row r="181" spans="1:12" ht="33" customHeight="1">
      <c r="A181" s="283" t="s">
        <v>1493</v>
      </c>
      <c r="B181" s="284" t="s">
        <v>1494</v>
      </c>
      <c r="C181" s="285" t="s">
        <v>1134</v>
      </c>
      <c r="D181" s="286">
        <v>1</v>
      </c>
      <c r="E181" s="287"/>
      <c r="F181" s="286"/>
      <c r="G181" s="296"/>
      <c r="H181" s="301"/>
      <c r="I181" s="297"/>
      <c r="J181" s="297"/>
      <c r="K181" s="291"/>
      <c r="L181" s="292"/>
    </row>
    <row r="182" spans="1:12" ht="33" customHeight="1">
      <c r="A182" s="283" t="s">
        <v>1495</v>
      </c>
      <c r="B182" s="284" t="s">
        <v>1496</v>
      </c>
      <c r="C182" s="285" t="s">
        <v>1134</v>
      </c>
      <c r="D182" s="286">
        <v>1</v>
      </c>
      <c r="E182" s="297">
        <v>0</v>
      </c>
      <c r="F182" s="286"/>
      <c r="G182" s="296"/>
      <c r="H182" s="296"/>
      <c r="I182" s="297"/>
      <c r="J182" s="297"/>
      <c r="K182" s="298" t="s">
        <v>1410</v>
      </c>
      <c r="L182" s="292"/>
    </row>
    <row r="183" spans="1:12" ht="33" customHeight="1">
      <c r="A183" s="283" t="s">
        <v>1497</v>
      </c>
      <c r="B183" s="284" t="s">
        <v>1498</v>
      </c>
      <c r="C183" s="285" t="s">
        <v>1134</v>
      </c>
      <c r="D183" s="286">
        <v>1</v>
      </c>
      <c r="E183" s="297">
        <v>5</v>
      </c>
      <c r="F183" s="286"/>
      <c r="G183" s="296"/>
      <c r="H183" s="301"/>
      <c r="I183" s="297"/>
      <c r="J183" s="297"/>
      <c r="K183" s="298" t="s">
        <v>1361</v>
      </c>
      <c r="L183" s="292"/>
    </row>
    <row r="184" spans="1:12" ht="33" customHeight="1">
      <c r="A184" s="283" t="s">
        <v>1499</v>
      </c>
      <c r="B184" s="284" t="s">
        <v>1500</v>
      </c>
      <c r="C184" s="285" t="s">
        <v>1134</v>
      </c>
      <c r="D184" s="286">
        <v>3</v>
      </c>
      <c r="E184" s="297">
        <v>0</v>
      </c>
      <c r="F184" s="286"/>
      <c r="G184" s="296"/>
      <c r="H184" s="296"/>
      <c r="I184" s="297"/>
      <c r="J184" s="297"/>
      <c r="K184" s="298" t="s">
        <v>1410</v>
      </c>
      <c r="L184" s="292"/>
    </row>
    <row r="185" spans="1:12" ht="33" customHeight="1">
      <c r="A185" s="283" t="s">
        <v>1501</v>
      </c>
      <c r="B185" s="284" t="s">
        <v>1502</v>
      </c>
      <c r="C185" s="285" t="s">
        <v>1134</v>
      </c>
      <c r="D185" s="286">
        <v>1</v>
      </c>
      <c r="E185" s="297">
        <v>0</v>
      </c>
      <c r="F185" s="286"/>
      <c r="G185" s="296"/>
      <c r="H185" s="296"/>
      <c r="I185" s="297"/>
      <c r="J185" s="297"/>
      <c r="K185" s="298" t="s">
        <v>1410</v>
      </c>
      <c r="L185" s="292"/>
    </row>
    <row r="186" spans="1:12" ht="33" customHeight="1">
      <c r="A186" s="283" t="s">
        <v>1503</v>
      </c>
      <c r="B186" s="284" t="s">
        <v>1504</v>
      </c>
      <c r="C186" s="285" t="s">
        <v>1134</v>
      </c>
      <c r="D186" s="286">
        <v>1</v>
      </c>
      <c r="E186" s="297">
        <v>0</v>
      </c>
      <c r="F186" s="286"/>
      <c r="G186" s="296"/>
      <c r="H186" s="296"/>
      <c r="I186" s="297"/>
      <c r="J186" s="297"/>
      <c r="K186" s="298" t="s">
        <v>1410</v>
      </c>
      <c r="L186" s="292"/>
    </row>
    <row r="187" spans="1:12" ht="33" customHeight="1">
      <c r="A187" s="313" t="s">
        <v>1505</v>
      </c>
      <c r="B187" s="284" t="s">
        <v>1506</v>
      </c>
      <c r="C187" s="285" t="s">
        <v>1134</v>
      </c>
      <c r="D187" s="286"/>
      <c r="E187" s="297">
        <v>1</v>
      </c>
      <c r="F187" s="286"/>
      <c r="G187" s="296"/>
      <c r="H187" s="301"/>
      <c r="I187" s="297"/>
      <c r="J187" s="297"/>
      <c r="K187" s="298" t="s">
        <v>1361</v>
      </c>
      <c r="L187" s="292"/>
    </row>
    <row r="188" spans="1:12" ht="33" customHeight="1">
      <c r="A188" s="283" t="s">
        <v>1507</v>
      </c>
      <c r="B188" s="284" t="s">
        <v>1508</v>
      </c>
      <c r="C188" s="285" t="s">
        <v>1134</v>
      </c>
      <c r="D188" s="286">
        <v>1</v>
      </c>
      <c r="E188" s="287"/>
      <c r="F188" s="286"/>
      <c r="G188" s="296"/>
      <c r="H188" s="301"/>
      <c r="I188" s="297"/>
      <c r="J188" s="297"/>
      <c r="K188" s="291"/>
      <c r="L188" s="292"/>
    </row>
    <row r="189" spans="1:12" ht="33" customHeight="1">
      <c r="A189" s="283" t="s">
        <v>1509</v>
      </c>
      <c r="B189" s="284" t="s">
        <v>1510</v>
      </c>
      <c r="C189" s="285" t="s">
        <v>1134</v>
      </c>
      <c r="D189" s="286">
        <v>8</v>
      </c>
      <c r="E189" s="297">
        <v>12</v>
      </c>
      <c r="F189" s="286"/>
      <c r="G189" s="296"/>
      <c r="H189" s="296"/>
      <c r="I189" s="297"/>
      <c r="J189" s="297"/>
      <c r="K189" s="298" t="s">
        <v>1361</v>
      </c>
      <c r="L189" s="292"/>
    </row>
    <row r="190" spans="1:12" ht="33" customHeight="1">
      <c r="A190" s="283" t="s">
        <v>1511</v>
      </c>
      <c r="B190" s="284" t="s">
        <v>1512</v>
      </c>
      <c r="C190" s="285" t="s">
        <v>1134</v>
      </c>
      <c r="D190" s="286">
        <v>1</v>
      </c>
      <c r="E190" s="287"/>
      <c r="F190" s="286"/>
      <c r="G190" s="296"/>
      <c r="H190" s="296"/>
      <c r="I190" s="297"/>
      <c r="J190" s="297"/>
      <c r="K190" s="314" t="s">
        <v>1513</v>
      </c>
      <c r="L190" s="292"/>
    </row>
    <row r="191" spans="1:12" ht="33" customHeight="1">
      <c r="A191" s="283" t="s">
        <v>1514</v>
      </c>
      <c r="B191" s="284" t="s">
        <v>1515</v>
      </c>
      <c r="C191" s="285" t="s">
        <v>1134</v>
      </c>
      <c r="D191" s="286">
        <v>1</v>
      </c>
      <c r="E191" s="287"/>
      <c r="F191" s="286"/>
      <c r="G191" s="296"/>
      <c r="H191" s="296"/>
      <c r="I191" s="297"/>
      <c r="J191" s="297"/>
      <c r="K191" s="314" t="s">
        <v>1513</v>
      </c>
      <c r="L191" s="292"/>
    </row>
    <row r="192" spans="1:12" ht="33" customHeight="1">
      <c r="A192" s="283" t="s">
        <v>1516</v>
      </c>
      <c r="B192" s="284" t="s">
        <v>1517</v>
      </c>
      <c r="C192" s="285" t="s">
        <v>1134</v>
      </c>
      <c r="D192" s="286">
        <v>1</v>
      </c>
      <c r="E192" s="287"/>
      <c r="F192" s="286"/>
      <c r="G192" s="296"/>
      <c r="H192" s="296"/>
      <c r="I192" s="297"/>
      <c r="J192" s="297"/>
      <c r="K192" s="314" t="s">
        <v>1513</v>
      </c>
      <c r="L192" s="292"/>
    </row>
    <row r="193" spans="1:12" ht="33" customHeight="1">
      <c r="A193" s="283" t="s">
        <v>1518</v>
      </c>
      <c r="B193" s="284" t="s">
        <v>1519</v>
      </c>
      <c r="C193" s="285" t="s">
        <v>1134</v>
      </c>
      <c r="D193" s="286">
        <v>1</v>
      </c>
      <c r="E193" s="287"/>
      <c r="F193" s="286"/>
      <c r="G193" s="296"/>
      <c r="H193" s="296"/>
      <c r="I193" s="297"/>
      <c r="J193" s="297"/>
      <c r="K193" s="298" t="s">
        <v>1450</v>
      </c>
      <c r="L193" s="292"/>
    </row>
    <row r="194" spans="1:12" ht="33" customHeight="1">
      <c r="A194" s="283" t="s">
        <v>1520</v>
      </c>
      <c r="B194" s="284" t="s">
        <v>1521</v>
      </c>
      <c r="C194" s="285" t="s">
        <v>1134</v>
      </c>
      <c r="D194" s="286">
        <v>1</v>
      </c>
      <c r="E194" s="287"/>
      <c r="F194" s="286"/>
      <c r="G194" s="296"/>
      <c r="H194" s="296"/>
      <c r="I194" s="297"/>
      <c r="J194" s="297"/>
      <c r="K194" s="314" t="s">
        <v>1513</v>
      </c>
      <c r="L194" s="292"/>
    </row>
    <row r="195" spans="1:12" ht="33" customHeight="1">
      <c r="A195" s="283" t="s">
        <v>1522</v>
      </c>
      <c r="B195" s="284" t="s">
        <v>1523</v>
      </c>
      <c r="C195" s="285" t="s">
        <v>1134</v>
      </c>
      <c r="D195" s="286">
        <v>2</v>
      </c>
      <c r="E195" s="287"/>
      <c r="F195" s="286"/>
      <c r="G195" s="296"/>
      <c r="H195" s="296"/>
      <c r="I195" s="297"/>
      <c r="J195" s="297"/>
      <c r="K195" s="314" t="s">
        <v>1513</v>
      </c>
      <c r="L195" s="292"/>
    </row>
    <row r="196" spans="1:12" ht="33" customHeight="1">
      <c r="A196" s="283" t="s">
        <v>1524</v>
      </c>
      <c r="B196" s="284" t="s">
        <v>1525</v>
      </c>
      <c r="C196" s="285" t="s">
        <v>1134</v>
      </c>
      <c r="D196" s="286">
        <v>1</v>
      </c>
      <c r="E196" s="287"/>
      <c r="F196" s="286"/>
      <c r="G196" s="296"/>
      <c r="H196" s="296"/>
      <c r="I196" s="297"/>
      <c r="J196" s="297"/>
      <c r="K196" s="291"/>
      <c r="L196" s="292"/>
    </row>
    <row r="197" spans="1:12" ht="33" customHeight="1">
      <c r="A197" s="283" t="s">
        <v>1526</v>
      </c>
      <c r="B197" s="284" t="s">
        <v>1527</v>
      </c>
      <c r="C197" s="285" t="s">
        <v>1134</v>
      </c>
      <c r="D197" s="286">
        <v>1</v>
      </c>
      <c r="E197" s="287"/>
      <c r="F197" s="286"/>
      <c r="G197" s="296"/>
      <c r="H197" s="296"/>
      <c r="I197" s="297"/>
      <c r="J197" s="297"/>
      <c r="K197" s="291"/>
      <c r="L197" s="292"/>
    </row>
    <row r="198" spans="1:12" ht="33" customHeight="1">
      <c r="A198" s="283" t="s">
        <v>1528</v>
      </c>
      <c r="B198" s="284" t="s">
        <v>1529</v>
      </c>
      <c r="C198" s="285" t="s">
        <v>1134</v>
      </c>
      <c r="D198" s="286">
        <v>2</v>
      </c>
      <c r="E198" s="287"/>
      <c r="F198" s="286"/>
      <c r="G198" s="296"/>
      <c r="H198" s="296"/>
      <c r="I198" s="297"/>
      <c r="J198" s="297"/>
      <c r="K198" s="291"/>
      <c r="L198" s="292"/>
    </row>
    <row r="199" spans="1:12" ht="33" customHeight="1">
      <c r="A199" s="283" t="s">
        <v>1530</v>
      </c>
      <c r="B199" s="284" t="s">
        <v>1531</v>
      </c>
      <c r="C199" s="285" t="s">
        <v>1134</v>
      </c>
      <c r="D199" s="286">
        <v>1</v>
      </c>
      <c r="E199" s="287"/>
      <c r="F199" s="286"/>
      <c r="G199" s="296"/>
      <c r="H199" s="296"/>
      <c r="I199" s="297"/>
      <c r="J199" s="297"/>
      <c r="K199" s="291"/>
      <c r="L199" s="292"/>
    </row>
    <row r="200" spans="1:12" ht="33" customHeight="1">
      <c r="A200" s="307" t="s">
        <v>1532</v>
      </c>
      <c r="B200" s="284" t="s">
        <v>1533</v>
      </c>
      <c r="C200" s="285" t="s">
        <v>1134</v>
      </c>
      <c r="D200" s="286">
        <v>1</v>
      </c>
      <c r="E200" s="287"/>
      <c r="F200" s="286"/>
      <c r="G200" s="296"/>
      <c r="H200" s="296"/>
      <c r="I200" s="297"/>
      <c r="J200" s="297"/>
      <c r="K200" s="291"/>
      <c r="L200" s="292"/>
    </row>
    <row r="201" spans="1:12" ht="33" customHeight="1">
      <c r="A201" s="283" t="s">
        <v>1534</v>
      </c>
      <c r="B201" s="284" t="s">
        <v>1535</v>
      </c>
      <c r="C201" s="285" t="s">
        <v>1134</v>
      </c>
      <c r="D201" s="286">
        <v>1</v>
      </c>
      <c r="E201" s="297">
        <v>0</v>
      </c>
      <c r="F201" s="286"/>
      <c r="G201" s="296"/>
      <c r="H201" s="296"/>
      <c r="I201" s="297"/>
      <c r="J201" s="297"/>
      <c r="K201" s="298" t="s">
        <v>1410</v>
      </c>
      <c r="L201" s="292"/>
    </row>
    <row r="202" spans="1:12" ht="33" customHeight="1">
      <c r="A202" s="313" t="s">
        <v>1536</v>
      </c>
      <c r="B202" s="284" t="s">
        <v>1537</v>
      </c>
      <c r="C202" s="285" t="s">
        <v>1134</v>
      </c>
      <c r="D202" s="286"/>
      <c r="E202" s="297">
        <v>1</v>
      </c>
      <c r="F202" s="286"/>
      <c r="G202" s="296"/>
      <c r="H202" s="296"/>
      <c r="I202" s="297"/>
      <c r="J202" s="297"/>
      <c r="K202" s="298"/>
      <c r="L202" s="292"/>
    </row>
    <row r="203" spans="1:12" ht="33" customHeight="1">
      <c r="A203" s="283" t="s">
        <v>1538</v>
      </c>
      <c r="B203" s="284" t="s">
        <v>1539</v>
      </c>
      <c r="C203" s="285" t="s">
        <v>1134</v>
      </c>
      <c r="D203" s="286">
        <v>1</v>
      </c>
      <c r="E203" s="287"/>
      <c r="F203" s="286"/>
      <c r="G203" s="296"/>
      <c r="H203" s="296"/>
      <c r="I203" s="297"/>
      <c r="J203" s="297"/>
      <c r="K203" s="291"/>
      <c r="L203" s="292"/>
    </row>
    <row r="204" spans="1:12" ht="33" customHeight="1">
      <c r="A204" s="283" t="s">
        <v>1540</v>
      </c>
      <c r="B204" s="284" t="s">
        <v>1541</v>
      </c>
      <c r="C204" s="285" t="s">
        <v>1134</v>
      </c>
      <c r="D204" s="286">
        <v>3</v>
      </c>
      <c r="E204" s="287"/>
      <c r="F204" s="286"/>
      <c r="G204" s="296"/>
      <c r="H204" s="296"/>
      <c r="I204" s="297"/>
      <c r="J204" s="297"/>
      <c r="K204" s="291"/>
      <c r="L204" s="292"/>
    </row>
    <row r="205" spans="1:12" ht="33" customHeight="1">
      <c r="A205" s="283" t="s">
        <v>1542</v>
      </c>
      <c r="B205" s="284" t="s">
        <v>1543</v>
      </c>
      <c r="C205" s="285" t="s">
        <v>1134</v>
      </c>
      <c r="D205" s="286">
        <v>3</v>
      </c>
      <c r="E205" s="287"/>
      <c r="F205" s="286"/>
      <c r="G205" s="296"/>
      <c r="H205" s="296"/>
      <c r="I205" s="297"/>
      <c r="J205" s="297"/>
      <c r="K205" s="291"/>
      <c r="L205" s="292"/>
    </row>
    <row r="206" spans="1:12" ht="33" customHeight="1">
      <c r="A206" s="283" t="s">
        <v>1544</v>
      </c>
      <c r="B206" s="284" t="s">
        <v>1545</v>
      </c>
      <c r="C206" s="285" t="s">
        <v>1134</v>
      </c>
      <c r="D206" s="286">
        <v>1</v>
      </c>
      <c r="E206" s="287"/>
      <c r="F206" s="286"/>
      <c r="G206" s="296"/>
      <c r="H206" s="296"/>
      <c r="I206" s="297"/>
      <c r="J206" s="297"/>
      <c r="K206" s="291"/>
      <c r="L206" s="292"/>
    </row>
    <row r="207" spans="1:12" ht="33" customHeight="1">
      <c r="A207" s="283" t="s">
        <v>1546</v>
      </c>
      <c r="B207" s="284" t="s">
        <v>1547</v>
      </c>
      <c r="C207" s="285" t="s">
        <v>1134</v>
      </c>
      <c r="D207" s="286">
        <v>1</v>
      </c>
      <c r="E207" s="297">
        <v>0</v>
      </c>
      <c r="F207" s="286"/>
      <c r="G207" s="296"/>
      <c r="H207" s="296"/>
      <c r="I207" s="297"/>
      <c r="J207" s="297"/>
      <c r="K207" s="298" t="s">
        <v>1410</v>
      </c>
      <c r="L207" s="292"/>
    </row>
    <row r="208" spans="1:12" ht="33" customHeight="1">
      <c r="A208" s="283" t="s">
        <v>1548</v>
      </c>
      <c r="B208" s="284" t="s">
        <v>1549</v>
      </c>
      <c r="C208" s="285" t="s">
        <v>1134</v>
      </c>
      <c r="D208" s="286">
        <v>4</v>
      </c>
      <c r="E208" s="287"/>
      <c r="F208" s="286"/>
      <c r="G208" s="296"/>
      <c r="H208" s="296"/>
      <c r="I208" s="297"/>
      <c r="J208" s="297"/>
      <c r="K208" s="291"/>
      <c r="L208" s="292"/>
    </row>
    <row r="209" spans="1:12" ht="33" customHeight="1">
      <c r="A209" s="283" t="s">
        <v>1550</v>
      </c>
      <c r="B209" s="284" t="s">
        <v>1551</v>
      </c>
      <c r="C209" s="285" t="s">
        <v>1134</v>
      </c>
      <c r="D209" s="286">
        <v>1</v>
      </c>
      <c r="E209" s="287"/>
      <c r="F209" s="286"/>
      <c r="G209" s="296"/>
      <c r="H209" s="296"/>
      <c r="I209" s="297"/>
      <c r="J209" s="297"/>
      <c r="K209" s="291"/>
      <c r="L209" s="292"/>
    </row>
    <row r="210" spans="1:12" ht="33" customHeight="1">
      <c r="A210" s="283" t="s">
        <v>1552</v>
      </c>
      <c r="B210" s="284" t="s">
        <v>1553</v>
      </c>
      <c r="C210" s="285" t="s">
        <v>1085</v>
      </c>
      <c r="D210" s="286">
        <v>37.15</v>
      </c>
      <c r="E210" s="287"/>
      <c r="F210" s="286"/>
      <c r="G210" s="296"/>
      <c r="H210" s="301"/>
      <c r="I210" s="297"/>
      <c r="J210" s="297"/>
      <c r="K210" s="298" t="s">
        <v>1450</v>
      </c>
      <c r="L210" s="292"/>
    </row>
    <row r="211" spans="1:12" ht="33" customHeight="1">
      <c r="A211" s="283" t="s">
        <v>1554</v>
      </c>
      <c r="B211" s="284" t="s">
        <v>1555</v>
      </c>
      <c r="C211" s="285" t="s">
        <v>1085</v>
      </c>
      <c r="D211" s="286">
        <v>38.85</v>
      </c>
      <c r="E211" s="287"/>
      <c r="F211" s="286"/>
      <c r="G211" s="296"/>
      <c r="H211" s="301"/>
      <c r="I211" s="297"/>
      <c r="J211" s="297"/>
      <c r="K211" s="298" t="s">
        <v>1450</v>
      </c>
      <c r="L211" s="292"/>
    </row>
    <row r="212" spans="1:12" ht="33" customHeight="1">
      <c r="A212" s="283" t="s">
        <v>1556</v>
      </c>
      <c r="B212" s="284" t="s">
        <v>1557</v>
      </c>
      <c r="C212" s="285" t="s">
        <v>1085</v>
      </c>
      <c r="D212" s="286">
        <v>31.08</v>
      </c>
      <c r="E212" s="287"/>
      <c r="F212" s="286"/>
      <c r="G212" s="296"/>
      <c r="H212" s="296"/>
      <c r="I212" s="297"/>
      <c r="J212" s="297"/>
      <c r="K212" s="298" t="s">
        <v>1450</v>
      </c>
      <c r="L212" s="292"/>
    </row>
    <row r="213" spans="1:12" ht="33" customHeight="1">
      <c r="A213" s="283" t="s">
        <v>1558</v>
      </c>
      <c r="B213" s="284" t="s">
        <v>1559</v>
      </c>
      <c r="C213" s="285" t="s">
        <v>1085</v>
      </c>
      <c r="D213" s="286">
        <v>36.700000000000003</v>
      </c>
      <c r="E213" s="287"/>
      <c r="F213" s="286"/>
      <c r="G213" s="296"/>
      <c r="H213" s="301"/>
      <c r="I213" s="297"/>
      <c r="J213" s="297"/>
      <c r="K213" s="291"/>
      <c r="L213" s="292"/>
    </row>
    <row r="214" spans="1:12" ht="33" customHeight="1">
      <c r="A214" s="283" t="s">
        <v>1560</v>
      </c>
      <c r="B214" s="284" t="s">
        <v>1561</v>
      </c>
      <c r="C214" s="285" t="s">
        <v>1085</v>
      </c>
      <c r="D214" s="286">
        <v>38.33</v>
      </c>
      <c r="E214" s="287"/>
      <c r="F214" s="286"/>
      <c r="G214" s="296"/>
      <c r="H214" s="301"/>
      <c r="I214" s="297"/>
      <c r="J214" s="297"/>
      <c r="K214" s="291"/>
      <c r="L214" s="292"/>
    </row>
    <row r="215" spans="1:12" ht="33" customHeight="1">
      <c r="A215" s="283" t="s">
        <v>1562</v>
      </c>
      <c r="B215" s="284" t="s">
        <v>1563</v>
      </c>
      <c r="C215" s="285" t="s">
        <v>1085</v>
      </c>
      <c r="D215" s="286">
        <v>9.5</v>
      </c>
      <c r="E215" s="287"/>
      <c r="F215" s="286"/>
      <c r="G215" s="296"/>
      <c r="H215" s="301"/>
      <c r="I215" s="297"/>
      <c r="J215" s="297"/>
      <c r="K215" s="291"/>
      <c r="L215" s="292"/>
    </row>
    <row r="216" spans="1:12" ht="33" customHeight="1">
      <c r="A216" s="283" t="s">
        <v>1564</v>
      </c>
      <c r="B216" s="284" t="s">
        <v>1565</v>
      </c>
      <c r="C216" s="285" t="s">
        <v>1085</v>
      </c>
      <c r="D216" s="286">
        <v>34.74</v>
      </c>
      <c r="E216" s="287"/>
      <c r="F216" s="286"/>
      <c r="G216" s="296"/>
      <c r="H216" s="301"/>
      <c r="I216" s="297"/>
      <c r="J216" s="297"/>
      <c r="K216" s="291"/>
      <c r="L216" s="292"/>
    </row>
    <row r="217" spans="1:12" ht="33" customHeight="1">
      <c r="A217" s="283" t="s">
        <v>1566</v>
      </c>
      <c r="B217" s="284" t="s">
        <v>1567</v>
      </c>
      <c r="C217" s="285" t="s">
        <v>1085</v>
      </c>
      <c r="D217" s="286">
        <v>35</v>
      </c>
      <c r="E217" s="287"/>
      <c r="F217" s="286"/>
      <c r="G217" s="296"/>
      <c r="H217" s="301"/>
      <c r="I217" s="297"/>
      <c r="J217" s="297"/>
      <c r="K217" s="291"/>
      <c r="L217" s="292"/>
    </row>
    <row r="218" spans="1:12" ht="33" customHeight="1">
      <c r="A218" s="283" t="s">
        <v>1568</v>
      </c>
      <c r="B218" s="284" t="s">
        <v>1569</v>
      </c>
      <c r="C218" s="285" t="s">
        <v>1085</v>
      </c>
      <c r="D218" s="286">
        <v>29</v>
      </c>
      <c r="E218" s="287"/>
      <c r="F218" s="286"/>
      <c r="G218" s="296"/>
      <c r="H218" s="301"/>
      <c r="I218" s="297"/>
      <c r="J218" s="297"/>
      <c r="K218" s="291"/>
      <c r="L218" s="292"/>
    </row>
    <row r="219" spans="1:12" ht="33" customHeight="1">
      <c r="A219" s="283" t="s">
        <v>1570</v>
      </c>
      <c r="B219" s="284" t="s">
        <v>2137</v>
      </c>
      <c r="C219" s="285" t="s">
        <v>1085</v>
      </c>
      <c r="D219" s="286">
        <v>36.08</v>
      </c>
      <c r="E219" s="287"/>
      <c r="F219" s="286"/>
      <c r="G219" s="296"/>
      <c r="H219" s="301"/>
      <c r="I219" s="297"/>
      <c r="J219" s="297"/>
      <c r="K219" s="291"/>
      <c r="L219" s="292"/>
    </row>
    <row r="220" spans="1:12" ht="33" customHeight="1">
      <c r="A220" s="283" t="s">
        <v>1571</v>
      </c>
      <c r="B220" s="284" t="s">
        <v>2139</v>
      </c>
      <c r="C220" s="285" t="s">
        <v>1085</v>
      </c>
      <c r="D220" s="286">
        <v>37.450000000000003</v>
      </c>
      <c r="E220" s="287"/>
      <c r="F220" s="286"/>
      <c r="G220" s="296"/>
      <c r="H220" s="301"/>
      <c r="I220" s="297"/>
      <c r="J220" s="297"/>
      <c r="K220" s="291"/>
      <c r="L220" s="292"/>
    </row>
    <row r="221" spans="1:12" ht="33" customHeight="1">
      <c r="A221" s="283" t="s">
        <v>1572</v>
      </c>
      <c r="B221" s="284" t="s">
        <v>1573</v>
      </c>
      <c r="C221" s="285" t="s">
        <v>1085</v>
      </c>
      <c r="D221" s="286">
        <v>24.25</v>
      </c>
      <c r="E221" s="287"/>
      <c r="F221" s="286"/>
      <c r="G221" s="296"/>
      <c r="H221" s="301"/>
      <c r="I221" s="297"/>
      <c r="J221" s="297"/>
      <c r="K221" s="291"/>
      <c r="L221" s="292"/>
    </row>
    <row r="222" spans="1:12" ht="33" customHeight="1">
      <c r="A222" s="283" t="s">
        <v>1574</v>
      </c>
      <c r="B222" s="284" t="s">
        <v>1575</v>
      </c>
      <c r="C222" s="285" t="s">
        <v>1085</v>
      </c>
      <c r="D222" s="286">
        <v>13.52</v>
      </c>
      <c r="E222" s="287"/>
      <c r="F222" s="286"/>
      <c r="G222" s="296"/>
      <c r="H222" s="301"/>
      <c r="I222" s="297"/>
      <c r="J222" s="297"/>
      <c r="K222" s="291"/>
      <c r="L222" s="292"/>
    </row>
    <row r="223" spans="1:12" ht="33" customHeight="1">
      <c r="A223" s="283" t="s">
        <v>1576</v>
      </c>
      <c r="B223" s="284" t="s">
        <v>1577</v>
      </c>
      <c r="C223" s="285" t="s">
        <v>1085</v>
      </c>
      <c r="D223" s="286">
        <v>2.6</v>
      </c>
      <c r="E223" s="287"/>
      <c r="F223" s="286"/>
      <c r="G223" s="296"/>
      <c r="H223" s="296"/>
      <c r="I223" s="297"/>
      <c r="J223" s="297"/>
      <c r="K223" s="291"/>
      <c r="L223" s="292"/>
    </row>
    <row r="224" spans="1:12" ht="33" customHeight="1">
      <c r="A224" s="283" t="s">
        <v>1578</v>
      </c>
      <c r="B224" s="284" t="s">
        <v>1579</v>
      </c>
      <c r="C224" s="285" t="s">
        <v>1085</v>
      </c>
      <c r="D224" s="286">
        <v>14.54</v>
      </c>
      <c r="E224" s="287"/>
      <c r="F224" s="286"/>
      <c r="G224" s="296"/>
      <c r="H224" s="301"/>
      <c r="I224" s="297"/>
      <c r="J224" s="297"/>
      <c r="K224" s="291"/>
      <c r="L224" s="292"/>
    </row>
    <row r="225" spans="1:12" ht="33" customHeight="1">
      <c r="A225" s="283" t="s">
        <v>1580</v>
      </c>
      <c r="B225" s="284" t="s">
        <v>1581</v>
      </c>
      <c r="C225" s="285" t="s">
        <v>1085</v>
      </c>
      <c r="D225" s="286">
        <v>7.04</v>
      </c>
      <c r="E225" s="287"/>
      <c r="F225" s="286"/>
      <c r="G225" s="296"/>
      <c r="H225" s="301"/>
      <c r="I225" s="297"/>
      <c r="J225" s="297"/>
      <c r="K225" s="291"/>
      <c r="L225" s="292"/>
    </row>
    <row r="226" spans="1:12" ht="33" customHeight="1">
      <c r="A226" s="283" t="s">
        <v>1582</v>
      </c>
      <c r="B226" s="284" t="s">
        <v>1583</v>
      </c>
      <c r="C226" s="285" t="s">
        <v>1085</v>
      </c>
      <c r="D226" s="286">
        <v>27.06</v>
      </c>
      <c r="E226" s="287"/>
      <c r="F226" s="286"/>
      <c r="G226" s="296"/>
      <c r="H226" s="301"/>
      <c r="I226" s="297"/>
      <c r="J226" s="297"/>
      <c r="K226" s="291"/>
      <c r="L226" s="292"/>
    </row>
    <row r="227" spans="1:12" ht="33" customHeight="1">
      <c r="A227" s="283" t="s">
        <v>1584</v>
      </c>
      <c r="B227" s="284" t="s">
        <v>1585</v>
      </c>
      <c r="C227" s="285" t="s">
        <v>1085</v>
      </c>
      <c r="D227" s="286">
        <v>25.68</v>
      </c>
      <c r="E227" s="287"/>
      <c r="F227" s="286"/>
      <c r="G227" s="296"/>
      <c r="H227" s="301"/>
      <c r="I227" s="297"/>
      <c r="J227" s="297"/>
      <c r="K227" s="291"/>
      <c r="L227" s="292"/>
    </row>
    <row r="228" spans="1:12" ht="33" customHeight="1">
      <c r="A228" s="283" t="s">
        <v>1586</v>
      </c>
      <c r="B228" s="284" t="s">
        <v>1587</v>
      </c>
      <c r="C228" s="285" t="s">
        <v>1085</v>
      </c>
      <c r="D228" s="286">
        <v>9</v>
      </c>
      <c r="E228" s="287"/>
      <c r="F228" s="286"/>
      <c r="G228" s="296"/>
      <c r="H228" s="301"/>
      <c r="I228" s="297"/>
      <c r="J228" s="297"/>
      <c r="K228" s="291"/>
      <c r="L228" s="292"/>
    </row>
    <row r="229" spans="1:12" ht="33" customHeight="1">
      <c r="A229" s="283" t="s">
        <v>1588</v>
      </c>
      <c r="B229" s="284" t="s">
        <v>1589</v>
      </c>
      <c r="C229" s="285" t="s">
        <v>1134</v>
      </c>
      <c r="D229" s="286">
        <v>1</v>
      </c>
      <c r="E229" s="287"/>
      <c r="F229" s="286"/>
      <c r="G229" s="296"/>
      <c r="H229" s="301"/>
      <c r="I229" s="297"/>
      <c r="J229" s="297"/>
      <c r="K229" s="291"/>
      <c r="L229" s="292"/>
    </row>
    <row r="230" spans="1:12" ht="33" customHeight="1">
      <c r="A230" s="307" t="s">
        <v>1590</v>
      </c>
      <c r="B230" s="284" t="s">
        <v>1591</v>
      </c>
      <c r="C230" s="285" t="s">
        <v>1134</v>
      </c>
      <c r="D230" s="286">
        <v>1</v>
      </c>
      <c r="E230" s="297">
        <v>0</v>
      </c>
      <c r="F230" s="286"/>
      <c r="G230" s="296"/>
      <c r="H230" s="296"/>
      <c r="I230" s="297"/>
      <c r="J230" s="297"/>
      <c r="K230" s="298" t="s">
        <v>1410</v>
      </c>
      <c r="L230" s="292"/>
    </row>
    <row r="231" spans="1:12" ht="33" customHeight="1">
      <c r="A231" s="283" t="s">
        <v>1592</v>
      </c>
      <c r="B231" s="284" t="s">
        <v>1593</v>
      </c>
      <c r="C231" s="285" t="s">
        <v>1134</v>
      </c>
      <c r="D231" s="286">
        <v>1</v>
      </c>
      <c r="E231" s="297">
        <v>0</v>
      </c>
      <c r="F231" s="286"/>
      <c r="G231" s="296"/>
      <c r="H231" s="296"/>
      <c r="I231" s="297"/>
      <c r="J231" s="297"/>
      <c r="K231" s="298" t="s">
        <v>1410</v>
      </c>
      <c r="L231" s="292"/>
    </row>
    <row r="232" spans="1:12" ht="33" customHeight="1">
      <c r="A232" s="283" t="s">
        <v>1594</v>
      </c>
      <c r="B232" s="284" t="s">
        <v>1595</v>
      </c>
      <c r="C232" s="285" t="s">
        <v>1134</v>
      </c>
      <c r="D232" s="286">
        <v>1</v>
      </c>
      <c r="E232" s="287"/>
      <c r="F232" s="286"/>
      <c r="G232" s="296"/>
      <c r="H232" s="301"/>
      <c r="I232" s="297"/>
      <c r="J232" s="297"/>
      <c r="K232" s="291"/>
      <c r="L232" s="292"/>
    </row>
    <row r="233" spans="1:12" ht="33" customHeight="1">
      <c r="A233" s="283" t="s">
        <v>1596</v>
      </c>
      <c r="B233" s="284" t="s">
        <v>1597</v>
      </c>
      <c r="C233" s="285" t="s">
        <v>1134</v>
      </c>
      <c r="D233" s="286">
        <v>1</v>
      </c>
      <c r="E233" s="287"/>
      <c r="F233" s="286"/>
      <c r="G233" s="296"/>
      <c r="H233" s="301"/>
      <c r="I233" s="297"/>
      <c r="J233" s="297"/>
      <c r="K233" s="291"/>
      <c r="L233" s="292"/>
    </row>
    <row r="234" spans="1:12" ht="33" customHeight="1">
      <c r="A234" s="283" t="s">
        <v>1598</v>
      </c>
      <c r="B234" s="284" t="s">
        <v>1599</v>
      </c>
      <c r="C234" s="285" t="s">
        <v>1134</v>
      </c>
      <c r="D234" s="286">
        <v>1</v>
      </c>
      <c r="E234" s="287"/>
      <c r="F234" s="286"/>
      <c r="G234" s="296"/>
      <c r="H234" s="301"/>
      <c r="I234" s="297"/>
      <c r="J234" s="297"/>
      <c r="K234" s="291"/>
      <c r="L234" s="292"/>
    </row>
    <row r="235" spans="1:12" ht="33" customHeight="1">
      <c r="A235" s="283" t="s">
        <v>1600</v>
      </c>
      <c r="B235" s="284" t="s">
        <v>1601</v>
      </c>
      <c r="C235" s="285" t="s">
        <v>1134</v>
      </c>
      <c r="D235" s="286">
        <v>1</v>
      </c>
      <c r="E235" s="287"/>
      <c r="F235" s="286"/>
      <c r="G235" s="296"/>
      <c r="H235" s="296"/>
      <c r="I235" s="297"/>
      <c r="J235" s="297"/>
      <c r="K235" s="291"/>
      <c r="L235" s="292"/>
    </row>
    <row r="236" spans="1:12" ht="33" customHeight="1">
      <c r="A236" s="283" t="s">
        <v>1602</v>
      </c>
      <c r="B236" s="284" t="s">
        <v>1603</v>
      </c>
      <c r="C236" s="285" t="s">
        <v>1134</v>
      </c>
      <c r="D236" s="286">
        <v>1</v>
      </c>
      <c r="E236" s="287"/>
      <c r="F236" s="286"/>
      <c r="G236" s="296"/>
      <c r="H236" s="296"/>
      <c r="I236" s="297"/>
      <c r="J236" s="297"/>
      <c r="K236" s="291"/>
      <c r="L236" s="292"/>
    </row>
    <row r="237" spans="1:12" ht="33" customHeight="1">
      <c r="A237" s="283" t="s">
        <v>1604</v>
      </c>
      <c r="B237" s="284" t="s">
        <v>1605</v>
      </c>
      <c r="C237" s="285" t="s">
        <v>1134</v>
      </c>
      <c r="D237" s="286">
        <v>1</v>
      </c>
      <c r="E237" s="287"/>
      <c r="F237" s="286"/>
      <c r="G237" s="296"/>
      <c r="H237" s="296"/>
      <c r="I237" s="297"/>
      <c r="J237" s="297"/>
      <c r="K237" s="291"/>
      <c r="L237" s="292"/>
    </row>
    <row r="238" spans="1:12" ht="33" customHeight="1">
      <c r="A238" s="283" t="s">
        <v>1606</v>
      </c>
      <c r="B238" s="284" t="s">
        <v>1607</v>
      </c>
      <c r="C238" s="285" t="s">
        <v>1134</v>
      </c>
      <c r="D238" s="286">
        <v>5</v>
      </c>
      <c r="E238" s="297">
        <v>3</v>
      </c>
      <c r="F238" s="286"/>
      <c r="G238" s="296"/>
      <c r="H238" s="301"/>
      <c r="I238" s="297"/>
      <c r="J238" s="297"/>
      <c r="K238" s="298" t="s">
        <v>1608</v>
      </c>
      <c r="L238" s="292"/>
    </row>
    <row r="239" spans="1:12" ht="33" customHeight="1">
      <c r="A239" s="283" t="s">
        <v>1609</v>
      </c>
      <c r="B239" s="284" t="s">
        <v>1610</v>
      </c>
      <c r="C239" s="285" t="s">
        <v>1134</v>
      </c>
      <c r="D239" s="286">
        <v>1</v>
      </c>
      <c r="E239" s="287"/>
      <c r="F239" s="286"/>
      <c r="G239" s="296"/>
      <c r="H239" s="296"/>
      <c r="I239" s="297"/>
      <c r="J239" s="297"/>
      <c r="K239" s="291"/>
      <c r="L239" s="292"/>
    </row>
    <row r="240" spans="1:12" ht="33" customHeight="1">
      <c r="A240" s="283" t="s">
        <v>1611</v>
      </c>
      <c r="B240" s="284" t="s">
        <v>1612</v>
      </c>
      <c r="C240" s="285" t="s">
        <v>1134</v>
      </c>
      <c r="D240" s="286">
        <v>1</v>
      </c>
      <c r="E240" s="287"/>
      <c r="F240" s="286"/>
      <c r="G240" s="296"/>
      <c r="H240" s="301"/>
      <c r="I240" s="297"/>
      <c r="J240" s="297"/>
      <c r="K240" s="291"/>
      <c r="L240" s="292"/>
    </row>
    <row r="241" spans="1:12" ht="33" customHeight="1">
      <c r="A241" s="283" t="s">
        <v>1613</v>
      </c>
      <c r="B241" s="284" t="s">
        <v>1614</v>
      </c>
      <c r="C241" s="285" t="s">
        <v>1134</v>
      </c>
      <c r="D241" s="286">
        <v>2</v>
      </c>
      <c r="E241" s="287"/>
      <c r="F241" s="286"/>
      <c r="G241" s="296"/>
      <c r="H241" s="301"/>
      <c r="I241" s="297"/>
      <c r="J241" s="297"/>
      <c r="K241" s="291"/>
      <c r="L241" s="292"/>
    </row>
    <row r="242" spans="1:12" ht="33" customHeight="1">
      <c r="A242" s="283" t="s">
        <v>1615</v>
      </c>
      <c r="B242" s="284" t="s">
        <v>1616</v>
      </c>
      <c r="C242" s="285" t="s">
        <v>1134</v>
      </c>
      <c r="D242" s="286">
        <v>1</v>
      </c>
      <c r="E242" s="287"/>
      <c r="F242" s="286"/>
      <c r="G242" s="296"/>
      <c r="H242" s="296"/>
      <c r="I242" s="297"/>
      <c r="J242" s="297"/>
      <c r="K242" s="291"/>
      <c r="L242" s="292"/>
    </row>
    <row r="243" spans="1:12" ht="33" customHeight="1">
      <c r="A243" s="283" t="s">
        <v>1617</v>
      </c>
      <c r="B243" s="284" t="s">
        <v>1618</v>
      </c>
      <c r="C243" s="285" t="s">
        <v>1134</v>
      </c>
      <c r="D243" s="286">
        <v>1</v>
      </c>
      <c r="E243" s="297">
        <v>2</v>
      </c>
      <c r="F243" s="286"/>
      <c r="G243" s="296"/>
      <c r="H243" s="296"/>
      <c r="I243" s="297"/>
      <c r="J243" s="297"/>
      <c r="K243" s="298" t="s">
        <v>1619</v>
      </c>
      <c r="L243" s="292"/>
    </row>
    <row r="244" spans="1:12" ht="33" customHeight="1">
      <c r="A244" s="283" t="s">
        <v>1620</v>
      </c>
      <c r="B244" s="284" t="s">
        <v>1621</v>
      </c>
      <c r="C244" s="285" t="s">
        <v>1134</v>
      </c>
      <c r="D244" s="286">
        <v>1</v>
      </c>
      <c r="E244" s="287"/>
      <c r="F244" s="286"/>
      <c r="G244" s="296"/>
      <c r="H244" s="296"/>
      <c r="I244" s="297"/>
      <c r="J244" s="297"/>
      <c r="K244" s="291"/>
      <c r="L244" s="292"/>
    </row>
    <row r="245" spans="1:12" ht="33" customHeight="1">
      <c r="A245" s="283" t="s">
        <v>1622</v>
      </c>
      <c r="B245" s="284" t="s">
        <v>1623</v>
      </c>
      <c r="C245" s="285" t="s">
        <v>1134</v>
      </c>
      <c r="D245" s="286">
        <v>1</v>
      </c>
      <c r="E245" s="287"/>
      <c r="F245" s="286"/>
      <c r="G245" s="296"/>
      <c r="H245" s="296"/>
      <c r="I245" s="297"/>
      <c r="J245" s="297"/>
      <c r="K245" s="291"/>
      <c r="L245" s="292"/>
    </row>
    <row r="246" spans="1:12" ht="33" customHeight="1">
      <c r="A246" s="283" t="s">
        <v>1624</v>
      </c>
      <c r="B246" s="284" t="s">
        <v>1625</v>
      </c>
      <c r="C246" s="285" t="s">
        <v>1134</v>
      </c>
      <c r="D246" s="286">
        <v>2</v>
      </c>
      <c r="E246" s="297">
        <v>1</v>
      </c>
      <c r="F246" s="286"/>
      <c r="G246" s="296"/>
      <c r="H246" s="301"/>
      <c r="I246" s="297"/>
      <c r="J246" s="297"/>
      <c r="K246" s="298" t="s">
        <v>1608</v>
      </c>
      <c r="L246" s="292"/>
    </row>
    <row r="247" spans="1:12" ht="33" customHeight="1">
      <c r="A247" s="283" t="s">
        <v>1626</v>
      </c>
      <c r="B247" s="284" t="s">
        <v>1627</v>
      </c>
      <c r="C247" s="285" t="s">
        <v>1134</v>
      </c>
      <c r="D247" s="286">
        <v>1</v>
      </c>
      <c r="E247" s="287"/>
      <c r="F247" s="286"/>
      <c r="G247" s="296"/>
      <c r="H247" s="296"/>
      <c r="I247" s="297"/>
      <c r="J247" s="297"/>
      <c r="K247" s="291"/>
      <c r="L247" s="292"/>
    </row>
    <row r="248" spans="1:12" ht="33" customHeight="1">
      <c r="A248" s="283" t="s">
        <v>1628</v>
      </c>
      <c r="B248" s="284" t="s">
        <v>1629</v>
      </c>
      <c r="C248" s="285" t="s">
        <v>1134</v>
      </c>
      <c r="D248" s="286">
        <v>1</v>
      </c>
      <c r="E248" s="287"/>
      <c r="F248" s="286"/>
      <c r="G248" s="296"/>
      <c r="H248" s="296"/>
      <c r="I248" s="297"/>
      <c r="J248" s="297"/>
      <c r="K248" s="291"/>
      <c r="L248" s="292"/>
    </row>
    <row r="249" spans="1:12" ht="33" customHeight="1">
      <c r="A249" s="283" t="s">
        <v>1630</v>
      </c>
      <c r="B249" s="284" t="s">
        <v>1631</v>
      </c>
      <c r="C249" s="285" t="s">
        <v>1134</v>
      </c>
      <c r="D249" s="286">
        <v>1</v>
      </c>
      <c r="E249" s="287"/>
      <c r="F249" s="286"/>
      <c r="G249" s="296"/>
      <c r="H249" s="301"/>
      <c r="I249" s="297"/>
      <c r="J249" s="297"/>
      <c r="K249" s="291"/>
      <c r="L249" s="292"/>
    </row>
    <row r="250" spans="1:12" ht="33" customHeight="1">
      <c r="A250" s="283" t="s">
        <v>1632</v>
      </c>
      <c r="B250" s="284" t="s">
        <v>1633</v>
      </c>
      <c r="C250" s="285" t="s">
        <v>1134</v>
      </c>
      <c r="D250" s="286">
        <v>1</v>
      </c>
      <c r="E250" s="287"/>
      <c r="F250" s="286"/>
      <c r="G250" s="296"/>
      <c r="H250" s="301"/>
      <c r="I250" s="297"/>
      <c r="J250" s="297"/>
      <c r="K250" s="291"/>
      <c r="L250" s="292"/>
    </row>
    <row r="251" spans="1:12" ht="33" customHeight="1">
      <c r="A251" s="283" t="s">
        <v>1634</v>
      </c>
      <c r="B251" s="284" t="s">
        <v>1635</v>
      </c>
      <c r="C251" s="285" t="s">
        <v>1134</v>
      </c>
      <c r="D251" s="286">
        <v>1</v>
      </c>
      <c r="E251" s="287"/>
      <c r="F251" s="286"/>
      <c r="G251" s="296"/>
      <c r="H251" s="301"/>
      <c r="I251" s="297"/>
      <c r="J251" s="297"/>
      <c r="K251" s="291"/>
      <c r="L251" s="292"/>
    </row>
    <row r="252" spans="1:12" ht="33" customHeight="1">
      <c r="A252" s="283" t="s">
        <v>1636</v>
      </c>
      <c r="B252" s="284" t="s">
        <v>1637</v>
      </c>
      <c r="C252" s="285" t="s">
        <v>1134</v>
      </c>
      <c r="D252" s="286">
        <v>2</v>
      </c>
      <c r="E252" s="287"/>
      <c r="F252" s="286"/>
      <c r="G252" s="296"/>
      <c r="H252" s="301"/>
      <c r="I252" s="297"/>
      <c r="J252" s="297"/>
      <c r="K252" s="291"/>
      <c r="L252" s="292"/>
    </row>
    <row r="253" spans="1:12" ht="33" customHeight="1">
      <c r="A253" s="283" t="s">
        <v>1638</v>
      </c>
      <c r="B253" s="284" t="s">
        <v>1639</v>
      </c>
      <c r="C253" s="285" t="s">
        <v>1134</v>
      </c>
      <c r="D253" s="286">
        <v>1</v>
      </c>
      <c r="E253" s="287"/>
      <c r="F253" s="286"/>
      <c r="G253" s="296"/>
      <c r="H253" s="301"/>
      <c r="I253" s="297"/>
      <c r="J253" s="297"/>
      <c r="K253" s="291"/>
      <c r="L253" s="292"/>
    </row>
    <row r="254" spans="1:12" ht="33" customHeight="1">
      <c r="A254" s="283" t="s">
        <v>1640</v>
      </c>
      <c r="B254" s="284" t="s">
        <v>1641</v>
      </c>
      <c r="C254" s="285" t="s">
        <v>1134</v>
      </c>
      <c r="D254" s="286">
        <v>1</v>
      </c>
      <c r="E254" s="287"/>
      <c r="F254" s="286"/>
      <c r="G254" s="296"/>
      <c r="H254" s="296"/>
      <c r="I254" s="297"/>
      <c r="J254" s="297"/>
      <c r="K254" s="291"/>
      <c r="L254" s="292"/>
    </row>
    <row r="255" spans="1:12" ht="33" customHeight="1">
      <c r="A255" s="283" t="s">
        <v>1642</v>
      </c>
      <c r="B255" s="284" t="s">
        <v>1643</v>
      </c>
      <c r="C255" s="285" t="s">
        <v>1134</v>
      </c>
      <c r="D255" s="286">
        <v>1</v>
      </c>
      <c r="E255" s="287"/>
      <c r="F255" s="286"/>
      <c r="G255" s="296"/>
      <c r="H255" s="296"/>
      <c r="I255" s="297"/>
      <c r="J255" s="297"/>
      <c r="K255" s="291"/>
      <c r="L255" s="292"/>
    </row>
    <row r="256" spans="1:12" ht="33" customHeight="1">
      <c r="A256" s="283" t="s">
        <v>1644</v>
      </c>
      <c r="B256" s="284" t="s">
        <v>1645</v>
      </c>
      <c r="C256" s="285" t="s">
        <v>1134</v>
      </c>
      <c r="D256" s="286">
        <v>1</v>
      </c>
      <c r="E256" s="287"/>
      <c r="F256" s="286"/>
      <c r="G256" s="296"/>
      <c r="H256" s="296"/>
      <c r="I256" s="297"/>
      <c r="J256" s="297"/>
      <c r="K256" s="291"/>
      <c r="L256" s="292"/>
    </row>
    <row r="257" spans="1:12" ht="33" customHeight="1">
      <c r="A257" s="283" t="s">
        <v>1646</v>
      </c>
      <c r="B257" s="284" t="s">
        <v>1647</v>
      </c>
      <c r="C257" s="285" t="s">
        <v>1134</v>
      </c>
      <c r="D257" s="286">
        <v>1</v>
      </c>
      <c r="E257" s="287"/>
      <c r="F257" s="286"/>
      <c r="G257" s="296"/>
      <c r="H257" s="301"/>
      <c r="I257" s="297"/>
      <c r="J257" s="297"/>
      <c r="K257" s="298" t="s">
        <v>1648</v>
      </c>
      <c r="L257" s="292"/>
    </row>
    <row r="258" spans="1:12" ht="33" customHeight="1">
      <c r="A258" s="283" t="s">
        <v>1649</v>
      </c>
      <c r="B258" s="284" t="s">
        <v>1650</v>
      </c>
      <c r="C258" s="285" t="s">
        <v>1134</v>
      </c>
      <c r="D258" s="286">
        <v>1</v>
      </c>
      <c r="E258" s="287"/>
      <c r="F258" s="286"/>
      <c r="G258" s="296"/>
      <c r="H258" s="296"/>
      <c r="I258" s="297"/>
      <c r="J258" s="297"/>
      <c r="K258" s="291"/>
      <c r="L258" s="292"/>
    </row>
    <row r="259" spans="1:12" ht="33" customHeight="1">
      <c r="A259" s="283" t="s">
        <v>1651</v>
      </c>
      <c r="B259" s="284" t="s">
        <v>1652</v>
      </c>
      <c r="C259" s="285" t="s">
        <v>1134</v>
      </c>
      <c r="D259" s="286">
        <v>2</v>
      </c>
      <c r="E259" s="297">
        <v>1</v>
      </c>
      <c r="F259" s="286"/>
      <c r="G259" s="296"/>
      <c r="H259" s="301"/>
      <c r="I259" s="297"/>
      <c r="J259" s="297"/>
      <c r="K259" s="298" t="s">
        <v>1608</v>
      </c>
      <c r="L259" s="292"/>
    </row>
    <row r="260" spans="1:12" ht="33" customHeight="1">
      <c r="A260" s="307" t="s">
        <v>1653</v>
      </c>
      <c r="B260" s="284" t="s">
        <v>1654</v>
      </c>
      <c r="C260" s="285" t="s">
        <v>1085</v>
      </c>
      <c r="D260" s="286">
        <v>17</v>
      </c>
      <c r="E260" s="287"/>
      <c r="F260" s="286"/>
      <c r="G260" s="296"/>
      <c r="H260" s="296"/>
      <c r="I260" s="297"/>
      <c r="J260" s="297"/>
      <c r="K260" s="291"/>
      <c r="L260" s="292"/>
    </row>
    <row r="261" spans="1:12" ht="33" customHeight="1">
      <c r="A261" s="283" t="s">
        <v>1655</v>
      </c>
      <c r="B261" s="284" t="s">
        <v>1656</v>
      </c>
      <c r="C261" s="285" t="s">
        <v>1085</v>
      </c>
      <c r="D261" s="286">
        <v>13.5</v>
      </c>
      <c r="E261" s="297">
        <v>27</v>
      </c>
      <c r="F261" s="286"/>
      <c r="G261" s="296"/>
      <c r="H261" s="296"/>
      <c r="I261" s="297"/>
      <c r="J261" s="297"/>
      <c r="K261" s="298" t="s">
        <v>1619</v>
      </c>
      <c r="L261" s="292"/>
    </row>
    <row r="262" spans="1:12" ht="33" customHeight="1">
      <c r="A262" s="283" t="s">
        <v>1657</v>
      </c>
      <c r="B262" s="284" t="s">
        <v>1658</v>
      </c>
      <c r="C262" s="285" t="s">
        <v>1134</v>
      </c>
      <c r="D262" s="286">
        <v>1</v>
      </c>
      <c r="E262" s="287"/>
      <c r="F262" s="286"/>
      <c r="G262" s="296"/>
      <c r="H262" s="296"/>
      <c r="I262" s="297"/>
      <c r="J262" s="297"/>
      <c r="K262" s="291"/>
      <c r="L262" s="292"/>
    </row>
    <row r="263" spans="1:12" ht="33" customHeight="1">
      <c r="A263" s="283" t="s">
        <v>1659</v>
      </c>
      <c r="B263" s="284" t="s">
        <v>1660</v>
      </c>
      <c r="C263" s="285" t="s">
        <v>1134</v>
      </c>
      <c r="D263" s="286">
        <v>1</v>
      </c>
      <c r="E263" s="287"/>
      <c r="F263" s="286"/>
      <c r="G263" s="296"/>
      <c r="H263" s="296"/>
      <c r="I263" s="297"/>
      <c r="J263" s="297"/>
      <c r="K263" s="291"/>
      <c r="L263" s="292"/>
    </row>
    <row r="264" spans="1:12" ht="33" customHeight="1">
      <c r="A264" s="283" t="s">
        <v>1661</v>
      </c>
      <c r="B264" s="284" t="s">
        <v>1662</v>
      </c>
      <c r="C264" s="285" t="s">
        <v>1134</v>
      </c>
      <c r="D264" s="286">
        <v>1</v>
      </c>
      <c r="E264" s="297">
        <v>0</v>
      </c>
      <c r="F264" s="286"/>
      <c r="G264" s="296"/>
      <c r="H264" s="296"/>
      <c r="I264" s="297"/>
      <c r="J264" s="297"/>
      <c r="K264" s="298" t="s">
        <v>1608</v>
      </c>
      <c r="L264" s="292"/>
    </row>
    <row r="265" spans="1:12" ht="33" customHeight="1">
      <c r="A265" s="313" t="s">
        <v>1663</v>
      </c>
      <c r="B265" s="284" t="s">
        <v>1664</v>
      </c>
      <c r="C265" s="285" t="s">
        <v>1134</v>
      </c>
      <c r="D265" s="286"/>
      <c r="E265" s="297">
        <v>1</v>
      </c>
      <c r="F265" s="286"/>
      <c r="G265" s="296"/>
      <c r="H265" s="296"/>
      <c r="I265" s="297"/>
      <c r="J265" s="297"/>
      <c r="K265" s="298" t="s">
        <v>1619</v>
      </c>
      <c r="L265" s="292"/>
    </row>
    <row r="266" spans="1:12" ht="33" customHeight="1">
      <c r="A266" s="313" t="s">
        <v>1665</v>
      </c>
      <c r="B266" s="284" t="s">
        <v>1666</v>
      </c>
      <c r="C266" s="285" t="s">
        <v>1134</v>
      </c>
      <c r="D266" s="286"/>
      <c r="E266" s="297">
        <v>1</v>
      </c>
      <c r="F266" s="286"/>
      <c r="G266" s="296"/>
      <c r="H266" s="296"/>
      <c r="I266" s="297"/>
      <c r="J266" s="297"/>
      <c r="K266" s="298" t="s">
        <v>1619</v>
      </c>
      <c r="L266" s="292"/>
    </row>
    <row r="267" spans="1:12" ht="33" customHeight="1">
      <c r="A267" s="283" t="s">
        <v>1667</v>
      </c>
      <c r="B267" s="284" t="s">
        <v>1668</v>
      </c>
      <c r="C267" s="285" t="s">
        <v>1085</v>
      </c>
      <c r="D267" s="286">
        <v>19.75</v>
      </c>
      <c r="E267" s="297">
        <v>39.5</v>
      </c>
      <c r="F267" s="286"/>
      <c r="G267" s="296"/>
      <c r="H267" s="296"/>
      <c r="I267" s="297"/>
      <c r="J267" s="297"/>
      <c r="K267" s="298" t="s">
        <v>1619</v>
      </c>
      <c r="L267" s="292"/>
    </row>
    <row r="268" spans="1:12" ht="33" customHeight="1">
      <c r="A268" s="283" t="s">
        <v>1669</v>
      </c>
      <c r="B268" s="284" t="s">
        <v>1670</v>
      </c>
      <c r="C268" s="285" t="s">
        <v>1134</v>
      </c>
      <c r="D268" s="286">
        <v>1</v>
      </c>
      <c r="E268" s="287"/>
      <c r="F268" s="286"/>
      <c r="G268" s="296"/>
      <c r="H268" s="296"/>
      <c r="I268" s="297"/>
      <c r="J268" s="297"/>
      <c r="K268" s="291"/>
      <c r="L268" s="292"/>
    </row>
    <row r="269" spans="1:12" ht="33" customHeight="1">
      <c r="A269" s="283" t="s">
        <v>1671</v>
      </c>
      <c r="B269" s="284" t="s">
        <v>1672</v>
      </c>
      <c r="C269" s="285" t="s">
        <v>1134</v>
      </c>
      <c r="D269" s="286">
        <v>8</v>
      </c>
      <c r="E269" s="297">
        <v>0</v>
      </c>
      <c r="F269" s="286"/>
      <c r="G269" s="296"/>
      <c r="H269" s="296"/>
      <c r="I269" s="297"/>
      <c r="J269" s="297"/>
      <c r="K269" s="298" t="s">
        <v>1608</v>
      </c>
      <c r="L269" s="292"/>
    </row>
    <row r="270" spans="1:12" ht="33" customHeight="1">
      <c r="A270" s="313" t="s">
        <v>1673</v>
      </c>
      <c r="B270" s="284" t="s">
        <v>1674</v>
      </c>
      <c r="C270" s="285" t="s">
        <v>1134</v>
      </c>
      <c r="D270" s="286"/>
      <c r="E270" s="297">
        <v>8</v>
      </c>
      <c r="F270" s="286"/>
      <c r="G270" s="296"/>
      <c r="H270" s="301"/>
      <c r="I270" s="297"/>
      <c r="J270" s="297"/>
      <c r="K270" s="298" t="s">
        <v>1619</v>
      </c>
      <c r="L270" s="292"/>
    </row>
    <row r="271" spans="1:12" ht="33" customHeight="1">
      <c r="A271" s="283" t="s">
        <v>1675</v>
      </c>
      <c r="B271" s="284" t="s">
        <v>1676</v>
      </c>
      <c r="C271" s="285" t="s">
        <v>1134</v>
      </c>
      <c r="D271" s="286">
        <v>1</v>
      </c>
      <c r="E271" s="297">
        <v>10</v>
      </c>
      <c r="F271" s="286"/>
      <c r="G271" s="296"/>
      <c r="H271" s="301"/>
      <c r="I271" s="297"/>
      <c r="J271" s="297"/>
      <c r="K271" s="298" t="s">
        <v>1619</v>
      </c>
      <c r="L271" s="292"/>
    </row>
    <row r="272" spans="1:12" ht="33" customHeight="1">
      <c r="A272" s="283" t="s">
        <v>1677</v>
      </c>
      <c r="B272" s="284" t="s">
        <v>1678</v>
      </c>
      <c r="C272" s="285" t="s">
        <v>1134</v>
      </c>
      <c r="D272" s="286">
        <v>1</v>
      </c>
      <c r="E272" s="297">
        <v>11</v>
      </c>
      <c r="F272" s="286"/>
      <c r="G272" s="296"/>
      <c r="H272" s="301"/>
      <c r="I272" s="297"/>
      <c r="J272" s="297"/>
      <c r="K272" s="298" t="s">
        <v>1619</v>
      </c>
      <c r="L272" s="292"/>
    </row>
    <row r="273" spans="1:12" ht="33" customHeight="1">
      <c r="A273" s="283" t="s">
        <v>1679</v>
      </c>
      <c r="B273" s="284" t="s">
        <v>1680</v>
      </c>
      <c r="C273" s="285" t="s">
        <v>1085</v>
      </c>
      <c r="D273" s="286">
        <v>657</v>
      </c>
      <c r="E273" s="287"/>
      <c r="F273" s="286"/>
      <c r="G273" s="296"/>
      <c r="H273" s="296"/>
      <c r="I273" s="297"/>
      <c r="J273" s="297"/>
      <c r="K273" s="291"/>
      <c r="L273" s="292"/>
    </row>
    <row r="274" spans="1:12" ht="33" customHeight="1">
      <c r="A274" s="283" t="s">
        <v>1681</v>
      </c>
      <c r="B274" s="284" t="s">
        <v>1682</v>
      </c>
      <c r="C274" s="285" t="s">
        <v>1085</v>
      </c>
      <c r="D274" s="286">
        <v>180</v>
      </c>
      <c r="E274" s="297">
        <v>214.54</v>
      </c>
      <c r="F274" s="286"/>
      <c r="G274" s="296"/>
      <c r="H274" s="301"/>
      <c r="I274" s="297"/>
      <c r="J274" s="297"/>
      <c r="K274" s="298" t="s">
        <v>1361</v>
      </c>
      <c r="L274" s="292"/>
    </row>
    <row r="275" spans="1:12" ht="33" customHeight="1">
      <c r="A275" s="283" t="s">
        <v>1683</v>
      </c>
      <c r="B275" s="284" t="s">
        <v>2136</v>
      </c>
      <c r="C275" s="285" t="s">
        <v>1085</v>
      </c>
      <c r="D275" s="286">
        <v>77.400000000000006</v>
      </c>
      <c r="E275" s="287"/>
      <c r="F275" s="286"/>
      <c r="G275" s="296"/>
      <c r="H275" s="301"/>
      <c r="I275" s="297"/>
      <c r="J275" s="297"/>
      <c r="K275" s="291"/>
      <c r="L275" s="292"/>
    </row>
    <row r="276" spans="1:12" ht="33" customHeight="1">
      <c r="A276" s="283" t="s">
        <v>1684</v>
      </c>
      <c r="B276" s="284" t="s">
        <v>1685</v>
      </c>
      <c r="C276" s="285" t="s">
        <v>1085</v>
      </c>
      <c r="D276" s="286">
        <v>650</v>
      </c>
      <c r="E276" s="287"/>
      <c r="F276" s="286"/>
      <c r="G276" s="296"/>
      <c r="H276" s="301"/>
      <c r="I276" s="297"/>
      <c r="J276" s="297"/>
      <c r="K276" s="291"/>
      <c r="L276" s="292"/>
    </row>
    <row r="277" spans="1:12" ht="33" customHeight="1">
      <c r="A277" s="283" t="s">
        <v>1686</v>
      </c>
      <c r="B277" s="284" t="s">
        <v>1687</v>
      </c>
      <c r="C277" s="285" t="s">
        <v>1085</v>
      </c>
      <c r="D277" s="286">
        <v>283.7</v>
      </c>
      <c r="E277" s="287"/>
      <c r="F277" s="286"/>
      <c r="G277" s="296"/>
      <c r="H277" s="301"/>
      <c r="I277" s="297"/>
      <c r="J277" s="297"/>
      <c r="K277" s="291"/>
      <c r="L277" s="292"/>
    </row>
    <row r="278" spans="1:12" ht="33" customHeight="1">
      <c r="A278" s="283" t="s">
        <v>1688</v>
      </c>
      <c r="B278" s="284" t="s">
        <v>1689</v>
      </c>
      <c r="C278" s="285" t="s">
        <v>1084</v>
      </c>
      <c r="D278" s="286">
        <v>1</v>
      </c>
      <c r="E278" s="287"/>
      <c r="F278" s="286"/>
      <c r="G278" s="296"/>
      <c r="H278" s="301"/>
      <c r="I278" s="297"/>
      <c r="J278" s="297"/>
      <c r="K278" s="298" t="s">
        <v>1690</v>
      </c>
      <c r="L278" s="292"/>
    </row>
    <row r="279" spans="1:12" ht="33" customHeight="1">
      <c r="A279" s="283" t="s">
        <v>1691</v>
      </c>
      <c r="B279" s="284" t="s">
        <v>1692</v>
      </c>
      <c r="C279" s="285" t="s">
        <v>1085</v>
      </c>
      <c r="D279" s="286">
        <v>460</v>
      </c>
      <c r="E279" s="287"/>
      <c r="F279" s="286"/>
      <c r="G279" s="296"/>
      <c r="H279" s="301"/>
      <c r="I279" s="297"/>
      <c r="J279" s="297"/>
      <c r="K279" s="291"/>
      <c r="L279" s="292"/>
    </row>
    <row r="280" spans="1:12" ht="33" customHeight="1">
      <c r="A280" s="283" t="s">
        <v>1693</v>
      </c>
      <c r="B280" s="284" t="s">
        <v>1694</v>
      </c>
      <c r="C280" s="285" t="s">
        <v>1085</v>
      </c>
      <c r="D280" s="286">
        <v>585</v>
      </c>
      <c r="E280" s="287"/>
      <c r="F280" s="286"/>
      <c r="G280" s="296"/>
      <c r="H280" s="301"/>
      <c r="I280" s="297"/>
      <c r="J280" s="297"/>
      <c r="K280" s="291"/>
      <c r="L280" s="292"/>
    </row>
    <row r="281" spans="1:12" ht="33" customHeight="1">
      <c r="A281" s="283" t="s">
        <v>1695</v>
      </c>
      <c r="B281" s="284" t="s">
        <v>1696</v>
      </c>
      <c r="C281" s="285" t="s">
        <v>1085</v>
      </c>
      <c r="D281" s="286">
        <v>790</v>
      </c>
      <c r="E281" s="287"/>
      <c r="F281" s="286"/>
      <c r="G281" s="296"/>
      <c r="H281" s="301"/>
      <c r="I281" s="297"/>
      <c r="J281" s="297"/>
      <c r="K281" s="291"/>
      <c r="L281" s="292"/>
    </row>
    <row r="282" spans="1:12" ht="33" customHeight="1">
      <c r="A282" s="283" t="s">
        <v>1697</v>
      </c>
      <c r="B282" s="284" t="s">
        <v>1698</v>
      </c>
      <c r="C282" s="285" t="s">
        <v>1085</v>
      </c>
      <c r="D282" s="286">
        <v>152.80000000000001</v>
      </c>
      <c r="E282" s="287"/>
      <c r="F282" s="286"/>
      <c r="G282" s="296"/>
      <c r="H282" s="301"/>
      <c r="I282" s="297"/>
      <c r="J282" s="297"/>
      <c r="K282" s="291"/>
      <c r="L282" s="292"/>
    </row>
    <row r="283" spans="1:12" ht="33" customHeight="1">
      <c r="A283" s="283" t="s">
        <v>1699</v>
      </c>
      <c r="B283" s="284" t="s">
        <v>1700</v>
      </c>
      <c r="C283" s="285" t="s">
        <v>1085</v>
      </c>
      <c r="D283" s="286">
        <v>94.78</v>
      </c>
      <c r="E283" s="287"/>
      <c r="F283" s="286"/>
      <c r="G283" s="296"/>
      <c r="H283" s="301"/>
      <c r="I283" s="297"/>
      <c r="J283" s="297"/>
      <c r="K283" s="291"/>
      <c r="L283" s="292"/>
    </row>
    <row r="284" spans="1:12" ht="33" customHeight="1">
      <c r="A284" s="283" t="s">
        <v>1701</v>
      </c>
      <c r="B284" s="284" t="s">
        <v>1702</v>
      </c>
      <c r="C284" s="285" t="s">
        <v>1085</v>
      </c>
      <c r="D284" s="286">
        <v>83.3</v>
      </c>
      <c r="E284" s="297">
        <v>107.19</v>
      </c>
      <c r="F284" s="286"/>
      <c r="G284" s="296"/>
      <c r="H284" s="296"/>
      <c r="I284" s="297"/>
      <c r="J284" s="297"/>
      <c r="K284" s="298" t="s">
        <v>1690</v>
      </c>
      <c r="L284" s="292"/>
    </row>
    <row r="285" spans="1:12" ht="33" customHeight="1">
      <c r="A285" s="283" t="s">
        <v>1703</v>
      </c>
      <c r="B285" s="284" t="s">
        <v>1704</v>
      </c>
      <c r="C285" s="285" t="s">
        <v>1085</v>
      </c>
      <c r="D285" s="286">
        <v>90</v>
      </c>
      <c r="E285" s="287"/>
      <c r="F285" s="286"/>
      <c r="G285" s="296"/>
      <c r="H285" s="296"/>
      <c r="I285" s="297"/>
      <c r="J285" s="297"/>
      <c r="K285" s="291"/>
      <c r="L285" s="292"/>
    </row>
    <row r="286" spans="1:12" ht="33" customHeight="1">
      <c r="A286" s="283" t="s">
        <v>1705</v>
      </c>
      <c r="B286" s="284" t="s">
        <v>1706</v>
      </c>
      <c r="C286" s="285" t="s">
        <v>1134</v>
      </c>
      <c r="D286" s="286"/>
      <c r="E286" s="297">
        <v>1</v>
      </c>
      <c r="F286" s="286"/>
      <c r="G286" s="296"/>
      <c r="H286" s="301"/>
      <c r="I286" s="297"/>
      <c r="J286" s="297"/>
      <c r="K286" s="298" t="s">
        <v>1707</v>
      </c>
      <c r="L286" s="292"/>
    </row>
    <row r="287" spans="1:12" ht="33" customHeight="1">
      <c r="A287" s="283" t="s">
        <v>1708</v>
      </c>
      <c r="B287" s="284" t="s">
        <v>1709</v>
      </c>
      <c r="C287" s="285" t="s">
        <v>1134</v>
      </c>
      <c r="D287" s="286"/>
      <c r="E287" s="297">
        <v>1</v>
      </c>
      <c r="F287" s="286"/>
      <c r="G287" s="296"/>
      <c r="H287" s="301"/>
      <c r="I287" s="297"/>
      <c r="J287" s="297"/>
      <c r="K287" s="298" t="s">
        <v>1707</v>
      </c>
      <c r="L287" s="292"/>
    </row>
    <row r="288" spans="1:12" ht="33" customHeight="1">
      <c r="A288" s="283" t="s">
        <v>1710</v>
      </c>
      <c r="B288" s="284" t="s">
        <v>1711</v>
      </c>
      <c r="C288" s="285" t="s">
        <v>1134</v>
      </c>
      <c r="D288" s="286"/>
      <c r="E288" s="297">
        <v>1</v>
      </c>
      <c r="F288" s="286"/>
      <c r="G288" s="296"/>
      <c r="H288" s="301"/>
      <c r="I288" s="297"/>
      <c r="J288" s="297"/>
      <c r="K288" s="298" t="s">
        <v>1707</v>
      </c>
      <c r="L288" s="292"/>
    </row>
    <row r="289" spans="1:12" ht="33" customHeight="1">
      <c r="A289" s="283" t="s">
        <v>1712</v>
      </c>
      <c r="B289" s="284" t="s">
        <v>1713</v>
      </c>
      <c r="C289" s="285" t="s">
        <v>1134</v>
      </c>
      <c r="D289" s="286"/>
      <c r="E289" s="297">
        <v>1</v>
      </c>
      <c r="F289" s="286"/>
      <c r="G289" s="296"/>
      <c r="H289" s="301"/>
      <c r="I289" s="297"/>
      <c r="J289" s="297"/>
      <c r="K289" s="298" t="s">
        <v>1707</v>
      </c>
      <c r="L289" s="292"/>
    </row>
    <row r="290" spans="1:12" ht="33" customHeight="1">
      <c r="A290" s="283" t="s">
        <v>1714</v>
      </c>
      <c r="B290" s="284" t="s">
        <v>1715</v>
      </c>
      <c r="C290" s="285" t="s">
        <v>1134</v>
      </c>
      <c r="D290" s="286"/>
      <c r="E290" s="297">
        <v>1</v>
      </c>
      <c r="F290" s="286"/>
      <c r="G290" s="296"/>
      <c r="H290" s="301"/>
      <c r="I290" s="297"/>
      <c r="J290" s="297"/>
      <c r="K290" s="298" t="s">
        <v>1707</v>
      </c>
      <c r="L290" s="292"/>
    </row>
    <row r="291" spans="1:12" ht="33" customHeight="1">
      <c r="A291" s="283" t="s">
        <v>1716</v>
      </c>
      <c r="B291" s="284" t="s">
        <v>1717</v>
      </c>
      <c r="C291" s="285" t="s">
        <v>1134</v>
      </c>
      <c r="D291" s="286"/>
      <c r="E291" s="297">
        <v>3</v>
      </c>
      <c r="F291" s="286"/>
      <c r="G291" s="296"/>
      <c r="H291" s="296"/>
      <c r="I291" s="297"/>
      <c r="J291" s="297"/>
      <c r="K291" s="298" t="s">
        <v>1707</v>
      </c>
      <c r="L291" s="292"/>
    </row>
    <row r="292" spans="1:12" ht="33" customHeight="1">
      <c r="A292" s="283" t="s">
        <v>1718</v>
      </c>
      <c r="B292" s="284" t="s">
        <v>1719</v>
      </c>
      <c r="C292" s="285" t="s">
        <v>1085</v>
      </c>
      <c r="D292" s="286"/>
      <c r="E292" s="297">
        <v>206.4</v>
      </c>
      <c r="F292" s="286"/>
      <c r="G292" s="296"/>
      <c r="H292" s="296"/>
      <c r="I292" s="297"/>
      <c r="J292" s="297"/>
      <c r="K292" s="298" t="s">
        <v>1707</v>
      </c>
      <c r="L292" s="292"/>
    </row>
    <row r="293" spans="1:12" ht="33" customHeight="1">
      <c r="A293" s="283" t="s">
        <v>1720</v>
      </c>
      <c r="B293" s="284" t="s">
        <v>1721</v>
      </c>
      <c r="C293" s="285" t="s">
        <v>1085</v>
      </c>
      <c r="D293" s="286"/>
      <c r="E293" s="297">
        <v>36</v>
      </c>
      <c r="F293" s="286"/>
      <c r="G293" s="296"/>
      <c r="H293" s="301"/>
      <c r="I293" s="297"/>
      <c r="J293" s="297"/>
      <c r="K293" s="298" t="s">
        <v>1707</v>
      </c>
      <c r="L293" s="292"/>
    </row>
    <row r="294" spans="1:12" ht="33" customHeight="1">
      <c r="A294" s="283" t="s">
        <v>1722</v>
      </c>
      <c r="B294" s="284" t="s">
        <v>1723</v>
      </c>
      <c r="C294" s="285" t="s">
        <v>1134</v>
      </c>
      <c r="D294" s="286"/>
      <c r="E294" s="297">
        <v>1</v>
      </c>
      <c r="F294" s="286"/>
      <c r="G294" s="296"/>
      <c r="H294" s="296"/>
      <c r="I294" s="297"/>
      <c r="J294" s="297"/>
      <c r="K294" s="298" t="s">
        <v>1707</v>
      </c>
      <c r="L294" s="292"/>
    </row>
    <row r="295" spans="1:12" ht="33" customHeight="1">
      <c r="A295" s="283" t="s">
        <v>1724</v>
      </c>
      <c r="B295" s="284" t="s">
        <v>1725</v>
      </c>
      <c r="C295" s="285" t="s">
        <v>1134</v>
      </c>
      <c r="D295" s="286"/>
      <c r="E295" s="297">
        <v>1</v>
      </c>
      <c r="F295" s="286"/>
      <c r="G295" s="296"/>
      <c r="H295" s="296"/>
      <c r="I295" s="297"/>
      <c r="J295" s="297"/>
      <c r="K295" s="298" t="s">
        <v>1707</v>
      </c>
      <c r="L295" s="292"/>
    </row>
    <row r="296" spans="1:12" ht="33" customHeight="1">
      <c r="A296" s="283" t="s">
        <v>1726</v>
      </c>
      <c r="B296" s="284" t="s">
        <v>1727</v>
      </c>
      <c r="C296" s="285" t="s">
        <v>1134</v>
      </c>
      <c r="D296" s="286"/>
      <c r="E296" s="297">
        <v>1</v>
      </c>
      <c r="F296" s="286"/>
      <c r="G296" s="296"/>
      <c r="H296" s="296"/>
      <c r="I296" s="297"/>
      <c r="J296" s="297"/>
      <c r="K296" s="298" t="s">
        <v>1707</v>
      </c>
      <c r="L296" s="292"/>
    </row>
    <row r="297" spans="1:12" ht="33" customHeight="1">
      <c r="A297" s="283" t="s">
        <v>1728</v>
      </c>
      <c r="B297" s="284" t="s">
        <v>1729</v>
      </c>
      <c r="C297" s="285" t="s">
        <v>1134</v>
      </c>
      <c r="D297" s="286"/>
      <c r="E297" s="297">
        <v>1</v>
      </c>
      <c r="F297" s="286"/>
      <c r="G297" s="296"/>
      <c r="H297" s="296"/>
      <c r="I297" s="297"/>
      <c r="J297" s="297"/>
      <c r="K297" s="298" t="s">
        <v>1707</v>
      </c>
      <c r="L297" s="292"/>
    </row>
    <row r="298" spans="1:12" ht="33" customHeight="1">
      <c r="A298" s="283" t="s">
        <v>1730</v>
      </c>
      <c r="B298" s="284" t="s">
        <v>1731</v>
      </c>
      <c r="C298" s="285" t="s">
        <v>1085</v>
      </c>
      <c r="D298" s="286"/>
      <c r="E298" s="297">
        <v>2.9</v>
      </c>
      <c r="F298" s="286"/>
      <c r="G298" s="296"/>
      <c r="H298" s="296"/>
      <c r="I298" s="297"/>
      <c r="J298" s="297"/>
      <c r="K298" s="298" t="s">
        <v>1707</v>
      </c>
      <c r="L298" s="292"/>
    </row>
    <row r="299" spans="1:12" ht="33" customHeight="1">
      <c r="A299" s="283" t="s">
        <v>1732</v>
      </c>
      <c r="B299" s="284" t="s">
        <v>1733</v>
      </c>
      <c r="C299" s="285"/>
      <c r="D299" s="286"/>
      <c r="E299" s="287"/>
      <c r="F299" s="286"/>
      <c r="G299" s="289"/>
      <c r="H299" s="296"/>
      <c r="I299" s="297"/>
      <c r="J299" s="297"/>
      <c r="K299" s="291"/>
      <c r="L299" s="309"/>
    </row>
    <row r="300" spans="1:12" ht="33" customHeight="1">
      <c r="A300" s="283" t="s">
        <v>1734</v>
      </c>
      <c r="B300" s="284" t="s">
        <v>1735</v>
      </c>
      <c r="C300" s="285" t="s">
        <v>1120</v>
      </c>
      <c r="D300" s="286">
        <v>459</v>
      </c>
      <c r="E300" s="287"/>
      <c r="F300" s="286"/>
      <c r="G300" s="296"/>
      <c r="H300" s="301"/>
      <c r="I300" s="297"/>
      <c r="J300" s="297"/>
      <c r="K300" s="291"/>
      <c r="L300" s="292"/>
    </row>
    <row r="301" spans="1:12" ht="33" customHeight="1">
      <c r="A301" s="283" t="s">
        <v>1736</v>
      </c>
      <c r="B301" s="284" t="s">
        <v>1737</v>
      </c>
      <c r="C301" s="285" t="s">
        <v>1285</v>
      </c>
      <c r="D301" s="286">
        <v>5</v>
      </c>
      <c r="E301" s="287"/>
      <c r="F301" s="286"/>
      <c r="G301" s="296"/>
      <c r="H301" s="296"/>
      <c r="I301" s="297"/>
      <c r="J301" s="297"/>
      <c r="K301" s="291"/>
      <c r="L301" s="292"/>
    </row>
    <row r="302" spans="1:12" ht="33" customHeight="1">
      <c r="A302" s="283" t="s">
        <v>1738</v>
      </c>
      <c r="B302" s="284" t="s">
        <v>1739</v>
      </c>
      <c r="C302" s="285" t="s">
        <v>1137</v>
      </c>
      <c r="D302" s="286">
        <v>6</v>
      </c>
      <c r="E302" s="287"/>
      <c r="F302" s="286"/>
      <c r="G302" s="296"/>
      <c r="H302" s="296"/>
      <c r="I302" s="297"/>
      <c r="J302" s="297"/>
      <c r="K302" s="291"/>
      <c r="L302" s="292"/>
    </row>
    <row r="303" spans="1:12" ht="33" customHeight="1">
      <c r="A303" s="283" t="s">
        <v>1740</v>
      </c>
      <c r="B303" s="284" t="s">
        <v>1741</v>
      </c>
      <c r="C303" s="285" t="s">
        <v>1120</v>
      </c>
      <c r="D303" s="286">
        <v>215</v>
      </c>
      <c r="E303" s="287"/>
      <c r="F303" s="286"/>
      <c r="G303" s="296"/>
      <c r="H303" s="296"/>
      <c r="I303" s="297"/>
      <c r="J303" s="297"/>
      <c r="K303" s="291"/>
      <c r="L303" s="292"/>
    </row>
    <row r="304" spans="1:12" ht="33" customHeight="1">
      <c r="A304" s="283" t="s">
        <v>1742</v>
      </c>
      <c r="B304" s="284" t="s">
        <v>1743</v>
      </c>
      <c r="C304" s="285" t="s">
        <v>1120</v>
      </c>
      <c r="D304" s="286">
        <v>113</v>
      </c>
      <c r="E304" s="287"/>
      <c r="F304" s="286"/>
      <c r="G304" s="296"/>
      <c r="H304" s="301"/>
      <c r="I304" s="297"/>
      <c r="J304" s="297"/>
      <c r="K304" s="291"/>
      <c r="L304" s="292"/>
    </row>
    <row r="305" spans="1:12" ht="33" customHeight="1">
      <c r="A305" s="307" t="s">
        <v>1744</v>
      </c>
      <c r="B305" s="284" t="s">
        <v>2138</v>
      </c>
      <c r="C305" s="285" t="s">
        <v>1120</v>
      </c>
      <c r="D305" s="286">
        <v>290</v>
      </c>
      <c r="E305" s="287"/>
      <c r="F305" s="286"/>
      <c r="G305" s="296"/>
      <c r="H305" s="296"/>
      <c r="I305" s="297"/>
      <c r="J305" s="297"/>
      <c r="K305" s="291"/>
      <c r="L305" s="292"/>
    </row>
    <row r="306" spans="1:12" ht="33" customHeight="1">
      <c r="A306" s="283" t="s">
        <v>1745</v>
      </c>
      <c r="B306" s="284" t="s">
        <v>1746</v>
      </c>
      <c r="C306" s="285" t="s">
        <v>1120</v>
      </c>
      <c r="D306" s="286">
        <v>254</v>
      </c>
      <c r="E306" s="287"/>
      <c r="F306" s="286"/>
      <c r="G306" s="296"/>
      <c r="H306" s="301"/>
      <c r="I306" s="297"/>
      <c r="J306" s="297"/>
      <c r="K306" s="291"/>
      <c r="L306" s="292"/>
    </row>
    <row r="307" spans="1:12" ht="33" customHeight="1">
      <c r="A307" s="283" t="s">
        <v>1747</v>
      </c>
      <c r="B307" s="284" t="s">
        <v>1748</v>
      </c>
      <c r="C307" s="285" t="s">
        <v>1120</v>
      </c>
      <c r="D307" s="286">
        <v>65</v>
      </c>
      <c r="E307" s="287"/>
      <c r="F307" s="286"/>
      <c r="G307" s="296"/>
      <c r="H307" s="296"/>
      <c r="I307" s="297"/>
      <c r="J307" s="297"/>
      <c r="K307" s="291"/>
      <c r="L307" s="292"/>
    </row>
    <row r="308" spans="1:12" ht="33" customHeight="1">
      <c r="A308" s="283" t="s">
        <v>1749</v>
      </c>
      <c r="B308" s="284" t="s">
        <v>1750</v>
      </c>
      <c r="C308" s="285" t="s">
        <v>1120</v>
      </c>
      <c r="D308" s="286">
        <v>305</v>
      </c>
      <c r="E308" s="287"/>
      <c r="F308" s="286"/>
      <c r="G308" s="296"/>
      <c r="H308" s="296"/>
      <c r="I308" s="297"/>
      <c r="J308" s="297"/>
      <c r="K308" s="291"/>
      <c r="L308" s="292"/>
    </row>
    <row r="309" spans="1:12" ht="33" customHeight="1">
      <c r="A309" s="283" t="s">
        <v>1751</v>
      </c>
      <c r="B309" s="284" t="s">
        <v>1752</v>
      </c>
      <c r="C309" s="285" t="s">
        <v>1120</v>
      </c>
      <c r="D309" s="286">
        <v>214</v>
      </c>
      <c r="E309" s="287"/>
      <c r="F309" s="286"/>
      <c r="G309" s="296"/>
      <c r="H309" s="296"/>
      <c r="I309" s="297"/>
      <c r="J309" s="297"/>
      <c r="K309" s="291"/>
      <c r="L309" s="292"/>
    </row>
    <row r="310" spans="1:12" ht="33" customHeight="1">
      <c r="A310" s="283" t="s">
        <v>1753</v>
      </c>
      <c r="B310" s="284" t="s">
        <v>1754</v>
      </c>
      <c r="C310" s="285" t="s">
        <v>1137</v>
      </c>
      <c r="D310" s="286">
        <v>1</v>
      </c>
      <c r="E310" s="287"/>
      <c r="F310" s="286"/>
      <c r="G310" s="296"/>
      <c r="H310" s="301"/>
      <c r="I310" s="297"/>
      <c r="J310" s="297"/>
      <c r="K310" s="300" t="s">
        <v>1755</v>
      </c>
      <c r="L310" s="292"/>
    </row>
    <row r="311" spans="1:12" ht="33" customHeight="1">
      <c r="A311" s="283" t="s">
        <v>1756</v>
      </c>
      <c r="B311" s="284" t="s">
        <v>1757</v>
      </c>
      <c r="C311" s="285" t="s">
        <v>1137</v>
      </c>
      <c r="D311" s="286">
        <v>1</v>
      </c>
      <c r="E311" s="287"/>
      <c r="F311" s="286"/>
      <c r="G311" s="296"/>
      <c r="H311" s="301"/>
      <c r="I311" s="297"/>
      <c r="J311" s="297"/>
      <c r="K311" s="300" t="s">
        <v>1755</v>
      </c>
      <c r="L311" s="292"/>
    </row>
    <row r="312" spans="1:12" ht="33" customHeight="1">
      <c r="A312" s="283" t="s">
        <v>1758</v>
      </c>
      <c r="B312" s="284" t="s">
        <v>1759</v>
      </c>
      <c r="C312" s="285" t="s">
        <v>1137</v>
      </c>
      <c r="D312" s="286">
        <v>1</v>
      </c>
      <c r="E312" s="287"/>
      <c r="F312" s="286"/>
      <c r="G312" s="296"/>
      <c r="H312" s="301"/>
      <c r="I312" s="297"/>
      <c r="J312" s="297"/>
      <c r="K312" s="300" t="s">
        <v>1755</v>
      </c>
      <c r="L312" s="292"/>
    </row>
    <row r="313" spans="1:12" ht="33" customHeight="1">
      <c r="A313" s="283" t="s">
        <v>1760</v>
      </c>
      <c r="B313" s="284" t="s">
        <v>1761</v>
      </c>
      <c r="C313" s="285" t="s">
        <v>1137</v>
      </c>
      <c r="D313" s="286">
        <v>1</v>
      </c>
      <c r="E313" s="287"/>
      <c r="F313" s="286"/>
      <c r="G313" s="296"/>
      <c r="H313" s="301"/>
      <c r="I313" s="297"/>
      <c r="J313" s="297"/>
      <c r="K313" s="300" t="s">
        <v>1755</v>
      </c>
      <c r="L313" s="292"/>
    </row>
    <row r="314" spans="1:12" ht="33" customHeight="1">
      <c r="A314" s="283" t="s">
        <v>1762</v>
      </c>
      <c r="B314" s="284" t="s">
        <v>1763</v>
      </c>
      <c r="C314" s="285" t="s">
        <v>1764</v>
      </c>
      <c r="D314" s="286">
        <v>4</v>
      </c>
      <c r="E314" s="297">
        <v>9</v>
      </c>
      <c r="F314" s="286"/>
      <c r="G314" s="296"/>
      <c r="H314" s="301"/>
      <c r="I314" s="297"/>
      <c r="J314" s="297"/>
      <c r="K314" s="298" t="s">
        <v>1690</v>
      </c>
      <c r="L314" s="292"/>
    </row>
    <row r="315" spans="1:12" ht="33" customHeight="1">
      <c r="A315" s="283" t="s">
        <v>1765</v>
      </c>
      <c r="B315" s="284" t="s">
        <v>1766</v>
      </c>
      <c r="C315" s="285" t="s">
        <v>1192</v>
      </c>
      <c r="D315" s="286">
        <v>66</v>
      </c>
      <c r="E315" s="297">
        <v>0</v>
      </c>
      <c r="F315" s="286"/>
      <c r="G315" s="296"/>
      <c r="H315" s="296"/>
      <c r="I315" s="297"/>
      <c r="J315" s="297"/>
      <c r="K315" s="298" t="s">
        <v>1767</v>
      </c>
      <c r="L315" s="292"/>
    </row>
    <row r="316" spans="1:12" ht="33" customHeight="1">
      <c r="A316" s="283" t="s">
        <v>1768</v>
      </c>
      <c r="B316" s="284" t="s">
        <v>1769</v>
      </c>
      <c r="C316" s="285" t="s">
        <v>1192</v>
      </c>
      <c r="D316" s="286">
        <v>66</v>
      </c>
      <c r="E316" s="297">
        <v>347</v>
      </c>
      <c r="F316" s="286"/>
      <c r="G316" s="296"/>
      <c r="H316" s="296"/>
      <c r="I316" s="297"/>
      <c r="J316" s="297"/>
      <c r="K316" s="298" t="s">
        <v>1690</v>
      </c>
      <c r="L316" s="292"/>
    </row>
    <row r="317" spans="1:12" ht="33" customHeight="1">
      <c r="A317" s="283" t="s">
        <v>1770</v>
      </c>
      <c r="B317" s="284" t="s">
        <v>1771</v>
      </c>
      <c r="C317" s="285" t="s">
        <v>1120</v>
      </c>
      <c r="D317" s="286">
        <v>990</v>
      </c>
      <c r="E317" s="287"/>
      <c r="F317" s="286"/>
      <c r="G317" s="296"/>
      <c r="H317" s="296"/>
      <c r="I317" s="297"/>
      <c r="J317" s="297"/>
      <c r="K317" s="291"/>
      <c r="L317" s="292"/>
    </row>
    <row r="318" spans="1:12" ht="33" customHeight="1">
      <c r="A318" s="283" t="s">
        <v>1772</v>
      </c>
      <c r="B318" s="284" t="s">
        <v>1773</v>
      </c>
      <c r="C318" s="285" t="s">
        <v>1774</v>
      </c>
      <c r="D318" s="286">
        <v>129</v>
      </c>
      <c r="E318" s="287"/>
      <c r="F318" s="286"/>
      <c r="G318" s="296"/>
      <c r="H318" s="296"/>
      <c r="I318" s="297"/>
      <c r="J318" s="297"/>
      <c r="K318" s="291"/>
      <c r="L318" s="292"/>
    </row>
    <row r="319" spans="1:12" ht="33" customHeight="1">
      <c r="A319" s="283" t="s">
        <v>1775</v>
      </c>
      <c r="B319" s="284" t="s">
        <v>1776</v>
      </c>
      <c r="C319" s="285" t="s">
        <v>1777</v>
      </c>
      <c r="D319" s="286">
        <v>48</v>
      </c>
      <c r="E319" s="287"/>
      <c r="F319" s="286"/>
      <c r="G319" s="296"/>
      <c r="H319" s="296"/>
      <c r="I319" s="297"/>
      <c r="J319" s="297"/>
      <c r="K319" s="291"/>
      <c r="L319" s="292"/>
    </row>
    <row r="320" spans="1:12" ht="33" customHeight="1">
      <c r="A320" s="283" t="s">
        <v>1778</v>
      </c>
      <c r="B320" s="284" t="s">
        <v>1779</v>
      </c>
      <c r="C320" s="285" t="s">
        <v>1780</v>
      </c>
      <c r="D320" s="286">
        <v>20</v>
      </c>
      <c r="E320" s="287"/>
      <c r="F320" s="286"/>
      <c r="G320" s="296"/>
      <c r="H320" s="296"/>
      <c r="I320" s="297"/>
      <c r="J320" s="297"/>
      <c r="K320" s="291"/>
      <c r="L320" s="292"/>
    </row>
    <row r="321" spans="1:12" ht="33" customHeight="1">
      <c r="A321" s="283" t="s">
        <v>1781</v>
      </c>
      <c r="B321" s="284" t="s">
        <v>1782</v>
      </c>
      <c r="C321" s="285" t="s">
        <v>1120</v>
      </c>
      <c r="D321" s="286">
        <v>20</v>
      </c>
      <c r="E321" s="287"/>
      <c r="F321" s="286"/>
      <c r="G321" s="296"/>
      <c r="H321" s="296"/>
      <c r="I321" s="297"/>
      <c r="J321" s="297"/>
      <c r="K321" s="291"/>
      <c r="L321" s="292"/>
    </row>
    <row r="322" spans="1:12" ht="33" customHeight="1">
      <c r="A322" s="283" t="s">
        <v>1783</v>
      </c>
      <c r="B322" s="284" t="s">
        <v>1784</v>
      </c>
      <c r="C322" s="285" t="s">
        <v>1120</v>
      </c>
      <c r="D322" s="286">
        <v>498.74</v>
      </c>
      <c r="E322" s="287"/>
      <c r="F322" s="286"/>
      <c r="G322" s="296"/>
      <c r="H322" s="296"/>
      <c r="I322" s="297"/>
      <c r="J322" s="297"/>
      <c r="K322" s="291"/>
      <c r="L322" s="292"/>
    </row>
    <row r="323" spans="1:12" ht="33" customHeight="1">
      <c r="A323" s="283" t="s">
        <v>1785</v>
      </c>
      <c r="B323" s="284" t="s">
        <v>1786</v>
      </c>
      <c r="C323" s="285" t="s">
        <v>1085</v>
      </c>
      <c r="D323" s="286">
        <v>131.88</v>
      </c>
      <c r="E323" s="287"/>
      <c r="F323" s="286"/>
      <c r="G323" s="296"/>
      <c r="H323" s="296"/>
      <c r="I323" s="297"/>
      <c r="J323" s="297"/>
      <c r="K323" s="291"/>
      <c r="L323" s="292"/>
    </row>
    <row r="324" spans="1:12" ht="33" customHeight="1">
      <c r="A324" s="283" t="s">
        <v>1787</v>
      </c>
      <c r="B324" s="284" t="s">
        <v>1788</v>
      </c>
      <c r="C324" s="285" t="s">
        <v>1120</v>
      </c>
      <c r="D324" s="286">
        <v>535</v>
      </c>
      <c r="E324" s="287"/>
      <c r="F324" s="286"/>
      <c r="G324" s="296"/>
      <c r="H324" s="296"/>
      <c r="I324" s="297"/>
      <c r="J324" s="297"/>
      <c r="K324" s="291"/>
      <c r="L324" s="292"/>
    </row>
    <row r="325" spans="1:12" ht="33" customHeight="1">
      <c r="A325" s="283" t="s">
        <v>1789</v>
      </c>
      <c r="B325" s="284" t="s">
        <v>1790</v>
      </c>
      <c r="C325" s="285" t="s">
        <v>1120</v>
      </c>
      <c r="D325" s="286">
        <v>67.2</v>
      </c>
      <c r="E325" s="287"/>
      <c r="F325" s="286"/>
      <c r="G325" s="296"/>
      <c r="H325" s="296"/>
      <c r="I325" s="297"/>
      <c r="J325" s="297"/>
      <c r="K325" s="291"/>
      <c r="L325" s="292"/>
    </row>
    <row r="326" spans="1:12" ht="33" customHeight="1">
      <c r="A326" s="283" t="s">
        <v>1791</v>
      </c>
      <c r="B326" s="284" t="s">
        <v>1792</v>
      </c>
      <c r="C326" s="285" t="s">
        <v>1120</v>
      </c>
      <c r="D326" s="286">
        <v>33.6</v>
      </c>
      <c r="E326" s="287"/>
      <c r="F326" s="286"/>
      <c r="G326" s="296"/>
      <c r="H326" s="296"/>
      <c r="I326" s="297"/>
      <c r="J326" s="297"/>
      <c r="K326" s="291"/>
      <c r="L326" s="292"/>
    </row>
    <row r="327" spans="1:12" ht="33" customHeight="1">
      <c r="A327" s="283" t="s">
        <v>1793</v>
      </c>
      <c r="B327" s="284" t="s">
        <v>1794</v>
      </c>
      <c r="C327" s="285" t="s">
        <v>1120</v>
      </c>
      <c r="D327" s="286">
        <v>720</v>
      </c>
      <c r="E327" s="287"/>
      <c r="F327" s="286"/>
      <c r="G327" s="296"/>
      <c r="H327" s="296"/>
      <c r="I327" s="297"/>
      <c r="J327" s="297"/>
      <c r="K327" s="291"/>
      <c r="L327" s="292"/>
    </row>
    <row r="328" spans="1:12" ht="33" customHeight="1">
      <c r="A328" s="283" t="s">
        <v>1795</v>
      </c>
      <c r="B328" s="284" t="s">
        <v>1796</v>
      </c>
      <c r="C328" s="285" t="s">
        <v>1085</v>
      </c>
      <c r="D328" s="286">
        <v>31.4</v>
      </c>
      <c r="E328" s="287"/>
      <c r="F328" s="286"/>
      <c r="G328" s="296"/>
      <c r="H328" s="296"/>
      <c r="I328" s="297"/>
      <c r="J328" s="297"/>
      <c r="K328" s="291"/>
      <c r="L328" s="292"/>
    </row>
    <row r="329" spans="1:12" ht="33" customHeight="1">
      <c r="A329" s="283" t="s">
        <v>1797</v>
      </c>
      <c r="B329" s="284" t="s">
        <v>1798</v>
      </c>
      <c r="C329" s="285" t="s">
        <v>1085</v>
      </c>
      <c r="D329" s="286">
        <v>870</v>
      </c>
      <c r="E329" s="287"/>
      <c r="F329" s="286"/>
      <c r="G329" s="296"/>
      <c r="H329" s="296"/>
      <c r="I329" s="297"/>
      <c r="J329" s="297"/>
      <c r="K329" s="291"/>
      <c r="L329" s="292"/>
    </row>
    <row r="330" spans="1:12" ht="33" customHeight="1">
      <c r="A330" s="283" t="s">
        <v>1799</v>
      </c>
      <c r="B330" s="284" t="s">
        <v>1800</v>
      </c>
      <c r="C330" s="285" t="s">
        <v>1085</v>
      </c>
      <c r="D330" s="286">
        <v>171</v>
      </c>
      <c r="E330" s="287"/>
      <c r="F330" s="286"/>
      <c r="G330" s="296"/>
      <c r="H330" s="296"/>
      <c r="I330" s="297"/>
      <c r="J330" s="297"/>
      <c r="K330" s="291"/>
      <c r="L330" s="292"/>
    </row>
    <row r="331" spans="1:12" ht="33" customHeight="1">
      <c r="A331" s="283" t="s">
        <v>1801</v>
      </c>
      <c r="B331" s="284" t="s">
        <v>1802</v>
      </c>
      <c r="C331" s="285" t="s">
        <v>1085</v>
      </c>
      <c r="D331" s="286">
        <v>192</v>
      </c>
      <c r="E331" s="287"/>
      <c r="F331" s="286"/>
      <c r="G331" s="296"/>
      <c r="H331" s="296"/>
      <c r="I331" s="297"/>
      <c r="J331" s="297"/>
      <c r="K331" s="291"/>
      <c r="L331" s="292"/>
    </row>
    <row r="332" spans="1:12" ht="33" customHeight="1">
      <c r="A332" s="283" t="s">
        <v>1803</v>
      </c>
      <c r="B332" s="284" t="s">
        <v>1804</v>
      </c>
      <c r="C332" s="285" t="s">
        <v>1085</v>
      </c>
      <c r="D332" s="286">
        <v>60</v>
      </c>
      <c r="E332" s="287"/>
      <c r="F332" s="286"/>
      <c r="G332" s="296"/>
      <c r="H332" s="296"/>
      <c r="I332" s="297"/>
      <c r="J332" s="297"/>
      <c r="K332" s="291"/>
      <c r="L332" s="292"/>
    </row>
    <row r="333" spans="1:12" ht="33" customHeight="1">
      <c r="A333" s="307" t="s">
        <v>1805</v>
      </c>
      <c r="B333" s="284" t="s">
        <v>1806</v>
      </c>
      <c r="C333" s="285" t="s">
        <v>1137</v>
      </c>
      <c r="D333" s="286">
        <v>3</v>
      </c>
      <c r="E333" s="287"/>
      <c r="F333" s="286"/>
      <c r="G333" s="296"/>
      <c r="H333" s="296"/>
      <c r="I333" s="297"/>
      <c r="J333" s="297"/>
      <c r="K333" s="291"/>
      <c r="L333" s="292"/>
    </row>
    <row r="334" spans="1:12" ht="33" customHeight="1">
      <c r="A334" s="283" t="s">
        <v>1807</v>
      </c>
      <c r="B334" s="284" t="s">
        <v>1808</v>
      </c>
      <c r="C334" s="285" t="s">
        <v>1084</v>
      </c>
      <c r="D334" s="286">
        <v>1</v>
      </c>
      <c r="E334" s="287"/>
      <c r="F334" s="286"/>
      <c r="G334" s="296"/>
      <c r="H334" s="296"/>
      <c r="I334" s="297"/>
      <c r="J334" s="297"/>
      <c r="K334" s="291"/>
      <c r="L334" s="292"/>
    </row>
    <row r="335" spans="1:12" ht="33" customHeight="1">
      <c r="A335" s="283" t="s">
        <v>1809</v>
      </c>
      <c r="B335" s="284" t="s">
        <v>1810</v>
      </c>
      <c r="C335" s="285" t="s">
        <v>1085</v>
      </c>
      <c r="D335" s="286">
        <v>35</v>
      </c>
      <c r="E335" s="287"/>
      <c r="F335" s="286"/>
      <c r="G335" s="296"/>
      <c r="H335" s="296"/>
      <c r="I335" s="297"/>
      <c r="J335" s="297"/>
      <c r="K335" s="291"/>
      <c r="L335" s="292"/>
    </row>
    <row r="336" spans="1:12" ht="33" customHeight="1">
      <c r="A336" s="283" t="s">
        <v>1811</v>
      </c>
      <c r="B336" s="284" t="s">
        <v>1812</v>
      </c>
      <c r="C336" s="285" t="s">
        <v>1120</v>
      </c>
      <c r="D336" s="286">
        <v>130.6</v>
      </c>
      <c r="E336" s="287"/>
      <c r="F336" s="286"/>
      <c r="G336" s="296"/>
      <c r="H336" s="296"/>
      <c r="I336" s="297"/>
      <c r="J336" s="297"/>
      <c r="K336" s="291"/>
      <c r="L336" s="292"/>
    </row>
    <row r="337" spans="1:12" ht="33" customHeight="1">
      <c r="A337" s="283" t="s">
        <v>1813</v>
      </c>
      <c r="B337" s="284" t="s">
        <v>1814</v>
      </c>
      <c r="C337" s="285" t="s">
        <v>1815</v>
      </c>
      <c r="D337" s="286">
        <v>1</v>
      </c>
      <c r="E337" s="287"/>
      <c r="F337" s="286"/>
      <c r="G337" s="296"/>
      <c r="H337" s="296"/>
      <c r="I337" s="297"/>
      <c r="J337" s="297"/>
      <c r="K337" s="291"/>
      <c r="L337" s="292"/>
    </row>
    <row r="338" spans="1:12" ht="33" customHeight="1">
      <c r="A338" s="283" t="s">
        <v>1816</v>
      </c>
      <c r="B338" s="284" t="s">
        <v>1817</v>
      </c>
      <c r="C338" s="285" t="s">
        <v>1815</v>
      </c>
      <c r="D338" s="286">
        <v>5</v>
      </c>
      <c r="E338" s="287"/>
      <c r="F338" s="286"/>
      <c r="G338" s="296"/>
      <c r="H338" s="296"/>
      <c r="I338" s="297"/>
      <c r="J338" s="297"/>
      <c r="K338" s="291"/>
      <c r="L338" s="292"/>
    </row>
    <row r="339" spans="1:12" ht="33" customHeight="1">
      <c r="A339" s="283" t="s">
        <v>1818</v>
      </c>
      <c r="B339" s="284" t="s">
        <v>1819</v>
      </c>
      <c r="C339" s="285" t="s">
        <v>1192</v>
      </c>
      <c r="D339" s="286"/>
      <c r="E339" s="297">
        <v>112</v>
      </c>
      <c r="F339" s="286"/>
      <c r="G339" s="296"/>
      <c r="H339" s="296"/>
      <c r="I339" s="297"/>
      <c r="J339" s="297"/>
      <c r="K339" s="298" t="s">
        <v>1820</v>
      </c>
      <c r="L339" s="292"/>
    </row>
    <row r="340" spans="1:12" ht="33" customHeight="1">
      <c r="A340" s="283" t="s">
        <v>1821</v>
      </c>
      <c r="B340" s="284" t="s">
        <v>1822</v>
      </c>
      <c r="C340" s="285" t="s">
        <v>1120</v>
      </c>
      <c r="D340" s="286"/>
      <c r="E340" s="297">
        <v>393</v>
      </c>
      <c r="F340" s="286"/>
      <c r="G340" s="296"/>
      <c r="H340" s="296"/>
      <c r="I340" s="297"/>
      <c r="J340" s="297"/>
      <c r="K340" s="298" t="s">
        <v>1707</v>
      </c>
      <c r="L340" s="292"/>
    </row>
    <row r="341" spans="1:12" ht="33" customHeight="1">
      <c r="A341" s="283" t="s">
        <v>1823</v>
      </c>
      <c r="B341" s="284" t="s">
        <v>1824</v>
      </c>
      <c r="C341" s="285" t="s">
        <v>1120</v>
      </c>
      <c r="D341" s="286"/>
      <c r="E341" s="297">
        <v>209</v>
      </c>
      <c r="F341" s="286"/>
      <c r="G341" s="296"/>
      <c r="H341" s="296"/>
      <c r="I341" s="297"/>
      <c r="J341" s="297"/>
      <c r="K341" s="298" t="s">
        <v>1707</v>
      </c>
      <c r="L341" s="292"/>
    </row>
    <row r="342" spans="1:12" ht="33" customHeight="1">
      <c r="A342" s="283" t="s">
        <v>1825</v>
      </c>
      <c r="B342" s="284" t="s">
        <v>1826</v>
      </c>
      <c r="C342" s="285" t="s">
        <v>1120</v>
      </c>
      <c r="D342" s="286"/>
      <c r="E342" s="297">
        <v>6</v>
      </c>
      <c r="F342" s="286"/>
      <c r="G342" s="296"/>
      <c r="H342" s="296"/>
      <c r="I342" s="297"/>
      <c r="J342" s="297"/>
      <c r="K342" s="298" t="s">
        <v>1707</v>
      </c>
      <c r="L342" s="292"/>
    </row>
    <row r="343" spans="1:12" ht="33" customHeight="1">
      <c r="A343" s="283" t="s">
        <v>1827</v>
      </c>
      <c r="B343" s="284" t="s">
        <v>1828</v>
      </c>
      <c r="C343" s="285" t="s">
        <v>1137</v>
      </c>
      <c r="D343" s="286"/>
      <c r="E343" s="297">
        <v>24</v>
      </c>
      <c r="F343" s="286"/>
      <c r="G343" s="296"/>
      <c r="H343" s="296"/>
      <c r="I343" s="297"/>
      <c r="J343" s="297"/>
      <c r="K343" s="298" t="s">
        <v>1707</v>
      </c>
      <c r="L343" s="292"/>
    </row>
    <row r="344" spans="1:12" ht="33" customHeight="1">
      <c r="A344" s="283" t="s">
        <v>1829</v>
      </c>
      <c r="B344" s="284" t="s">
        <v>1830</v>
      </c>
      <c r="C344" s="285" t="s">
        <v>1137</v>
      </c>
      <c r="D344" s="286"/>
      <c r="E344" s="297">
        <v>24</v>
      </c>
      <c r="F344" s="286"/>
      <c r="G344" s="296"/>
      <c r="H344" s="296"/>
      <c r="I344" s="297"/>
      <c r="J344" s="297"/>
      <c r="K344" s="298" t="s">
        <v>1707</v>
      </c>
      <c r="L344" s="292"/>
    </row>
    <row r="345" spans="1:12" ht="33" customHeight="1">
      <c r="A345" s="283" t="s">
        <v>1831</v>
      </c>
      <c r="B345" s="284" t="s">
        <v>1832</v>
      </c>
      <c r="C345" s="285" t="s">
        <v>1137</v>
      </c>
      <c r="D345" s="286"/>
      <c r="E345" s="297">
        <v>99</v>
      </c>
      <c r="F345" s="286"/>
      <c r="G345" s="296"/>
      <c r="H345" s="296"/>
      <c r="I345" s="297"/>
      <c r="J345" s="297"/>
      <c r="K345" s="298" t="s">
        <v>1707</v>
      </c>
      <c r="L345" s="292"/>
    </row>
    <row r="346" spans="1:12" ht="33" customHeight="1">
      <c r="A346" s="283" t="s">
        <v>1833</v>
      </c>
      <c r="B346" s="284" t="s">
        <v>1834</v>
      </c>
      <c r="C346" s="285" t="s">
        <v>1084</v>
      </c>
      <c r="D346" s="286"/>
      <c r="E346" s="297">
        <v>1</v>
      </c>
      <c r="F346" s="286"/>
      <c r="G346" s="296"/>
      <c r="H346" s="296"/>
      <c r="I346" s="297"/>
      <c r="J346" s="297"/>
      <c r="K346" s="298" t="s">
        <v>1820</v>
      </c>
      <c r="L346" s="292"/>
    </row>
    <row r="347" spans="1:12" ht="33" customHeight="1">
      <c r="A347" s="283" t="s">
        <v>1835</v>
      </c>
      <c r="B347" s="284" t="s">
        <v>1836</v>
      </c>
      <c r="C347" s="285" t="s">
        <v>1084</v>
      </c>
      <c r="D347" s="286"/>
      <c r="E347" s="297">
        <v>1</v>
      </c>
      <c r="F347" s="286"/>
      <c r="G347" s="296"/>
      <c r="H347" s="296"/>
      <c r="I347" s="297"/>
      <c r="J347" s="297"/>
      <c r="K347" s="298" t="s">
        <v>1820</v>
      </c>
      <c r="L347" s="292"/>
    </row>
    <row r="348" spans="1:12" ht="33" customHeight="1">
      <c r="A348" s="283" t="s">
        <v>1837</v>
      </c>
      <c r="B348" s="284" t="s">
        <v>1838</v>
      </c>
      <c r="C348" s="285"/>
      <c r="D348" s="286"/>
      <c r="E348" s="287"/>
      <c r="F348" s="286"/>
      <c r="G348" s="289"/>
      <c r="H348" s="296"/>
      <c r="I348" s="297"/>
      <c r="J348" s="297"/>
      <c r="K348" s="291"/>
      <c r="L348" s="292"/>
    </row>
    <row r="349" spans="1:12" ht="33" customHeight="1">
      <c r="A349" s="283" t="s">
        <v>1839</v>
      </c>
      <c r="B349" s="284" t="s">
        <v>1840</v>
      </c>
      <c r="C349" s="285" t="s">
        <v>1085</v>
      </c>
      <c r="D349" s="286">
        <v>208</v>
      </c>
      <c r="E349" s="297">
        <v>886.8</v>
      </c>
      <c r="F349" s="286"/>
      <c r="G349" s="296"/>
      <c r="H349" s="296"/>
      <c r="I349" s="297"/>
      <c r="J349" s="297"/>
      <c r="K349" s="298" t="s">
        <v>1690</v>
      </c>
      <c r="L349" s="292"/>
    </row>
    <row r="350" spans="1:12" ht="33" customHeight="1">
      <c r="A350" s="283" t="s">
        <v>1841</v>
      </c>
      <c r="B350" s="284" t="s">
        <v>1331</v>
      </c>
      <c r="C350" s="285" t="s">
        <v>1085</v>
      </c>
      <c r="D350" s="286">
        <v>510</v>
      </c>
      <c r="E350" s="287"/>
      <c r="F350" s="286"/>
      <c r="G350" s="296"/>
      <c r="H350" s="296"/>
      <c r="I350" s="297"/>
      <c r="J350" s="297"/>
      <c r="K350" s="291"/>
      <c r="L350" s="292"/>
    </row>
    <row r="351" spans="1:12" ht="33" customHeight="1">
      <c r="A351" s="283" t="s">
        <v>1842</v>
      </c>
      <c r="B351" s="284" t="s">
        <v>1843</v>
      </c>
      <c r="C351" s="285" t="s">
        <v>1120</v>
      </c>
      <c r="D351" s="286">
        <v>1153</v>
      </c>
      <c r="E351" s="287"/>
      <c r="F351" s="286"/>
      <c r="G351" s="296"/>
      <c r="H351" s="296"/>
      <c r="I351" s="297"/>
      <c r="J351" s="297"/>
      <c r="K351" s="291"/>
      <c r="L351" s="292"/>
    </row>
    <row r="352" spans="1:12" ht="33" customHeight="1">
      <c r="A352" s="283" t="s">
        <v>1844</v>
      </c>
      <c r="B352" s="284" t="s">
        <v>1845</v>
      </c>
      <c r="C352" s="285" t="s">
        <v>1084</v>
      </c>
      <c r="D352" s="286">
        <v>1</v>
      </c>
      <c r="E352" s="287"/>
      <c r="F352" s="286"/>
      <c r="G352" s="296"/>
      <c r="H352" s="296"/>
      <c r="I352" s="297"/>
      <c r="J352" s="297"/>
      <c r="K352" s="291"/>
      <c r="L352" s="292"/>
    </row>
    <row r="353" spans="1:12" ht="33" customHeight="1">
      <c r="A353" s="283" t="s">
        <v>1846</v>
      </c>
      <c r="B353" s="284" t="s">
        <v>1847</v>
      </c>
      <c r="C353" s="285" t="s">
        <v>1848</v>
      </c>
      <c r="D353" s="286">
        <v>9</v>
      </c>
      <c r="E353" s="297">
        <v>10</v>
      </c>
      <c r="F353" s="286"/>
      <c r="G353" s="296"/>
      <c r="H353" s="296"/>
      <c r="I353" s="297"/>
      <c r="J353" s="297"/>
      <c r="K353" s="298" t="s">
        <v>1690</v>
      </c>
      <c r="L353" s="292"/>
    </row>
    <row r="354" spans="1:12" ht="33" customHeight="1">
      <c r="A354" s="283" t="s">
        <v>1849</v>
      </c>
      <c r="B354" s="284" t="s">
        <v>1850</v>
      </c>
      <c r="C354" s="285" t="s">
        <v>1848</v>
      </c>
      <c r="D354" s="286">
        <v>27</v>
      </c>
      <c r="E354" s="297">
        <v>0</v>
      </c>
      <c r="F354" s="286"/>
      <c r="G354" s="296"/>
      <c r="H354" s="296"/>
      <c r="I354" s="297"/>
      <c r="J354" s="297"/>
      <c r="K354" s="298" t="s">
        <v>1767</v>
      </c>
      <c r="L354" s="292"/>
    </row>
    <row r="355" spans="1:12" ht="33" customHeight="1">
      <c r="A355" s="283" t="s">
        <v>1851</v>
      </c>
      <c r="B355" s="284" t="s">
        <v>1852</v>
      </c>
      <c r="C355" s="285" t="s">
        <v>1848</v>
      </c>
      <c r="D355" s="286">
        <v>36</v>
      </c>
      <c r="E355" s="297">
        <v>62</v>
      </c>
      <c r="F355" s="286"/>
      <c r="G355" s="296"/>
      <c r="H355" s="296"/>
      <c r="I355" s="297"/>
      <c r="J355" s="297"/>
      <c r="K355" s="298" t="s">
        <v>1690</v>
      </c>
      <c r="L355" s="292"/>
    </row>
    <row r="356" spans="1:12" ht="33" customHeight="1">
      <c r="A356" s="283" t="s">
        <v>1853</v>
      </c>
      <c r="B356" s="284" t="s">
        <v>1854</v>
      </c>
      <c r="C356" s="285" t="s">
        <v>1848</v>
      </c>
      <c r="D356" s="286">
        <v>12</v>
      </c>
      <c r="E356" s="287"/>
      <c r="F356" s="286"/>
      <c r="G356" s="296"/>
      <c r="H356" s="296"/>
      <c r="I356" s="297"/>
      <c r="J356" s="297"/>
      <c r="K356" s="291"/>
      <c r="L356" s="292"/>
    </row>
    <row r="357" spans="1:12" ht="33" customHeight="1">
      <c r="A357" s="283" t="s">
        <v>1855</v>
      </c>
      <c r="B357" s="284" t="s">
        <v>1856</v>
      </c>
      <c r="C357" s="285" t="s">
        <v>1848</v>
      </c>
      <c r="D357" s="286">
        <v>12</v>
      </c>
      <c r="E357" s="287"/>
      <c r="F357" s="286"/>
      <c r="G357" s="296"/>
      <c r="H357" s="296"/>
      <c r="I357" s="297"/>
      <c r="J357" s="297"/>
      <c r="K357" s="291"/>
      <c r="L357" s="292"/>
    </row>
    <row r="358" spans="1:12" ht="33" customHeight="1">
      <c r="A358" s="283" t="s">
        <v>1857</v>
      </c>
      <c r="B358" s="284" t="s">
        <v>1858</v>
      </c>
      <c r="C358" s="285" t="s">
        <v>1848</v>
      </c>
      <c r="D358" s="286">
        <v>2</v>
      </c>
      <c r="E358" s="287"/>
      <c r="F358" s="286"/>
      <c r="G358" s="296"/>
      <c r="H358" s="296"/>
      <c r="I358" s="297"/>
      <c r="J358" s="297"/>
      <c r="K358" s="291"/>
      <c r="L358" s="292"/>
    </row>
    <row r="359" spans="1:12" ht="33" customHeight="1">
      <c r="A359" s="283" t="s">
        <v>1859</v>
      </c>
      <c r="B359" s="284" t="s">
        <v>1860</v>
      </c>
      <c r="C359" s="285" t="s">
        <v>1848</v>
      </c>
      <c r="D359" s="286">
        <v>4</v>
      </c>
      <c r="E359" s="287"/>
      <c r="F359" s="286"/>
      <c r="G359" s="296"/>
      <c r="H359" s="296"/>
      <c r="I359" s="297"/>
      <c r="J359" s="297"/>
      <c r="K359" s="291"/>
      <c r="L359" s="292"/>
    </row>
    <row r="360" spans="1:12" ht="33" customHeight="1">
      <c r="A360" s="283" t="s">
        <v>1861</v>
      </c>
      <c r="B360" s="284" t="s">
        <v>1862</v>
      </c>
      <c r="C360" s="285" t="s">
        <v>1848</v>
      </c>
      <c r="D360" s="286">
        <v>13</v>
      </c>
      <c r="E360" s="297">
        <v>25</v>
      </c>
      <c r="F360" s="286"/>
      <c r="G360" s="296"/>
      <c r="H360" s="296"/>
      <c r="I360" s="297"/>
      <c r="J360" s="297"/>
      <c r="K360" s="298" t="s">
        <v>1690</v>
      </c>
      <c r="L360" s="292"/>
    </row>
    <row r="361" spans="1:12" ht="33" customHeight="1">
      <c r="A361" s="283" t="s">
        <v>1863</v>
      </c>
      <c r="B361" s="284" t="s">
        <v>1864</v>
      </c>
      <c r="C361" s="285" t="s">
        <v>1848</v>
      </c>
      <c r="D361" s="286">
        <v>328</v>
      </c>
      <c r="E361" s="287"/>
      <c r="F361" s="286"/>
      <c r="G361" s="296"/>
      <c r="H361" s="296"/>
      <c r="I361" s="297"/>
      <c r="J361" s="297"/>
      <c r="K361" s="291"/>
      <c r="L361" s="292"/>
    </row>
    <row r="362" spans="1:12" ht="33" customHeight="1">
      <c r="A362" s="283" t="s">
        <v>1865</v>
      </c>
      <c r="B362" s="284" t="s">
        <v>1866</v>
      </c>
      <c r="C362" s="285" t="s">
        <v>1867</v>
      </c>
      <c r="D362" s="286">
        <v>649</v>
      </c>
      <c r="E362" s="287"/>
      <c r="F362" s="286"/>
      <c r="G362" s="296"/>
      <c r="H362" s="296"/>
      <c r="I362" s="297"/>
      <c r="J362" s="297"/>
      <c r="K362" s="291"/>
      <c r="L362" s="292"/>
    </row>
    <row r="363" spans="1:12" ht="33" customHeight="1">
      <c r="A363" s="307" t="s">
        <v>1868</v>
      </c>
      <c r="B363" s="284" t="s">
        <v>1869</v>
      </c>
      <c r="C363" s="285" t="s">
        <v>1848</v>
      </c>
      <c r="D363" s="286">
        <v>1283</v>
      </c>
      <c r="E363" s="287"/>
      <c r="F363" s="286"/>
      <c r="G363" s="296"/>
      <c r="H363" s="296"/>
      <c r="I363" s="297"/>
      <c r="J363" s="297"/>
      <c r="K363" s="291"/>
      <c r="L363" s="292"/>
    </row>
    <row r="364" spans="1:12" ht="33" customHeight="1">
      <c r="A364" s="283" t="s">
        <v>1870</v>
      </c>
      <c r="B364" s="284" t="s">
        <v>1871</v>
      </c>
      <c r="C364" s="285" t="s">
        <v>1848</v>
      </c>
      <c r="D364" s="286">
        <v>440</v>
      </c>
      <c r="E364" s="287"/>
      <c r="F364" s="286"/>
      <c r="G364" s="296"/>
      <c r="H364" s="296"/>
      <c r="I364" s="297"/>
      <c r="J364" s="297"/>
      <c r="K364" s="291"/>
      <c r="L364" s="292"/>
    </row>
    <row r="365" spans="1:12" ht="33" customHeight="1">
      <c r="A365" s="283" t="s">
        <v>1872</v>
      </c>
      <c r="B365" s="284" t="s">
        <v>1873</v>
      </c>
      <c r="C365" s="285" t="s">
        <v>1848</v>
      </c>
      <c r="D365" s="286">
        <v>240</v>
      </c>
      <c r="E365" s="287"/>
      <c r="F365" s="286"/>
      <c r="G365" s="296"/>
      <c r="H365" s="296"/>
      <c r="I365" s="297"/>
      <c r="J365" s="297"/>
      <c r="K365" s="291"/>
      <c r="L365" s="292"/>
    </row>
    <row r="366" spans="1:12" ht="33" customHeight="1">
      <c r="A366" s="283" t="s">
        <v>1874</v>
      </c>
      <c r="B366" s="284" t="s">
        <v>1875</v>
      </c>
      <c r="C366" s="285" t="s">
        <v>1848</v>
      </c>
      <c r="D366" s="286">
        <v>1912</v>
      </c>
      <c r="E366" s="287"/>
      <c r="F366" s="286"/>
      <c r="G366" s="296"/>
      <c r="H366" s="296"/>
      <c r="I366" s="297"/>
      <c r="J366" s="297"/>
      <c r="K366" s="291"/>
      <c r="L366" s="292"/>
    </row>
    <row r="367" spans="1:12" ht="33" customHeight="1">
      <c r="A367" s="283" t="s">
        <v>1876</v>
      </c>
      <c r="B367" s="284" t="s">
        <v>1877</v>
      </c>
      <c r="C367" s="285" t="s">
        <v>1867</v>
      </c>
      <c r="D367" s="286">
        <v>17376</v>
      </c>
      <c r="E367" s="287"/>
      <c r="F367" s="286"/>
      <c r="G367" s="296"/>
      <c r="H367" s="296"/>
      <c r="I367" s="297"/>
      <c r="J367" s="297"/>
      <c r="K367" s="291"/>
      <c r="L367" s="292"/>
    </row>
    <row r="368" spans="1:12" ht="33" customHeight="1">
      <c r="A368" s="283" t="s">
        <v>1878</v>
      </c>
      <c r="B368" s="284" t="s">
        <v>1879</v>
      </c>
      <c r="C368" s="285" t="s">
        <v>1867</v>
      </c>
      <c r="D368" s="286">
        <v>4000</v>
      </c>
      <c r="E368" s="287"/>
      <c r="F368" s="286"/>
      <c r="G368" s="296"/>
      <c r="H368" s="296"/>
      <c r="I368" s="297"/>
      <c r="J368" s="297"/>
      <c r="K368" s="291"/>
      <c r="L368" s="292"/>
    </row>
    <row r="369" spans="1:12" ht="33" customHeight="1">
      <c r="A369" s="283" t="s">
        <v>1880</v>
      </c>
      <c r="B369" s="284" t="s">
        <v>1881</v>
      </c>
      <c r="C369" s="285" t="s">
        <v>1085</v>
      </c>
      <c r="D369" s="286">
        <v>2259.4</v>
      </c>
      <c r="E369" s="287"/>
      <c r="F369" s="286"/>
      <c r="G369" s="296"/>
      <c r="H369" s="296"/>
      <c r="I369" s="297"/>
      <c r="J369" s="297"/>
      <c r="K369" s="291"/>
      <c r="L369" s="292"/>
    </row>
    <row r="370" spans="1:12" ht="33" customHeight="1">
      <c r="A370" s="283" t="s">
        <v>1882</v>
      </c>
      <c r="B370" s="284" t="s">
        <v>1883</v>
      </c>
      <c r="C370" s="285" t="s">
        <v>1137</v>
      </c>
      <c r="D370" s="286">
        <v>70</v>
      </c>
      <c r="E370" s="287"/>
      <c r="F370" s="286"/>
      <c r="G370" s="296"/>
      <c r="H370" s="296"/>
      <c r="I370" s="297"/>
      <c r="J370" s="297"/>
      <c r="K370" s="291"/>
      <c r="L370" s="292"/>
    </row>
    <row r="371" spans="1:12" ht="33" customHeight="1">
      <c r="A371" s="283" t="s">
        <v>1884</v>
      </c>
      <c r="B371" s="284" t="s">
        <v>1885</v>
      </c>
      <c r="C371" s="285" t="s">
        <v>1085</v>
      </c>
      <c r="D371" s="286">
        <v>90</v>
      </c>
      <c r="E371" s="287"/>
      <c r="F371" s="286"/>
      <c r="G371" s="296"/>
      <c r="H371" s="296"/>
      <c r="I371" s="297"/>
      <c r="J371" s="297"/>
      <c r="K371" s="291"/>
      <c r="L371" s="292"/>
    </row>
    <row r="372" spans="1:12" ht="33" customHeight="1">
      <c r="A372" s="283" t="s">
        <v>1886</v>
      </c>
      <c r="B372" s="284" t="s">
        <v>1887</v>
      </c>
      <c r="C372" s="285" t="s">
        <v>1137</v>
      </c>
      <c r="D372" s="286">
        <v>16</v>
      </c>
      <c r="E372" s="287"/>
      <c r="F372" s="286"/>
      <c r="G372" s="296"/>
      <c r="H372" s="296"/>
      <c r="I372" s="297"/>
      <c r="J372" s="297"/>
      <c r="K372" s="291"/>
      <c r="L372" s="292"/>
    </row>
    <row r="373" spans="1:12" ht="33" customHeight="1">
      <c r="A373" s="283" t="s">
        <v>1888</v>
      </c>
      <c r="B373" s="284" t="s">
        <v>1889</v>
      </c>
      <c r="C373" s="285" t="s">
        <v>1085</v>
      </c>
      <c r="D373" s="286">
        <v>2770</v>
      </c>
      <c r="E373" s="287"/>
      <c r="F373" s="286"/>
      <c r="G373" s="296"/>
      <c r="H373" s="296"/>
      <c r="I373" s="297"/>
      <c r="J373" s="297"/>
      <c r="K373" s="291"/>
      <c r="L373" s="292"/>
    </row>
    <row r="374" spans="1:12" ht="33" customHeight="1">
      <c r="A374" s="313" t="s">
        <v>1890</v>
      </c>
      <c r="B374" s="284" t="s">
        <v>1891</v>
      </c>
      <c r="C374" s="285" t="s">
        <v>1085</v>
      </c>
      <c r="D374" s="286"/>
      <c r="E374" s="297">
        <v>755</v>
      </c>
      <c r="F374" s="286"/>
      <c r="G374" s="296"/>
      <c r="H374" s="296"/>
      <c r="I374" s="297"/>
      <c r="J374" s="297"/>
      <c r="K374" s="298" t="s">
        <v>1707</v>
      </c>
      <c r="L374" s="292"/>
    </row>
    <row r="375" spans="1:12" ht="33" customHeight="1">
      <c r="A375" s="283" t="s">
        <v>1892</v>
      </c>
      <c r="B375" s="284" t="s">
        <v>1893</v>
      </c>
      <c r="C375" s="285" t="s">
        <v>1084</v>
      </c>
      <c r="D375" s="286">
        <v>1</v>
      </c>
      <c r="E375" s="287"/>
      <c r="F375" s="286"/>
      <c r="G375" s="296"/>
      <c r="H375" s="296"/>
      <c r="I375" s="297"/>
      <c r="J375" s="297"/>
      <c r="K375" s="291"/>
      <c r="L375" s="292"/>
    </row>
    <row r="376" spans="1:12" ht="33" customHeight="1">
      <c r="A376" s="283" t="s">
        <v>1894</v>
      </c>
      <c r="B376" s="284" t="s">
        <v>1895</v>
      </c>
      <c r="C376" s="285" t="s">
        <v>1120</v>
      </c>
      <c r="D376" s="286">
        <v>322</v>
      </c>
      <c r="E376" s="287"/>
      <c r="F376" s="286"/>
      <c r="G376" s="296"/>
      <c r="H376" s="296"/>
      <c r="I376" s="297"/>
      <c r="J376" s="297"/>
      <c r="K376" s="291"/>
      <c r="L376" s="292"/>
    </row>
    <row r="377" spans="1:12" ht="33" customHeight="1">
      <c r="A377" s="283" t="s">
        <v>1896</v>
      </c>
      <c r="B377" s="284" t="s">
        <v>1897</v>
      </c>
      <c r="C377" s="285" t="s">
        <v>1085</v>
      </c>
      <c r="D377" s="286">
        <v>540</v>
      </c>
      <c r="E377" s="287"/>
      <c r="F377" s="286"/>
      <c r="G377" s="296"/>
      <c r="H377" s="296"/>
      <c r="I377" s="297"/>
      <c r="J377" s="297"/>
      <c r="K377" s="291"/>
      <c r="L377" s="292"/>
    </row>
    <row r="378" spans="1:12" ht="33" customHeight="1">
      <c r="A378" s="283" t="s">
        <v>1898</v>
      </c>
      <c r="B378" s="284" t="s">
        <v>1899</v>
      </c>
      <c r="C378" s="285" t="s">
        <v>1120</v>
      </c>
      <c r="D378" s="286">
        <v>205</v>
      </c>
      <c r="E378" s="287"/>
      <c r="F378" s="286"/>
      <c r="G378" s="296"/>
      <c r="H378" s="296"/>
      <c r="I378" s="297"/>
      <c r="J378" s="297"/>
      <c r="K378" s="291"/>
      <c r="L378" s="292"/>
    </row>
    <row r="379" spans="1:12" ht="33" customHeight="1">
      <c r="A379" s="283" t="s">
        <v>1900</v>
      </c>
      <c r="B379" s="284" t="s">
        <v>1901</v>
      </c>
      <c r="C379" s="285" t="s">
        <v>1815</v>
      </c>
      <c r="D379" s="286">
        <v>12</v>
      </c>
      <c r="E379" s="287"/>
      <c r="F379" s="286"/>
      <c r="G379" s="296"/>
      <c r="H379" s="296"/>
      <c r="I379" s="297"/>
      <c r="J379" s="297"/>
      <c r="K379" s="291"/>
      <c r="L379" s="292"/>
    </row>
    <row r="380" spans="1:12" ht="33" customHeight="1">
      <c r="A380" s="283" t="s">
        <v>1902</v>
      </c>
      <c r="B380" s="284" t="s">
        <v>1903</v>
      </c>
      <c r="C380" s="285" t="s">
        <v>1120</v>
      </c>
      <c r="D380" s="286">
        <v>19.5</v>
      </c>
      <c r="E380" s="287"/>
      <c r="F380" s="286"/>
      <c r="G380" s="296"/>
      <c r="H380" s="296"/>
      <c r="I380" s="297"/>
      <c r="J380" s="297"/>
      <c r="K380" s="291"/>
      <c r="L380" s="292"/>
    </row>
    <row r="381" spans="1:12" ht="33" customHeight="1">
      <c r="A381" s="283" t="s">
        <v>1904</v>
      </c>
      <c r="B381" s="284" t="s">
        <v>1905</v>
      </c>
      <c r="C381" s="285" t="s">
        <v>1120</v>
      </c>
      <c r="D381" s="286">
        <v>3</v>
      </c>
      <c r="E381" s="287"/>
      <c r="F381" s="286"/>
      <c r="G381" s="296"/>
      <c r="H381" s="296"/>
      <c r="I381" s="297"/>
      <c r="J381" s="297"/>
      <c r="K381" s="291"/>
      <c r="L381" s="292"/>
    </row>
    <row r="382" spans="1:12" ht="33" customHeight="1">
      <c r="A382" s="283" t="s">
        <v>1906</v>
      </c>
      <c r="B382" s="284" t="s">
        <v>1907</v>
      </c>
      <c r="C382" s="285" t="s">
        <v>1120</v>
      </c>
      <c r="D382" s="286">
        <v>358</v>
      </c>
      <c r="E382" s="287"/>
      <c r="F382" s="286"/>
      <c r="G382" s="296"/>
      <c r="H382" s="296"/>
      <c r="I382" s="297"/>
      <c r="J382" s="297"/>
      <c r="K382" s="300" t="s">
        <v>1403</v>
      </c>
      <c r="L382" s="292"/>
    </row>
    <row r="383" spans="1:12" ht="33" customHeight="1">
      <c r="A383" s="283" t="s">
        <v>1908</v>
      </c>
      <c r="B383" s="284" t="s">
        <v>1909</v>
      </c>
      <c r="C383" s="285" t="s">
        <v>1120</v>
      </c>
      <c r="D383" s="286">
        <v>329</v>
      </c>
      <c r="E383" s="287"/>
      <c r="F383" s="286"/>
      <c r="G383" s="296"/>
      <c r="H383" s="296"/>
      <c r="I383" s="297"/>
      <c r="J383" s="297"/>
      <c r="K383" s="291"/>
      <c r="L383" s="292"/>
    </row>
    <row r="384" spans="1:12" ht="33" customHeight="1">
      <c r="A384" s="283" t="s">
        <v>1910</v>
      </c>
      <c r="B384" s="284" t="s">
        <v>1911</v>
      </c>
      <c r="C384" s="285" t="s">
        <v>1120</v>
      </c>
      <c r="D384" s="286">
        <v>207</v>
      </c>
      <c r="E384" s="287"/>
      <c r="F384" s="286"/>
      <c r="G384" s="296"/>
      <c r="H384" s="296"/>
      <c r="I384" s="297"/>
      <c r="J384" s="297"/>
      <c r="K384" s="291"/>
      <c r="L384" s="292"/>
    </row>
    <row r="385" spans="1:12" ht="33" customHeight="1">
      <c r="A385" s="283" t="s">
        <v>1912</v>
      </c>
      <c r="B385" s="284" t="s">
        <v>1913</v>
      </c>
      <c r="C385" s="285" t="s">
        <v>1120</v>
      </c>
      <c r="D385" s="286">
        <v>168</v>
      </c>
      <c r="E385" s="287"/>
      <c r="F385" s="286"/>
      <c r="G385" s="296"/>
      <c r="H385" s="296"/>
      <c r="I385" s="297"/>
      <c r="J385" s="297"/>
      <c r="K385" s="291"/>
      <c r="L385" s="292"/>
    </row>
    <row r="386" spans="1:12" ht="33" customHeight="1">
      <c r="A386" s="283" t="s">
        <v>1914</v>
      </c>
      <c r="B386" s="284" t="s">
        <v>1915</v>
      </c>
      <c r="C386" s="285" t="s">
        <v>1085</v>
      </c>
      <c r="D386" s="286">
        <v>1470</v>
      </c>
      <c r="E386" s="287"/>
      <c r="F386" s="286"/>
      <c r="G386" s="296"/>
      <c r="H386" s="296"/>
      <c r="I386" s="297"/>
      <c r="J386" s="297"/>
      <c r="K386" s="291"/>
      <c r="L386" s="292"/>
    </row>
    <row r="387" spans="1:12" ht="33" customHeight="1">
      <c r="A387" s="283" t="s">
        <v>1916</v>
      </c>
      <c r="B387" s="284" t="s">
        <v>1917</v>
      </c>
      <c r="C387" s="285" t="s">
        <v>1085</v>
      </c>
      <c r="D387" s="286">
        <v>1470</v>
      </c>
      <c r="E387" s="287"/>
      <c r="F387" s="286"/>
      <c r="G387" s="296"/>
      <c r="H387" s="296"/>
      <c r="I387" s="297"/>
      <c r="J387" s="297"/>
      <c r="K387" s="291"/>
      <c r="L387" s="292"/>
    </row>
    <row r="388" spans="1:12" ht="33" customHeight="1">
      <c r="A388" s="283" t="s">
        <v>1918</v>
      </c>
      <c r="B388" s="284" t="s">
        <v>1919</v>
      </c>
      <c r="C388" s="285" t="s">
        <v>1220</v>
      </c>
      <c r="D388" s="286">
        <v>4040</v>
      </c>
      <c r="E388" s="287"/>
      <c r="F388" s="286"/>
      <c r="G388" s="296"/>
      <c r="H388" s="296"/>
      <c r="I388" s="297"/>
      <c r="J388" s="297"/>
      <c r="K388" s="291"/>
      <c r="L388" s="292"/>
    </row>
    <row r="389" spans="1:12" ht="33" customHeight="1">
      <c r="A389" s="283" t="s">
        <v>1920</v>
      </c>
      <c r="B389" s="284" t="s">
        <v>1921</v>
      </c>
      <c r="C389" s="285" t="s">
        <v>1085</v>
      </c>
      <c r="D389" s="286">
        <v>1354.4</v>
      </c>
      <c r="E389" s="287"/>
      <c r="F389" s="286"/>
      <c r="G389" s="296"/>
      <c r="H389" s="296"/>
      <c r="I389" s="297"/>
      <c r="J389" s="297"/>
      <c r="K389" s="291"/>
      <c r="L389" s="292"/>
    </row>
    <row r="390" spans="1:12" ht="33" customHeight="1">
      <c r="A390" s="283" t="s">
        <v>1922</v>
      </c>
      <c r="B390" s="284" t="s">
        <v>1923</v>
      </c>
      <c r="C390" s="285"/>
      <c r="D390" s="286"/>
      <c r="E390" s="287"/>
      <c r="F390" s="286"/>
      <c r="G390" s="289"/>
      <c r="H390" s="296"/>
      <c r="I390" s="297"/>
      <c r="J390" s="297"/>
      <c r="K390" s="291"/>
      <c r="L390" s="292"/>
    </row>
    <row r="391" spans="1:12" ht="33" customHeight="1">
      <c r="A391" s="307" t="s">
        <v>1924</v>
      </c>
      <c r="B391" s="284" t="s">
        <v>1925</v>
      </c>
      <c r="C391" s="285" t="s">
        <v>1137</v>
      </c>
      <c r="D391" s="286">
        <v>1</v>
      </c>
      <c r="E391" s="297">
        <v>0</v>
      </c>
      <c r="F391" s="286"/>
      <c r="G391" s="296"/>
      <c r="H391" s="296"/>
      <c r="I391" s="297"/>
      <c r="J391" s="297"/>
      <c r="K391" s="298" t="s">
        <v>1410</v>
      </c>
      <c r="L391" s="292"/>
    </row>
    <row r="392" spans="1:12" ht="33" customHeight="1">
      <c r="A392" s="315" t="s">
        <v>1926</v>
      </c>
      <c r="B392" s="284" t="s">
        <v>1925</v>
      </c>
      <c r="C392" s="285" t="s">
        <v>1137</v>
      </c>
      <c r="D392" s="286"/>
      <c r="E392" s="297">
        <v>1</v>
      </c>
      <c r="F392" s="286"/>
      <c r="G392" s="296"/>
      <c r="H392" s="296"/>
      <c r="I392" s="297"/>
      <c r="J392" s="297"/>
      <c r="K392" s="298" t="s">
        <v>1417</v>
      </c>
      <c r="L392" s="292"/>
    </row>
    <row r="393" spans="1:12" ht="33" customHeight="1">
      <c r="A393" s="283" t="s">
        <v>1927</v>
      </c>
      <c r="B393" s="284" t="s">
        <v>1928</v>
      </c>
      <c r="C393" s="285" t="s">
        <v>1137</v>
      </c>
      <c r="D393" s="286">
        <v>1</v>
      </c>
      <c r="E393" s="287"/>
      <c r="F393" s="286"/>
      <c r="G393" s="296"/>
      <c r="H393" s="296"/>
      <c r="I393" s="297"/>
      <c r="J393" s="297"/>
      <c r="K393" s="291"/>
      <c r="L393" s="292"/>
    </row>
    <row r="394" spans="1:12" ht="33" customHeight="1">
      <c r="A394" s="283" t="s">
        <v>1929</v>
      </c>
      <c r="B394" s="284" t="s">
        <v>1930</v>
      </c>
      <c r="C394" s="285" t="s">
        <v>1137</v>
      </c>
      <c r="D394" s="286">
        <v>1</v>
      </c>
      <c r="E394" s="297">
        <v>0</v>
      </c>
      <c r="F394" s="286"/>
      <c r="G394" s="296"/>
      <c r="H394" s="296"/>
      <c r="I394" s="297"/>
      <c r="J394" s="297"/>
      <c r="K394" s="298" t="s">
        <v>1410</v>
      </c>
      <c r="L394" s="292"/>
    </row>
    <row r="395" spans="1:12" ht="33" customHeight="1">
      <c r="A395" s="315" t="s">
        <v>1931</v>
      </c>
      <c r="B395" s="284" t="s">
        <v>1930</v>
      </c>
      <c r="C395" s="285" t="s">
        <v>1137</v>
      </c>
      <c r="D395" s="286"/>
      <c r="E395" s="297">
        <v>1</v>
      </c>
      <c r="F395" s="286"/>
      <c r="G395" s="296"/>
      <c r="H395" s="296"/>
      <c r="I395" s="297"/>
      <c r="J395" s="297"/>
      <c r="K395" s="298" t="s">
        <v>1417</v>
      </c>
      <c r="L395" s="292"/>
    </row>
    <row r="396" spans="1:12" ht="33" customHeight="1">
      <c r="A396" s="283" t="s">
        <v>1932</v>
      </c>
      <c r="B396" s="284" t="s">
        <v>1933</v>
      </c>
      <c r="C396" s="285" t="s">
        <v>1137</v>
      </c>
      <c r="D396" s="286">
        <v>1</v>
      </c>
      <c r="E396" s="297">
        <v>0</v>
      </c>
      <c r="F396" s="286"/>
      <c r="G396" s="296"/>
      <c r="H396" s="296"/>
      <c r="I396" s="297"/>
      <c r="J396" s="297"/>
      <c r="K396" s="298" t="s">
        <v>1410</v>
      </c>
      <c r="L396" s="292"/>
    </row>
    <row r="397" spans="1:12" ht="33" customHeight="1">
      <c r="A397" s="315" t="s">
        <v>1934</v>
      </c>
      <c r="B397" s="284" t="s">
        <v>1933</v>
      </c>
      <c r="C397" s="285" t="s">
        <v>1137</v>
      </c>
      <c r="D397" s="286"/>
      <c r="E397" s="297">
        <v>1</v>
      </c>
      <c r="F397" s="286"/>
      <c r="G397" s="296"/>
      <c r="H397" s="296"/>
      <c r="I397" s="297"/>
      <c r="J397" s="297"/>
      <c r="K397" s="298" t="s">
        <v>1417</v>
      </c>
      <c r="L397" s="292"/>
    </row>
    <row r="398" spans="1:12" ht="33" customHeight="1">
      <c r="A398" s="315" t="s">
        <v>1935</v>
      </c>
      <c r="B398" s="284" t="s">
        <v>1936</v>
      </c>
      <c r="C398" s="285" t="s">
        <v>1137</v>
      </c>
      <c r="D398" s="286"/>
      <c r="E398" s="297">
        <v>2</v>
      </c>
      <c r="F398" s="286"/>
      <c r="G398" s="296"/>
      <c r="H398" s="296"/>
      <c r="I398" s="297"/>
      <c r="J398" s="297"/>
      <c r="K398" s="298" t="s">
        <v>1417</v>
      </c>
      <c r="L398" s="292"/>
    </row>
    <row r="399" spans="1:12" ht="33" customHeight="1">
      <c r="A399" s="315" t="s">
        <v>1937</v>
      </c>
      <c r="B399" s="284" t="s">
        <v>1938</v>
      </c>
      <c r="C399" s="285" t="s">
        <v>1137</v>
      </c>
      <c r="D399" s="286"/>
      <c r="E399" s="297">
        <v>2</v>
      </c>
      <c r="F399" s="286"/>
      <c r="G399" s="296"/>
      <c r="H399" s="296"/>
      <c r="I399" s="297"/>
      <c r="J399" s="297"/>
      <c r="K399" s="298" t="s">
        <v>1417</v>
      </c>
      <c r="L399" s="292"/>
    </row>
    <row r="400" spans="1:12" ht="33" customHeight="1">
      <c r="A400" s="283" t="s">
        <v>1939</v>
      </c>
      <c r="B400" s="284" t="s">
        <v>1940</v>
      </c>
      <c r="C400" s="285"/>
      <c r="D400" s="286"/>
      <c r="E400" s="287"/>
      <c r="F400" s="286"/>
      <c r="G400" s="289"/>
      <c r="H400" s="296"/>
      <c r="I400" s="297"/>
      <c r="J400" s="297"/>
      <c r="K400" s="291"/>
      <c r="L400" s="292"/>
    </row>
    <row r="401" spans="1:12" ht="33" customHeight="1">
      <c r="A401" s="283" t="s">
        <v>1941</v>
      </c>
      <c r="B401" s="284" t="s">
        <v>1942</v>
      </c>
      <c r="C401" s="285" t="s">
        <v>1943</v>
      </c>
      <c r="D401" s="286">
        <v>457</v>
      </c>
      <c r="E401" s="287"/>
      <c r="F401" s="286"/>
      <c r="G401" s="296"/>
      <c r="H401" s="296"/>
      <c r="I401" s="297"/>
      <c r="J401" s="297"/>
      <c r="K401" s="291"/>
      <c r="L401" s="292"/>
    </row>
    <row r="402" spans="1:12" ht="33" customHeight="1">
      <c r="A402" s="283" t="s">
        <v>1944</v>
      </c>
      <c r="B402" s="284" t="s">
        <v>1945</v>
      </c>
      <c r="C402" s="285" t="s">
        <v>1943</v>
      </c>
      <c r="D402" s="286">
        <v>17</v>
      </c>
      <c r="E402" s="287"/>
      <c r="F402" s="286"/>
      <c r="G402" s="296"/>
      <c r="H402" s="296"/>
      <c r="I402" s="297"/>
      <c r="J402" s="297"/>
      <c r="K402" s="291"/>
      <c r="L402" s="292"/>
    </row>
    <row r="403" spans="1:12" ht="33" customHeight="1">
      <c r="A403" s="283" t="s">
        <v>1946</v>
      </c>
      <c r="B403" s="284" t="s">
        <v>1947</v>
      </c>
      <c r="C403" s="285" t="s">
        <v>1943</v>
      </c>
      <c r="D403" s="286">
        <v>202</v>
      </c>
      <c r="E403" s="287"/>
      <c r="F403" s="286"/>
      <c r="G403" s="296"/>
      <c r="H403" s="296"/>
      <c r="I403" s="297"/>
      <c r="J403" s="297"/>
      <c r="K403" s="291"/>
      <c r="L403" s="292"/>
    </row>
    <row r="404" spans="1:12" ht="33" customHeight="1">
      <c r="A404" s="283" t="s">
        <v>1948</v>
      </c>
      <c r="B404" s="284" t="s">
        <v>1949</v>
      </c>
      <c r="C404" s="285" t="s">
        <v>1192</v>
      </c>
      <c r="D404" s="286">
        <v>926</v>
      </c>
      <c r="E404" s="287"/>
      <c r="F404" s="286"/>
      <c r="G404" s="296"/>
      <c r="H404" s="296"/>
      <c r="I404" s="297"/>
      <c r="J404" s="297"/>
      <c r="K404" s="291"/>
      <c r="L404" s="292"/>
    </row>
    <row r="405" spans="1:12" ht="33" customHeight="1">
      <c r="A405" s="283" t="s">
        <v>1950</v>
      </c>
      <c r="B405" s="284" t="s">
        <v>1951</v>
      </c>
      <c r="C405" s="285" t="s">
        <v>1120</v>
      </c>
      <c r="D405" s="286">
        <v>320</v>
      </c>
      <c r="E405" s="287"/>
      <c r="F405" s="286"/>
      <c r="G405" s="296"/>
      <c r="H405" s="296"/>
      <c r="I405" s="297"/>
      <c r="J405" s="297"/>
      <c r="K405" s="291"/>
      <c r="L405" s="292"/>
    </row>
    <row r="406" spans="1:12" ht="33" customHeight="1">
      <c r="A406" s="283" t="s">
        <v>1952</v>
      </c>
      <c r="B406" s="284" t="s">
        <v>1953</v>
      </c>
      <c r="C406" s="285" t="s">
        <v>1084</v>
      </c>
      <c r="D406" s="286">
        <v>7</v>
      </c>
      <c r="E406" s="287"/>
      <c r="F406" s="286"/>
      <c r="G406" s="296"/>
      <c r="H406" s="296"/>
      <c r="I406" s="297"/>
      <c r="J406" s="297"/>
      <c r="K406" s="291"/>
      <c r="L406" s="292"/>
    </row>
    <row r="407" spans="1:12" ht="33" customHeight="1">
      <c r="A407" s="283" t="s">
        <v>1954</v>
      </c>
      <c r="B407" s="284" t="s">
        <v>1955</v>
      </c>
      <c r="C407" s="285" t="s">
        <v>1120</v>
      </c>
      <c r="D407" s="286">
        <v>800</v>
      </c>
      <c r="E407" s="287"/>
      <c r="F407" s="286"/>
      <c r="G407" s="296"/>
      <c r="H407" s="296"/>
      <c r="I407" s="297"/>
      <c r="J407" s="297"/>
      <c r="K407" s="291"/>
      <c r="L407" s="292"/>
    </row>
    <row r="408" spans="1:12" ht="33" customHeight="1">
      <c r="A408" s="283" t="s">
        <v>1956</v>
      </c>
      <c r="B408" s="284" t="s">
        <v>1957</v>
      </c>
      <c r="C408" s="285" t="s">
        <v>1085</v>
      </c>
      <c r="D408" s="286">
        <v>238</v>
      </c>
      <c r="E408" s="287"/>
      <c r="F408" s="286"/>
      <c r="G408" s="296"/>
      <c r="H408" s="296"/>
      <c r="I408" s="297"/>
      <c r="J408" s="297"/>
      <c r="K408" s="291"/>
      <c r="L408" s="292"/>
    </row>
    <row r="409" spans="1:12" ht="33" customHeight="1">
      <c r="A409" s="283" t="s">
        <v>1958</v>
      </c>
      <c r="B409" s="284" t="s">
        <v>1959</v>
      </c>
      <c r="C409" s="285" t="s">
        <v>1815</v>
      </c>
      <c r="D409" s="286">
        <v>7</v>
      </c>
      <c r="E409" s="287"/>
      <c r="F409" s="286"/>
      <c r="G409" s="296"/>
      <c r="H409" s="296"/>
      <c r="I409" s="297"/>
      <c r="J409" s="297"/>
      <c r="K409" s="291"/>
      <c r="L409" s="292"/>
    </row>
    <row r="410" spans="1:12" ht="33" customHeight="1">
      <c r="A410" s="283" t="s">
        <v>1960</v>
      </c>
      <c r="B410" s="284" t="s">
        <v>1961</v>
      </c>
      <c r="C410" s="285" t="s">
        <v>1120</v>
      </c>
      <c r="D410" s="286">
        <v>387</v>
      </c>
      <c r="E410" s="287"/>
      <c r="F410" s="286"/>
      <c r="G410" s="296"/>
      <c r="H410" s="296"/>
      <c r="I410" s="297"/>
      <c r="J410" s="297"/>
      <c r="K410" s="291"/>
      <c r="L410" s="292"/>
    </row>
    <row r="411" spans="1:12" ht="33" customHeight="1">
      <c r="A411" s="283" t="s">
        <v>1962</v>
      </c>
      <c r="B411" s="284" t="s">
        <v>1963</v>
      </c>
      <c r="C411" s="285" t="s">
        <v>1192</v>
      </c>
      <c r="D411" s="286">
        <v>4</v>
      </c>
      <c r="E411" s="287"/>
      <c r="F411" s="286"/>
      <c r="G411" s="296"/>
      <c r="H411" s="296"/>
      <c r="I411" s="297"/>
      <c r="J411" s="297"/>
      <c r="K411" s="291"/>
      <c r="L411" s="292"/>
    </row>
    <row r="412" spans="1:12" ht="33" customHeight="1">
      <c r="A412" s="283" t="s">
        <v>1964</v>
      </c>
      <c r="B412" s="284" t="s">
        <v>1965</v>
      </c>
      <c r="C412" s="285" t="s">
        <v>1192</v>
      </c>
      <c r="D412" s="286">
        <v>20</v>
      </c>
      <c r="E412" s="287"/>
      <c r="F412" s="286"/>
      <c r="G412" s="296"/>
      <c r="H412" s="296"/>
      <c r="I412" s="297"/>
      <c r="J412" s="297"/>
      <c r="K412" s="291"/>
      <c r="L412" s="292"/>
    </row>
    <row r="413" spans="1:12" ht="33" customHeight="1">
      <c r="A413" s="283" t="s">
        <v>1966</v>
      </c>
      <c r="B413" s="284" t="s">
        <v>1967</v>
      </c>
      <c r="C413" s="285" t="s">
        <v>1815</v>
      </c>
      <c r="D413" s="286">
        <v>23</v>
      </c>
      <c r="E413" s="287"/>
      <c r="F413" s="286"/>
      <c r="G413" s="296"/>
      <c r="H413" s="296"/>
      <c r="I413" s="297"/>
      <c r="J413" s="297"/>
      <c r="K413" s="291"/>
      <c r="L413" s="292"/>
    </row>
    <row r="414" spans="1:12" ht="33" customHeight="1">
      <c r="A414" s="283" t="s">
        <v>1968</v>
      </c>
      <c r="B414" s="284" t="s">
        <v>1969</v>
      </c>
      <c r="C414" s="285" t="s">
        <v>1120</v>
      </c>
      <c r="D414" s="286">
        <v>58.68</v>
      </c>
      <c r="E414" s="287"/>
      <c r="F414" s="286"/>
      <c r="G414" s="296"/>
      <c r="H414" s="296"/>
      <c r="I414" s="297"/>
      <c r="J414" s="297"/>
      <c r="K414" s="298" t="s">
        <v>1403</v>
      </c>
      <c r="L414" s="292"/>
    </row>
    <row r="415" spans="1:12" ht="33" customHeight="1">
      <c r="A415" s="283" t="s">
        <v>1970</v>
      </c>
      <c r="B415" s="284" t="s">
        <v>1971</v>
      </c>
      <c r="C415" s="285"/>
      <c r="D415" s="286"/>
      <c r="E415" s="287"/>
      <c r="F415" s="286"/>
      <c r="G415" s="296"/>
      <c r="H415" s="296"/>
      <c r="I415" s="297"/>
      <c r="J415" s="297"/>
      <c r="K415" s="298"/>
      <c r="L415" s="292"/>
    </row>
    <row r="416" spans="1:12" ht="33" customHeight="1">
      <c r="A416" s="283" t="s">
        <v>1972</v>
      </c>
      <c r="B416" s="284" t="s">
        <v>1973</v>
      </c>
      <c r="C416" s="285" t="s">
        <v>1974</v>
      </c>
      <c r="D416" s="286"/>
      <c r="E416" s="297">
        <v>8</v>
      </c>
      <c r="F416" s="286"/>
      <c r="G416" s="296"/>
      <c r="H416" s="296"/>
      <c r="I416" s="297"/>
      <c r="J416" s="297"/>
      <c r="K416" s="298" t="s">
        <v>1417</v>
      </c>
      <c r="L416" s="292"/>
    </row>
    <row r="417" spans="1:12" ht="33" customHeight="1">
      <c r="A417" s="283" t="s">
        <v>1970</v>
      </c>
      <c r="B417" s="284" t="s">
        <v>1971</v>
      </c>
      <c r="C417" s="285"/>
      <c r="D417" s="286"/>
      <c r="E417" s="297"/>
      <c r="F417" s="286"/>
      <c r="G417" s="296"/>
      <c r="H417" s="296"/>
      <c r="I417" s="297"/>
      <c r="J417" s="297"/>
      <c r="K417" s="298"/>
      <c r="L417" s="292"/>
    </row>
    <row r="418" spans="1:12" ht="33" customHeight="1">
      <c r="A418" s="283" t="s">
        <v>1975</v>
      </c>
      <c r="B418" s="284" t="s">
        <v>1976</v>
      </c>
      <c r="C418" s="285" t="s">
        <v>1977</v>
      </c>
      <c r="D418" s="286"/>
      <c r="E418" s="297">
        <v>8.4</v>
      </c>
      <c r="F418" s="286"/>
      <c r="G418" s="296"/>
      <c r="H418" s="296"/>
      <c r="I418" s="297"/>
      <c r="J418" s="297"/>
      <c r="K418" s="298" t="s">
        <v>1417</v>
      </c>
      <c r="L418" s="292"/>
    </row>
    <row r="419" spans="1:12" ht="33" customHeight="1">
      <c r="A419" s="283" t="s">
        <v>1978</v>
      </c>
      <c r="B419" s="284" t="s">
        <v>1979</v>
      </c>
      <c r="C419" s="285" t="s">
        <v>1977</v>
      </c>
      <c r="D419" s="286"/>
      <c r="E419" s="297">
        <v>34.65</v>
      </c>
      <c r="F419" s="286"/>
      <c r="G419" s="296"/>
      <c r="H419" s="296"/>
      <c r="I419" s="297"/>
      <c r="J419" s="297"/>
      <c r="K419" s="298" t="s">
        <v>1417</v>
      </c>
      <c r="L419" s="292"/>
    </row>
    <row r="420" spans="1:12" ht="33" customHeight="1">
      <c r="A420" s="283" t="s">
        <v>1980</v>
      </c>
      <c r="B420" s="284" t="s">
        <v>1981</v>
      </c>
      <c r="C420" s="285" t="s">
        <v>1977</v>
      </c>
      <c r="D420" s="286"/>
      <c r="E420" s="297">
        <v>17.850000000000001</v>
      </c>
      <c r="F420" s="286"/>
      <c r="G420" s="296"/>
      <c r="H420" s="296"/>
      <c r="I420" s="297"/>
      <c r="J420" s="297"/>
      <c r="K420" s="298" t="s">
        <v>1417</v>
      </c>
      <c r="L420" s="292"/>
    </row>
    <row r="421" spans="1:12" ht="33" customHeight="1">
      <c r="A421" s="283" t="s">
        <v>1982</v>
      </c>
      <c r="B421" s="284" t="s">
        <v>1983</v>
      </c>
      <c r="C421" s="285" t="s">
        <v>1085</v>
      </c>
      <c r="D421" s="286"/>
      <c r="E421" s="297">
        <v>144</v>
      </c>
      <c r="F421" s="286"/>
      <c r="G421" s="296"/>
      <c r="H421" s="296"/>
      <c r="I421" s="297"/>
      <c r="J421" s="297"/>
      <c r="K421" s="298" t="s">
        <v>1417</v>
      </c>
      <c r="L421" s="292"/>
    </row>
    <row r="422" spans="1:12" ht="33" customHeight="1">
      <c r="A422" s="283" t="s">
        <v>1984</v>
      </c>
      <c r="B422" s="284" t="s">
        <v>1985</v>
      </c>
      <c r="C422" s="285" t="s">
        <v>1192</v>
      </c>
      <c r="D422" s="286"/>
      <c r="E422" s="297">
        <v>24</v>
      </c>
      <c r="F422" s="286"/>
      <c r="G422" s="296"/>
      <c r="H422" s="296"/>
      <c r="I422" s="297"/>
      <c r="J422" s="297"/>
      <c r="K422" s="298" t="s">
        <v>1417</v>
      </c>
      <c r="L422" s="292"/>
    </row>
    <row r="423" spans="1:12" ht="33" customHeight="1">
      <c r="A423" s="283" t="s">
        <v>1986</v>
      </c>
      <c r="B423" s="284" t="s">
        <v>1987</v>
      </c>
      <c r="C423" s="285" t="s">
        <v>1192</v>
      </c>
      <c r="D423" s="286"/>
      <c r="E423" s="297">
        <v>144</v>
      </c>
      <c r="F423" s="286"/>
      <c r="G423" s="296"/>
      <c r="H423" s="296"/>
      <c r="I423" s="297"/>
      <c r="J423" s="297"/>
      <c r="K423" s="298" t="s">
        <v>1417</v>
      </c>
      <c r="L423" s="292"/>
    </row>
    <row r="424" spans="1:12" ht="33" customHeight="1">
      <c r="A424" s="283" t="s">
        <v>1988</v>
      </c>
      <c r="B424" s="284" t="s">
        <v>1989</v>
      </c>
      <c r="C424" s="285" t="s">
        <v>1192</v>
      </c>
      <c r="D424" s="286"/>
      <c r="E424" s="297">
        <v>1340</v>
      </c>
      <c r="F424" s="286"/>
      <c r="G424" s="296"/>
      <c r="H424" s="296"/>
      <c r="I424" s="297"/>
      <c r="J424" s="297"/>
      <c r="K424" s="298" t="s">
        <v>1417</v>
      </c>
      <c r="L424" s="292"/>
    </row>
    <row r="425" spans="1:12" ht="33" customHeight="1">
      <c r="A425" s="283" t="s">
        <v>1990</v>
      </c>
      <c r="B425" s="284" t="s">
        <v>1991</v>
      </c>
      <c r="C425" s="285" t="s">
        <v>1084</v>
      </c>
      <c r="D425" s="286"/>
      <c r="E425" s="297">
        <v>1</v>
      </c>
      <c r="F425" s="286"/>
      <c r="G425" s="296"/>
      <c r="H425" s="296"/>
      <c r="I425" s="297"/>
      <c r="J425" s="297"/>
      <c r="K425" s="298" t="s">
        <v>1417</v>
      </c>
      <c r="L425" s="292"/>
    </row>
    <row r="426" spans="1:12" ht="33" customHeight="1">
      <c r="A426" s="283" t="s">
        <v>1992</v>
      </c>
      <c r="B426" s="284" t="s">
        <v>1993</v>
      </c>
      <c r="C426" s="285"/>
      <c r="D426" s="286"/>
      <c r="E426" s="297"/>
      <c r="F426" s="286"/>
      <c r="G426" s="296"/>
      <c r="H426" s="296"/>
      <c r="I426" s="297"/>
      <c r="J426" s="297"/>
      <c r="K426" s="298"/>
      <c r="L426" s="292"/>
    </row>
    <row r="427" spans="1:12" ht="33" customHeight="1">
      <c r="A427" s="283" t="s">
        <v>1994</v>
      </c>
      <c r="B427" s="284" t="s">
        <v>1995</v>
      </c>
      <c r="C427" s="285" t="s">
        <v>1120</v>
      </c>
      <c r="D427" s="286"/>
      <c r="E427" s="297">
        <v>101.1</v>
      </c>
      <c r="F427" s="286"/>
      <c r="G427" s="296"/>
      <c r="H427" s="296"/>
      <c r="I427" s="297"/>
      <c r="J427" s="297"/>
      <c r="K427" s="298" t="s">
        <v>1417</v>
      </c>
      <c r="L427" s="292"/>
    </row>
    <row r="428" spans="1:12" ht="33" customHeight="1">
      <c r="A428" s="283" t="s">
        <v>1996</v>
      </c>
      <c r="B428" s="284" t="s">
        <v>1997</v>
      </c>
      <c r="C428" s="285" t="s">
        <v>1085</v>
      </c>
      <c r="D428" s="286"/>
      <c r="E428" s="297">
        <v>372</v>
      </c>
      <c r="F428" s="286"/>
      <c r="G428" s="296"/>
      <c r="H428" s="296"/>
      <c r="I428" s="297"/>
      <c r="J428" s="297"/>
      <c r="K428" s="298" t="s">
        <v>1417</v>
      </c>
      <c r="L428" s="292"/>
    </row>
    <row r="429" spans="1:12" ht="33" customHeight="1">
      <c r="A429" s="283" t="s">
        <v>1998</v>
      </c>
      <c r="B429" s="284" t="s">
        <v>1153</v>
      </c>
      <c r="C429" s="285" t="s">
        <v>1084</v>
      </c>
      <c r="D429" s="286"/>
      <c r="E429" s="297">
        <v>1</v>
      </c>
      <c r="F429" s="286"/>
      <c r="G429" s="296"/>
      <c r="H429" s="296"/>
      <c r="I429" s="297"/>
      <c r="J429" s="297"/>
      <c r="K429" s="298" t="s">
        <v>1417</v>
      </c>
      <c r="L429" s="292"/>
    </row>
    <row r="430" spans="1:12" ht="33" customHeight="1">
      <c r="A430" s="283" t="s">
        <v>1999</v>
      </c>
      <c r="B430" s="284" t="s">
        <v>2000</v>
      </c>
      <c r="C430" s="285" t="s">
        <v>1084</v>
      </c>
      <c r="D430" s="286"/>
      <c r="E430" s="297">
        <v>1</v>
      </c>
      <c r="F430" s="286"/>
      <c r="G430" s="296"/>
      <c r="H430" s="296"/>
      <c r="I430" s="297"/>
      <c r="J430" s="297"/>
      <c r="K430" s="298" t="s">
        <v>1417</v>
      </c>
      <c r="L430" s="292"/>
    </row>
    <row r="431" spans="1:12" ht="33" customHeight="1">
      <c r="A431" s="283"/>
      <c r="B431" s="284" t="s">
        <v>2001</v>
      </c>
      <c r="C431" s="285"/>
      <c r="D431" s="286"/>
      <c r="E431" s="287"/>
      <c r="F431" s="286"/>
      <c r="G431" s="289"/>
      <c r="H431" s="296"/>
      <c r="I431" s="297"/>
      <c r="J431" s="297"/>
      <c r="K431" s="291"/>
      <c r="L431" s="292"/>
    </row>
    <row r="432" spans="1:12" ht="33" customHeight="1">
      <c r="A432" s="283" t="s">
        <v>2002</v>
      </c>
      <c r="B432" s="284" t="s">
        <v>2003</v>
      </c>
      <c r="C432" s="285" t="s">
        <v>1084</v>
      </c>
      <c r="D432" s="286"/>
      <c r="E432" s="287"/>
      <c r="F432" s="286"/>
      <c r="G432" s="289"/>
      <c r="H432" s="296"/>
      <c r="I432" s="297"/>
      <c r="J432" s="297"/>
      <c r="K432" s="291"/>
      <c r="L432" s="292"/>
    </row>
    <row r="433" spans="1:12" ht="33" customHeight="1">
      <c r="A433" s="283" t="s">
        <v>2004</v>
      </c>
      <c r="B433" s="284" t="s">
        <v>2005</v>
      </c>
      <c r="C433" s="285" t="s">
        <v>1084</v>
      </c>
      <c r="D433" s="286">
        <v>1</v>
      </c>
      <c r="E433" s="287"/>
      <c r="F433" s="286"/>
      <c r="G433" s="296"/>
      <c r="H433" s="296"/>
      <c r="I433" s="297"/>
      <c r="J433" s="297"/>
      <c r="K433" s="291"/>
      <c r="L433" s="292"/>
    </row>
    <row r="434" spans="1:12" ht="33" customHeight="1">
      <c r="A434" s="283" t="s">
        <v>2006</v>
      </c>
      <c r="B434" s="284" t="s">
        <v>2007</v>
      </c>
      <c r="C434" s="285" t="s">
        <v>1148</v>
      </c>
      <c r="D434" s="286">
        <v>24</v>
      </c>
      <c r="E434" s="287"/>
      <c r="F434" s="286"/>
      <c r="G434" s="296"/>
      <c r="H434" s="296"/>
      <c r="I434" s="297"/>
      <c r="J434" s="297"/>
      <c r="K434" s="316"/>
      <c r="L434" s="292"/>
    </row>
    <row r="435" spans="1:12" ht="33" customHeight="1">
      <c r="A435" s="283" t="s">
        <v>2008</v>
      </c>
      <c r="B435" s="284" t="s">
        <v>2009</v>
      </c>
      <c r="C435" s="285" t="s">
        <v>1120</v>
      </c>
      <c r="D435" s="286">
        <v>600</v>
      </c>
      <c r="E435" s="287"/>
      <c r="F435" s="286"/>
      <c r="G435" s="296"/>
      <c r="H435" s="296"/>
      <c r="I435" s="297"/>
      <c r="J435" s="297"/>
      <c r="K435" s="298" t="s">
        <v>2010</v>
      </c>
      <c r="L435" s="292"/>
    </row>
    <row r="436" spans="1:12" ht="33" customHeight="1">
      <c r="A436" s="283" t="s">
        <v>2011</v>
      </c>
      <c r="B436" s="284" t="s">
        <v>2012</v>
      </c>
      <c r="C436" s="285" t="s">
        <v>2013</v>
      </c>
      <c r="D436" s="286">
        <v>8</v>
      </c>
      <c r="E436" s="287"/>
      <c r="F436" s="286"/>
      <c r="G436" s="296"/>
      <c r="H436" s="296"/>
      <c r="I436" s="297"/>
      <c r="J436" s="297"/>
      <c r="K436" s="291" t="s">
        <v>1403</v>
      </c>
      <c r="L436" s="292"/>
    </row>
    <row r="437" spans="1:12" ht="33" customHeight="1">
      <c r="A437" s="283" t="s">
        <v>2014</v>
      </c>
      <c r="B437" s="284" t="s">
        <v>2015</v>
      </c>
      <c r="C437" s="285" t="s">
        <v>1148</v>
      </c>
      <c r="D437" s="286">
        <v>24</v>
      </c>
      <c r="E437" s="287"/>
      <c r="F437" s="286"/>
      <c r="G437" s="296"/>
      <c r="H437" s="296"/>
      <c r="I437" s="297"/>
      <c r="J437" s="297"/>
      <c r="K437" s="298" t="s">
        <v>2016</v>
      </c>
      <c r="L437" s="292"/>
    </row>
    <row r="438" spans="1:12" ht="33" customHeight="1">
      <c r="A438" s="283" t="s">
        <v>2017</v>
      </c>
      <c r="B438" s="284" t="s">
        <v>2018</v>
      </c>
      <c r="C438" s="285" t="s">
        <v>1137</v>
      </c>
      <c r="D438" s="286">
        <v>1</v>
      </c>
      <c r="E438" s="287"/>
      <c r="F438" s="286"/>
      <c r="G438" s="296"/>
      <c r="H438" s="296"/>
      <c r="I438" s="297"/>
      <c r="J438" s="297"/>
      <c r="K438" s="291" t="s">
        <v>1121</v>
      </c>
      <c r="L438" s="292"/>
    </row>
    <row r="439" spans="1:12" ht="33" customHeight="1">
      <c r="A439" s="283" t="s">
        <v>2019</v>
      </c>
      <c r="B439" s="284" t="s">
        <v>2020</v>
      </c>
      <c r="C439" s="285" t="s">
        <v>1148</v>
      </c>
      <c r="D439" s="286">
        <v>24</v>
      </c>
      <c r="E439" s="287"/>
      <c r="F439" s="286"/>
      <c r="G439" s="296"/>
      <c r="H439" s="296"/>
      <c r="I439" s="297"/>
      <c r="J439" s="297"/>
      <c r="K439" s="291"/>
      <c r="L439" s="292"/>
    </row>
    <row r="440" spans="1:12" ht="33" customHeight="1">
      <c r="A440" s="283" t="s">
        <v>2021</v>
      </c>
      <c r="B440" s="284" t="s">
        <v>2022</v>
      </c>
      <c r="C440" s="285" t="s">
        <v>2023</v>
      </c>
      <c r="D440" s="286">
        <v>2</v>
      </c>
      <c r="E440" s="287"/>
      <c r="F440" s="286"/>
      <c r="G440" s="296"/>
      <c r="H440" s="296"/>
      <c r="I440" s="297"/>
      <c r="J440" s="297"/>
      <c r="K440" s="291" t="s">
        <v>1121</v>
      </c>
      <c r="L440" s="292"/>
    </row>
    <row r="441" spans="1:12" ht="33" customHeight="1">
      <c r="A441" s="283" t="s">
        <v>2024</v>
      </c>
      <c r="B441" s="284" t="s">
        <v>2025</v>
      </c>
      <c r="C441" s="285" t="s">
        <v>1148</v>
      </c>
      <c r="D441" s="286">
        <v>24</v>
      </c>
      <c r="E441" s="287"/>
      <c r="F441" s="286"/>
      <c r="G441" s="296"/>
      <c r="H441" s="296"/>
      <c r="I441" s="297"/>
      <c r="J441" s="297"/>
      <c r="K441" s="291"/>
      <c r="L441" s="292"/>
    </row>
    <row r="442" spans="1:12" ht="33" customHeight="1">
      <c r="A442" s="283" t="s">
        <v>2026</v>
      </c>
      <c r="B442" s="284" t="s">
        <v>2027</v>
      </c>
      <c r="C442" s="285" t="s">
        <v>1192</v>
      </c>
      <c r="D442" s="286">
        <v>16</v>
      </c>
      <c r="E442" s="287"/>
      <c r="F442" s="286"/>
      <c r="G442" s="296"/>
      <c r="H442" s="296"/>
      <c r="I442" s="297"/>
      <c r="J442" s="297"/>
      <c r="K442" s="291" t="s">
        <v>1121</v>
      </c>
      <c r="L442" s="292"/>
    </row>
    <row r="443" spans="1:12" ht="33" customHeight="1">
      <c r="A443" s="283" t="s">
        <v>2028</v>
      </c>
      <c r="B443" s="317" t="s">
        <v>2029</v>
      </c>
      <c r="C443" s="285" t="s">
        <v>1084</v>
      </c>
      <c r="D443" s="286">
        <v>1</v>
      </c>
      <c r="E443" s="287"/>
      <c r="F443" s="286"/>
      <c r="G443" s="296"/>
      <c r="H443" s="296"/>
      <c r="I443" s="297"/>
      <c r="J443" s="297"/>
      <c r="K443" s="291" t="s">
        <v>1121</v>
      </c>
      <c r="L443" s="292"/>
    </row>
    <row r="444" spans="1:12" ht="33" customHeight="1">
      <c r="A444" s="283" t="s">
        <v>2030</v>
      </c>
      <c r="B444" s="284" t="s">
        <v>2031</v>
      </c>
      <c r="C444" s="285" t="s">
        <v>2013</v>
      </c>
      <c r="D444" s="286">
        <v>6</v>
      </c>
      <c r="E444" s="287"/>
      <c r="F444" s="286"/>
      <c r="G444" s="296"/>
      <c r="H444" s="296"/>
      <c r="I444" s="297"/>
      <c r="J444" s="297"/>
      <c r="K444" s="291" t="s">
        <v>1121</v>
      </c>
      <c r="L444" s="292"/>
    </row>
    <row r="445" spans="1:12" ht="33" customHeight="1">
      <c r="A445" s="283" t="s">
        <v>2032</v>
      </c>
      <c r="B445" s="284" t="s">
        <v>2033</v>
      </c>
      <c r="C445" s="285" t="s">
        <v>1084</v>
      </c>
      <c r="D445" s="286">
        <v>1</v>
      </c>
      <c r="E445" s="287"/>
      <c r="F445" s="286"/>
      <c r="G445" s="296"/>
      <c r="H445" s="296"/>
      <c r="I445" s="297"/>
      <c r="J445" s="297"/>
      <c r="K445" s="291"/>
      <c r="L445" s="292"/>
    </row>
    <row r="446" spans="1:12" ht="33" customHeight="1">
      <c r="A446" s="283" t="s">
        <v>2034</v>
      </c>
      <c r="B446" s="284" t="s">
        <v>2035</v>
      </c>
      <c r="C446" s="285" t="s">
        <v>1084</v>
      </c>
      <c r="D446" s="286">
        <v>1</v>
      </c>
      <c r="E446" s="287"/>
      <c r="F446" s="286"/>
      <c r="G446" s="296"/>
      <c r="H446" s="296"/>
      <c r="I446" s="297"/>
      <c r="J446" s="297"/>
      <c r="K446" s="298" t="s">
        <v>1259</v>
      </c>
      <c r="L446" s="292"/>
    </row>
    <row r="447" spans="1:12" ht="33" customHeight="1">
      <c r="A447" s="283" t="s">
        <v>2036</v>
      </c>
      <c r="B447" s="284" t="s">
        <v>2037</v>
      </c>
      <c r="C447" s="285" t="s">
        <v>1148</v>
      </c>
      <c r="D447" s="286">
        <v>24</v>
      </c>
      <c r="E447" s="287"/>
      <c r="F447" s="286"/>
      <c r="G447" s="296"/>
      <c r="H447" s="296"/>
      <c r="I447" s="297"/>
      <c r="J447" s="297"/>
      <c r="K447" s="291"/>
      <c r="L447" s="292"/>
    </row>
    <row r="448" spans="1:12" ht="33" customHeight="1">
      <c r="A448" s="283" t="s">
        <v>2038</v>
      </c>
      <c r="B448" s="284" t="s">
        <v>2039</v>
      </c>
      <c r="C448" s="285" t="s">
        <v>1815</v>
      </c>
      <c r="D448" s="286">
        <v>2</v>
      </c>
      <c r="E448" s="287"/>
      <c r="F448" s="286"/>
      <c r="G448" s="296"/>
      <c r="H448" s="296"/>
      <c r="I448" s="297"/>
      <c r="J448" s="297"/>
      <c r="K448" s="291" t="s">
        <v>1121</v>
      </c>
      <c r="L448" s="292"/>
    </row>
    <row r="449" spans="1:12" ht="33" customHeight="1">
      <c r="A449" s="283" t="s">
        <v>2040</v>
      </c>
      <c r="B449" s="284" t="s">
        <v>2041</v>
      </c>
      <c r="C449" s="285" t="s">
        <v>2042</v>
      </c>
      <c r="D449" s="286">
        <v>24</v>
      </c>
      <c r="E449" s="287"/>
      <c r="F449" s="286"/>
      <c r="G449" s="296"/>
      <c r="H449" s="296"/>
      <c r="I449" s="297"/>
      <c r="J449" s="297"/>
      <c r="K449" s="291"/>
      <c r="L449" s="292"/>
    </row>
    <row r="450" spans="1:12" ht="33" customHeight="1">
      <c r="A450" s="283" t="s">
        <v>2043</v>
      </c>
      <c r="B450" s="284" t="s">
        <v>2044</v>
      </c>
      <c r="C450" s="285" t="s">
        <v>2045</v>
      </c>
      <c r="D450" s="286">
        <v>3</v>
      </c>
      <c r="E450" s="287"/>
      <c r="F450" s="286"/>
      <c r="G450" s="296"/>
      <c r="H450" s="296"/>
      <c r="I450" s="297"/>
      <c r="J450" s="297"/>
      <c r="K450" s="291" t="s">
        <v>1121</v>
      </c>
      <c r="L450" s="292"/>
    </row>
    <row r="451" spans="1:12" ht="33" customHeight="1">
      <c r="A451" s="283" t="s">
        <v>2046</v>
      </c>
      <c r="B451" s="284" t="s">
        <v>2047</v>
      </c>
      <c r="C451" s="285" t="s">
        <v>2048</v>
      </c>
      <c r="D451" s="286">
        <v>34000</v>
      </c>
      <c r="E451" s="287"/>
      <c r="F451" s="286"/>
      <c r="G451" s="296"/>
      <c r="H451" s="301"/>
      <c r="I451" s="297"/>
      <c r="J451" s="297"/>
      <c r="K451" s="291"/>
      <c r="L451" s="292"/>
    </row>
    <row r="452" spans="1:12" ht="33" customHeight="1">
      <c r="A452" s="283" t="s">
        <v>2049</v>
      </c>
      <c r="B452" s="284" t="s">
        <v>2050</v>
      </c>
      <c r="C452" s="285" t="s">
        <v>1084</v>
      </c>
      <c r="D452" s="286">
        <v>1</v>
      </c>
      <c r="E452" s="287"/>
      <c r="F452" s="286"/>
      <c r="G452" s="296"/>
      <c r="H452" s="296"/>
      <c r="I452" s="297"/>
      <c r="J452" s="297"/>
      <c r="K452" s="291"/>
      <c r="L452" s="292"/>
    </row>
    <row r="453" spans="1:12" ht="33" customHeight="1">
      <c r="A453" s="283" t="s">
        <v>2051</v>
      </c>
      <c r="B453" s="284" t="s">
        <v>2052</v>
      </c>
      <c r="C453" s="285" t="s">
        <v>1085</v>
      </c>
      <c r="D453" s="286">
        <v>50</v>
      </c>
      <c r="E453" s="287"/>
      <c r="F453" s="286"/>
      <c r="G453" s="296"/>
      <c r="H453" s="296"/>
      <c r="I453" s="297"/>
      <c r="J453" s="297"/>
      <c r="K453" s="291"/>
      <c r="L453" s="292"/>
    </row>
    <row r="454" spans="1:12" ht="33" customHeight="1">
      <c r="A454" s="283" t="s">
        <v>2053</v>
      </c>
      <c r="B454" s="284" t="s">
        <v>2054</v>
      </c>
      <c r="C454" s="285" t="s">
        <v>2045</v>
      </c>
      <c r="D454" s="286">
        <v>1</v>
      </c>
      <c r="E454" s="287"/>
      <c r="F454" s="286"/>
      <c r="G454" s="296"/>
      <c r="H454" s="296"/>
      <c r="I454" s="297"/>
      <c r="J454" s="297"/>
      <c r="K454" s="291"/>
      <c r="L454" s="292"/>
    </row>
    <row r="455" spans="1:12" ht="33" customHeight="1">
      <c r="A455" s="283" t="s">
        <v>2055</v>
      </c>
      <c r="B455" s="284" t="s">
        <v>2056</v>
      </c>
      <c r="C455" s="285" t="s">
        <v>1084</v>
      </c>
      <c r="D455" s="286">
        <v>1</v>
      </c>
      <c r="E455" s="287"/>
      <c r="F455" s="286"/>
      <c r="G455" s="296"/>
      <c r="H455" s="296"/>
      <c r="I455" s="297"/>
      <c r="J455" s="297"/>
      <c r="K455" s="291"/>
      <c r="L455" s="292"/>
    </row>
    <row r="456" spans="1:12" ht="33" customHeight="1">
      <c r="A456" s="283" t="s">
        <v>2057</v>
      </c>
      <c r="B456" s="284" t="s">
        <v>2058</v>
      </c>
      <c r="C456" s="285" t="s">
        <v>1084</v>
      </c>
      <c r="D456" s="286">
        <v>1</v>
      </c>
      <c r="E456" s="287"/>
      <c r="F456" s="286"/>
      <c r="G456" s="296"/>
      <c r="H456" s="296"/>
      <c r="I456" s="297"/>
      <c r="J456" s="297"/>
      <c r="K456" s="291"/>
      <c r="L456" s="292"/>
    </row>
    <row r="457" spans="1:12" ht="33" customHeight="1">
      <c r="A457" s="283" t="s">
        <v>2059</v>
      </c>
      <c r="B457" s="284" t="s">
        <v>2060</v>
      </c>
      <c r="C457" s="285" t="s">
        <v>1285</v>
      </c>
      <c r="D457" s="286">
        <v>40</v>
      </c>
      <c r="E457" s="287"/>
      <c r="F457" s="286"/>
      <c r="G457" s="296"/>
      <c r="H457" s="296"/>
      <c r="I457" s="297"/>
      <c r="J457" s="297"/>
      <c r="K457" s="291" t="s">
        <v>1121</v>
      </c>
      <c r="L457" s="292"/>
    </row>
    <row r="458" spans="1:12" ht="33" customHeight="1">
      <c r="A458" s="283" t="s">
        <v>2061</v>
      </c>
      <c r="B458" s="284" t="s">
        <v>2062</v>
      </c>
      <c r="C458" s="285" t="s">
        <v>1285</v>
      </c>
      <c r="D458" s="286">
        <v>20</v>
      </c>
      <c r="E458" s="287"/>
      <c r="F458" s="286"/>
      <c r="G458" s="296"/>
      <c r="H458" s="296"/>
      <c r="I458" s="297"/>
      <c r="J458" s="297"/>
      <c r="K458" s="291" t="s">
        <v>1121</v>
      </c>
      <c r="L458" s="292"/>
    </row>
    <row r="459" spans="1:12" ht="33" customHeight="1">
      <c r="A459" s="283" t="s">
        <v>2063</v>
      </c>
      <c r="B459" s="284" t="s">
        <v>2064</v>
      </c>
      <c r="C459" s="285" t="s">
        <v>2065</v>
      </c>
      <c r="D459" s="286">
        <v>800</v>
      </c>
      <c r="E459" s="287"/>
      <c r="F459" s="286"/>
      <c r="G459" s="296"/>
      <c r="H459" s="301"/>
      <c r="I459" s="297"/>
      <c r="J459" s="297"/>
      <c r="K459" s="291"/>
      <c r="L459" s="292"/>
    </row>
    <row r="460" spans="1:12" ht="33" customHeight="1">
      <c r="A460" s="283" t="s">
        <v>2066</v>
      </c>
      <c r="B460" s="284" t="s">
        <v>2067</v>
      </c>
      <c r="C460" s="285" t="s">
        <v>1084</v>
      </c>
      <c r="D460" s="286"/>
      <c r="E460" s="287"/>
      <c r="F460" s="286"/>
      <c r="G460" s="296"/>
      <c r="H460" s="296"/>
      <c r="I460" s="310"/>
      <c r="J460" s="297"/>
      <c r="K460" s="291"/>
      <c r="L460" s="292"/>
    </row>
    <row r="461" spans="1:12" ht="33" customHeight="1">
      <c r="A461" s="283" t="s">
        <v>2068</v>
      </c>
      <c r="B461" s="284" t="s">
        <v>2069</v>
      </c>
      <c r="C461" s="285" t="s">
        <v>1148</v>
      </c>
      <c r="D461" s="286">
        <v>24</v>
      </c>
      <c r="E461" s="287"/>
      <c r="F461" s="286"/>
      <c r="G461" s="296"/>
      <c r="H461" s="296"/>
      <c r="I461" s="297"/>
      <c r="J461" s="297"/>
      <c r="K461" s="291"/>
      <c r="L461" s="292"/>
    </row>
    <row r="462" spans="1:12" ht="33" customHeight="1">
      <c r="A462" s="283" t="s">
        <v>2070</v>
      </c>
      <c r="B462" s="284" t="s">
        <v>2071</v>
      </c>
      <c r="C462" s="285" t="s">
        <v>1084</v>
      </c>
      <c r="D462" s="286">
        <v>1</v>
      </c>
      <c r="E462" s="287"/>
      <c r="F462" s="286"/>
      <c r="G462" s="296"/>
      <c r="H462" s="296"/>
      <c r="I462" s="297"/>
      <c r="J462" s="297"/>
      <c r="K462" s="291"/>
      <c r="L462" s="292"/>
    </row>
    <row r="463" spans="1:12" ht="33" customHeight="1">
      <c r="A463" s="283" t="s">
        <v>2072</v>
      </c>
      <c r="B463" s="284" t="s">
        <v>2073</v>
      </c>
      <c r="C463" s="285" t="s">
        <v>1084</v>
      </c>
      <c r="D463" s="286">
        <v>1</v>
      </c>
      <c r="E463" s="287"/>
      <c r="F463" s="286"/>
      <c r="G463" s="296"/>
      <c r="H463" s="296"/>
      <c r="I463" s="297"/>
      <c r="J463" s="297"/>
      <c r="K463" s="291"/>
      <c r="L463" s="292"/>
    </row>
    <row r="464" spans="1:12" ht="33" customHeight="1">
      <c r="A464" s="283" t="s">
        <v>2074</v>
      </c>
      <c r="B464" s="284" t="s">
        <v>2075</v>
      </c>
      <c r="C464" s="285" t="s">
        <v>1084</v>
      </c>
      <c r="D464" s="286">
        <v>1</v>
      </c>
      <c r="E464" s="287"/>
      <c r="F464" s="286"/>
      <c r="G464" s="296"/>
      <c r="H464" s="296"/>
      <c r="I464" s="297"/>
      <c r="J464" s="297"/>
      <c r="K464" s="291"/>
      <c r="L464" s="292"/>
    </row>
    <row r="465" spans="1:1087" ht="33" customHeight="1">
      <c r="A465" s="283"/>
      <c r="B465" s="284" t="s">
        <v>2076</v>
      </c>
      <c r="C465" s="285"/>
      <c r="D465" s="286"/>
      <c r="E465" s="287"/>
      <c r="F465" s="288"/>
      <c r="G465" s="296"/>
      <c r="H465" s="296"/>
      <c r="I465" s="297"/>
      <c r="J465" s="290"/>
      <c r="K465" s="291"/>
      <c r="L465" s="318"/>
    </row>
    <row r="466" spans="1:1087" ht="33" customHeight="1">
      <c r="A466" s="283"/>
      <c r="B466" s="284" t="s">
        <v>2077</v>
      </c>
      <c r="C466" s="285"/>
      <c r="D466" s="286"/>
      <c r="E466" s="287"/>
      <c r="F466" s="288"/>
      <c r="G466" s="289"/>
      <c r="H466" s="296"/>
      <c r="I466" s="297"/>
      <c r="J466" s="290"/>
      <c r="K466" s="291"/>
      <c r="L466" s="319"/>
      <c r="M466" s="320"/>
    </row>
    <row r="467" spans="1:1087">
      <c r="A467" s="321"/>
      <c r="B467" s="322"/>
      <c r="C467" s="323"/>
      <c r="D467" s="323"/>
      <c r="E467" s="323"/>
      <c r="F467" s="324"/>
      <c r="G467" s="325"/>
      <c r="H467" s="325"/>
      <c r="I467" s="326"/>
      <c r="J467" s="327"/>
      <c r="K467" s="327"/>
      <c r="L467" s="292"/>
    </row>
    <row r="468" spans="1:1087">
      <c r="A468" s="321"/>
      <c r="C468" s="323"/>
      <c r="D468" s="323"/>
      <c r="E468" s="323"/>
      <c r="F468" s="324"/>
      <c r="G468" s="325"/>
      <c r="H468" s="325"/>
      <c r="I468" s="326"/>
      <c r="J468" s="327"/>
      <c r="K468" s="327"/>
      <c r="L468" s="292"/>
    </row>
    <row r="469" spans="1:1087">
      <c r="A469" s="321"/>
      <c r="B469" s="322"/>
      <c r="C469" s="329"/>
      <c r="D469" s="329"/>
      <c r="E469" s="329"/>
      <c r="F469" s="329"/>
      <c r="G469" s="330"/>
      <c r="H469" s="330"/>
      <c r="I469" s="331"/>
      <c r="J469" s="331"/>
      <c r="K469" s="329"/>
      <c r="L469" s="292"/>
    </row>
    <row r="470" spans="1:1087">
      <c r="A470" s="321"/>
      <c r="B470" s="322"/>
      <c r="C470" s="329"/>
      <c r="D470" s="329"/>
      <c r="E470" s="329"/>
      <c r="F470" s="329"/>
      <c r="G470" s="330"/>
      <c r="H470" s="330"/>
      <c r="I470" s="331"/>
      <c r="J470" s="329"/>
      <c r="K470" s="329"/>
      <c r="L470" s="292"/>
    </row>
    <row r="471" spans="1:1087">
      <c r="A471" s="321"/>
      <c r="B471" s="322"/>
      <c r="C471" s="329"/>
      <c r="D471" s="329"/>
      <c r="E471" s="329"/>
      <c r="F471" s="329"/>
      <c r="G471" s="330"/>
      <c r="H471" s="330"/>
      <c r="I471" s="331"/>
      <c r="J471" s="329"/>
      <c r="K471" s="329"/>
      <c r="L471" s="292"/>
    </row>
    <row r="472" spans="1:1087">
      <c r="A472" s="321"/>
      <c r="B472" s="322"/>
      <c r="C472" s="329"/>
      <c r="D472" s="329"/>
      <c r="E472" s="329"/>
      <c r="F472" s="329"/>
      <c r="G472" s="330"/>
      <c r="H472" s="330"/>
      <c r="I472" s="331"/>
      <c r="J472" s="329"/>
      <c r="K472" s="329"/>
      <c r="L472" s="292"/>
    </row>
    <row r="473" spans="1:1087">
      <c r="A473" s="321"/>
      <c r="B473" s="322"/>
      <c r="C473" s="329"/>
      <c r="D473" s="329"/>
      <c r="E473" s="329"/>
      <c r="F473" s="329"/>
      <c r="G473" s="330"/>
      <c r="H473" s="330"/>
      <c r="I473" s="331"/>
      <c r="J473" s="329"/>
      <c r="K473" s="329"/>
      <c r="L473" s="292"/>
    </row>
    <row r="474" spans="1:1087">
      <c r="A474" s="321"/>
      <c r="B474" s="322"/>
      <c r="C474" s="329"/>
      <c r="D474" s="329"/>
      <c r="E474" s="329"/>
      <c r="F474" s="329"/>
      <c r="G474" s="330"/>
      <c r="H474" s="330"/>
      <c r="I474" s="331"/>
      <c r="J474" s="329"/>
      <c r="K474" s="329"/>
      <c r="L474" s="292"/>
    </row>
    <row r="475" spans="1:1087">
      <c r="C475" s="292"/>
      <c r="D475" s="292"/>
      <c r="E475" s="292"/>
      <c r="F475" s="333"/>
      <c r="G475" s="334"/>
      <c r="H475" s="334"/>
      <c r="I475" s="335"/>
      <c r="J475" s="292"/>
      <c r="K475" s="336"/>
      <c r="L475" s="292"/>
    </row>
    <row r="476" spans="1:1087">
      <c r="C476" s="292"/>
      <c r="D476" s="292"/>
      <c r="E476" s="292"/>
      <c r="F476" s="333"/>
      <c r="G476" s="334"/>
      <c r="H476" s="334"/>
      <c r="I476" s="335"/>
      <c r="J476" s="292"/>
      <c r="K476" s="336"/>
      <c r="L476" s="292"/>
    </row>
    <row r="477" spans="1:1087">
      <c r="C477" s="292"/>
      <c r="D477" s="292"/>
      <c r="E477" s="292"/>
      <c r="F477" s="333"/>
      <c r="G477" s="334"/>
      <c r="H477" s="334"/>
      <c r="I477" s="335"/>
      <c r="J477" s="292"/>
      <c r="K477" s="336"/>
      <c r="L477" s="292"/>
    </row>
    <row r="478" spans="1:1087" s="264" customFormat="1">
      <c r="A478" s="332"/>
      <c r="B478" s="328"/>
      <c r="C478" s="292"/>
      <c r="D478" s="292"/>
      <c r="E478" s="292"/>
      <c r="F478" s="333"/>
      <c r="G478" s="334"/>
      <c r="H478" s="334"/>
      <c r="I478" s="335"/>
      <c r="J478" s="292"/>
      <c r="K478" s="336"/>
      <c r="L478" s="292"/>
      <c r="N478" s="263"/>
      <c r="O478" s="263"/>
      <c r="P478" s="263"/>
      <c r="Q478" s="263"/>
      <c r="R478" s="263"/>
      <c r="S478" s="263"/>
      <c r="T478" s="263"/>
      <c r="U478" s="263"/>
      <c r="V478" s="263"/>
      <c r="W478" s="263"/>
      <c r="X478" s="263"/>
      <c r="Y478" s="263"/>
      <c r="Z478" s="263"/>
      <c r="AA478" s="263"/>
      <c r="AB478" s="263"/>
      <c r="AC478" s="263"/>
      <c r="AD478" s="263"/>
      <c r="AE478" s="263"/>
      <c r="AF478" s="263"/>
      <c r="AG478" s="263"/>
      <c r="AH478" s="263"/>
      <c r="AI478" s="263"/>
      <c r="AJ478" s="263"/>
      <c r="AK478" s="263"/>
      <c r="AL478" s="263"/>
      <c r="AM478" s="263"/>
      <c r="AN478" s="263"/>
      <c r="AO478" s="263"/>
      <c r="AP478" s="263"/>
      <c r="AQ478" s="263"/>
      <c r="AR478" s="263"/>
      <c r="AS478" s="263"/>
      <c r="AT478" s="263"/>
      <c r="AU478" s="263"/>
      <c r="AV478" s="263"/>
      <c r="AW478" s="263"/>
      <c r="AX478" s="263"/>
      <c r="AY478" s="263"/>
      <c r="AZ478" s="263"/>
      <c r="BA478" s="263"/>
      <c r="BB478" s="263"/>
      <c r="BC478" s="263"/>
      <c r="BD478" s="263"/>
      <c r="BE478" s="263"/>
      <c r="BF478" s="263"/>
      <c r="BG478" s="263"/>
      <c r="BH478" s="263"/>
      <c r="BI478" s="263"/>
      <c r="BJ478" s="263"/>
      <c r="BK478" s="263"/>
      <c r="BL478" s="263"/>
      <c r="BM478" s="263"/>
      <c r="BN478" s="263"/>
      <c r="BO478" s="263"/>
      <c r="BP478" s="263"/>
      <c r="BQ478" s="263"/>
      <c r="BR478" s="263"/>
      <c r="BS478" s="263"/>
      <c r="BT478" s="263"/>
      <c r="BU478" s="263"/>
      <c r="BV478" s="263"/>
      <c r="BW478" s="263"/>
      <c r="BX478" s="263"/>
      <c r="BY478" s="263"/>
      <c r="BZ478" s="263"/>
      <c r="CA478" s="263"/>
      <c r="CB478" s="263"/>
      <c r="CC478" s="263"/>
      <c r="CD478" s="263"/>
      <c r="CE478" s="263"/>
      <c r="CF478" s="263"/>
      <c r="CG478" s="263"/>
      <c r="CH478" s="263"/>
      <c r="CI478" s="263"/>
      <c r="CJ478" s="263"/>
      <c r="CK478" s="263"/>
      <c r="CL478" s="263"/>
      <c r="CM478" s="263"/>
      <c r="CN478" s="263"/>
      <c r="CO478" s="263"/>
      <c r="CP478" s="263"/>
      <c r="CQ478" s="263"/>
      <c r="CR478" s="263"/>
      <c r="CS478" s="263"/>
      <c r="CT478" s="263"/>
      <c r="CU478" s="263"/>
      <c r="CV478" s="263"/>
      <c r="CW478" s="263"/>
      <c r="CX478" s="263"/>
      <c r="CY478" s="263"/>
      <c r="CZ478" s="263"/>
      <c r="DA478" s="263"/>
      <c r="DB478" s="263"/>
      <c r="DC478" s="263"/>
      <c r="DD478" s="263"/>
      <c r="DE478" s="263"/>
      <c r="DF478" s="263"/>
      <c r="DG478" s="263"/>
      <c r="DH478" s="263"/>
      <c r="DI478" s="263"/>
      <c r="DJ478" s="263"/>
      <c r="DK478" s="263"/>
      <c r="DL478" s="263"/>
      <c r="DM478" s="263"/>
      <c r="DN478" s="263"/>
      <c r="DO478" s="263"/>
      <c r="DP478" s="263"/>
      <c r="DQ478" s="263"/>
      <c r="DR478" s="263"/>
      <c r="DS478" s="263"/>
      <c r="DT478" s="263"/>
      <c r="DU478" s="263"/>
      <c r="DV478" s="263"/>
      <c r="DW478" s="263"/>
      <c r="DX478" s="263"/>
      <c r="DY478" s="263"/>
      <c r="DZ478" s="263"/>
      <c r="EA478" s="263"/>
      <c r="EB478" s="263"/>
      <c r="EC478" s="263"/>
      <c r="ED478" s="263"/>
      <c r="EE478" s="263"/>
      <c r="EF478" s="263"/>
      <c r="EG478" s="263"/>
      <c r="EH478" s="263"/>
      <c r="EI478" s="263"/>
      <c r="EJ478" s="263"/>
      <c r="EK478" s="263"/>
      <c r="EL478" s="263"/>
      <c r="EM478" s="263"/>
      <c r="EN478" s="263"/>
      <c r="EO478" s="263"/>
      <c r="EP478" s="263"/>
      <c r="EQ478" s="263"/>
      <c r="ER478" s="263"/>
      <c r="ES478" s="263"/>
      <c r="ET478" s="263"/>
      <c r="EU478" s="263"/>
      <c r="EV478" s="263"/>
      <c r="EW478" s="263"/>
      <c r="EX478" s="263"/>
      <c r="EY478" s="263"/>
      <c r="EZ478" s="263"/>
      <c r="FA478" s="263"/>
      <c r="FB478" s="263"/>
      <c r="FC478" s="263"/>
      <c r="FD478" s="263"/>
      <c r="FE478" s="263"/>
      <c r="FF478" s="263"/>
      <c r="FG478" s="263"/>
      <c r="FH478" s="263"/>
      <c r="FI478" s="263"/>
      <c r="FJ478" s="263"/>
      <c r="FK478" s="263"/>
      <c r="FL478" s="263"/>
      <c r="FM478" s="263"/>
      <c r="FN478" s="263"/>
      <c r="FO478" s="263"/>
      <c r="FP478" s="263"/>
      <c r="FQ478" s="263"/>
      <c r="FR478" s="263"/>
      <c r="FS478" s="263"/>
      <c r="FT478" s="263"/>
      <c r="FU478" s="263"/>
      <c r="FV478" s="263"/>
      <c r="FW478" s="263"/>
      <c r="FX478" s="263"/>
      <c r="FY478" s="263"/>
      <c r="FZ478" s="263"/>
      <c r="GA478" s="263"/>
      <c r="GB478" s="263"/>
      <c r="GC478" s="263"/>
      <c r="GD478" s="263"/>
      <c r="GE478" s="263"/>
      <c r="GF478" s="263"/>
      <c r="GG478" s="263"/>
      <c r="GH478" s="263"/>
      <c r="GI478" s="263"/>
      <c r="GJ478" s="263"/>
      <c r="GK478" s="263"/>
      <c r="GL478" s="263"/>
      <c r="GM478" s="263"/>
      <c r="GN478" s="263"/>
      <c r="GO478" s="263"/>
      <c r="GP478" s="263"/>
      <c r="GQ478" s="263"/>
      <c r="GR478" s="263"/>
      <c r="GS478" s="263"/>
      <c r="GT478" s="263"/>
      <c r="GU478" s="263"/>
      <c r="GV478" s="263"/>
      <c r="GW478" s="263"/>
      <c r="GX478" s="263"/>
      <c r="GY478" s="263"/>
      <c r="GZ478" s="263"/>
      <c r="HA478" s="263"/>
      <c r="HB478" s="263"/>
      <c r="HC478" s="263"/>
      <c r="HD478" s="263"/>
      <c r="HE478" s="263"/>
      <c r="HF478" s="263"/>
      <c r="HG478" s="263"/>
      <c r="HH478" s="263"/>
      <c r="HI478" s="263"/>
      <c r="HJ478" s="263"/>
      <c r="HK478" s="263"/>
      <c r="HL478" s="263"/>
      <c r="HM478" s="263"/>
      <c r="HN478" s="263"/>
      <c r="HO478" s="263"/>
      <c r="HP478" s="263"/>
      <c r="HQ478" s="263"/>
      <c r="HR478" s="263"/>
      <c r="HS478" s="263"/>
      <c r="HT478" s="263"/>
      <c r="HU478" s="263"/>
      <c r="HV478" s="263"/>
      <c r="HW478" s="263"/>
      <c r="HX478" s="263"/>
      <c r="HY478" s="263"/>
      <c r="HZ478" s="263"/>
      <c r="IA478" s="263"/>
      <c r="IB478" s="263"/>
      <c r="IC478" s="263"/>
      <c r="ID478" s="263"/>
      <c r="IE478" s="263"/>
      <c r="IF478" s="263"/>
      <c r="IG478" s="263"/>
      <c r="IH478" s="263"/>
      <c r="II478" s="263"/>
      <c r="IJ478" s="263"/>
      <c r="IK478" s="263"/>
      <c r="IL478" s="263"/>
      <c r="IM478" s="263"/>
      <c r="IN478" s="263"/>
      <c r="IO478" s="263"/>
      <c r="IP478" s="263"/>
      <c r="IQ478" s="263"/>
      <c r="IR478" s="263"/>
      <c r="IS478" s="263"/>
      <c r="IT478" s="263"/>
      <c r="IU478" s="263"/>
      <c r="IV478" s="263"/>
      <c r="IW478" s="263"/>
      <c r="IX478" s="263"/>
      <c r="IY478" s="263"/>
      <c r="IZ478" s="263"/>
      <c r="JA478" s="263"/>
      <c r="JB478" s="263"/>
      <c r="JC478" s="263"/>
      <c r="JD478" s="263"/>
      <c r="JE478" s="263"/>
      <c r="JF478" s="263"/>
      <c r="JG478" s="263"/>
      <c r="JH478" s="263"/>
      <c r="JI478" s="263"/>
      <c r="JJ478" s="263"/>
      <c r="JK478" s="263"/>
      <c r="JL478" s="263"/>
      <c r="JM478" s="263"/>
      <c r="JN478" s="263"/>
      <c r="JO478" s="263"/>
      <c r="JP478" s="263"/>
      <c r="JQ478" s="263"/>
      <c r="JR478" s="263"/>
      <c r="JS478" s="263"/>
      <c r="JT478" s="263"/>
      <c r="JU478" s="263"/>
      <c r="JV478" s="263"/>
      <c r="JW478" s="263"/>
      <c r="JX478" s="263"/>
      <c r="JY478" s="263"/>
      <c r="JZ478" s="263"/>
      <c r="KA478" s="263"/>
      <c r="KB478" s="263"/>
      <c r="KC478" s="263"/>
      <c r="KD478" s="263"/>
      <c r="KE478" s="263"/>
      <c r="KF478" s="263"/>
      <c r="KG478" s="263"/>
      <c r="KH478" s="263"/>
      <c r="KI478" s="263"/>
      <c r="KJ478" s="263"/>
      <c r="KK478" s="263"/>
      <c r="KL478" s="263"/>
      <c r="KM478" s="263"/>
      <c r="KN478" s="263"/>
      <c r="KO478" s="263"/>
      <c r="KP478" s="263"/>
      <c r="KQ478" s="263"/>
      <c r="KR478" s="263"/>
      <c r="KS478" s="263"/>
      <c r="KT478" s="263"/>
      <c r="KU478" s="263"/>
      <c r="KV478" s="263"/>
      <c r="KW478" s="263"/>
      <c r="KX478" s="263"/>
      <c r="KY478" s="263"/>
      <c r="KZ478" s="263"/>
      <c r="LA478" s="263"/>
      <c r="LB478" s="263"/>
      <c r="LC478" s="263"/>
      <c r="LD478" s="263"/>
      <c r="LE478" s="263"/>
      <c r="LF478" s="263"/>
      <c r="LG478" s="263"/>
      <c r="LH478" s="263"/>
      <c r="LI478" s="263"/>
      <c r="LJ478" s="263"/>
      <c r="LK478" s="263"/>
      <c r="LL478" s="263"/>
      <c r="LM478" s="263"/>
      <c r="LN478" s="263"/>
      <c r="LO478" s="263"/>
      <c r="LP478" s="263"/>
      <c r="LQ478" s="263"/>
      <c r="LR478" s="263"/>
      <c r="LS478" s="263"/>
      <c r="LT478" s="263"/>
      <c r="LU478" s="263"/>
      <c r="LV478" s="263"/>
      <c r="LW478" s="263"/>
      <c r="LX478" s="263"/>
      <c r="LY478" s="263"/>
      <c r="LZ478" s="263"/>
      <c r="MA478" s="263"/>
      <c r="MB478" s="263"/>
      <c r="MC478" s="263"/>
      <c r="MD478" s="263"/>
      <c r="ME478" s="263"/>
      <c r="MF478" s="263"/>
      <c r="MG478" s="263"/>
      <c r="MH478" s="263"/>
      <c r="MI478" s="263"/>
      <c r="MJ478" s="263"/>
      <c r="MK478" s="263"/>
      <c r="ML478" s="263"/>
      <c r="MM478" s="263"/>
      <c r="MN478" s="263"/>
      <c r="MO478" s="263"/>
      <c r="MP478" s="263"/>
      <c r="MQ478" s="263"/>
      <c r="MR478" s="263"/>
      <c r="MS478" s="263"/>
      <c r="MT478" s="263"/>
      <c r="MU478" s="263"/>
      <c r="MV478" s="263"/>
      <c r="MW478" s="263"/>
      <c r="MX478" s="263"/>
      <c r="MY478" s="263"/>
      <c r="MZ478" s="263"/>
      <c r="NA478" s="263"/>
      <c r="NB478" s="263"/>
      <c r="NC478" s="263"/>
      <c r="ND478" s="263"/>
      <c r="NE478" s="263"/>
      <c r="NF478" s="263"/>
      <c r="NG478" s="263"/>
      <c r="NH478" s="263"/>
      <c r="NI478" s="263"/>
      <c r="NJ478" s="263"/>
      <c r="NK478" s="263"/>
      <c r="NL478" s="263"/>
      <c r="NM478" s="263"/>
      <c r="NN478" s="263"/>
      <c r="NO478" s="263"/>
      <c r="NP478" s="263"/>
      <c r="NQ478" s="263"/>
      <c r="NR478" s="263"/>
      <c r="NS478" s="263"/>
      <c r="NT478" s="263"/>
      <c r="NU478" s="263"/>
      <c r="NV478" s="263"/>
      <c r="NW478" s="263"/>
      <c r="NX478" s="263"/>
      <c r="NY478" s="263"/>
      <c r="NZ478" s="263"/>
      <c r="OA478" s="263"/>
      <c r="OB478" s="263"/>
      <c r="OC478" s="263"/>
      <c r="OD478" s="263"/>
      <c r="OE478" s="263"/>
      <c r="OF478" s="263"/>
      <c r="OG478" s="263"/>
      <c r="OH478" s="263"/>
      <c r="OI478" s="263"/>
      <c r="OJ478" s="263"/>
      <c r="OK478" s="263"/>
      <c r="OL478" s="263"/>
      <c r="OM478" s="263"/>
      <c r="ON478" s="263"/>
      <c r="OO478" s="263"/>
      <c r="OP478" s="263"/>
      <c r="OQ478" s="263"/>
      <c r="OR478" s="263"/>
      <c r="OS478" s="263"/>
      <c r="OT478" s="263"/>
      <c r="OU478" s="263"/>
      <c r="OV478" s="263"/>
      <c r="OW478" s="263"/>
      <c r="OX478" s="263"/>
      <c r="OY478" s="263"/>
      <c r="OZ478" s="263"/>
      <c r="PA478" s="263"/>
      <c r="PB478" s="263"/>
      <c r="PC478" s="263"/>
      <c r="PD478" s="263"/>
      <c r="PE478" s="263"/>
      <c r="PF478" s="263"/>
      <c r="PG478" s="263"/>
      <c r="PH478" s="263"/>
      <c r="PI478" s="263"/>
      <c r="PJ478" s="263"/>
      <c r="PK478" s="263"/>
      <c r="PL478" s="263"/>
      <c r="PM478" s="263"/>
      <c r="PN478" s="263"/>
      <c r="PO478" s="263"/>
      <c r="PP478" s="263"/>
      <c r="PQ478" s="263"/>
      <c r="PR478" s="263"/>
      <c r="PS478" s="263"/>
      <c r="PT478" s="263"/>
      <c r="PU478" s="263"/>
      <c r="PV478" s="263"/>
      <c r="PW478" s="263"/>
      <c r="PX478" s="263"/>
      <c r="PY478" s="263"/>
      <c r="PZ478" s="263"/>
      <c r="QA478" s="263"/>
      <c r="QB478" s="263"/>
      <c r="QC478" s="263"/>
      <c r="QD478" s="263"/>
      <c r="QE478" s="263"/>
      <c r="QF478" s="263"/>
      <c r="QG478" s="263"/>
      <c r="QH478" s="263"/>
      <c r="QI478" s="263"/>
      <c r="QJ478" s="263"/>
      <c r="QK478" s="263"/>
      <c r="QL478" s="263"/>
      <c r="QM478" s="263"/>
      <c r="QN478" s="263"/>
      <c r="QO478" s="263"/>
      <c r="QP478" s="263"/>
      <c r="QQ478" s="263"/>
      <c r="QR478" s="263"/>
      <c r="QS478" s="263"/>
      <c r="QT478" s="263"/>
      <c r="QU478" s="263"/>
      <c r="QV478" s="263"/>
      <c r="QW478" s="263"/>
      <c r="QX478" s="263"/>
      <c r="QY478" s="263"/>
      <c r="QZ478" s="263"/>
      <c r="RA478" s="263"/>
      <c r="RB478" s="263"/>
      <c r="RC478" s="263"/>
      <c r="RD478" s="263"/>
      <c r="RE478" s="263"/>
      <c r="RF478" s="263"/>
      <c r="RG478" s="263"/>
      <c r="RH478" s="263"/>
      <c r="RI478" s="263"/>
      <c r="RJ478" s="263"/>
      <c r="RK478" s="263"/>
      <c r="RL478" s="263"/>
      <c r="RM478" s="263"/>
      <c r="RN478" s="263"/>
      <c r="RO478" s="263"/>
      <c r="RP478" s="263"/>
      <c r="RQ478" s="263"/>
      <c r="RR478" s="263"/>
      <c r="RS478" s="263"/>
      <c r="RT478" s="263"/>
      <c r="RU478" s="263"/>
      <c r="RV478" s="263"/>
      <c r="RW478" s="263"/>
      <c r="RX478" s="263"/>
      <c r="RY478" s="263"/>
      <c r="RZ478" s="263"/>
      <c r="SA478" s="263"/>
      <c r="SB478" s="263"/>
      <c r="SC478" s="263"/>
      <c r="SD478" s="263"/>
      <c r="SE478" s="263"/>
      <c r="SF478" s="263"/>
      <c r="SG478" s="263"/>
      <c r="SH478" s="263"/>
      <c r="SI478" s="263"/>
      <c r="SJ478" s="263"/>
      <c r="SK478" s="263"/>
      <c r="SL478" s="263"/>
      <c r="SM478" s="263"/>
      <c r="SN478" s="263"/>
      <c r="SO478" s="263"/>
      <c r="SP478" s="263"/>
      <c r="SQ478" s="263"/>
      <c r="SR478" s="263"/>
      <c r="SS478" s="263"/>
      <c r="ST478" s="263"/>
      <c r="SU478" s="263"/>
      <c r="SV478" s="263"/>
      <c r="SW478" s="263"/>
      <c r="SX478" s="263"/>
      <c r="SY478" s="263"/>
      <c r="SZ478" s="263"/>
      <c r="TA478" s="263"/>
      <c r="TB478" s="263"/>
      <c r="TC478" s="263"/>
      <c r="TD478" s="263"/>
      <c r="TE478" s="263"/>
      <c r="TF478" s="263"/>
      <c r="TG478" s="263"/>
      <c r="TH478" s="263"/>
      <c r="TI478" s="263"/>
      <c r="TJ478" s="263"/>
      <c r="TK478" s="263"/>
      <c r="TL478" s="263"/>
      <c r="TM478" s="263"/>
      <c r="TN478" s="263"/>
      <c r="TO478" s="263"/>
      <c r="TP478" s="263"/>
      <c r="TQ478" s="263"/>
      <c r="TR478" s="263"/>
      <c r="TS478" s="263"/>
      <c r="TT478" s="263"/>
      <c r="TU478" s="263"/>
      <c r="TV478" s="263"/>
      <c r="TW478" s="263"/>
      <c r="TX478" s="263"/>
      <c r="TY478" s="263"/>
      <c r="TZ478" s="263"/>
      <c r="UA478" s="263"/>
      <c r="UB478" s="263"/>
      <c r="UC478" s="263"/>
      <c r="UD478" s="263"/>
      <c r="UE478" s="263"/>
      <c r="UF478" s="263"/>
      <c r="UG478" s="263"/>
      <c r="UH478" s="263"/>
      <c r="UI478" s="263"/>
      <c r="UJ478" s="263"/>
      <c r="UK478" s="263"/>
      <c r="UL478" s="263"/>
      <c r="UM478" s="263"/>
      <c r="UN478" s="263"/>
      <c r="UO478" s="263"/>
      <c r="UP478" s="263"/>
      <c r="UQ478" s="263"/>
      <c r="UR478" s="263"/>
      <c r="US478" s="263"/>
      <c r="UT478" s="263"/>
      <c r="UU478" s="263"/>
      <c r="UV478" s="263"/>
      <c r="UW478" s="263"/>
      <c r="UX478" s="263"/>
      <c r="UY478" s="263"/>
      <c r="UZ478" s="263"/>
      <c r="VA478" s="263"/>
      <c r="VB478" s="263"/>
      <c r="VC478" s="263"/>
      <c r="VD478" s="263"/>
      <c r="VE478" s="263"/>
      <c r="VF478" s="263"/>
      <c r="VG478" s="263"/>
      <c r="VH478" s="263"/>
      <c r="VI478" s="263"/>
      <c r="VJ478" s="263"/>
      <c r="VK478" s="263"/>
      <c r="VL478" s="263"/>
      <c r="VM478" s="263"/>
      <c r="VN478" s="263"/>
      <c r="VO478" s="263"/>
      <c r="VP478" s="263"/>
      <c r="VQ478" s="263"/>
      <c r="VR478" s="263"/>
      <c r="VS478" s="263"/>
      <c r="VT478" s="263"/>
      <c r="VU478" s="263"/>
      <c r="VV478" s="263"/>
      <c r="VW478" s="263"/>
      <c r="VX478" s="263"/>
      <c r="VY478" s="263"/>
      <c r="VZ478" s="263"/>
      <c r="WA478" s="263"/>
      <c r="WB478" s="263"/>
      <c r="WC478" s="263"/>
      <c r="WD478" s="263"/>
      <c r="WE478" s="263"/>
      <c r="WF478" s="263"/>
      <c r="WG478" s="263"/>
      <c r="WH478" s="263"/>
      <c r="WI478" s="263"/>
      <c r="WJ478" s="263"/>
      <c r="WK478" s="263"/>
      <c r="WL478" s="263"/>
      <c r="WM478" s="263"/>
      <c r="WN478" s="263"/>
      <c r="WO478" s="263"/>
      <c r="WP478" s="263"/>
      <c r="WQ478" s="263"/>
      <c r="WR478" s="263"/>
      <c r="WS478" s="263"/>
      <c r="WT478" s="263"/>
      <c r="WU478" s="263"/>
      <c r="WV478" s="263"/>
      <c r="WW478" s="263"/>
      <c r="WX478" s="263"/>
      <c r="WY478" s="263"/>
      <c r="WZ478" s="263"/>
      <c r="XA478" s="263"/>
      <c r="XB478" s="263"/>
      <c r="XC478" s="263"/>
      <c r="XD478" s="263"/>
      <c r="XE478" s="263"/>
      <c r="XF478" s="263"/>
      <c r="XG478" s="263"/>
      <c r="XH478" s="263"/>
      <c r="XI478" s="263"/>
      <c r="XJ478" s="263"/>
      <c r="XK478" s="263"/>
      <c r="XL478" s="263"/>
      <c r="XM478" s="263"/>
      <c r="XN478" s="263"/>
      <c r="XO478" s="263"/>
      <c r="XP478" s="263"/>
      <c r="XQ478" s="263"/>
      <c r="XR478" s="263"/>
      <c r="XS478" s="263"/>
      <c r="XT478" s="263"/>
      <c r="XU478" s="263"/>
      <c r="XV478" s="263"/>
      <c r="XW478" s="263"/>
      <c r="XX478" s="263"/>
      <c r="XY478" s="263"/>
      <c r="XZ478" s="263"/>
      <c r="YA478" s="263"/>
      <c r="YB478" s="263"/>
      <c r="YC478" s="263"/>
      <c r="YD478" s="263"/>
      <c r="YE478" s="263"/>
      <c r="YF478" s="263"/>
      <c r="YG478" s="263"/>
      <c r="YH478" s="263"/>
      <c r="YI478" s="263"/>
      <c r="YJ478" s="263"/>
      <c r="YK478" s="263"/>
      <c r="YL478" s="263"/>
      <c r="YM478" s="263"/>
      <c r="YN478" s="263"/>
      <c r="YO478" s="263"/>
      <c r="YP478" s="263"/>
      <c r="YQ478" s="263"/>
      <c r="YR478" s="263"/>
      <c r="YS478" s="263"/>
      <c r="YT478" s="263"/>
      <c r="YU478" s="263"/>
      <c r="YV478" s="263"/>
      <c r="YW478" s="263"/>
      <c r="YX478" s="263"/>
      <c r="YY478" s="263"/>
      <c r="YZ478" s="263"/>
      <c r="ZA478" s="263"/>
      <c r="ZB478" s="263"/>
      <c r="ZC478" s="263"/>
      <c r="ZD478" s="263"/>
      <c r="ZE478" s="263"/>
      <c r="ZF478" s="263"/>
      <c r="ZG478" s="263"/>
      <c r="ZH478" s="263"/>
      <c r="ZI478" s="263"/>
      <c r="ZJ478" s="263"/>
      <c r="ZK478" s="263"/>
      <c r="ZL478" s="263"/>
      <c r="ZM478" s="263"/>
      <c r="ZN478" s="263"/>
      <c r="ZO478" s="263"/>
      <c r="ZP478" s="263"/>
      <c r="ZQ478" s="263"/>
      <c r="ZR478" s="263"/>
      <c r="ZS478" s="263"/>
      <c r="ZT478" s="263"/>
      <c r="ZU478" s="263"/>
      <c r="ZV478" s="263"/>
      <c r="ZW478" s="263"/>
      <c r="ZX478" s="263"/>
      <c r="ZY478" s="263"/>
      <c r="ZZ478" s="263"/>
      <c r="AAA478" s="263"/>
      <c r="AAB478" s="263"/>
      <c r="AAC478" s="263"/>
      <c r="AAD478" s="263"/>
      <c r="AAE478" s="263"/>
      <c r="AAF478" s="263"/>
      <c r="AAG478" s="263"/>
      <c r="AAH478" s="263"/>
      <c r="AAI478" s="263"/>
      <c r="AAJ478" s="263"/>
      <c r="AAK478" s="263"/>
      <c r="AAL478" s="263"/>
      <c r="AAM478" s="263"/>
      <c r="AAN478" s="263"/>
      <c r="AAO478" s="263"/>
      <c r="AAP478" s="263"/>
      <c r="AAQ478" s="263"/>
      <c r="AAR478" s="263"/>
      <c r="AAS478" s="263"/>
      <c r="AAT478" s="263"/>
      <c r="AAU478" s="263"/>
      <c r="AAV478" s="263"/>
      <c r="AAW478" s="263"/>
      <c r="AAX478" s="263"/>
      <c r="AAY478" s="263"/>
      <c r="AAZ478" s="263"/>
      <c r="ABA478" s="263"/>
      <c r="ABB478" s="263"/>
      <c r="ABC478" s="263"/>
      <c r="ABD478" s="263"/>
      <c r="ABE478" s="263"/>
      <c r="ABF478" s="263"/>
      <c r="ABG478" s="263"/>
      <c r="ABH478" s="263"/>
      <c r="ABI478" s="263"/>
      <c r="ABJ478" s="263"/>
      <c r="ABK478" s="263"/>
      <c r="ABL478" s="263"/>
      <c r="ABM478" s="263"/>
      <c r="ABN478" s="263"/>
      <c r="ABO478" s="263"/>
      <c r="ABP478" s="263"/>
      <c r="ABQ478" s="263"/>
      <c r="ABR478" s="263"/>
      <c r="ABS478" s="263"/>
      <c r="ABT478" s="263"/>
      <c r="ABU478" s="263"/>
      <c r="ABV478" s="263"/>
      <c r="ABW478" s="263"/>
      <c r="ABX478" s="263"/>
      <c r="ABY478" s="263"/>
      <c r="ABZ478" s="263"/>
      <c r="ACA478" s="263"/>
      <c r="ACB478" s="263"/>
      <c r="ACC478" s="263"/>
      <c r="ACD478" s="263"/>
      <c r="ACE478" s="263"/>
      <c r="ACF478" s="263"/>
      <c r="ACG478" s="263"/>
      <c r="ACH478" s="263"/>
      <c r="ACI478" s="263"/>
      <c r="ACJ478" s="263"/>
      <c r="ACK478" s="263"/>
      <c r="ACL478" s="263"/>
      <c r="ACM478" s="263"/>
      <c r="ACN478" s="263"/>
      <c r="ACO478" s="263"/>
      <c r="ACP478" s="263"/>
      <c r="ACQ478" s="263"/>
      <c r="ACR478" s="263"/>
      <c r="ACS478" s="263"/>
      <c r="ACT478" s="263"/>
      <c r="ACU478" s="263"/>
      <c r="ACV478" s="263"/>
      <c r="ACW478" s="263"/>
      <c r="ACX478" s="263"/>
      <c r="ACY478" s="263"/>
      <c r="ACZ478" s="263"/>
      <c r="ADA478" s="263"/>
      <c r="ADB478" s="263"/>
      <c r="ADC478" s="263"/>
      <c r="ADD478" s="263"/>
      <c r="ADE478" s="263"/>
      <c r="ADF478" s="263"/>
      <c r="ADG478" s="263"/>
      <c r="ADH478" s="263"/>
      <c r="ADI478" s="263"/>
      <c r="ADJ478" s="263"/>
      <c r="ADK478" s="263"/>
      <c r="ADL478" s="263"/>
      <c r="ADM478" s="263"/>
      <c r="ADN478" s="263"/>
      <c r="ADO478" s="263"/>
      <c r="ADP478" s="263"/>
      <c r="ADQ478" s="263"/>
      <c r="ADR478" s="263"/>
      <c r="ADS478" s="263"/>
      <c r="ADT478" s="263"/>
      <c r="ADU478" s="263"/>
      <c r="ADV478" s="263"/>
      <c r="ADW478" s="263"/>
      <c r="ADX478" s="263"/>
      <c r="ADY478" s="263"/>
      <c r="ADZ478" s="263"/>
      <c r="AEA478" s="263"/>
      <c r="AEB478" s="263"/>
      <c r="AEC478" s="263"/>
      <c r="AED478" s="263"/>
      <c r="AEE478" s="263"/>
      <c r="AEF478" s="263"/>
      <c r="AEG478" s="263"/>
      <c r="AEH478" s="263"/>
      <c r="AEI478" s="263"/>
      <c r="AEJ478" s="263"/>
      <c r="AEK478" s="263"/>
      <c r="AEL478" s="263"/>
      <c r="AEM478" s="263"/>
      <c r="AEN478" s="263"/>
      <c r="AEO478" s="263"/>
      <c r="AEP478" s="263"/>
      <c r="AEQ478" s="263"/>
      <c r="AER478" s="263"/>
      <c r="AES478" s="263"/>
      <c r="AET478" s="263"/>
      <c r="AEU478" s="263"/>
      <c r="AEV478" s="263"/>
      <c r="AEW478" s="263"/>
      <c r="AEX478" s="263"/>
      <c r="AEY478" s="263"/>
      <c r="AEZ478" s="263"/>
      <c r="AFA478" s="263"/>
      <c r="AFB478" s="263"/>
      <c r="AFC478" s="263"/>
      <c r="AFD478" s="263"/>
      <c r="AFE478" s="263"/>
      <c r="AFF478" s="263"/>
      <c r="AFG478" s="263"/>
      <c r="AFH478" s="263"/>
      <c r="AFI478" s="263"/>
      <c r="AFJ478" s="263"/>
      <c r="AFK478" s="263"/>
      <c r="AFL478" s="263"/>
      <c r="AFM478" s="263"/>
      <c r="AFN478" s="263"/>
      <c r="AFO478" s="263"/>
      <c r="AFP478" s="263"/>
      <c r="AFQ478" s="263"/>
      <c r="AFR478" s="263"/>
      <c r="AFS478" s="263"/>
      <c r="AFT478" s="263"/>
      <c r="AFU478" s="263"/>
      <c r="AFV478" s="263"/>
      <c r="AFW478" s="263"/>
      <c r="AFX478" s="263"/>
      <c r="AFY478" s="263"/>
      <c r="AFZ478" s="263"/>
      <c r="AGA478" s="263"/>
      <c r="AGB478" s="263"/>
      <c r="AGC478" s="263"/>
      <c r="AGD478" s="263"/>
      <c r="AGE478" s="263"/>
      <c r="AGF478" s="263"/>
      <c r="AGG478" s="263"/>
      <c r="AGH478" s="263"/>
      <c r="AGI478" s="263"/>
      <c r="AGJ478" s="263"/>
      <c r="AGK478" s="263"/>
      <c r="AGL478" s="263"/>
      <c r="AGM478" s="263"/>
      <c r="AGN478" s="263"/>
      <c r="AGO478" s="263"/>
      <c r="AGP478" s="263"/>
      <c r="AGQ478" s="263"/>
      <c r="AGR478" s="263"/>
      <c r="AGS478" s="263"/>
      <c r="AGT478" s="263"/>
      <c r="AGU478" s="263"/>
      <c r="AGV478" s="263"/>
      <c r="AGW478" s="263"/>
      <c r="AGX478" s="263"/>
      <c r="AGY478" s="263"/>
      <c r="AGZ478" s="263"/>
      <c r="AHA478" s="263"/>
      <c r="AHB478" s="263"/>
      <c r="AHC478" s="263"/>
      <c r="AHD478" s="263"/>
      <c r="AHE478" s="263"/>
      <c r="AHF478" s="263"/>
      <c r="AHG478" s="263"/>
      <c r="AHH478" s="263"/>
      <c r="AHI478" s="263"/>
      <c r="AHJ478" s="263"/>
      <c r="AHK478" s="263"/>
      <c r="AHL478" s="263"/>
      <c r="AHM478" s="263"/>
      <c r="AHN478" s="263"/>
      <c r="AHO478" s="263"/>
      <c r="AHP478" s="263"/>
      <c r="AHQ478" s="263"/>
      <c r="AHR478" s="263"/>
      <c r="AHS478" s="263"/>
      <c r="AHT478" s="263"/>
      <c r="AHU478" s="263"/>
      <c r="AHV478" s="263"/>
      <c r="AHW478" s="263"/>
      <c r="AHX478" s="263"/>
      <c r="AHY478" s="263"/>
      <c r="AHZ478" s="263"/>
      <c r="AIA478" s="263"/>
      <c r="AIB478" s="263"/>
      <c r="AIC478" s="263"/>
      <c r="AID478" s="263"/>
      <c r="AIE478" s="263"/>
      <c r="AIF478" s="263"/>
      <c r="AIG478" s="263"/>
      <c r="AIH478" s="263"/>
      <c r="AII478" s="263"/>
      <c r="AIJ478" s="263"/>
      <c r="AIK478" s="263"/>
      <c r="AIL478" s="263"/>
      <c r="AIM478" s="263"/>
      <c r="AIN478" s="263"/>
      <c r="AIO478" s="263"/>
      <c r="AIP478" s="263"/>
      <c r="AIQ478" s="263"/>
      <c r="AIR478" s="263"/>
      <c r="AIS478" s="263"/>
      <c r="AIT478" s="263"/>
      <c r="AIU478" s="263"/>
      <c r="AIV478" s="263"/>
      <c r="AIW478" s="263"/>
      <c r="AIX478" s="263"/>
      <c r="AIY478" s="263"/>
      <c r="AIZ478" s="263"/>
      <c r="AJA478" s="263"/>
      <c r="AJB478" s="263"/>
      <c r="AJC478" s="263"/>
      <c r="AJD478" s="263"/>
      <c r="AJE478" s="263"/>
      <c r="AJF478" s="263"/>
      <c r="AJG478" s="263"/>
      <c r="AJH478" s="263"/>
      <c r="AJI478" s="263"/>
      <c r="AJJ478" s="263"/>
      <c r="AJK478" s="263"/>
      <c r="AJL478" s="263"/>
      <c r="AJM478" s="263"/>
      <c r="AJN478" s="263"/>
      <c r="AJO478" s="263"/>
      <c r="AJP478" s="263"/>
      <c r="AJQ478" s="263"/>
      <c r="AJR478" s="263"/>
      <c r="AJS478" s="263"/>
      <c r="AJT478" s="263"/>
      <c r="AJU478" s="263"/>
      <c r="AJV478" s="263"/>
      <c r="AJW478" s="263"/>
      <c r="AJX478" s="263"/>
      <c r="AJY478" s="263"/>
      <c r="AJZ478" s="263"/>
      <c r="AKA478" s="263"/>
      <c r="AKB478" s="263"/>
      <c r="AKC478" s="263"/>
      <c r="AKD478" s="263"/>
      <c r="AKE478" s="263"/>
      <c r="AKF478" s="263"/>
      <c r="AKG478" s="263"/>
      <c r="AKH478" s="263"/>
      <c r="AKI478" s="263"/>
      <c r="AKJ478" s="263"/>
      <c r="AKK478" s="263"/>
      <c r="AKL478" s="263"/>
      <c r="AKM478" s="263"/>
      <c r="AKN478" s="263"/>
      <c r="AKO478" s="263"/>
      <c r="AKP478" s="263"/>
      <c r="AKQ478" s="263"/>
      <c r="AKR478" s="263"/>
      <c r="AKS478" s="263"/>
      <c r="AKT478" s="263"/>
      <c r="AKU478" s="263"/>
      <c r="AKV478" s="263"/>
      <c r="AKW478" s="263"/>
      <c r="AKX478" s="263"/>
      <c r="AKY478" s="263"/>
      <c r="AKZ478" s="263"/>
      <c r="ALA478" s="263"/>
      <c r="ALB478" s="263"/>
      <c r="ALC478" s="263"/>
      <c r="ALD478" s="263"/>
      <c r="ALE478" s="263"/>
      <c r="ALF478" s="263"/>
      <c r="ALG478" s="263"/>
      <c r="ALH478" s="263"/>
      <c r="ALI478" s="263"/>
      <c r="ALJ478" s="263"/>
      <c r="ALK478" s="263"/>
      <c r="ALL478" s="263"/>
      <c r="ALM478" s="263"/>
      <c r="ALN478" s="263"/>
      <c r="ALO478" s="263"/>
      <c r="ALP478" s="263"/>
      <c r="ALQ478" s="263"/>
      <c r="ALR478" s="263"/>
      <c r="ALS478" s="263"/>
      <c r="ALT478" s="263"/>
      <c r="ALU478" s="263"/>
      <c r="ALV478" s="263"/>
      <c r="ALW478" s="263"/>
      <c r="ALX478" s="263"/>
      <c r="ALY478" s="263"/>
      <c r="ALZ478" s="263"/>
      <c r="AMA478" s="263"/>
      <c r="AMB478" s="263"/>
      <c r="AMC478" s="263"/>
      <c r="AMD478" s="263"/>
      <c r="AME478" s="263"/>
      <c r="AMF478" s="263"/>
      <c r="AMG478" s="263"/>
      <c r="AMH478" s="263"/>
      <c r="AMI478" s="263"/>
      <c r="AMJ478" s="263"/>
      <c r="AMK478" s="263"/>
      <c r="AML478" s="263"/>
      <c r="AMM478" s="263"/>
      <c r="AMN478" s="263"/>
      <c r="AMO478" s="263"/>
      <c r="AMP478" s="263"/>
      <c r="AMQ478" s="263"/>
      <c r="AMR478" s="263"/>
      <c r="AMS478" s="263"/>
      <c r="AMT478" s="263"/>
      <c r="AMU478" s="263"/>
      <c r="AMV478" s="263"/>
      <c r="AMW478" s="263"/>
      <c r="AMX478" s="263"/>
      <c r="AMY478" s="263"/>
      <c r="AMZ478" s="263"/>
      <c r="ANA478" s="263"/>
      <c r="ANB478" s="263"/>
      <c r="ANC478" s="263"/>
      <c r="AND478" s="263"/>
      <c r="ANE478" s="263"/>
      <c r="ANF478" s="263"/>
      <c r="ANG478" s="263"/>
      <c r="ANH478" s="263"/>
      <c r="ANI478" s="263"/>
      <c r="ANJ478" s="263"/>
      <c r="ANK478" s="263"/>
      <c r="ANL478" s="263"/>
      <c r="ANM478" s="263"/>
      <c r="ANN478" s="263"/>
      <c r="ANO478" s="263"/>
      <c r="ANP478" s="263"/>
      <c r="ANQ478" s="263"/>
      <c r="ANR478" s="263"/>
      <c r="ANS478" s="263"/>
      <c r="ANT478" s="263"/>
      <c r="ANU478" s="263"/>
      <c r="ANV478" s="263"/>
      <c r="ANW478" s="263"/>
      <c r="ANX478" s="263"/>
      <c r="ANY478" s="263"/>
      <c r="ANZ478" s="263"/>
      <c r="AOA478" s="263"/>
      <c r="AOB478" s="263"/>
      <c r="AOC478" s="263"/>
      <c r="AOD478" s="263"/>
      <c r="AOE478" s="263"/>
      <c r="AOF478" s="263"/>
      <c r="AOG478" s="263"/>
      <c r="AOH478" s="263"/>
      <c r="AOI478" s="263"/>
      <c r="AOJ478" s="263"/>
      <c r="AOK478" s="263"/>
      <c r="AOL478" s="263"/>
      <c r="AOM478" s="263"/>
      <c r="AON478" s="263"/>
      <c r="AOO478" s="263"/>
      <c r="AOP478" s="263"/>
      <c r="AOQ478" s="263"/>
      <c r="AOR478" s="263"/>
      <c r="AOS478" s="263"/>
      <c r="AOT478" s="263"/>
      <c r="AOU478" s="263"/>
    </row>
    <row r="479" spans="1:1087" s="264" customFormat="1">
      <c r="A479" s="332"/>
      <c r="B479" s="328"/>
      <c r="C479" s="292"/>
      <c r="D479" s="292"/>
      <c r="E479" s="292"/>
      <c r="F479" s="333"/>
      <c r="G479" s="334"/>
      <c r="H479" s="334"/>
      <c r="I479" s="335"/>
      <c r="J479" s="292"/>
      <c r="K479" s="336"/>
      <c r="L479" s="292"/>
      <c r="N479" s="263"/>
      <c r="O479" s="263"/>
      <c r="P479" s="263"/>
      <c r="Q479" s="263"/>
      <c r="R479" s="263"/>
      <c r="S479" s="263"/>
      <c r="T479" s="263"/>
      <c r="U479" s="263"/>
      <c r="V479" s="263"/>
      <c r="W479" s="263"/>
      <c r="X479" s="263"/>
      <c r="Y479" s="263"/>
      <c r="Z479" s="263"/>
      <c r="AA479" s="263"/>
      <c r="AB479" s="263"/>
      <c r="AC479" s="263"/>
      <c r="AD479" s="263"/>
      <c r="AE479" s="263"/>
      <c r="AF479" s="263"/>
      <c r="AG479" s="263"/>
      <c r="AH479" s="263"/>
      <c r="AI479" s="263"/>
      <c r="AJ479" s="263"/>
      <c r="AK479" s="263"/>
      <c r="AL479" s="263"/>
      <c r="AM479" s="263"/>
      <c r="AN479" s="263"/>
      <c r="AO479" s="263"/>
      <c r="AP479" s="263"/>
      <c r="AQ479" s="263"/>
      <c r="AR479" s="263"/>
      <c r="AS479" s="263"/>
      <c r="AT479" s="263"/>
      <c r="AU479" s="263"/>
      <c r="AV479" s="263"/>
      <c r="AW479" s="263"/>
      <c r="AX479" s="263"/>
      <c r="AY479" s="263"/>
      <c r="AZ479" s="263"/>
      <c r="BA479" s="263"/>
      <c r="BB479" s="263"/>
      <c r="BC479" s="263"/>
      <c r="BD479" s="263"/>
      <c r="BE479" s="263"/>
      <c r="BF479" s="263"/>
      <c r="BG479" s="263"/>
      <c r="BH479" s="263"/>
      <c r="BI479" s="263"/>
      <c r="BJ479" s="263"/>
      <c r="BK479" s="263"/>
      <c r="BL479" s="263"/>
      <c r="BM479" s="263"/>
      <c r="BN479" s="263"/>
      <c r="BO479" s="263"/>
      <c r="BP479" s="263"/>
      <c r="BQ479" s="263"/>
      <c r="BR479" s="263"/>
      <c r="BS479" s="263"/>
      <c r="BT479" s="263"/>
      <c r="BU479" s="263"/>
      <c r="BV479" s="263"/>
      <c r="BW479" s="263"/>
      <c r="BX479" s="263"/>
      <c r="BY479" s="263"/>
      <c r="BZ479" s="263"/>
      <c r="CA479" s="263"/>
      <c r="CB479" s="263"/>
      <c r="CC479" s="263"/>
      <c r="CD479" s="263"/>
      <c r="CE479" s="263"/>
      <c r="CF479" s="263"/>
      <c r="CG479" s="263"/>
      <c r="CH479" s="263"/>
      <c r="CI479" s="263"/>
      <c r="CJ479" s="263"/>
      <c r="CK479" s="263"/>
      <c r="CL479" s="263"/>
      <c r="CM479" s="263"/>
      <c r="CN479" s="263"/>
      <c r="CO479" s="263"/>
      <c r="CP479" s="263"/>
      <c r="CQ479" s="263"/>
      <c r="CR479" s="263"/>
      <c r="CS479" s="263"/>
      <c r="CT479" s="263"/>
      <c r="CU479" s="263"/>
      <c r="CV479" s="263"/>
      <c r="CW479" s="263"/>
      <c r="CX479" s="263"/>
      <c r="CY479" s="263"/>
      <c r="CZ479" s="263"/>
      <c r="DA479" s="263"/>
      <c r="DB479" s="263"/>
      <c r="DC479" s="263"/>
      <c r="DD479" s="263"/>
      <c r="DE479" s="263"/>
      <c r="DF479" s="263"/>
      <c r="DG479" s="263"/>
      <c r="DH479" s="263"/>
      <c r="DI479" s="263"/>
      <c r="DJ479" s="263"/>
      <c r="DK479" s="263"/>
      <c r="DL479" s="263"/>
      <c r="DM479" s="263"/>
      <c r="DN479" s="263"/>
      <c r="DO479" s="263"/>
      <c r="DP479" s="263"/>
      <c r="DQ479" s="263"/>
      <c r="DR479" s="263"/>
      <c r="DS479" s="263"/>
      <c r="DT479" s="263"/>
      <c r="DU479" s="263"/>
      <c r="DV479" s="263"/>
      <c r="DW479" s="263"/>
      <c r="DX479" s="263"/>
      <c r="DY479" s="263"/>
      <c r="DZ479" s="263"/>
      <c r="EA479" s="263"/>
      <c r="EB479" s="263"/>
      <c r="EC479" s="263"/>
      <c r="ED479" s="263"/>
      <c r="EE479" s="263"/>
      <c r="EF479" s="263"/>
      <c r="EG479" s="263"/>
      <c r="EH479" s="263"/>
      <c r="EI479" s="263"/>
      <c r="EJ479" s="263"/>
      <c r="EK479" s="263"/>
      <c r="EL479" s="263"/>
      <c r="EM479" s="263"/>
      <c r="EN479" s="263"/>
      <c r="EO479" s="263"/>
      <c r="EP479" s="263"/>
      <c r="EQ479" s="263"/>
      <c r="ER479" s="263"/>
      <c r="ES479" s="263"/>
      <c r="ET479" s="263"/>
      <c r="EU479" s="263"/>
      <c r="EV479" s="263"/>
      <c r="EW479" s="263"/>
      <c r="EX479" s="263"/>
      <c r="EY479" s="263"/>
      <c r="EZ479" s="263"/>
      <c r="FA479" s="263"/>
      <c r="FB479" s="263"/>
      <c r="FC479" s="263"/>
      <c r="FD479" s="263"/>
      <c r="FE479" s="263"/>
      <c r="FF479" s="263"/>
      <c r="FG479" s="263"/>
      <c r="FH479" s="263"/>
      <c r="FI479" s="263"/>
      <c r="FJ479" s="263"/>
      <c r="FK479" s="263"/>
      <c r="FL479" s="263"/>
      <c r="FM479" s="263"/>
      <c r="FN479" s="263"/>
      <c r="FO479" s="263"/>
      <c r="FP479" s="263"/>
      <c r="FQ479" s="263"/>
      <c r="FR479" s="263"/>
      <c r="FS479" s="263"/>
      <c r="FT479" s="263"/>
      <c r="FU479" s="263"/>
      <c r="FV479" s="263"/>
      <c r="FW479" s="263"/>
      <c r="FX479" s="263"/>
      <c r="FY479" s="263"/>
      <c r="FZ479" s="263"/>
      <c r="GA479" s="263"/>
      <c r="GB479" s="263"/>
      <c r="GC479" s="263"/>
      <c r="GD479" s="263"/>
      <c r="GE479" s="263"/>
      <c r="GF479" s="263"/>
      <c r="GG479" s="263"/>
      <c r="GH479" s="263"/>
      <c r="GI479" s="263"/>
      <c r="GJ479" s="263"/>
      <c r="GK479" s="263"/>
      <c r="GL479" s="263"/>
      <c r="GM479" s="263"/>
      <c r="GN479" s="263"/>
      <c r="GO479" s="263"/>
      <c r="GP479" s="263"/>
      <c r="GQ479" s="263"/>
      <c r="GR479" s="263"/>
      <c r="GS479" s="263"/>
      <c r="GT479" s="263"/>
      <c r="GU479" s="263"/>
      <c r="GV479" s="263"/>
      <c r="GW479" s="263"/>
      <c r="GX479" s="263"/>
      <c r="GY479" s="263"/>
      <c r="GZ479" s="263"/>
      <c r="HA479" s="263"/>
      <c r="HB479" s="263"/>
      <c r="HC479" s="263"/>
      <c r="HD479" s="263"/>
      <c r="HE479" s="263"/>
      <c r="HF479" s="263"/>
      <c r="HG479" s="263"/>
      <c r="HH479" s="263"/>
      <c r="HI479" s="263"/>
      <c r="HJ479" s="263"/>
      <c r="HK479" s="263"/>
      <c r="HL479" s="263"/>
      <c r="HM479" s="263"/>
      <c r="HN479" s="263"/>
      <c r="HO479" s="263"/>
      <c r="HP479" s="263"/>
      <c r="HQ479" s="263"/>
      <c r="HR479" s="263"/>
      <c r="HS479" s="263"/>
      <c r="HT479" s="263"/>
      <c r="HU479" s="263"/>
      <c r="HV479" s="263"/>
      <c r="HW479" s="263"/>
      <c r="HX479" s="263"/>
      <c r="HY479" s="263"/>
      <c r="HZ479" s="263"/>
      <c r="IA479" s="263"/>
      <c r="IB479" s="263"/>
      <c r="IC479" s="263"/>
      <c r="ID479" s="263"/>
      <c r="IE479" s="263"/>
      <c r="IF479" s="263"/>
      <c r="IG479" s="263"/>
      <c r="IH479" s="263"/>
      <c r="II479" s="263"/>
      <c r="IJ479" s="263"/>
      <c r="IK479" s="263"/>
      <c r="IL479" s="263"/>
      <c r="IM479" s="263"/>
      <c r="IN479" s="263"/>
      <c r="IO479" s="263"/>
      <c r="IP479" s="263"/>
      <c r="IQ479" s="263"/>
      <c r="IR479" s="263"/>
      <c r="IS479" s="263"/>
      <c r="IT479" s="263"/>
      <c r="IU479" s="263"/>
      <c r="IV479" s="263"/>
      <c r="IW479" s="263"/>
      <c r="IX479" s="263"/>
      <c r="IY479" s="263"/>
      <c r="IZ479" s="263"/>
      <c r="JA479" s="263"/>
      <c r="JB479" s="263"/>
      <c r="JC479" s="263"/>
      <c r="JD479" s="263"/>
      <c r="JE479" s="263"/>
      <c r="JF479" s="263"/>
      <c r="JG479" s="263"/>
      <c r="JH479" s="263"/>
      <c r="JI479" s="263"/>
      <c r="JJ479" s="263"/>
      <c r="JK479" s="263"/>
      <c r="JL479" s="263"/>
      <c r="JM479" s="263"/>
      <c r="JN479" s="263"/>
      <c r="JO479" s="263"/>
      <c r="JP479" s="263"/>
      <c r="JQ479" s="263"/>
      <c r="JR479" s="263"/>
      <c r="JS479" s="263"/>
      <c r="JT479" s="263"/>
      <c r="JU479" s="263"/>
      <c r="JV479" s="263"/>
      <c r="JW479" s="263"/>
      <c r="JX479" s="263"/>
      <c r="JY479" s="263"/>
      <c r="JZ479" s="263"/>
      <c r="KA479" s="263"/>
      <c r="KB479" s="263"/>
      <c r="KC479" s="263"/>
      <c r="KD479" s="263"/>
      <c r="KE479" s="263"/>
      <c r="KF479" s="263"/>
      <c r="KG479" s="263"/>
      <c r="KH479" s="263"/>
      <c r="KI479" s="263"/>
      <c r="KJ479" s="263"/>
      <c r="KK479" s="263"/>
      <c r="KL479" s="263"/>
      <c r="KM479" s="263"/>
      <c r="KN479" s="263"/>
      <c r="KO479" s="263"/>
      <c r="KP479" s="263"/>
      <c r="KQ479" s="263"/>
      <c r="KR479" s="263"/>
      <c r="KS479" s="263"/>
      <c r="KT479" s="263"/>
      <c r="KU479" s="263"/>
      <c r="KV479" s="263"/>
      <c r="KW479" s="263"/>
      <c r="KX479" s="263"/>
      <c r="KY479" s="263"/>
      <c r="KZ479" s="263"/>
      <c r="LA479" s="263"/>
      <c r="LB479" s="263"/>
      <c r="LC479" s="263"/>
      <c r="LD479" s="263"/>
      <c r="LE479" s="263"/>
      <c r="LF479" s="263"/>
      <c r="LG479" s="263"/>
      <c r="LH479" s="263"/>
      <c r="LI479" s="263"/>
      <c r="LJ479" s="263"/>
      <c r="LK479" s="263"/>
      <c r="LL479" s="263"/>
      <c r="LM479" s="263"/>
      <c r="LN479" s="263"/>
      <c r="LO479" s="263"/>
      <c r="LP479" s="263"/>
      <c r="LQ479" s="263"/>
      <c r="LR479" s="263"/>
      <c r="LS479" s="263"/>
      <c r="LT479" s="263"/>
      <c r="LU479" s="263"/>
      <c r="LV479" s="263"/>
      <c r="LW479" s="263"/>
      <c r="LX479" s="263"/>
      <c r="LY479" s="263"/>
      <c r="LZ479" s="263"/>
      <c r="MA479" s="263"/>
      <c r="MB479" s="263"/>
      <c r="MC479" s="263"/>
      <c r="MD479" s="263"/>
      <c r="ME479" s="263"/>
      <c r="MF479" s="263"/>
      <c r="MG479" s="263"/>
      <c r="MH479" s="263"/>
      <c r="MI479" s="263"/>
      <c r="MJ479" s="263"/>
      <c r="MK479" s="263"/>
      <c r="ML479" s="263"/>
      <c r="MM479" s="263"/>
      <c r="MN479" s="263"/>
      <c r="MO479" s="263"/>
      <c r="MP479" s="263"/>
      <c r="MQ479" s="263"/>
      <c r="MR479" s="263"/>
      <c r="MS479" s="263"/>
      <c r="MT479" s="263"/>
      <c r="MU479" s="263"/>
      <c r="MV479" s="263"/>
      <c r="MW479" s="263"/>
      <c r="MX479" s="263"/>
      <c r="MY479" s="263"/>
      <c r="MZ479" s="263"/>
      <c r="NA479" s="263"/>
      <c r="NB479" s="263"/>
      <c r="NC479" s="263"/>
      <c r="ND479" s="263"/>
      <c r="NE479" s="263"/>
      <c r="NF479" s="263"/>
      <c r="NG479" s="263"/>
      <c r="NH479" s="263"/>
      <c r="NI479" s="263"/>
      <c r="NJ479" s="263"/>
      <c r="NK479" s="263"/>
      <c r="NL479" s="263"/>
      <c r="NM479" s="263"/>
      <c r="NN479" s="263"/>
      <c r="NO479" s="263"/>
      <c r="NP479" s="263"/>
      <c r="NQ479" s="263"/>
      <c r="NR479" s="263"/>
      <c r="NS479" s="263"/>
      <c r="NT479" s="263"/>
      <c r="NU479" s="263"/>
      <c r="NV479" s="263"/>
      <c r="NW479" s="263"/>
      <c r="NX479" s="263"/>
      <c r="NY479" s="263"/>
      <c r="NZ479" s="263"/>
      <c r="OA479" s="263"/>
      <c r="OB479" s="263"/>
      <c r="OC479" s="263"/>
      <c r="OD479" s="263"/>
      <c r="OE479" s="263"/>
      <c r="OF479" s="263"/>
      <c r="OG479" s="263"/>
      <c r="OH479" s="263"/>
      <c r="OI479" s="263"/>
      <c r="OJ479" s="263"/>
      <c r="OK479" s="263"/>
      <c r="OL479" s="263"/>
      <c r="OM479" s="263"/>
      <c r="ON479" s="263"/>
      <c r="OO479" s="263"/>
      <c r="OP479" s="263"/>
      <c r="OQ479" s="263"/>
      <c r="OR479" s="263"/>
      <c r="OS479" s="263"/>
      <c r="OT479" s="263"/>
      <c r="OU479" s="263"/>
      <c r="OV479" s="263"/>
      <c r="OW479" s="263"/>
      <c r="OX479" s="263"/>
      <c r="OY479" s="263"/>
      <c r="OZ479" s="263"/>
      <c r="PA479" s="263"/>
      <c r="PB479" s="263"/>
      <c r="PC479" s="263"/>
      <c r="PD479" s="263"/>
      <c r="PE479" s="263"/>
      <c r="PF479" s="263"/>
      <c r="PG479" s="263"/>
      <c r="PH479" s="263"/>
      <c r="PI479" s="263"/>
      <c r="PJ479" s="263"/>
      <c r="PK479" s="263"/>
      <c r="PL479" s="263"/>
      <c r="PM479" s="263"/>
      <c r="PN479" s="263"/>
      <c r="PO479" s="263"/>
      <c r="PP479" s="263"/>
      <c r="PQ479" s="263"/>
      <c r="PR479" s="263"/>
      <c r="PS479" s="263"/>
      <c r="PT479" s="263"/>
      <c r="PU479" s="263"/>
      <c r="PV479" s="263"/>
      <c r="PW479" s="263"/>
      <c r="PX479" s="263"/>
      <c r="PY479" s="263"/>
      <c r="PZ479" s="263"/>
      <c r="QA479" s="263"/>
      <c r="QB479" s="263"/>
      <c r="QC479" s="263"/>
      <c r="QD479" s="263"/>
      <c r="QE479" s="263"/>
      <c r="QF479" s="263"/>
      <c r="QG479" s="263"/>
      <c r="QH479" s="263"/>
      <c r="QI479" s="263"/>
      <c r="QJ479" s="263"/>
      <c r="QK479" s="263"/>
      <c r="QL479" s="263"/>
      <c r="QM479" s="263"/>
      <c r="QN479" s="263"/>
      <c r="QO479" s="263"/>
      <c r="QP479" s="263"/>
      <c r="QQ479" s="263"/>
      <c r="QR479" s="263"/>
      <c r="QS479" s="263"/>
      <c r="QT479" s="263"/>
      <c r="QU479" s="263"/>
      <c r="QV479" s="263"/>
      <c r="QW479" s="263"/>
      <c r="QX479" s="263"/>
      <c r="QY479" s="263"/>
      <c r="QZ479" s="263"/>
      <c r="RA479" s="263"/>
      <c r="RB479" s="263"/>
      <c r="RC479" s="263"/>
      <c r="RD479" s="263"/>
      <c r="RE479" s="263"/>
      <c r="RF479" s="263"/>
      <c r="RG479" s="263"/>
      <c r="RH479" s="263"/>
      <c r="RI479" s="263"/>
      <c r="RJ479" s="263"/>
      <c r="RK479" s="263"/>
      <c r="RL479" s="263"/>
      <c r="RM479" s="263"/>
      <c r="RN479" s="263"/>
      <c r="RO479" s="263"/>
      <c r="RP479" s="263"/>
      <c r="RQ479" s="263"/>
      <c r="RR479" s="263"/>
      <c r="RS479" s="263"/>
      <c r="RT479" s="263"/>
      <c r="RU479" s="263"/>
      <c r="RV479" s="263"/>
      <c r="RW479" s="263"/>
      <c r="RX479" s="263"/>
      <c r="RY479" s="263"/>
      <c r="RZ479" s="263"/>
      <c r="SA479" s="263"/>
      <c r="SB479" s="263"/>
      <c r="SC479" s="263"/>
      <c r="SD479" s="263"/>
      <c r="SE479" s="263"/>
      <c r="SF479" s="263"/>
      <c r="SG479" s="263"/>
      <c r="SH479" s="263"/>
      <c r="SI479" s="263"/>
      <c r="SJ479" s="263"/>
      <c r="SK479" s="263"/>
      <c r="SL479" s="263"/>
      <c r="SM479" s="263"/>
      <c r="SN479" s="263"/>
      <c r="SO479" s="263"/>
      <c r="SP479" s="263"/>
      <c r="SQ479" s="263"/>
      <c r="SR479" s="263"/>
      <c r="SS479" s="263"/>
      <c r="ST479" s="263"/>
      <c r="SU479" s="263"/>
      <c r="SV479" s="263"/>
      <c r="SW479" s="263"/>
      <c r="SX479" s="263"/>
      <c r="SY479" s="263"/>
      <c r="SZ479" s="263"/>
      <c r="TA479" s="263"/>
      <c r="TB479" s="263"/>
      <c r="TC479" s="263"/>
      <c r="TD479" s="263"/>
      <c r="TE479" s="263"/>
      <c r="TF479" s="263"/>
      <c r="TG479" s="263"/>
      <c r="TH479" s="263"/>
      <c r="TI479" s="263"/>
      <c r="TJ479" s="263"/>
      <c r="TK479" s="263"/>
      <c r="TL479" s="263"/>
      <c r="TM479" s="263"/>
      <c r="TN479" s="263"/>
      <c r="TO479" s="263"/>
      <c r="TP479" s="263"/>
      <c r="TQ479" s="263"/>
      <c r="TR479" s="263"/>
      <c r="TS479" s="263"/>
      <c r="TT479" s="263"/>
      <c r="TU479" s="263"/>
      <c r="TV479" s="263"/>
      <c r="TW479" s="263"/>
      <c r="TX479" s="263"/>
      <c r="TY479" s="263"/>
      <c r="TZ479" s="263"/>
      <c r="UA479" s="263"/>
      <c r="UB479" s="263"/>
      <c r="UC479" s="263"/>
      <c r="UD479" s="263"/>
      <c r="UE479" s="263"/>
      <c r="UF479" s="263"/>
      <c r="UG479" s="263"/>
      <c r="UH479" s="263"/>
      <c r="UI479" s="263"/>
      <c r="UJ479" s="263"/>
      <c r="UK479" s="263"/>
      <c r="UL479" s="263"/>
      <c r="UM479" s="263"/>
      <c r="UN479" s="263"/>
      <c r="UO479" s="263"/>
      <c r="UP479" s="263"/>
      <c r="UQ479" s="263"/>
      <c r="UR479" s="263"/>
      <c r="US479" s="263"/>
      <c r="UT479" s="263"/>
      <c r="UU479" s="263"/>
      <c r="UV479" s="263"/>
      <c r="UW479" s="263"/>
      <c r="UX479" s="263"/>
      <c r="UY479" s="263"/>
      <c r="UZ479" s="263"/>
      <c r="VA479" s="263"/>
      <c r="VB479" s="263"/>
      <c r="VC479" s="263"/>
      <c r="VD479" s="263"/>
      <c r="VE479" s="263"/>
      <c r="VF479" s="263"/>
      <c r="VG479" s="263"/>
      <c r="VH479" s="263"/>
      <c r="VI479" s="263"/>
      <c r="VJ479" s="263"/>
      <c r="VK479" s="263"/>
      <c r="VL479" s="263"/>
      <c r="VM479" s="263"/>
      <c r="VN479" s="263"/>
      <c r="VO479" s="263"/>
      <c r="VP479" s="263"/>
      <c r="VQ479" s="263"/>
      <c r="VR479" s="263"/>
      <c r="VS479" s="263"/>
      <c r="VT479" s="263"/>
      <c r="VU479" s="263"/>
      <c r="VV479" s="263"/>
      <c r="VW479" s="263"/>
      <c r="VX479" s="263"/>
      <c r="VY479" s="263"/>
      <c r="VZ479" s="263"/>
      <c r="WA479" s="263"/>
      <c r="WB479" s="263"/>
      <c r="WC479" s="263"/>
      <c r="WD479" s="263"/>
      <c r="WE479" s="263"/>
      <c r="WF479" s="263"/>
      <c r="WG479" s="263"/>
      <c r="WH479" s="263"/>
      <c r="WI479" s="263"/>
      <c r="WJ479" s="263"/>
      <c r="WK479" s="263"/>
      <c r="WL479" s="263"/>
      <c r="WM479" s="263"/>
      <c r="WN479" s="263"/>
      <c r="WO479" s="263"/>
      <c r="WP479" s="263"/>
      <c r="WQ479" s="263"/>
      <c r="WR479" s="263"/>
      <c r="WS479" s="263"/>
      <c r="WT479" s="263"/>
      <c r="WU479" s="263"/>
      <c r="WV479" s="263"/>
      <c r="WW479" s="263"/>
      <c r="WX479" s="263"/>
      <c r="WY479" s="263"/>
      <c r="WZ479" s="263"/>
      <c r="XA479" s="263"/>
      <c r="XB479" s="263"/>
      <c r="XC479" s="263"/>
      <c r="XD479" s="263"/>
      <c r="XE479" s="263"/>
      <c r="XF479" s="263"/>
      <c r="XG479" s="263"/>
      <c r="XH479" s="263"/>
      <c r="XI479" s="263"/>
      <c r="XJ479" s="263"/>
      <c r="XK479" s="263"/>
      <c r="XL479" s="263"/>
      <c r="XM479" s="263"/>
      <c r="XN479" s="263"/>
      <c r="XO479" s="263"/>
      <c r="XP479" s="263"/>
      <c r="XQ479" s="263"/>
      <c r="XR479" s="263"/>
      <c r="XS479" s="263"/>
      <c r="XT479" s="263"/>
      <c r="XU479" s="263"/>
      <c r="XV479" s="263"/>
      <c r="XW479" s="263"/>
      <c r="XX479" s="263"/>
      <c r="XY479" s="263"/>
      <c r="XZ479" s="263"/>
      <c r="YA479" s="263"/>
      <c r="YB479" s="263"/>
      <c r="YC479" s="263"/>
      <c r="YD479" s="263"/>
      <c r="YE479" s="263"/>
      <c r="YF479" s="263"/>
      <c r="YG479" s="263"/>
      <c r="YH479" s="263"/>
      <c r="YI479" s="263"/>
      <c r="YJ479" s="263"/>
      <c r="YK479" s="263"/>
      <c r="YL479" s="263"/>
      <c r="YM479" s="263"/>
      <c r="YN479" s="263"/>
      <c r="YO479" s="263"/>
      <c r="YP479" s="263"/>
      <c r="YQ479" s="263"/>
      <c r="YR479" s="263"/>
      <c r="YS479" s="263"/>
      <c r="YT479" s="263"/>
      <c r="YU479" s="263"/>
      <c r="YV479" s="263"/>
      <c r="YW479" s="263"/>
      <c r="YX479" s="263"/>
      <c r="YY479" s="263"/>
      <c r="YZ479" s="263"/>
      <c r="ZA479" s="263"/>
      <c r="ZB479" s="263"/>
      <c r="ZC479" s="263"/>
      <c r="ZD479" s="263"/>
      <c r="ZE479" s="263"/>
      <c r="ZF479" s="263"/>
      <c r="ZG479" s="263"/>
      <c r="ZH479" s="263"/>
      <c r="ZI479" s="263"/>
      <c r="ZJ479" s="263"/>
      <c r="ZK479" s="263"/>
      <c r="ZL479" s="263"/>
      <c r="ZM479" s="263"/>
      <c r="ZN479" s="263"/>
      <c r="ZO479" s="263"/>
      <c r="ZP479" s="263"/>
      <c r="ZQ479" s="263"/>
      <c r="ZR479" s="263"/>
      <c r="ZS479" s="263"/>
      <c r="ZT479" s="263"/>
      <c r="ZU479" s="263"/>
      <c r="ZV479" s="263"/>
      <c r="ZW479" s="263"/>
      <c r="ZX479" s="263"/>
      <c r="ZY479" s="263"/>
      <c r="ZZ479" s="263"/>
      <c r="AAA479" s="263"/>
      <c r="AAB479" s="263"/>
      <c r="AAC479" s="263"/>
      <c r="AAD479" s="263"/>
      <c r="AAE479" s="263"/>
      <c r="AAF479" s="263"/>
      <c r="AAG479" s="263"/>
      <c r="AAH479" s="263"/>
      <c r="AAI479" s="263"/>
      <c r="AAJ479" s="263"/>
      <c r="AAK479" s="263"/>
      <c r="AAL479" s="263"/>
      <c r="AAM479" s="263"/>
      <c r="AAN479" s="263"/>
      <c r="AAO479" s="263"/>
      <c r="AAP479" s="263"/>
      <c r="AAQ479" s="263"/>
      <c r="AAR479" s="263"/>
      <c r="AAS479" s="263"/>
      <c r="AAT479" s="263"/>
      <c r="AAU479" s="263"/>
      <c r="AAV479" s="263"/>
      <c r="AAW479" s="263"/>
      <c r="AAX479" s="263"/>
      <c r="AAY479" s="263"/>
      <c r="AAZ479" s="263"/>
      <c r="ABA479" s="263"/>
      <c r="ABB479" s="263"/>
      <c r="ABC479" s="263"/>
      <c r="ABD479" s="263"/>
      <c r="ABE479" s="263"/>
      <c r="ABF479" s="263"/>
      <c r="ABG479" s="263"/>
      <c r="ABH479" s="263"/>
      <c r="ABI479" s="263"/>
      <c r="ABJ479" s="263"/>
      <c r="ABK479" s="263"/>
      <c r="ABL479" s="263"/>
      <c r="ABM479" s="263"/>
      <c r="ABN479" s="263"/>
      <c r="ABO479" s="263"/>
      <c r="ABP479" s="263"/>
      <c r="ABQ479" s="263"/>
      <c r="ABR479" s="263"/>
      <c r="ABS479" s="263"/>
      <c r="ABT479" s="263"/>
      <c r="ABU479" s="263"/>
      <c r="ABV479" s="263"/>
      <c r="ABW479" s="263"/>
      <c r="ABX479" s="263"/>
      <c r="ABY479" s="263"/>
      <c r="ABZ479" s="263"/>
      <c r="ACA479" s="263"/>
      <c r="ACB479" s="263"/>
      <c r="ACC479" s="263"/>
      <c r="ACD479" s="263"/>
      <c r="ACE479" s="263"/>
      <c r="ACF479" s="263"/>
      <c r="ACG479" s="263"/>
      <c r="ACH479" s="263"/>
      <c r="ACI479" s="263"/>
      <c r="ACJ479" s="263"/>
      <c r="ACK479" s="263"/>
      <c r="ACL479" s="263"/>
      <c r="ACM479" s="263"/>
      <c r="ACN479" s="263"/>
      <c r="ACO479" s="263"/>
      <c r="ACP479" s="263"/>
      <c r="ACQ479" s="263"/>
      <c r="ACR479" s="263"/>
      <c r="ACS479" s="263"/>
      <c r="ACT479" s="263"/>
      <c r="ACU479" s="263"/>
      <c r="ACV479" s="263"/>
      <c r="ACW479" s="263"/>
      <c r="ACX479" s="263"/>
      <c r="ACY479" s="263"/>
      <c r="ACZ479" s="263"/>
      <c r="ADA479" s="263"/>
      <c r="ADB479" s="263"/>
      <c r="ADC479" s="263"/>
      <c r="ADD479" s="263"/>
      <c r="ADE479" s="263"/>
      <c r="ADF479" s="263"/>
      <c r="ADG479" s="263"/>
      <c r="ADH479" s="263"/>
      <c r="ADI479" s="263"/>
      <c r="ADJ479" s="263"/>
      <c r="ADK479" s="263"/>
      <c r="ADL479" s="263"/>
      <c r="ADM479" s="263"/>
      <c r="ADN479" s="263"/>
      <c r="ADO479" s="263"/>
      <c r="ADP479" s="263"/>
      <c r="ADQ479" s="263"/>
      <c r="ADR479" s="263"/>
      <c r="ADS479" s="263"/>
      <c r="ADT479" s="263"/>
      <c r="ADU479" s="263"/>
      <c r="ADV479" s="263"/>
      <c r="ADW479" s="263"/>
      <c r="ADX479" s="263"/>
      <c r="ADY479" s="263"/>
      <c r="ADZ479" s="263"/>
      <c r="AEA479" s="263"/>
      <c r="AEB479" s="263"/>
      <c r="AEC479" s="263"/>
      <c r="AED479" s="263"/>
      <c r="AEE479" s="263"/>
      <c r="AEF479" s="263"/>
      <c r="AEG479" s="263"/>
      <c r="AEH479" s="263"/>
      <c r="AEI479" s="263"/>
      <c r="AEJ479" s="263"/>
      <c r="AEK479" s="263"/>
      <c r="AEL479" s="263"/>
      <c r="AEM479" s="263"/>
      <c r="AEN479" s="263"/>
      <c r="AEO479" s="263"/>
      <c r="AEP479" s="263"/>
      <c r="AEQ479" s="263"/>
      <c r="AER479" s="263"/>
      <c r="AES479" s="263"/>
      <c r="AET479" s="263"/>
      <c r="AEU479" s="263"/>
      <c r="AEV479" s="263"/>
      <c r="AEW479" s="263"/>
      <c r="AEX479" s="263"/>
      <c r="AEY479" s="263"/>
      <c r="AEZ479" s="263"/>
      <c r="AFA479" s="263"/>
      <c r="AFB479" s="263"/>
      <c r="AFC479" s="263"/>
      <c r="AFD479" s="263"/>
      <c r="AFE479" s="263"/>
      <c r="AFF479" s="263"/>
      <c r="AFG479" s="263"/>
      <c r="AFH479" s="263"/>
      <c r="AFI479" s="263"/>
      <c r="AFJ479" s="263"/>
      <c r="AFK479" s="263"/>
      <c r="AFL479" s="263"/>
      <c r="AFM479" s="263"/>
      <c r="AFN479" s="263"/>
      <c r="AFO479" s="263"/>
      <c r="AFP479" s="263"/>
      <c r="AFQ479" s="263"/>
      <c r="AFR479" s="263"/>
      <c r="AFS479" s="263"/>
      <c r="AFT479" s="263"/>
      <c r="AFU479" s="263"/>
      <c r="AFV479" s="263"/>
      <c r="AFW479" s="263"/>
      <c r="AFX479" s="263"/>
      <c r="AFY479" s="263"/>
      <c r="AFZ479" s="263"/>
      <c r="AGA479" s="263"/>
      <c r="AGB479" s="263"/>
      <c r="AGC479" s="263"/>
      <c r="AGD479" s="263"/>
      <c r="AGE479" s="263"/>
      <c r="AGF479" s="263"/>
      <c r="AGG479" s="263"/>
      <c r="AGH479" s="263"/>
      <c r="AGI479" s="263"/>
      <c r="AGJ479" s="263"/>
      <c r="AGK479" s="263"/>
      <c r="AGL479" s="263"/>
      <c r="AGM479" s="263"/>
      <c r="AGN479" s="263"/>
      <c r="AGO479" s="263"/>
      <c r="AGP479" s="263"/>
      <c r="AGQ479" s="263"/>
      <c r="AGR479" s="263"/>
      <c r="AGS479" s="263"/>
      <c r="AGT479" s="263"/>
      <c r="AGU479" s="263"/>
      <c r="AGV479" s="263"/>
      <c r="AGW479" s="263"/>
      <c r="AGX479" s="263"/>
      <c r="AGY479" s="263"/>
      <c r="AGZ479" s="263"/>
      <c r="AHA479" s="263"/>
      <c r="AHB479" s="263"/>
      <c r="AHC479" s="263"/>
      <c r="AHD479" s="263"/>
      <c r="AHE479" s="263"/>
      <c r="AHF479" s="263"/>
      <c r="AHG479" s="263"/>
      <c r="AHH479" s="263"/>
      <c r="AHI479" s="263"/>
      <c r="AHJ479" s="263"/>
      <c r="AHK479" s="263"/>
      <c r="AHL479" s="263"/>
      <c r="AHM479" s="263"/>
      <c r="AHN479" s="263"/>
      <c r="AHO479" s="263"/>
      <c r="AHP479" s="263"/>
      <c r="AHQ479" s="263"/>
      <c r="AHR479" s="263"/>
      <c r="AHS479" s="263"/>
      <c r="AHT479" s="263"/>
      <c r="AHU479" s="263"/>
      <c r="AHV479" s="263"/>
      <c r="AHW479" s="263"/>
      <c r="AHX479" s="263"/>
      <c r="AHY479" s="263"/>
      <c r="AHZ479" s="263"/>
      <c r="AIA479" s="263"/>
      <c r="AIB479" s="263"/>
      <c r="AIC479" s="263"/>
      <c r="AID479" s="263"/>
      <c r="AIE479" s="263"/>
      <c r="AIF479" s="263"/>
      <c r="AIG479" s="263"/>
      <c r="AIH479" s="263"/>
      <c r="AII479" s="263"/>
      <c r="AIJ479" s="263"/>
      <c r="AIK479" s="263"/>
      <c r="AIL479" s="263"/>
      <c r="AIM479" s="263"/>
      <c r="AIN479" s="263"/>
      <c r="AIO479" s="263"/>
      <c r="AIP479" s="263"/>
      <c r="AIQ479" s="263"/>
      <c r="AIR479" s="263"/>
      <c r="AIS479" s="263"/>
      <c r="AIT479" s="263"/>
      <c r="AIU479" s="263"/>
      <c r="AIV479" s="263"/>
      <c r="AIW479" s="263"/>
      <c r="AIX479" s="263"/>
      <c r="AIY479" s="263"/>
      <c r="AIZ479" s="263"/>
      <c r="AJA479" s="263"/>
      <c r="AJB479" s="263"/>
      <c r="AJC479" s="263"/>
      <c r="AJD479" s="263"/>
      <c r="AJE479" s="263"/>
      <c r="AJF479" s="263"/>
      <c r="AJG479" s="263"/>
      <c r="AJH479" s="263"/>
      <c r="AJI479" s="263"/>
      <c r="AJJ479" s="263"/>
      <c r="AJK479" s="263"/>
      <c r="AJL479" s="263"/>
      <c r="AJM479" s="263"/>
      <c r="AJN479" s="263"/>
      <c r="AJO479" s="263"/>
      <c r="AJP479" s="263"/>
      <c r="AJQ479" s="263"/>
      <c r="AJR479" s="263"/>
      <c r="AJS479" s="263"/>
      <c r="AJT479" s="263"/>
      <c r="AJU479" s="263"/>
      <c r="AJV479" s="263"/>
      <c r="AJW479" s="263"/>
      <c r="AJX479" s="263"/>
      <c r="AJY479" s="263"/>
      <c r="AJZ479" s="263"/>
      <c r="AKA479" s="263"/>
      <c r="AKB479" s="263"/>
      <c r="AKC479" s="263"/>
      <c r="AKD479" s="263"/>
      <c r="AKE479" s="263"/>
      <c r="AKF479" s="263"/>
      <c r="AKG479" s="263"/>
      <c r="AKH479" s="263"/>
      <c r="AKI479" s="263"/>
      <c r="AKJ479" s="263"/>
      <c r="AKK479" s="263"/>
      <c r="AKL479" s="263"/>
      <c r="AKM479" s="263"/>
      <c r="AKN479" s="263"/>
      <c r="AKO479" s="263"/>
      <c r="AKP479" s="263"/>
      <c r="AKQ479" s="263"/>
      <c r="AKR479" s="263"/>
      <c r="AKS479" s="263"/>
      <c r="AKT479" s="263"/>
      <c r="AKU479" s="263"/>
      <c r="AKV479" s="263"/>
      <c r="AKW479" s="263"/>
      <c r="AKX479" s="263"/>
      <c r="AKY479" s="263"/>
      <c r="AKZ479" s="263"/>
      <c r="ALA479" s="263"/>
      <c r="ALB479" s="263"/>
      <c r="ALC479" s="263"/>
      <c r="ALD479" s="263"/>
      <c r="ALE479" s="263"/>
      <c r="ALF479" s="263"/>
      <c r="ALG479" s="263"/>
      <c r="ALH479" s="263"/>
      <c r="ALI479" s="263"/>
      <c r="ALJ479" s="263"/>
      <c r="ALK479" s="263"/>
      <c r="ALL479" s="263"/>
      <c r="ALM479" s="263"/>
      <c r="ALN479" s="263"/>
      <c r="ALO479" s="263"/>
      <c r="ALP479" s="263"/>
      <c r="ALQ479" s="263"/>
      <c r="ALR479" s="263"/>
      <c r="ALS479" s="263"/>
      <c r="ALT479" s="263"/>
      <c r="ALU479" s="263"/>
      <c r="ALV479" s="263"/>
      <c r="ALW479" s="263"/>
      <c r="ALX479" s="263"/>
      <c r="ALY479" s="263"/>
      <c r="ALZ479" s="263"/>
      <c r="AMA479" s="263"/>
      <c r="AMB479" s="263"/>
      <c r="AMC479" s="263"/>
      <c r="AMD479" s="263"/>
      <c r="AME479" s="263"/>
      <c r="AMF479" s="263"/>
      <c r="AMG479" s="263"/>
      <c r="AMH479" s="263"/>
      <c r="AMI479" s="263"/>
      <c r="AMJ479" s="263"/>
      <c r="AMK479" s="263"/>
      <c r="AML479" s="263"/>
      <c r="AMM479" s="263"/>
      <c r="AMN479" s="263"/>
      <c r="AMO479" s="263"/>
      <c r="AMP479" s="263"/>
      <c r="AMQ479" s="263"/>
      <c r="AMR479" s="263"/>
      <c r="AMS479" s="263"/>
      <c r="AMT479" s="263"/>
      <c r="AMU479" s="263"/>
      <c r="AMV479" s="263"/>
      <c r="AMW479" s="263"/>
      <c r="AMX479" s="263"/>
      <c r="AMY479" s="263"/>
      <c r="AMZ479" s="263"/>
      <c r="ANA479" s="263"/>
      <c r="ANB479" s="263"/>
      <c r="ANC479" s="263"/>
      <c r="AND479" s="263"/>
      <c r="ANE479" s="263"/>
      <c r="ANF479" s="263"/>
      <c r="ANG479" s="263"/>
      <c r="ANH479" s="263"/>
      <c r="ANI479" s="263"/>
      <c r="ANJ479" s="263"/>
      <c r="ANK479" s="263"/>
      <c r="ANL479" s="263"/>
      <c r="ANM479" s="263"/>
      <c r="ANN479" s="263"/>
      <c r="ANO479" s="263"/>
      <c r="ANP479" s="263"/>
      <c r="ANQ479" s="263"/>
      <c r="ANR479" s="263"/>
      <c r="ANS479" s="263"/>
      <c r="ANT479" s="263"/>
      <c r="ANU479" s="263"/>
      <c r="ANV479" s="263"/>
      <c r="ANW479" s="263"/>
      <c r="ANX479" s="263"/>
      <c r="ANY479" s="263"/>
      <c r="ANZ479" s="263"/>
      <c r="AOA479" s="263"/>
      <c r="AOB479" s="263"/>
      <c r="AOC479" s="263"/>
      <c r="AOD479" s="263"/>
      <c r="AOE479" s="263"/>
      <c r="AOF479" s="263"/>
      <c r="AOG479" s="263"/>
      <c r="AOH479" s="263"/>
      <c r="AOI479" s="263"/>
      <c r="AOJ479" s="263"/>
      <c r="AOK479" s="263"/>
      <c r="AOL479" s="263"/>
      <c r="AOM479" s="263"/>
      <c r="AON479" s="263"/>
      <c r="AOO479" s="263"/>
      <c r="AOP479" s="263"/>
      <c r="AOQ479" s="263"/>
      <c r="AOR479" s="263"/>
      <c r="AOS479" s="263"/>
      <c r="AOT479" s="263"/>
      <c r="AOU479" s="263"/>
    </row>
    <row r="480" spans="1:1087" s="264" customFormat="1">
      <c r="A480" s="332"/>
      <c r="B480" s="328"/>
      <c r="C480" s="292"/>
      <c r="D480" s="292"/>
      <c r="E480" s="292"/>
      <c r="F480" s="333"/>
      <c r="G480" s="334"/>
      <c r="H480" s="334"/>
      <c r="I480" s="335"/>
      <c r="J480" s="292"/>
      <c r="K480" s="336"/>
      <c r="L480" s="292"/>
      <c r="N480" s="263"/>
      <c r="O480" s="263"/>
      <c r="P480" s="263"/>
      <c r="Q480" s="263"/>
      <c r="R480" s="263"/>
      <c r="S480" s="263"/>
      <c r="T480" s="263"/>
      <c r="U480" s="263"/>
      <c r="V480" s="263"/>
      <c r="W480" s="263"/>
      <c r="X480" s="263"/>
      <c r="Y480" s="263"/>
      <c r="Z480" s="263"/>
      <c r="AA480" s="263"/>
      <c r="AB480" s="263"/>
      <c r="AC480" s="263"/>
      <c r="AD480" s="263"/>
      <c r="AE480" s="263"/>
      <c r="AF480" s="263"/>
      <c r="AG480" s="263"/>
      <c r="AH480" s="263"/>
      <c r="AI480" s="263"/>
      <c r="AJ480" s="263"/>
      <c r="AK480" s="263"/>
      <c r="AL480" s="263"/>
      <c r="AM480" s="263"/>
      <c r="AN480" s="263"/>
      <c r="AO480" s="263"/>
      <c r="AP480" s="263"/>
      <c r="AQ480" s="263"/>
      <c r="AR480" s="263"/>
      <c r="AS480" s="263"/>
      <c r="AT480" s="263"/>
      <c r="AU480" s="263"/>
      <c r="AV480" s="263"/>
      <c r="AW480" s="263"/>
      <c r="AX480" s="263"/>
      <c r="AY480" s="263"/>
      <c r="AZ480" s="263"/>
      <c r="BA480" s="263"/>
      <c r="BB480" s="263"/>
      <c r="BC480" s="263"/>
      <c r="BD480" s="263"/>
      <c r="BE480" s="263"/>
      <c r="BF480" s="263"/>
      <c r="BG480" s="263"/>
      <c r="BH480" s="263"/>
      <c r="BI480" s="263"/>
      <c r="BJ480" s="263"/>
      <c r="BK480" s="263"/>
      <c r="BL480" s="263"/>
      <c r="BM480" s="263"/>
      <c r="BN480" s="263"/>
      <c r="BO480" s="263"/>
      <c r="BP480" s="263"/>
      <c r="BQ480" s="263"/>
      <c r="BR480" s="263"/>
      <c r="BS480" s="263"/>
      <c r="BT480" s="263"/>
      <c r="BU480" s="263"/>
      <c r="BV480" s="263"/>
      <c r="BW480" s="263"/>
      <c r="BX480" s="263"/>
      <c r="BY480" s="263"/>
      <c r="BZ480" s="263"/>
      <c r="CA480" s="263"/>
      <c r="CB480" s="263"/>
      <c r="CC480" s="263"/>
      <c r="CD480" s="263"/>
      <c r="CE480" s="263"/>
      <c r="CF480" s="263"/>
      <c r="CG480" s="263"/>
      <c r="CH480" s="263"/>
      <c r="CI480" s="263"/>
      <c r="CJ480" s="263"/>
      <c r="CK480" s="263"/>
      <c r="CL480" s="263"/>
      <c r="CM480" s="263"/>
      <c r="CN480" s="263"/>
      <c r="CO480" s="263"/>
      <c r="CP480" s="263"/>
      <c r="CQ480" s="263"/>
      <c r="CR480" s="263"/>
      <c r="CS480" s="263"/>
      <c r="CT480" s="263"/>
      <c r="CU480" s="263"/>
      <c r="CV480" s="263"/>
      <c r="CW480" s="263"/>
      <c r="CX480" s="263"/>
      <c r="CY480" s="263"/>
      <c r="CZ480" s="263"/>
      <c r="DA480" s="263"/>
      <c r="DB480" s="263"/>
      <c r="DC480" s="263"/>
      <c r="DD480" s="263"/>
      <c r="DE480" s="263"/>
      <c r="DF480" s="263"/>
      <c r="DG480" s="263"/>
      <c r="DH480" s="263"/>
      <c r="DI480" s="263"/>
      <c r="DJ480" s="263"/>
      <c r="DK480" s="263"/>
      <c r="DL480" s="263"/>
      <c r="DM480" s="263"/>
      <c r="DN480" s="263"/>
      <c r="DO480" s="263"/>
      <c r="DP480" s="263"/>
      <c r="DQ480" s="263"/>
      <c r="DR480" s="263"/>
      <c r="DS480" s="263"/>
      <c r="DT480" s="263"/>
      <c r="DU480" s="263"/>
      <c r="DV480" s="263"/>
      <c r="DW480" s="263"/>
      <c r="DX480" s="263"/>
      <c r="DY480" s="263"/>
      <c r="DZ480" s="263"/>
      <c r="EA480" s="263"/>
      <c r="EB480" s="263"/>
      <c r="EC480" s="263"/>
      <c r="ED480" s="263"/>
      <c r="EE480" s="263"/>
      <c r="EF480" s="263"/>
      <c r="EG480" s="263"/>
      <c r="EH480" s="263"/>
      <c r="EI480" s="263"/>
      <c r="EJ480" s="263"/>
      <c r="EK480" s="263"/>
      <c r="EL480" s="263"/>
      <c r="EM480" s="263"/>
      <c r="EN480" s="263"/>
      <c r="EO480" s="263"/>
      <c r="EP480" s="263"/>
      <c r="EQ480" s="263"/>
      <c r="ER480" s="263"/>
      <c r="ES480" s="263"/>
      <c r="ET480" s="263"/>
      <c r="EU480" s="263"/>
      <c r="EV480" s="263"/>
      <c r="EW480" s="263"/>
      <c r="EX480" s="263"/>
      <c r="EY480" s="263"/>
      <c r="EZ480" s="263"/>
      <c r="FA480" s="263"/>
      <c r="FB480" s="263"/>
      <c r="FC480" s="263"/>
      <c r="FD480" s="263"/>
      <c r="FE480" s="263"/>
      <c r="FF480" s="263"/>
      <c r="FG480" s="263"/>
      <c r="FH480" s="263"/>
      <c r="FI480" s="263"/>
      <c r="FJ480" s="263"/>
      <c r="FK480" s="263"/>
      <c r="FL480" s="263"/>
      <c r="FM480" s="263"/>
      <c r="FN480" s="263"/>
      <c r="FO480" s="263"/>
      <c r="FP480" s="263"/>
      <c r="FQ480" s="263"/>
      <c r="FR480" s="263"/>
      <c r="FS480" s="263"/>
      <c r="FT480" s="263"/>
      <c r="FU480" s="263"/>
      <c r="FV480" s="263"/>
      <c r="FW480" s="263"/>
      <c r="FX480" s="263"/>
      <c r="FY480" s="263"/>
      <c r="FZ480" s="263"/>
      <c r="GA480" s="263"/>
      <c r="GB480" s="263"/>
      <c r="GC480" s="263"/>
      <c r="GD480" s="263"/>
      <c r="GE480" s="263"/>
      <c r="GF480" s="263"/>
      <c r="GG480" s="263"/>
      <c r="GH480" s="263"/>
      <c r="GI480" s="263"/>
      <c r="GJ480" s="263"/>
      <c r="GK480" s="263"/>
      <c r="GL480" s="263"/>
      <c r="GM480" s="263"/>
      <c r="GN480" s="263"/>
      <c r="GO480" s="263"/>
      <c r="GP480" s="263"/>
      <c r="GQ480" s="263"/>
      <c r="GR480" s="263"/>
      <c r="GS480" s="263"/>
      <c r="GT480" s="263"/>
      <c r="GU480" s="263"/>
      <c r="GV480" s="263"/>
      <c r="GW480" s="263"/>
      <c r="GX480" s="263"/>
      <c r="GY480" s="263"/>
      <c r="GZ480" s="263"/>
      <c r="HA480" s="263"/>
      <c r="HB480" s="263"/>
      <c r="HC480" s="263"/>
      <c r="HD480" s="263"/>
      <c r="HE480" s="263"/>
      <c r="HF480" s="263"/>
      <c r="HG480" s="263"/>
      <c r="HH480" s="263"/>
      <c r="HI480" s="263"/>
      <c r="HJ480" s="263"/>
      <c r="HK480" s="263"/>
      <c r="HL480" s="263"/>
      <c r="HM480" s="263"/>
      <c r="HN480" s="263"/>
      <c r="HO480" s="263"/>
      <c r="HP480" s="263"/>
      <c r="HQ480" s="263"/>
      <c r="HR480" s="263"/>
      <c r="HS480" s="263"/>
      <c r="HT480" s="263"/>
      <c r="HU480" s="263"/>
      <c r="HV480" s="263"/>
      <c r="HW480" s="263"/>
      <c r="HX480" s="263"/>
      <c r="HY480" s="263"/>
      <c r="HZ480" s="263"/>
      <c r="IA480" s="263"/>
      <c r="IB480" s="263"/>
      <c r="IC480" s="263"/>
      <c r="ID480" s="263"/>
      <c r="IE480" s="263"/>
      <c r="IF480" s="263"/>
      <c r="IG480" s="263"/>
      <c r="IH480" s="263"/>
      <c r="II480" s="263"/>
      <c r="IJ480" s="263"/>
      <c r="IK480" s="263"/>
      <c r="IL480" s="263"/>
      <c r="IM480" s="263"/>
      <c r="IN480" s="263"/>
      <c r="IO480" s="263"/>
      <c r="IP480" s="263"/>
      <c r="IQ480" s="263"/>
      <c r="IR480" s="263"/>
      <c r="IS480" s="263"/>
      <c r="IT480" s="263"/>
      <c r="IU480" s="263"/>
      <c r="IV480" s="263"/>
      <c r="IW480" s="263"/>
      <c r="IX480" s="263"/>
      <c r="IY480" s="263"/>
      <c r="IZ480" s="263"/>
      <c r="JA480" s="263"/>
      <c r="JB480" s="263"/>
      <c r="JC480" s="263"/>
      <c r="JD480" s="263"/>
      <c r="JE480" s="263"/>
      <c r="JF480" s="263"/>
      <c r="JG480" s="263"/>
      <c r="JH480" s="263"/>
      <c r="JI480" s="263"/>
      <c r="JJ480" s="263"/>
      <c r="JK480" s="263"/>
      <c r="JL480" s="263"/>
      <c r="JM480" s="263"/>
      <c r="JN480" s="263"/>
      <c r="JO480" s="263"/>
      <c r="JP480" s="263"/>
      <c r="JQ480" s="263"/>
      <c r="JR480" s="263"/>
      <c r="JS480" s="263"/>
      <c r="JT480" s="263"/>
      <c r="JU480" s="263"/>
      <c r="JV480" s="263"/>
      <c r="JW480" s="263"/>
      <c r="JX480" s="263"/>
      <c r="JY480" s="263"/>
      <c r="JZ480" s="263"/>
      <c r="KA480" s="263"/>
      <c r="KB480" s="263"/>
      <c r="KC480" s="263"/>
      <c r="KD480" s="263"/>
      <c r="KE480" s="263"/>
      <c r="KF480" s="263"/>
      <c r="KG480" s="263"/>
      <c r="KH480" s="263"/>
      <c r="KI480" s="263"/>
      <c r="KJ480" s="263"/>
      <c r="KK480" s="263"/>
      <c r="KL480" s="263"/>
      <c r="KM480" s="263"/>
      <c r="KN480" s="263"/>
      <c r="KO480" s="263"/>
      <c r="KP480" s="263"/>
      <c r="KQ480" s="263"/>
      <c r="KR480" s="263"/>
      <c r="KS480" s="263"/>
      <c r="KT480" s="263"/>
      <c r="KU480" s="263"/>
      <c r="KV480" s="263"/>
      <c r="KW480" s="263"/>
      <c r="KX480" s="263"/>
      <c r="KY480" s="263"/>
      <c r="KZ480" s="263"/>
      <c r="LA480" s="263"/>
      <c r="LB480" s="263"/>
      <c r="LC480" s="263"/>
      <c r="LD480" s="263"/>
      <c r="LE480" s="263"/>
      <c r="LF480" s="263"/>
      <c r="LG480" s="263"/>
      <c r="LH480" s="263"/>
      <c r="LI480" s="263"/>
      <c r="LJ480" s="263"/>
      <c r="LK480" s="263"/>
      <c r="LL480" s="263"/>
      <c r="LM480" s="263"/>
      <c r="LN480" s="263"/>
      <c r="LO480" s="263"/>
      <c r="LP480" s="263"/>
      <c r="LQ480" s="263"/>
      <c r="LR480" s="263"/>
      <c r="LS480" s="263"/>
      <c r="LT480" s="263"/>
      <c r="LU480" s="263"/>
      <c r="LV480" s="263"/>
      <c r="LW480" s="263"/>
      <c r="LX480" s="263"/>
      <c r="LY480" s="263"/>
      <c r="LZ480" s="263"/>
      <c r="MA480" s="263"/>
      <c r="MB480" s="263"/>
      <c r="MC480" s="263"/>
      <c r="MD480" s="263"/>
      <c r="ME480" s="263"/>
      <c r="MF480" s="263"/>
      <c r="MG480" s="263"/>
      <c r="MH480" s="263"/>
      <c r="MI480" s="263"/>
      <c r="MJ480" s="263"/>
      <c r="MK480" s="263"/>
      <c r="ML480" s="263"/>
      <c r="MM480" s="263"/>
      <c r="MN480" s="263"/>
      <c r="MO480" s="263"/>
      <c r="MP480" s="263"/>
      <c r="MQ480" s="263"/>
      <c r="MR480" s="263"/>
      <c r="MS480" s="263"/>
      <c r="MT480" s="263"/>
      <c r="MU480" s="263"/>
      <c r="MV480" s="263"/>
      <c r="MW480" s="263"/>
      <c r="MX480" s="263"/>
      <c r="MY480" s="263"/>
      <c r="MZ480" s="263"/>
      <c r="NA480" s="263"/>
      <c r="NB480" s="263"/>
      <c r="NC480" s="263"/>
      <c r="ND480" s="263"/>
      <c r="NE480" s="263"/>
      <c r="NF480" s="263"/>
      <c r="NG480" s="263"/>
      <c r="NH480" s="263"/>
      <c r="NI480" s="263"/>
      <c r="NJ480" s="263"/>
      <c r="NK480" s="263"/>
      <c r="NL480" s="263"/>
      <c r="NM480" s="263"/>
      <c r="NN480" s="263"/>
      <c r="NO480" s="263"/>
      <c r="NP480" s="263"/>
      <c r="NQ480" s="263"/>
      <c r="NR480" s="263"/>
      <c r="NS480" s="263"/>
      <c r="NT480" s="263"/>
      <c r="NU480" s="263"/>
      <c r="NV480" s="263"/>
      <c r="NW480" s="263"/>
      <c r="NX480" s="263"/>
      <c r="NY480" s="263"/>
      <c r="NZ480" s="263"/>
      <c r="OA480" s="263"/>
      <c r="OB480" s="263"/>
      <c r="OC480" s="263"/>
      <c r="OD480" s="263"/>
      <c r="OE480" s="263"/>
      <c r="OF480" s="263"/>
      <c r="OG480" s="263"/>
      <c r="OH480" s="263"/>
      <c r="OI480" s="263"/>
      <c r="OJ480" s="263"/>
      <c r="OK480" s="263"/>
      <c r="OL480" s="263"/>
      <c r="OM480" s="263"/>
      <c r="ON480" s="263"/>
      <c r="OO480" s="263"/>
      <c r="OP480" s="263"/>
      <c r="OQ480" s="263"/>
      <c r="OR480" s="263"/>
      <c r="OS480" s="263"/>
      <c r="OT480" s="263"/>
      <c r="OU480" s="263"/>
      <c r="OV480" s="263"/>
      <c r="OW480" s="263"/>
      <c r="OX480" s="263"/>
      <c r="OY480" s="263"/>
      <c r="OZ480" s="263"/>
      <c r="PA480" s="263"/>
      <c r="PB480" s="263"/>
      <c r="PC480" s="263"/>
      <c r="PD480" s="263"/>
      <c r="PE480" s="263"/>
      <c r="PF480" s="263"/>
      <c r="PG480" s="263"/>
      <c r="PH480" s="263"/>
      <c r="PI480" s="263"/>
      <c r="PJ480" s="263"/>
      <c r="PK480" s="263"/>
      <c r="PL480" s="263"/>
      <c r="PM480" s="263"/>
      <c r="PN480" s="263"/>
      <c r="PO480" s="263"/>
      <c r="PP480" s="263"/>
      <c r="PQ480" s="263"/>
      <c r="PR480" s="263"/>
      <c r="PS480" s="263"/>
      <c r="PT480" s="263"/>
      <c r="PU480" s="263"/>
      <c r="PV480" s="263"/>
      <c r="PW480" s="263"/>
      <c r="PX480" s="263"/>
      <c r="PY480" s="263"/>
      <c r="PZ480" s="263"/>
      <c r="QA480" s="263"/>
      <c r="QB480" s="263"/>
      <c r="QC480" s="263"/>
      <c r="QD480" s="263"/>
      <c r="QE480" s="263"/>
      <c r="QF480" s="263"/>
      <c r="QG480" s="263"/>
      <c r="QH480" s="263"/>
      <c r="QI480" s="263"/>
      <c r="QJ480" s="263"/>
      <c r="QK480" s="263"/>
      <c r="QL480" s="263"/>
      <c r="QM480" s="263"/>
      <c r="QN480" s="263"/>
      <c r="QO480" s="263"/>
      <c r="QP480" s="263"/>
      <c r="QQ480" s="263"/>
      <c r="QR480" s="263"/>
      <c r="QS480" s="263"/>
      <c r="QT480" s="263"/>
      <c r="QU480" s="263"/>
      <c r="QV480" s="263"/>
      <c r="QW480" s="263"/>
      <c r="QX480" s="263"/>
      <c r="QY480" s="263"/>
      <c r="QZ480" s="263"/>
      <c r="RA480" s="263"/>
      <c r="RB480" s="263"/>
      <c r="RC480" s="263"/>
      <c r="RD480" s="263"/>
      <c r="RE480" s="263"/>
      <c r="RF480" s="263"/>
      <c r="RG480" s="263"/>
      <c r="RH480" s="263"/>
      <c r="RI480" s="263"/>
      <c r="RJ480" s="263"/>
      <c r="RK480" s="263"/>
      <c r="RL480" s="263"/>
      <c r="RM480" s="263"/>
      <c r="RN480" s="263"/>
      <c r="RO480" s="263"/>
      <c r="RP480" s="263"/>
      <c r="RQ480" s="263"/>
      <c r="RR480" s="263"/>
      <c r="RS480" s="263"/>
      <c r="RT480" s="263"/>
      <c r="RU480" s="263"/>
      <c r="RV480" s="263"/>
      <c r="RW480" s="263"/>
      <c r="RX480" s="263"/>
      <c r="RY480" s="263"/>
      <c r="RZ480" s="263"/>
      <c r="SA480" s="263"/>
      <c r="SB480" s="263"/>
      <c r="SC480" s="263"/>
      <c r="SD480" s="263"/>
      <c r="SE480" s="263"/>
      <c r="SF480" s="263"/>
      <c r="SG480" s="263"/>
      <c r="SH480" s="263"/>
      <c r="SI480" s="263"/>
      <c r="SJ480" s="263"/>
      <c r="SK480" s="263"/>
      <c r="SL480" s="263"/>
      <c r="SM480" s="263"/>
      <c r="SN480" s="263"/>
      <c r="SO480" s="263"/>
      <c r="SP480" s="263"/>
      <c r="SQ480" s="263"/>
      <c r="SR480" s="263"/>
      <c r="SS480" s="263"/>
      <c r="ST480" s="263"/>
      <c r="SU480" s="263"/>
      <c r="SV480" s="263"/>
      <c r="SW480" s="263"/>
      <c r="SX480" s="263"/>
      <c r="SY480" s="263"/>
      <c r="SZ480" s="263"/>
      <c r="TA480" s="263"/>
      <c r="TB480" s="263"/>
      <c r="TC480" s="263"/>
      <c r="TD480" s="263"/>
      <c r="TE480" s="263"/>
      <c r="TF480" s="263"/>
      <c r="TG480" s="263"/>
      <c r="TH480" s="263"/>
      <c r="TI480" s="263"/>
      <c r="TJ480" s="263"/>
      <c r="TK480" s="263"/>
      <c r="TL480" s="263"/>
      <c r="TM480" s="263"/>
      <c r="TN480" s="263"/>
      <c r="TO480" s="263"/>
      <c r="TP480" s="263"/>
      <c r="TQ480" s="263"/>
      <c r="TR480" s="263"/>
      <c r="TS480" s="263"/>
      <c r="TT480" s="263"/>
      <c r="TU480" s="263"/>
      <c r="TV480" s="263"/>
      <c r="TW480" s="263"/>
      <c r="TX480" s="263"/>
      <c r="TY480" s="263"/>
      <c r="TZ480" s="263"/>
      <c r="UA480" s="263"/>
      <c r="UB480" s="263"/>
      <c r="UC480" s="263"/>
      <c r="UD480" s="263"/>
      <c r="UE480" s="263"/>
      <c r="UF480" s="263"/>
      <c r="UG480" s="263"/>
      <c r="UH480" s="263"/>
      <c r="UI480" s="263"/>
      <c r="UJ480" s="263"/>
      <c r="UK480" s="263"/>
      <c r="UL480" s="263"/>
      <c r="UM480" s="263"/>
      <c r="UN480" s="263"/>
      <c r="UO480" s="263"/>
      <c r="UP480" s="263"/>
      <c r="UQ480" s="263"/>
      <c r="UR480" s="263"/>
      <c r="US480" s="263"/>
      <c r="UT480" s="263"/>
      <c r="UU480" s="263"/>
      <c r="UV480" s="263"/>
      <c r="UW480" s="263"/>
      <c r="UX480" s="263"/>
      <c r="UY480" s="263"/>
      <c r="UZ480" s="263"/>
      <c r="VA480" s="263"/>
      <c r="VB480" s="263"/>
      <c r="VC480" s="263"/>
      <c r="VD480" s="263"/>
      <c r="VE480" s="263"/>
      <c r="VF480" s="263"/>
      <c r="VG480" s="263"/>
      <c r="VH480" s="263"/>
      <c r="VI480" s="263"/>
      <c r="VJ480" s="263"/>
      <c r="VK480" s="263"/>
      <c r="VL480" s="263"/>
      <c r="VM480" s="263"/>
      <c r="VN480" s="263"/>
      <c r="VO480" s="263"/>
      <c r="VP480" s="263"/>
      <c r="VQ480" s="263"/>
      <c r="VR480" s="263"/>
      <c r="VS480" s="263"/>
      <c r="VT480" s="263"/>
      <c r="VU480" s="263"/>
      <c r="VV480" s="263"/>
      <c r="VW480" s="263"/>
      <c r="VX480" s="263"/>
      <c r="VY480" s="263"/>
      <c r="VZ480" s="263"/>
      <c r="WA480" s="263"/>
      <c r="WB480" s="263"/>
      <c r="WC480" s="263"/>
      <c r="WD480" s="263"/>
      <c r="WE480" s="263"/>
      <c r="WF480" s="263"/>
      <c r="WG480" s="263"/>
      <c r="WH480" s="263"/>
      <c r="WI480" s="263"/>
      <c r="WJ480" s="263"/>
      <c r="WK480" s="263"/>
      <c r="WL480" s="263"/>
      <c r="WM480" s="263"/>
      <c r="WN480" s="263"/>
      <c r="WO480" s="263"/>
      <c r="WP480" s="263"/>
      <c r="WQ480" s="263"/>
      <c r="WR480" s="263"/>
      <c r="WS480" s="263"/>
      <c r="WT480" s="263"/>
      <c r="WU480" s="263"/>
      <c r="WV480" s="263"/>
      <c r="WW480" s="263"/>
      <c r="WX480" s="263"/>
      <c r="WY480" s="263"/>
      <c r="WZ480" s="263"/>
      <c r="XA480" s="263"/>
      <c r="XB480" s="263"/>
      <c r="XC480" s="263"/>
      <c r="XD480" s="263"/>
      <c r="XE480" s="263"/>
      <c r="XF480" s="263"/>
      <c r="XG480" s="263"/>
      <c r="XH480" s="263"/>
      <c r="XI480" s="263"/>
      <c r="XJ480" s="263"/>
      <c r="XK480" s="263"/>
      <c r="XL480" s="263"/>
      <c r="XM480" s="263"/>
      <c r="XN480" s="263"/>
      <c r="XO480" s="263"/>
      <c r="XP480" s="263"/>
      <c r="XQ480" s="263"/>
      <c r="XR480" s="263"/>
      <c r="XS480" s="263"/>
      <c r="XT480" s="263"/>
      <c r="XU480" s="263"/>
      <c r="XV480" s="263"/>
      <c r="XW480" s="263"/>
      <c r="XX480" s="263"/>
      <c r="XY480" s="263"/>
      <c r="XZ480" s="263"/>
      <c r="YA480" s="263"/>
      <c r="YB480" s="263"/>
      <c r="YC480" s="263"/>
      <c r="YD480" s="263"/>
      <c r="YE480" s="263"/>
      <c r="YF480" s="263"/>
      <c r="YG480" s="263"/>
      <c r="YH480" s="263"/>
      <c r="YI480" s="263"/>
      <c r="YJ480" s="263"/>
      <c r="YK480" s="263"/>
      <c r="YL480" s="263"/>
      <c r="YM480" s="263"/>
      <c r="YN480" s="263"/>
      <c r="YO480" s="263"/>
      <c r="YP480" s="263"/>
      <c r="YQ480" s="263"/>
      <c r="YR480" s="263"/>
      <c r="YS480" s="263"/>
      <c r="YT480" s="263"/>
      <c r="YU480" s="263"/>
      <c r="YV480" s="263"/>
      <c r="YW480" s="263"/>
      <c r="YX480" s="263"/>
      <c r="YY480" s="263"/>
      <c r="YZ480" s="263"/>
      <c r="ZA480" s="263"/>
      <c r="ZB480" s="263"/>
      <c r="ZC480" s="263"/>
      <c r="ZD480" s="263"/>
      <c r="ZE480" s="263"/>
      <c r="ZF480" s="263"/>
      <c r="ZG480" s="263"/>
      <c r="ZH480" s="263"/>
      <c r="ZI480" s="263"/>
      <c r="ZJ480" s="263"/>
      <c r="ZK480" s="263"/>
      <c r="ZL480" s="263"/>
      <c r="ZM480" s="263"/>
      <c r="ZN480" s="263"/>
      <c r="ZO480" s="263"/>
      <c r="ZP480" s="263"/>
      <c r="ZQ480" s="263"/>
      <c r="ZR480" s="263"/>
      <c r="ZS480" s="263"/>
      <c r="ZT480" s="263"/>
      <c r="ZU480" s="263"/>
      <c r="ZV480" s="263"/>
      <c r="ZW480" s="263"/>
      <c r="ZX480" s="263"/>
      <c r="ZY480" s="263"/>
      <c r="ZZ480" s="263"/>
      <c r="AAA480" s="263"/>
      <c r="AAB480" s="263"/>
      <c r="AAC480" s="263"/>
      <c r="AAD480" s="263"/>
      <c r="AAE480" s="263"/>
      <c r="AAF480" s="263"/>
      <c r="AAG480" s="263"/>
      <c r="AAH480" s="263"/>
      <c r="AAI480" s="263"/>
      <c r="AAJ480" s="263"/>
      <c r="AAK480" s="263"/>
      <c r="AAL480" s="263"/>
      <c r="AAM480" s="263"/>
      <c r="AAN480" s="263"/>
      <c r="AAO480" s="263"/>
      <c r="AAP480" s="263"/>
      <c r="AAQ480" s="263"/>
      <c r="AAR480" s="263"/>
      <c r="AAS480" s="263"/>
      <c r="AAT480" s="263"/>
      <c r="AAU480" s="263"/>
      <c r="AAV480" s="263"/>
      <c r="AAW480" s="263"/>
      <c r="AAX480" s="263"/>
      <c r="AAY480" s="263"/>
      <c r="AAZ480" s="263"/>
      <c r="ABA480" s="263"/>
      <c r="ABB480" s="263"/>
      <c r="ABC480" s="263"/>
      <c r="ABD480" s="263"/>
      <c r="ABE480" s="263"/>
      <c r="ABF480" s="263"/>
      <c r="ABG480" s="263"/>
      <c r="ABH480" s="263"/>
      <c r="ABI480" s="263"/>
      <c r="ABJ480" s="263"/>
      <c r="ABK480" s="263"/>
      <c r="ABL480" s="263"/>
      <c r="ABM480" s="263"/>
      <c r="ABN480" s="263"/>
      <c r="ABO480" s="263"/>
      <c r="ABP480" s="263"/>
      <c r="ABQ480" s="263"/>
      <c r="ABR480" s="263"/>
      <c r="ABS480" s="263"/>
      <c r="ABT480" s="263"/>
      <c r="ABU480" s="263"/>
      <c r="ABV480" s="263"/>
      <c r="ABW480" s="263"/>
      <c r="ABX480" s="263"/>
      <c r="ABY480" s="263"/>
      <c r="ABZ480" s="263"/>
      <c r="ACA480" s="263"/>
      <c r="ACB480" s="263"/>
      <c r="ACC480" s="263"/>
      <c r="ACD480" s="263"/>
      <c r="ACE480" s="263"/>
      <c r="ACF480" s="263"/>
      <c r="ACG480" s="263"/>
      <c r="ACH480" s="263"/>
      <c r="ACI480" s="263"/>
      <c r="ACJ480" s="263"/>
      <c r="ACK480" s="263"/>
      <c r="ACL480" s="263"/>
      <c r="ACM480" s="263"/>
      <c r="ACN480" s="263"/>
      <c r="ACO480" s="263"/>
      <c r="ACP480" s="263"/>
      <c r="ACQ480" s="263"/>
      <c r="ACR480" s="263"/>
      <c r="ACS480" s="263"/>
      <c r="ACT480" s="263"/>
      <c r="ACU480" s="263"/>
      <c r="ACV480" s="263"/>
      <c r="ACW480" s="263"/>
      <c r="ACX480" s="263"/>
      <c r="ACY480" s="263"/>
      <c r="ACZ480" s="263"/>
      <c r="ADA480" s="263"/>
      <c r="ADB480" s="263"/>
      <c r="ADC480" s="263"/>
      <c r="ADD480" s="263"/>
      <c r="ADE480" s="263"/>
      <c r="ADF480" s="263"/>
      <c r="ADG480" s="263"/>
      <c r="ADH480" s="263"/>
      <c r="ADI480" s="263"/>
      <c r="ADJ480" s="263"/>
      <c r="ADK480" s="263"/>
      <c r="ADL480" s="263"/>
      <c r="ADM480" s="263"/>
      <c r="ADN480" s="263"/>
      <c r="ADO480" s="263"/>
      <c r="ADP480" s="263"/>
      <c r="ADQ480" s="263"/>
      <c r="ADR480" s="263"/>
      <c r="ADS480" s="263"/>
      <c r="ADT480" s="263"/>
      <c r="ADU480" s="263"/>
      <c r="ADV480" s="263"/>
      <c r="ADW480" s="263"/>
      <c r="ADX480" s="263"/>
      <c r="ADY480" s="263"/>
      <c r="ADZ480" s="263"/>
      <c r="AEA480" s="263"/>
      <c r="AEB480" s="263"/>
      <c r="AEC480" s="263"/>
      <c r="AED480" s="263"/>
      <c r="AEE480" s="263"/>
      <c r="AEF480" s="263"/>
      <c r="AEG480" s="263"/>
      <c r="AEH480" s="263"/>
      <c r="AEI480" s="263"/>
      <c r="AEJ480" s="263"/>
      <c r="AEK480" s="263"/>
      <c r="AEL480" s="263"/>
      <c r="AEM480" s="263"/>
      <c r="AEN480" s="263"/>
      <c r="AEO480" s="263"/>
      <c r="AEP480" s="263"/>
      <c r="AEQ480" s="263"/>
      <c r="AER480" s="263"/>
      <c r="AES480" s="263"/>
      <c r="AET480" s="263"/>
      <c r="AEU480" s="263"/>
      <c r="AEV480" s="263"/>
      <c r="AEW480" s="263"/>
      <c r="AEX480" s="263"/>
      <c r="AEY480" s="263"/>
      <c r="AEZ480" s="263"/>
      <c r="AFA480" s="263"/>
      <c r="AFB480" s="263"/>
      <c r="AFC480" s="263"/>
      <c r="AFD480" s="263"/>
      <c r="AFE480" s="263"/>
      <c r="AFF480" s="263"/>
      <c r="AFG480" s="263"/>
      <c r="AFH480" s="263"/>
      <c r="AFI480" s="263"/>
      <c r="AFJ480" s="263"/>
      <c r="AFK480" s="263"/>
      <c r="AFL480" s="263"/>
      <c r="AFM480" s="263"/>
      <c r="AFN480" s="263"/>
      <c r="AFO480" s="263"/>
      <c r="AFP480" s="263"/>
      <c r="AFQ480" s="263"/>
      <c r="AFR480" s="263"/>
      <c r="AFS480" s="263"/>
      <c r="AFT480" s="263"/>
      <c r="AFU480" s="263"/>
      <c r="AFV480" s="263"/>
      <c r="AFW480" s="263"/>
      <c r="AFX480" s="263"/>
      <c r="AFY480" s="263"/>
      <c r="AFZ480" s="263"/>
      <c r="AGA480" s="263"/>
      <c r="AGB480" s="263"/>
      <c r="AGC480" s="263"/>
      <c r="AGD480" s="263"/>
      <c r="AGE480" s="263"/>
      <c r="AGF480" s="263"/>
      <c r="AGG480" s="263"/>
      <c r="AGH480" s="263"/>
      <c r="AGI480" s="263"/>
      <c r="AGJ480" s="263"/>
      <c r="AGK480" s="263"/>
      <c r="AGL480" s="263"/>
      <c r="AGM480" s="263"/>
      <c r="AGN480" s="263"/>
      <c r="AGO480" s="263"/>
      <c r="AGP480" s="263"/>
      <c r="AGQ480" s="263"/>
      <c r="AGR480" s="263"/>
      <c r="AGS480" s="263"/>
      <c r="AGT480" s="263"/>
      <c r="AGU480" s="263"/>
      <c r="AGV480" s="263"/>
      <c r="AGW480" s="263"/>
      <c r="AGX480" s="263"/>
      <c r="AGY480" s="263"/>
      <c r="AGZ480" s="263"/>
      <c r="AHA480" s="263"/>
      <c r="AHB480" s="263"/>
      <c r="AHC480" s="263"/>
      <c r="AHD480" s="263"/>
      <c r="AHE480" s="263"/>
      <c r="AHF480" s="263"/>
      <c r="AHG480" s="263"/>
      <c r="AHH480" s="263"/>
      <c r="AHI480" s="263"/>
      <c r="AHJ480" s="263"/>
      <c r="AHK480" s="263"/>
      <c r="AHL480" s="263"/>
      <c r="AHM480" s="263"/>
      <c r="AHN480" s="263"/>
      <c r="AHO480" s="263"/>
      <c r="AHP480" s="263"/>
      <c r="AHQ480" s="263"/>
      <c r="AHR480" s="263"/>
      <c r="AHS480" s="263"/>
      <c r="AHT480" s="263"/>
      <c r="AHU480" s="263"/>
      <c r="AHV480" s="263"/>
      <c r="AHW480" s="263"/>
      <c r="AHX480" s="263"/>
      <c r="AHY480" s="263"/>
      <c r="AHZ480" s="263"/>
      <c r="AIA480" s="263"/>
      <c r="AIB480" s="263"/>
      <c r="AIC480" s="263"/>
      <c r="AID480" s="263"/>
      <c r="AIE480" s="263"/>
      <c r="AIF480" s="263"/>
      <c r="AIG480" s="263"/>
      <c r="AIH480" s="263"/>
      <c r="AII480" s="263"/>
      <c r="AIJ480" s="263"/>
      <c r="AIK480" s="263"/>
      <c r="AIL480" s="263"/>
      <c r="AIM480" s="263"/>
      <c r="AIN480" s="263"/>
      <c r="AIO480" s="263"/>
      <c r="AIP480" s="263"/>
      <c r="AIQ480" s="263"/>
      <c r="AIR480" s="263"/>
      <c r="AIS480" s="263"/>
      <c r="AIT480" s="263"/>
      <c r="AIU480" s="263"/>
      <c r="AIV480" s="263"/>
      <c r="AIW480" s="263"/>
      <c r="AIX480" s="263"/>
      <c r="AIY480" s="263"/>
      <c r="AIZ480" s="263"/>
      <c r="AJA480" s="263"/>
      <c r="AJB480" s="263"/>
      <c r="AJC480" s="263"/>
      <c r="AJD480" s="263"/>
      <c r="AJE480" s="263"/>
      <c r="AJF480" s="263"/>
      <c r="AJG480" s="263"/>
      <c r="AJH480" s="263"/>
      <c r="AJI480" s="263"/>
      <c r="AJJ480" s="263"/>
      <c r="AJK480" s="263"/>
      <c r="AJL480" s="263"/>
      <c r="AJM480" s="263"/>
      <c r="AJN480" s="263"/>
      <c r="AJO480" s="263"/>
      <c r="AJP480" s="263"/>
      <c r="AJQ480" s="263"/>
      <c r="AJR480" s="263"/>
      <c r="AJS480" s="263"/>
      <c r="AJT480" s="263"/>
      <c r="AJU480" s="263"/>
      <c r="AJV480" s="263"/>
      <c r="AJW480" s="263"/>
      <c r="AJX480" s="263"/>
      <c r="AJY480" s="263"/>
      <c r="AJZ480" s="263"/>
      <c r="AKA480" s="263"/>
      <c r="AKB480" s="263"/>
      <c r="AKC480" s="263"/>
      <c r="AKD480" s="263"/>
      <c r="AKE480" s="263"/>
      <c r="AKF480" s="263"/>
      <c r="AKG480" s="263"/>
      <c r="AKH480" s="263"/>
      <c r="AKI480" s="263"/>
      <c r="AKJ480" s="263"/>
      <c r="AKK480" s="263"/>
      <c r="AKL480" s="263"/>
      <c r="AKM480" s="263"/>
      <c r="AKN480" s="263"/>
      <c r="AKO480" s="263"/>
      <c r="AKP480" s="263"/>
      <c r="AKQ480" s="263"/>
      <c r="AKR480" s="263"/>
      <c r="AKS480" s="263"/>
      <c r="AKT480" s="263"/>
      <c r="AKU480" s="263"/>
      <c r="AKV480" s="263"/>
      <c r="AKW480" s="263"/>
      <c r="AKX480" s="263"/>
      <c r="AKY480" s="263"/>
      <c r="AKZ480" s="263"/>
      <c r="ALA480" s="263"/>
      <c r="ALB480" s="263"/>
      <c r="ALC480" s="263"/>
      <c r="ALD480" s="263"/>
      <c r="ALE480" s="263"/>
      <c r="ALF480" s="263"/>
      <c r="ALG480" s="263"/>
      <c r="ALH480" s="263"/>
      <c r="ALI480" s="263"/>
      <c r="ALJ480" s="263"/>
      <c r="ALK480" s="263"/>
      <c r="ALL480" s="263"/>
      <c r="ALM480" s="263"/>
      <c r="ALN480" s="263"/>
      <c r="ALO480" s="263"/>
      <c r="ALP480" s="263"/>
      <c r="ALQ480" s="263"/>
      <c r="ALR480" s="263"/>
      <c r="ALS480" s="263"/>
      <c r="ALT480" s="263"/>
      <c r="ALU480" s="263"/>
      <c r="ALV480" s="263"/>
      <c r="ALW480" s="263"/>
      <c r="ALX480" s="263"/>
      <c r="ALY480" s="263"/>
      <c r="ALZ480" s="263"/>
      <c r="AMA480" s="263"/>
      <c r="AMB480" s="263"/>
      <c r="AMC480" s="263"/>
      <c r="AMD480" s="263"/>
      <c r="AME480" s="263"/>
      <c r="AMF480" s="263"/>
      <c r="AMG480" s="263"/>
      <c r="AMH480" s="263"/>
      <c r="AMI480" s="263"/>
      <c r="AMJ480" s="263"/>
      <c r="AMK480" s="263"/>
      <c r="AML480" s="263"/>
      <c r="AMM480" s="263"/>
      <c r="AMN480" s="263"/>
      <c r="AMO480" s="263"/>
      <c r="AMP480" s="263"/>
      <c r="AMQ480" s="263"/>
      <c r="AMR480" s="263"/>
      <c r="AMS480" s="263"/>
      <c r="AMT480" s="263"/>
      <c r="AMU480" s="263"/>
      <c r="AMV480" s="263"/>
      <c r="AMW480" s="263"/>
      <c r="AMX480" s="263"/>
      <c r="AMY480" s="263"/>
      <c r="AMZ480" s="263"/>
      <c r="ANA480" s="263"/>
      <c r="ANB480" s="263"/>
      <c r="ANC480" s="263"/>
      <c r="AND480" s="263"/>
      <c r="ANE480" s="263"/>
      <c r="ANF480" s="263"/>
      <c r="ANG480" s="263"/>
      <c r="ANH480" s="263"/>
      <c r="ANI480" s="263"/>
      <c r="ANJ480" s="263"/>
      <c r="ANK480" s="263"/>
      <c r="ANL480" s="263"/>
      <c r="ANM480" s="263"/>
      <c r="ANN480" s="263"/>
      <c r="ANO480" s="263"/>
      <c r="ANP480" s="263"/>
      <c r="ANQ480" s="263"/>
      <c r="ANR480" s="263"/>
      <c r="ANS480" s="263"/>
      <c r="ANT480" s="263"/>
      <c r="ANU480" s="263"/>
      <c r="ANV480" s="263"/>
      <c r="ANW480" s="263"/>
      <c r="ANX480" s="263"/>
      <c r="ANY480" s="263"/>
      <c r="ANZ480" s="263"/>
      <c r="AOA480" s="263"/>
      <c r="AOB480" s="263"/>
      <c r="AOC480" s="263"/>
      <c r="AOD480" s="263"/>
      <c r="AOE480" s="263"/>
      <c r="AOF480" s="263"/>
      <c r="AOG480" s="263"/>
      <c r="AOH480" s="263"/>
      <c r="AOI480" s="263"/>
      <c r="AOJ480" s="263"/>
      <c r="AOK480" s="263"/>
      <c r="AOL480" s="263"/>
      <c r="AOM480" s="263"/>
      <c r="AON480" s="263"/>
      <c r="AOO480" s="263"/>
      <c r="AOP480" s="263"/>
      <c r="AOQ480" s="263"/>
      <c r="AOR480" s="263"/>
      <c r="AOS480" s="263"/>
      <c r="AOT480" s="263"/>
      <c r="AOU480" s="263"/>
    </row>
    <row r="481" spans="1:1087" s="264" customFormat="1">
      <c r="A481" s="332"/>
      <c r="B481" s="328"/>
      <c r="C481" s="292"/>
      <c r="D481" s="292"/>
      <c r="E481" s="292"/>
      <c r="F481" s="333"/>
      <c r="G481" s="334"/>
      <c r="H481" s="334"/>
      <c r="I481" s="335"/>
      <c r="J481" s="292"/>
      <c r="K481" s="336"/>
      <c r="L481" s="292"/>
      <c r="N481" s="263"/>
      <c r="O481" s="263"/>
      <c r="P481" s="263"/>
      <c r="Q481" s="263"/>
      <c r="R481" s="263"/>
      <c r="S481" s="263"/>
      <c r="T481" s="263"/>
      <c r="U481" s="263"/>
      <c r="V481" s="263"/>
      <c r="W481" s="263"/>
      <c r="X481" s="263"/>
      <c r="Y481" s="263"/>
      <c r="Z481" s="263"/>
      <c r="AA481" s="263"/>
      <c r="AB481" s="263"/>
      <c r="AC481" s="263"/>
      <c r="AD481" s="263"/>
      <c r="AE481" s="263"/>
      <c r="AF481" s="263"/>
      <c r="AG481" s="263"/>
      <c r="AH481" s="263"/>
      <c r="AI481" s="263"/>
      <c r="AJ481" s="263"/>
      <c r="AK481" s="263"/>
      <c r="AL481" s="263"/>
      <c r="AM481" s="263"/>
      <c r="AN481" s="263"/>
      <c r="AO481" s="263"/>
      <c r="AP481" s="263"/>
      <c r="AQ481" s="263"/>
      <c r="AR481" s="263"/>
      <c r="AS481" s="263"/>
      <c r="AT481" s="263"/>
      <c r="AU481" s="263"/>
      <c r="AV481" s="263"/>
      <c r="AW481" s="263"/>
      <c r="AX481" s="263"/>
      <c r="AY481" s="263"/>
      <c r="AZ481" s="263"/>
      <c r="BA481" s="263"/>
      <c r="BB481" s="263"/>
      <c r="BC481" s="263"/>
      <c r="BD481" s="263"/>
      <c r="BE481" s="263"/>
      <c r="BF481" s="263"/>
      <c r="BG481" s="263"/>
      <c r="BH481" s="263"/>
      <c r="BI481" s="263"/>
      <c r="BJ481" s="263"/>
      <c r="BK481" s="263"/>
      <c r="BL481" s="263"/>
      <c r="BM481" s="263"/>
      <c r="BN481" s="263"/>
      <c r="BO481" s="263"/>
      <c r="BP481" s="263"/>
      <c r="BQ481" s="263"/>
      <c r="BR481" s="263"/>
      <c r="BS481" s="263"/>
      <c r="BT481" s="263"/>
      <c r="BU481" s="263"/>
      <c r="BV481" s="263"/>
      <c r="BW481" s="263"/>
      <c r="BX481" s="263"/>
      <c r="BY481" s="263"/>
      <c r="BZ481" s="263"/>
      <c r="CA481" s="263"/>
      <c r="CB481" s="263"/>
      <c r="CC481" s="263"/>
      <c r="CD481" s="263"/>
      <c r="CE481" s="263"/>
      <c r="CF481" s="263"/>
      <c r="CG481" s="263"/>
      <c r="CH481" s="263"/>
      <c r="CI481" s="263"/>
      <c r="CJ481" s="263"/>
      <c r="CK481" s="263"/>
      <c r="CL481" s="263"/>
      <c r="CM481" s="263"/>
      <c r="CN481" s="263"/>
      <c r="CO481" s="263"/>
      <c r="CP481" s="263"/>
      <c r="CQ481" s="263"/>
      <c r="CR481" s="263"/>
      <c r="CS481" s="263"/>
      <c r="CT481" s="263"/>
      <c r="CU481" s="263"/>
      <c r="CV481" s="263"/>
      <c r="CW481" s="263"/>
      <c r="CX481" s="263"/>
      <c r="CY481" s="263"/>
      <c r="CZ481" s="263"/>
      <c r="DA481" s="263"/>
      <c r="DB481" s="263"/>
      <c r="DC481" s="263"/>
      <c r="DD481" s="263"/>
      <c r="DE481" s="263"/>
      <c r="DF481" s="263"/>
      <c r="DG481" s="263"/>
      <c r="DH481" s="263"/>
      <c r="DI481" s="263"/>
      <c r="DJ481" s="263"/>
      <c r="DK481" s="263"/>
      <c r="DL481" s="263"/>
      <c r="DM481" s="263"/>
      <c r="DN481" s="263"/>
      <c r="DO481" s="263"/>
      <c r="DP481" s="263"/>
      <c r="DQ481" s="263"/>
      <c r="DR481" s="263"/>
      <c r="DS481" s="263"/>
      <c r="DT481" s="263"/>
      <c r="DU481" s="263"/>
      <c r="DV481" s="263"/>
      <c r="DW481" s="263"/>
      <c r="DX481" s="263"/>
      <c r="DY481" s="263"/>
      <c r="DZ481" s="263"/>
      <c r="EA481" s="263"/>
      <c r="EB481" s="263"/>
      <c r="EC481" s="263"/>
      <c r="ED481" s="263"/>
      <c r="EE481" s="263"/>
      <c r="EF481" s="263"/>
      <c r="EG481" s="263"/>
      <c r="EH481" s="263"/>
      <c r="EI481" s="263"/>
      <c r="EJ481" s="263"/>
      <c r="EK481" s="263"/>
      <c r="EL481" s="263"/>
      <c r="EM481" s="263"/>
      <c r="EN481" s="263"/>
      <c r="EO481" s="263"/>
      <c r="EP481" s="263"/>
      <c r="EQ481" s="263"/>
      <c r="ER481" s="263"/>
      <c r="ES481" s="263"/>
      <c r="ET481" s="263"/>
      <c r="EU481" s="263"/>
      <c r="EV481" s="263"/>
      <c r="EW481" s="263"/>
      <c r="EX481" s="263"/>
      <c r="EY481" s="263"/>
      <c r="EZ481" s="263"/>
      <c r="FA481" s="263"/>
      <c r="FB481" s="263"/>
      <c r="FC481" s="263"/>
      <c r="FD481" s="263"/>
      <c r="FE481" s="263"/>
      <c r="FF481" s="263"/>
      <c r="FG481" s="263"/>
      <c r="FH481" s="263"/>
      <c r="FI481" s="263"/>
      <c r="FJ481" s="263"/>
      <c r="FK481" s="263"/>
      <c r="FL481" s="263"/>
      <c r="FM481" s="263"/>
      <c r="FN481" s="263"/>
      <c r="FO481" s="263"/>
      <c r="FP481" s="263"/>
      <c r="FQ481" s="263"/>
      <c r="FR481" s="263"/>
      <c r="FS481" s="263"/>
      <c r="FT481" s="263"/>
      <c r="FU481" s="263"/>
      <c r="FV481" s="263"/>
      <c r="FW481" s="263"/>
      <c r="FX481" s="263"/>
      <c r="FY481" s="263"/>
      <c r="FZ481" s="263"/>
      <c r="GA481" s="263"/>
      <c r="GB481" s="263"/>
      <c r="GC481" s="263"/>
      <c r="GD481" s="263"/>
      <c r="GE481" s="263"/>
      <c r="GF481" s="263"/>
      <c r="GG481" s="263"/>
      <c r="GH481" s="263"/>
      <c r="GI481" s="263"/>
      <c r="GJ481" s="263"/>
      <c r="GK481" s="263"/>
      <c r="GL481" s="263"/>
      <c r="GM481" s="263"/>
      <c r="GN481" s="263"/>
      <c r="GO481" s="263"/>
      <c r="GP481" s="263"/>
      <c r="GQ481" s="263"/>
      <c r="GR481" s="263"/>
      <c r="GS481" s="263"/>
      <c r="GT481" s="263"/>
      <c r="GU481" s="263"/>
      <c r="GV481" s="263"/>
      <c r="GW481" s="263"/>
      <c r="GX481" s="263"/>
      <c r="GY481" s="263"/>
      <c r="GZ481" s="263"/>
      <c r="HA481" s="263"/>
      <c r="HB481" s="263"/>
      <c r="HC481" s="263"/>
      <c r="HD481" s="263"/>
      <c r="HE481" s="263"/>
      <c r="HF481" s="263"/>
      <c r="HG481" s="263"/>
      <c r="HH481" s="263"/>
      <c r="HI481" s="263"/>
      <c r="HJ481" s="263"/>
      <c r="HK481" s="263"/>
      <c r="HL481" s="263"/>
      <c r="HM481" s="263"/>
      <c r="HN481" s="263"/>
      <c r="HO481" s="263"/>
      <c r="HP481" s="263"/>
      <c r="HQ481" s="263"/>
      <c r="HR481" s="263"/>
      <c r="HS481" s="263"/>
      <c r="HT481" s="263"/>
      <c r="HU481" s="263"/>
      <c r="HV481" s="263"/>
      <c r="HW481" s="263"/>
      <c r="HX481" s="263"/>
      <c r="HY481" s="263"/>
      <c r="HZ481" s="263"/>
      <c r="IA481" s="263"/>
      <c r="IB481" s="263"/>
      <c r="IC481" s="263"/>
      <c r="ID481" s="263"/>
      <c r="IE481" s="263"/>
      <c r="IF481" s="263"/>
      <c r="IG481" s="263"/>
      <c r="IH481" s="263"/>
      <c r="II481" s="263"/>
      <c r="IJ481" s="263"/>
      <c r="IK481" s="263"/>
      <c r="IL481" s="263"/>
      <c r="IM481" s="263"/>
      <c r="IN481" s="263"/>
      <c r="IO481" s="263"/>
      <c r="IP481" s="263"/>
      <c r="IQ481" s="263"/>
      <c r="IR481" s="263"/>
      <c r="IS481" s="263"/>
      <c r="IT481" s="263"/>
      <c r="IU481" s="263"/>
      <c r="IV481" s="263"/>
      <c r="IW481" s="263"/>
      <c r="IX481" s="263"/>
      <c r="IY481" s="263"/>
      <c r="IZ481" s="263"/>
      <c r="JA481" s="263"/>
      <c r="JB481" s="263"/>
      <c r="JC481" s="263"/>
      <c r="JD481" s="263"/>
      <c r="JE481" s="263"/>
      <c r="JF481" s="263"/>
      <c r="JG481" s="263"/>
      <c r="JH481" s="263"/>
      <c r="JI481" s="263"/>
      <c r="JJ481" s="263"/>
      <c r="JK481" s="263"/>
      <c r="JL481" s="263"/>
      <c r="JM481" s="263"/>
      <c r="JN481" s="263"/>
      <c r="JO481" s="263"/>
      <c r="JP481" s="263"/>
      <c r="JQ481" s="263"/>
      <c r="JR481" s="263"/>
      <c r="JS481" s="263"/>
      <c r="JT481" s="263"/>
      <c r="JU481" s="263"/>
      <c r="JV481" s="263"/>
      <c r="JW481" s="263"/>
      <c r="JX481" s="263"/>
      <c r="JY481" s="263"/>
      <c r="JZ481" s="263"/>
      <c r="KA481" s="263"/>
      <c r="KB481" s="263"/>
      <c r="KC481" s="263"/>
      <c r="KD481" s="263"/>
      <c r="KE481" s="263"/>
      <c r="KF481" s="263"/>
      <c r="KG481" s="263"/>
      <c r="KH481" s="263"/>
      <c r="KI481" s="263"/>
      <c r="KJ481" s="263"/>
      <c r="KK481" s="263"/>
      <c r="KL481" s="263"/>
      <c r="KM481" s="263"/>
      <c r="KN481" s="263"/>
      <c r="KO481" s="263"/>
      <c r="KP481" s="263"/>
      <c r="KQ481" s="263"/>
      <c r="KR481" s="263"/>
      <c r="KS481" s="263"/>
      <c r="KT481" s="263"/>
      <c r="KU481" s="263"/>
      <c r="KV481" s="263"/>
      <c r="KW481" s="263"/>
      <c r="KX481" s="263"/>
      <c r="KY481" s="263"/>
      <c r="KZ481" s="263"/>
      <c r="LA481" s="263"/>
      <c r="LB481" s="263"/>
      <c r="LC481" s="263"/>
      <c r="LD481" s="263"/>
      <c r="LE481" s="263"/>
      <c r="LF481" s="263"/>
      <c r="LG481" s="263"/>
      <c r="LH481" s="263"/>
      <c r="LI481" s="263"/>
      <c r="LJ481" s="263"/>
      <c r="LK481" s="263"/>
      <c r="LL481" s="263"/>
      <c r="LM481" s="263"/>
      <c r="LN481" s="263"/>
      <c r="LO481" s="263"/>
      <c r="LP481" s="263"/>
      <c r="LQ481" s="263"/>
      <c r="LR481" s="263"/>
      <c r="LS481" s="263"/>
      <c r="LT481" s="263"/>
      <c r="LU481" s="263"/>
      <c r="LV481" s="263"/>
      <c r="LW481" s="263"/>
      <c r="LX481" s="263"/>
      <c r="LY481" s="263"/>
      <c r="LZ481" s="263"/>
      <c r="MA481" s="263"/>
      <c r="MB481" s="263"/>
      <c r="MC481" s="263"/>
      <c r="MD481" s="263"/>
      <c r="ME481" s="263"/>
      <c r="MF481" s="263"/>
      <c r="MG481" s="263"/>
      <c r="MH481" s="263"/>
      <c r="MI481" s="263"/>
      <c r="MJ481" s="263"/>
      <c r="MK481" s="263"/>
      <c r="ML481" s="263"/>
      <c r="MM481" s="263"/>
      <c r="MN481" s="263"/>
      <c r="MO481" s="263"/>
      <c r="MP481" s="263"/>
      <c r="MQ481" s="263"/>
      <c r="MR481" s="263"/>
      <c r="MS481" s="263"/>
      <c r="MT481" s="263"/>
      <c r="MU481" s="263"/>
      <c r="MV481" s="263"/>
      <c r="MW481" s="263"/>
      <c r="MX481" s="263"/>
      <c r="MY481" s="263"/>
      <c r="MZ481" s="263"/>
      <c r="NA481" s="263"/>
      <c r="NB481" s="263"/>
      <c r="NC481" s="263"/>
      <c r="ND481" s="263"/>
      <c r="NE481" s="263"/>
      <c r="NF481" s="263"/>
      <c r="NG481" s="263"/>
      <c r="NH481" s="263"/>
      <c r="NI481" s="263"/>
      <c r="NJ481" s="263"/>
      <c r="NK481" s="263"/>
      <c r="NL481" s="263"/>
      <c r="NM481" s="263"/>
      <c r="NN481" s="263"/>
      <c r="NO481" s="263"/>
      <c r="NP481" s="263"/>
      <c r="NQ481" s="263"/>
      <c r="NR481" s="263"/>
      <c r="NS481" s="263"/>
      <c r="NT481" s="263"/>
      <c r="NU481" s="263"/>
      <c r="NV481" s="263"/>
      <c r="NW481" s="263"/>
      <c r="NX481" s="263"/>
      <c r="NY481" s="263"/>
      <c r="NZ481" s="263"/>
      <c r="OA481" s="263"/>
      <c r="OB481" s="263"/>
      <c r="OC481" s="263"/>
      <c r="OD481" s="263"/>
      <c r="OE481" s="263"/>
      <c r="OF481" s="263"/>
      <c r="OG481" s="263"/>
      <c r="OH481" s="263"/>
      <c r="OI481" s="263"/>
      <c r="OJ481" s="263"/>
      <c r="OK481" s="263"/>
      <c r="OL481" s="263"/>
      <c r="OM481" s="263"/>
      <c r="ON481" s="263"/>
      <c r="OO481" s="263"/>
      <c r="OP481" s="263"/>
      <c r="OQ481" s="263"/>
      <c r="OR481" s="263"/>
      <c r="OS481" s="263"/>
      <c r="OT481" s="263"/>
      <c r="OU481" s="263"/>
      <c r="OV481" s="263"/>
      <c r="OW481" s="263"/>
      <c r="OX481" s="263"/>
      <c r="OY481" s="263"/>
      <c r="OZ481" s="263"/>
      <c r="PA481" s="263"/>
      <c r="PB481" s="263"/>
      <c r="PC481" s="263"/>
      <c r="PD481" s="263"/>
      <c r="PE481" s="263"/>
      <c r="PF481" s="263"/>
      <c r="PG481" s="263"/>
      <c r="PH481" s="263"/>
      <c r="PI481" s="263"/>
      <c r="PJ481" s="263"/>
      <c r="PK481" s="263"/>
      <c r="PL481" s="263"/>
      <c r="PM481" s="263"/>
      <c r="PN481" s="263"/>
      <c r="PO481" s="263"/>
      <c r="PP481" s="263"/>
      <c r="PQ481" s="263"/>
      <c r="PR481" s="263"/>
      <c r="PS481" s="263"/>
      <c r="PT481" s="263"/>
      <c r="PU481" s="263"/>
      <c r="PV481" s="263"/>
      <c r="PW481" s="263"/>
      <c r="PX481" s="263"/>
      <c r="PY481" s="263"/>
      <c r="PZ481" s="263"/>
      <c r="QA481" s="263"/>
      <c r="QB481" s="263"/>
      <c r="QC481" s="263"/>
      <c r="QD481" s="263"/>
      <c r="QE481" s="263"/>
      <c r="QF481" s="263"/>
      <c r="QG481" s="263"/>
      <c r="QH481" s="263"/>
      <c r="QI481" s="263"/>
      <c r="QJ481" s="263"/>
      <c r="QK481" s="263"/>
      <c r="QL481" s="263"/>
      <c r="QM481" s="263"/>
      <c r="QN481" s="263"/>
      <c r="QO481" s="263"/>
      <c r="QP481" s="263"/>
      <c r="QQ481" s="263"/>
      <c r="QR481" s="263"/>
      <c r="QS481" s="263"/>
      <c r="QT481" s="263"/>
      <c r="QU481" s="263"/>
      <c r="QV481" s="263"/>
      <c r="QW481" s="263"/>
      <c r="QX481" s="263"/>
      <c r="QY481" s="263"/>
      <c r="QZ481" s="263"/>
      <c r="RA481" s="263"/>
      <c r="RB481" s="263"/>
      <c r="RC481" s="263"/>
      <c r="RD481" s="263"/>
      <c r="RE481" s="263"/>
      <c r="RF481" s="263"/>
      <c r="RG481" s="263"/>
      <c r="RH481" s="263"/>
      <c r="RI481" s="263"/>
      <c r="RJ481" s="263"/>
      <c r="RK481" s="263"/>
      <c r="RL481" s="263"/>
      <c r="RM481" s="263"/>
      <c r="RN481" s="263"/>
      <c r="RO481" s="263"/>
      <c r="RP481" s="263"/>
      <c r="RQ481" s="263"/>
      <c r="RR481" s="263"/>
      <c r="RS481" s="263"/>
      <c r="RT481" s="263"/>
      <c r="RU481" s="263"/>
      <c r="RV481" s="263"/>
      <c r="RW481" s="263"/>
      <c r="RX481" s="263"/>
      <c r="RY481" s="263"/>
      <c r="RZ481" s="263"/>
      <c r="SA481" s="263"/>
      <c r="SB481" s="263"/>
      <c r="SC481" s="263"/>
      <c r="SD481" s="263"/>
      <c r="SE481" s="263"/>
      <c r="SF481" s="263"/>
      <c r="SG481" s="263"/>
      <c r="SH481" s="263"/>
      <c r="SI481" s="263"/>
      <c r="SJ481" s="263"/>
      <c r="SK481" s="263"/>
      <c r="SL481" s="263"/>
      <c r="SM481" s="263"/>
      <c r="SN481" s="263"/>
      <c r="SO481" s="263"/>
      <c r="SP481" s="263"/>
      <c r="SQ481" s="263"/>
      <c r="SR481" s="263"/>
      <c r="SS481" s="263"/>
      <c r="ST481" s="263"/>
      <c r="SU481" s="263"/>
      <c r="SV481" s="263"/>
      <c r="SW481" s="263"/>
      <c r="SX481" s="263"/>
      <c r="SY481" s="263"/>
      <c r="SZ481" s="263"/>
      <c r="TA481" s="263"/>
      <c r="TB481" s="263"/>
      <c r="TC481" s="263"/>
      <c r="TD481" s="263"/>
      <c r="TE481" s="263"/>
      <c r="TF481" s="263"/>
      <c r="TG481" s="263"/>
      <c r="TH481" s="263"/>
      <c r="TI481" s="263"/>
      <c r="TJ481" s="263"/>
      <c r="TK481" s="263"/>
      <c r="TL481" s="263"/>
      <c r="TM481" s="263"/>
      <c r="TN481" s="263"/>
      <c r="TO481" s="263"/>
      <c r="TP481" s="263"/>
      <c r="TQ481" s="263"/>
      <c r="TR481" s="263"/>
      <c r="TS481" s="263"/>
      <c r="TT481" s="263"/>
      <c r="TU481" s="263"/>
      <c r="TV481" s="263"/>
      <c r="TW481" s="263"/>
      <c r="TX481" s="263"/>
      <c r="TY481" s="263"/>
      <c r="TZ481" s="263"/>
      <c r="UA481" s="263"/>
      <c r="UB481" s="263"/>
      <c r="UC481" s="263"/>
      <c r="UD481" s="263"/>
      <c r="UE481" s="263"/>
      <c r="UF481" s="263"/>
      <c r="UG481" s="263"/>
      <c r="UH481" s="263"/>
      <c r="UI481" s="263"/>
      <c r="UJ481" s="263"/>
      <c r="UK481" s="263"/>
      <c r="UL481" s="263"/>
      <c r="UM481" s="263"/>
      <c r="UN481" s="263"/>
      <c r="UO481" s="263"/>
      <c r="UP481" s="263"/>
      <c r="UQ481" s="263"/>
      <c r="UR481" s="263"/>
      <c r="US481" s="263"/>
      <c r="UT481" s="263"/>
      <c r="UU481" s="263"/>
      <c r="UV481" s="263"/>
      <c r="UW481" s="263"/>
      <c r="UX481" s="263"/>
      <c r="UY481" s="263"/>
      <c r="UZ481" s="263"/>
      <c r="VA481" s="263"/>
      <c r="VB481" s="263"/>
      <c r="VC481" s="263"/>
      <c r="VD481" s="263"/>
      <c r="VE481" s="263"/>
      <c r="VF481" s="263"/>
      <c r="VG481" s="263"/>
      <c r="VH481" s="263"/>
      <c r="VI481" s="263"/>
      <c r="VJ481" s="263"/>
      <c r="VK481" s="263"/>
      <c r="VL481" s="263"/>
      <c r="VM481" s="263"/>
      <c r="VN481" s="263"/>
      <c r="VO481" s="263"/>
      <c r="VP481" s="263"/>
      <c r="VQ481" s="263"/>
      <c r="VR481" s="263"/>
      <c r="VS481" s="263"/>
      <c r="VT481" s="263"/>
      <c r="VU481" s="263"/>
      <c r="VV481" s="263"/>
      <c r="VW481" s="263"/>
      <c r="VX481" s="263"/>
      <c r="VY481" s="263"/>
      <c r="VZ481" s="263"/>
      <c r="WA481" s="263"/>
      <c r="WB481" s="263"/>
      <c r="WC481" s="263"/>
      <c r="WD481" s="263"/>
      <c r="WE481" s="263"/>
      <c r="WF481" s="263"/>
      <c r="WG481" s="263"/>
      <c r="WH481" s="263"/>
      <c r="WI481" s="263"/>
      <c r="WJ481" s="263"/>
      <c r="WK481" s="263"/>
      <c r="WL481" s="263"/>
      <c r="WM481" s="263"/>
      <c r="WN481" s="263"/>
      <c r="WO481" s="263"/>
      <c r="WP481" s="263"/>
      <c r="WQ481" s="263"/>
      <c r="WR481" s="263"/>
      <c r="WS481" s="263"/>
      <c r="WT481" s="263"/>
      <c r="WU481" s="263"/>
      <c r="WV481" s="263"/>
      <c r="WW481" s="263"/>
      <c r="WX481" s="263"/>
      <c r="WY481" s="263"/>
      <c r="WZ481" s="263"/>
      <c r="XA481" s="263"/>
      <c r="XB481" s="263"/>
      <c r="XC481" s="263"/>
      <c r="XD481" s="263"/>
      <c r="XE481" s="263"/>
      <c r="XF481" s="263"/>
      <c r="XG481" s="263"/>
      <c r="XH481" s="263"/>
      <c r="XI481" s="263"/>
      <c r="XJ481" s="263"/>
      <c r="XK481" s="263"/>
      <c r="XL481" s="263"/>
      <c r="XM481" s="263"/>
      <c r="XN481" s="263"/>
      <c r="XO481" s="263"/>
      <c r="XP481" s="263"/>
      <c r="XQ481" s="263"/>
      <c r="XR481" s="263"/>
      <c r="XS481" s="263"/>
      <c r="XT481" s="263"/>
      <c r="XU481" s="263"/>
      <c r="XV481" s="263"/>
      <c r="XW481" s="263"/>
      <c r="XX481" s="263"/>
      <c r="XY481" s="263"/>
      <c r="XZ481" s="263"/>
      <c r="YA481" s="263"/>
      <c r="YB481" s="263"/>
      <c r="YC481" s="263"/>
      <c r="YD481" s="263"/>
      <c r="YE481" s="263"/>
      <c r="YF481" s="263"/>
      <c r="YG481" s="263"/>
      <c r="YH481" s="263"/>
      <c r="YI481" s="263"/>
      <c r="YJ481" s="263"/>
      <c r="YK481" s="263"/>
      <c r="YL481" s="263"/>
      <c r="YM481" s="263"/>
      <c r="YN481" s="263"/>
      <c r="YO481" s="263"/>
      <c r="YP481" s="263"/>
      <c r="YQ481" s="263"/>
      <c r="YR481" s="263"/>
      <c r="YS481" s="263"/>
      <c r="YT481" s="263"/>
      <c r="YU481" s="263"/>
      <c r="YV481" s="263"/>
      <c r="YW481" s="263"/>
      <c r="YX481" s="263"/>
      <c r="YY481" s="263"/>
      <c r="YZ481" s="263"/>
      <c r="ZA481" s="263"/>
      <c r="ZB481" s="263"/>
      <c r="ZC481" s="263"/>
      <c r="ZD481" s="263"/>
      <c r="ZE481" s="263"/>
      <c r="ZF481" s="263"/>
      <c r="ZG481" s="263"/>
      <c r="ZH481" s="263"/>
      <c r="ZI481" s="263"/>
      <c r="ZJ481" s="263"/>
      <c r="ZK481" s="263"/>
      <c r="ZL481" s="263"/>
      <c r="ZM481" s="263"/>
      <c r="ZN481" s="263"/>
      <c r="ZO481" s="263"/>
      <c r="ZP481" s="263"/>
      <c r="ZQ481" s="263"/>
      <c r="ZR481" s="263"/>
      <c r="ZS481" s="263"/>
      <c r="ZT481" s="263"/>
      <c r="ZU481" s="263"/>
      <c r="ZV481" s="263"/>
      <c r="ZW481" s="263"/>
      <c r="ZX481" s="263"/>
      <c r="ZY481" s="263"/>
      <c r="ZZ481" s="263"/>
      <c r="AAA481" s="263"/>
      <c r="AAB481" s="263"/>
      <c r="AAC481" s="263"/>
      <c r="AAD481" s="263"/>
      <c r="AAE481" s="263"/>
      <c r="AAF481" s="263"/>
      <c r="AAG481" s="263"/>
      <c r="AAH481" s="263"/>
      <c r="AAI481" s="263"/>
      <c r="AAJ481" s="263"/>
      <c r="AAK481" s="263"/>
      <c r="AAL481" s="263"/>
      <c r="AAM481" s="263"/>
      <c r="AAN481" s="263"/>
      <c r="AAO481" s="263"/>
      <c r="AAP481" s="263"/>
      <c r="AAQ481" s="263"/>
      <c r="AAR481" s="263"/>
      <c r="AAS481" s="263"/>
      <c r="AAT481" s="263"/>
      <c r="AAU481" s="263"/>
      <c r="AAV481" s="263"/>
      <c r="AAW481" s="263"/>
      <c r="AAX481" s="263"/>
      <c r="AAY481" s="263"/>
      <c r="AAZ481" s="263"/>
      <c r="ABA481" s="263"/>
      <c r="ABB481" s="263"/>
      <c r="ABC481" s="263"/>
      <c r="ABD481" s="263"/>
      <c r="ABE481" s="263"/>
      <c r="ABF481" s="263"/>
      <c r="ABG481" s="263"/>
      <c r="ABH481" s="263"/>
      <c r="ABI481" s="263"/>
      <c r="ABJ481" s="263"/>
      <c r="ABK481" s="263"/>
      <c r="ABL481" s="263"/>
      <c r="ABM481" s="263"/>
      <c r="ABN481" s="263"/>
      <c r="ABO481" s="263"/>
      <c r="ABP481" s="263"/>
      <c r="ABQ481" s="263"/>
      <c r="ABR481" s="263"/>
      <c r="ABS481" s="263"/>
      <c r="ABT481" s="263"/>
      <c r="ABU481" s="263"/>
      <c r="ABV481" s="263"/>
      <c r="ABW481" s="263"/>
      <c r="ABX481" s="263"/>
      <c r="ABY481" s="263"/>
      <c r="ABZ481" s="263"/>
      <c r="ACA481" s="263"/>
      <c r="ACB481" s="263"/>
      <c r="ACC481" s="263"/>
      <c r="ACD481" s="263"/>
      <c r="ACE481" s="263"/>
      <c r="ACF481" s="263"/>
      <c r="ACG481" s="263"/>
      <c r="ACH481" s="263"/>
      <c r="ACI481" s="263"/>
      <c r="ACJ481" s="263"/>
      <c r="ACK481" s="263"/>
      <c r="ACL481" s="263"/>
      <c r="ACM481" s="263"/>
      <c r="ACN481" s="263"/>
      <c r="ACO481" s="263"/>
      <c r="ACP481" s="263"/>
      <c r="ACQ481" s="263"/>
      <c r="ACR481" s="263"/>
      <c r="ACS481" s="263"/>
      <c r="ACT481" s="263"/>
      <c r="ACU481" s="263"/>
      <c r="ACV481" s="263"/>
      <c r="ACW481" s="263"/>
      <c r="ACX481" s="263"/>
      <c r="ACY481" s="263"/>
      <c r="ACZ481" s="263"/>
      <c r="ADA481" s="263"/>
      <c r="ADB481" s="263"/>
      <c r="ADC481" s="263"/>
      <c r="ADD481" s="263"/>
      <c r="ADE481" s="263"/>
      <c r="ADF481" s="263"/>
      <c r="ADG481" s="263"/>
      <c r="ADH481" s="263"/>
      <c r="ADI481" s="263"/>
      <c r="ADJ481" s="263"/>
      <c r="ADK481" s="263"/>
      <c r="ADL481" s="263"/>
      <c r="ADM481" s="263"/>
      <c r="ADN481" s="263"/>
      <c r="ADO481" s="263"/>
      <c r="ADP481" s="263"/>
      <c r="ADQ481" s="263"/>
      <c r="ADR481" s="263"/>
      <c r="ADS481" s="263"/>
      <c r="ADT481" s="263"/>
      <c r="ADU481" s="263"/>
      <c r="ADV481" s="263"/>
      <c r="ADW481" s="263"/>
      <c r="ADX481" s="263"/>
      <c r="ADY481" s="263"/>
      <c r="ADZ481" s="263"/>
      <c r="AEA481" s="263"/>
      <c r="AEB481" s="263"/>
      <c r="AEC481" s="263"/>
      <c r="AED481" s="263"/>
      <c r="AEE481" s="263"/>
      <c r="AEF481" s="263"/>
      <c r="AEG481" s="263"/>
      <c r="AEH481" s="263"/>
      <c r="AEI481" s="263"/>
      <c r="AEJ481" s="263"/>
      <c r="AEK481" s="263"/>
      <c r="AEL481" s="263"/>
      <c r="AEM481" s="263"/>
      <c r="AEN481" s="263"/>
      <c r="AEO481" s="263"/>
      <c r="AEP481" s="263"/>
      <c r="AEQ481" s="263"/>
      <c r="AER481" s="263"/>
      <c r="AES481" s="263"/>
      <c r="AET481" s="263"/>
      <c r="AEU481" s="263"/>
      <c r="AEV481" s="263"/>
      <c r="AEW481" s="263"/>
      <c r="AEX481" s="263"/>
      <c r="AEY481" s="263"/>
      <c r="AEZ481" s="263"/>
      <c r="AFA481" s="263"/>
      <c r="AFB481" s="263"/>
      <c r="AFC481" s="263"/>
      <c r="AFD481" s="263"/>
      <c r="AFE481" s="263"/>
      <c r="AFF481" s="263"/>
      <c r="AFG481" s="263"/>
      <c r="AFH481" s="263"/>
      <c r="AFI481" s="263"/>
      <c r="AFJ481" s="263"/>
      <c r="AFK481" s="263"/>
      <c r="AFL481" s="263"/>
      <c r="AFM481" s="263"/>
      <c r="AFN481" s="263"/>
      <c r="AFO481" s="263"/>
      <c r="AFP481" s="263"/>
      <c r="AFQ481" s="263"/>
      <c r="AFR481" s="263"/>
      <c r="AFS481" s="263"/>
      <c r="AFT481" s="263"/>
      <c r="AFU481" s="263"/>
      <c r="AFV481" s="263"/>
      <c r="AFW481" s="263"/>
      <c r="AFX481" s="263"/>
      <c r="AFY481" s="263"/>
      <c r="AFZ481" s="263"/>
      <c r="AGA481" s="263"/>
      <c r="AGB481" s="263"/>
      <c r="AGC481" s="263"/>
      <c r="AGD481" s="263"/>
      <c r="AGE481" s="263"/>
      <c r="AGF481" s="263"/>
      <c r="AGG481" s="263"/>
      <c r="AGH481" s="263"/>
      <c r="AGI481" s="263"/>
      <c r="AGJ481" s="263"/>
      <c r="AGK481" s="263"/>
      <c r="AGL481" s="263"/>
      <c r="AGM481" s="263"/>
      <c r="AGN481" s="263"/>
      <c r="AGO481" s="263"/>
      <c r="AGP481" s="263"/>
      <c r="AGQ481" s="263"/>
      <c r="AGR481" s="263"/>
      <c r="AGS481" s="263"/>
      <c r="AGT481" s="263"/>
      <c r="AGU481" s="263"/>
      <c r="AGV481" s="263"/>
      <c r="AGW481" s="263"/>
      <c r="AGX481" s="263"/>
      <c r="AGY481" s="263"/>
      <c r="AGZ481" s="263"/>
      <c r="AHA481" s="263"/>
      <c r="AHB481" s="263"/>
      <c r="AHC481" s="263"/>
      <c r="AHD481" s="263"/>
      <c r="AHE481" s="263"/>
      <c r="AHF481" s="263"/>
      <c r="AHG481" s="263"/>
      <c r="AHH481" s="263"/>
      <c r="AHI481" s="263"/>
      <c r="AHJ481" s="263"/>
      <c r="AHK481" s="263"/>
      <c r="AHL481" s="263"/>
      <c r="AHM481" s="263"/>
      <c r="AHN481" s="263"/>
      <c r="AHO481" s="263"/>
      <c r="AHP481" s="263"/>
      <c r="AHQ481" s="263"/>
      <c r="AHR481" s="263"/>
      <c r="AHS481" s="263"/>
      <c r="AHT481" s="263"/>
      <c r="AHU481" s="263"/>
      <c r="AHV481" s="263"/>
      <c r="AHW481" s="263"/>
      <c r="AHX481" s="263"/>
      <c r="AHY481" s="263"/>
      <c r="AHZ481" s="263"/>
      <c r="AIA481" s="263"/>
      <c r="AIB481" s="263"/>
      <c r="AIC481" s="263"/>
      <c r="AID481" s="263"/>
      <c r="AIE481" s="263"/>
      <c r="AIF481" s="263"/>
      <c r="AIG481" s="263"/>
      <c r="AIH481" s="263"/>
      <c r="AII481" s="263"/>
      <c r="AIJ481" s="263"/>
      <c r="AIK481" s="263"/>
      <c r="AIL481" s="263"/>
      <c r="AIM481" s="263"/>
      <c r="AIN481" s="263"/>
      <c r="AIO481" s="263"/>
      <c r="AIP481" s="263"/>
      <c r="AIQ481" s="263"/>
      <c r="AIR481" s="263"/>
      <c r="AIS481" s="263"/>
      <c r="AIT481" s="263"/>
      <c r="AIU481" s="263"/>
      <c r="AIV481" s="263"/>
      <c r="AIW481" s="263"/>
      <c r="AIX481" s="263"/>
      <c r="AIY481" s="263"/>
      <c r="AIZ481" s="263"/>
      <c r="AJA481" s="263"/>
      <c r="AJB481" s="263"/>
      <c r="AJC481" s="263"/>
      <c r="AJD481" s="263"/>
      <c r="AJE481" s="263"/>
      <c r="AJF481" s="263"/>
      <c r="AJG481" s="263"/>
      <c r="AJH481" s="263"/>
      <c r="AJI481" s="263"/>
      <c r="AJJ481" s="263"/>
      <c r="AJK481" s="263"/>
      <c r="AJL481" s="263"/>
      <c r="AJM481" s="263"/>
      <c r="AJN481" s="263"/>
      <c r="AJO481" s="263"/>
      <c r="AJP481" s="263"/>
      <c r="AJQ481" s="263"/>
      <c r="AJR481" s="263"/>
      <c r="AJS481" s="263"/>
      <c r="AJT481" s="263"/>
      <c r="AJU481" s="263"/>
      <c r="AJV481" s="263"/>
      <c r="AJW481" s="263"/>
      <c r="AJX481" s="263"/>
      <c r="AJY481" s="263"/>
      <c r="AJZ481" s="263"/>
      <c r="AKA481" s="263"/>
      <c r="AKB481" s="263"/>
      <c r="AKC481" s="263"/>
      <c r="AKD481" s="263"/>
      <c r="AKE481" s="263"/>
      <c r="AKF481" s="263"/>
      <c r="AKG481" s="263"/>
      <c r="AKH481" s="263"/>
      <c r="AKI481" s="263"/>
      <c r="AKJ481" s="263"/>
      <c r="AKK481" s="263"/>
      <c r="AKL481" s="263"/>
      <c r="AKM481" s="263"/>
      <c r="AKN481" s="263"/>
      <c r="AKO481" s="263"/>
      <c r="AKP481" s="263"/>
      <c r="AKQ481" s="263"/>
      <c r="AKR481" s="263"/>
      <c r="AKS481" s="263"/>
      <c r="AKT481" s="263"/>
      <c r="AKU481" s="263"/>
      <c r="AKV481" s="263"/>
      <c r="AKW481" s="263"/>
      <c r="AKX481" s="263"/>
      <c r="AKY481" s="263"/>
      <c r="AKZ481" s="263"/>
      <c r="ALA481" s="263"/>
      <c r="ALB481" s="263"/>
      <c r="ALC481" s="263"/>
      <c r="ALD481" s="263"/>
      <c r="ALE481" s="263"/>
      <c r="ALF481" s="263"/>
      <c r="ALG481" s="263"/>
      <c r="ALH481" s="263"/>
      <c r="ALI481" s="263"/>
      <c r="ALJ481" s="263"/>
      <c r="ALK481" s="263"/>
      <c r="ALL481" s="263"/>
      <c r="ALM481" s="263"/>
      <c r="ALN481" s="263"/>
      <c r="ALO481" s="263"/>
      <c r="ALP481" s="263"/>
      <c r="ALQ481" s="263"/>
      <c r="ALR481" s="263"/>
      <c r="ALS481" s="263"/>
      <c r="ALT481" s="263"/>
      <c r="ALU481" s="263"/>
      <c r="ALV481" s="263"/>
      <c r="ALW481" s="263"/>
      <c r="ALX481" s="263"/>
      <c r="ALY481" s="263"/>
      <c r="ALZ481" s="263"/>
      <c r="AMA481" s="263"/>
      <c r="AMB481" s="263"/>
      <c r="AMC481" s="263"/>
      <c r="AMD481" s="263"/>
      <c r="AME481" s="263"/>
      <c r="AMF481" s="263"/>
      <c r="AMG481" s="263"/>
      <c r="AMH481" s="263"/>
      <c r="AMI481" s="263"/>
      <c r="AMJ481" s="263"/>
      <c r="AMK481" s="263"/>
      <c r="AML481" s="263"/>
      <c r="AMM481" s="263"/>
      <c r="AMN481" s="263"/>
      <c r="AMO481" s="263"/>
      <c r="AMP481" s="263"/>
      <c r="AMQ481" s="263"/>
      <c r="AMR481" s="263"/>
      <c r="AMS481" s="263"/>
      <c r="AMT481" s="263"/>
      <c r="AMU481" s="263"/>
      <c r="AMV481" s="263"/>
      <c r="AMW481" s="263"/>
      <c r="AMX481" s="263"/>
      <c r="AMY481" s="263"/>
      <c r="AMZ481" s="263"/>
      <c r="ANA481" s="263"/>
      <c r="ANB481" s="263"/>
      <c r="ANC481" s="263"/>
      <c r="AND481" s="263"/>
      <c r="ANE481" s="263"/>
      <c r="ANF481" s="263"/>
      <c r="ANG481" s="263"/>
      <c r="ANH481" s="263"/>
      <c r="ANI481" s="263"/>
      <c r="ANJ481" s="263"/>
      <c r="ANK481" s="263"/>
      <c r="ANL481" s="263"/>
      <c r="ANM481" s="263"/>
      <c r="ANN481" s="263"/>
      <c r="ANO481" s="263"/>
      <c r="ANP481" s="263"/>
      <c r="ANQ481" s="263"/>
      <c r="ANR481" s="263"/>
      <c r="ANS481" s="263"/>
      <c r="ANT481" s="263"/>
      <c r="ANU481" s="263"/>
      <c r="ANV481" s="263"/>
      <c r="ANW481" s="263"/>
      <c r="ANX481" s="263"/>
      <c r="ANY481" s="263"/>
      <c r="ANZ481" s="263"/>
      <c r="AOA481" s="263"/>
      <c r="AOB481" s="263"/>
      <c r="AOC481" s="263"/>
      <c r="AOD481" s="263"/>
      <c r="AOE481" s="263"/>
      <c r="AOF481" s="263"/>
      <c r="AOG481" s="263"/>
      <c r="AOH481" s="263"/>
      <c r="AOI481" s="263"/>
      <c r="AOJ481" s="263"/>
      <c r="AOK481" s="263"/>
      <c r="AOL481" s="263"/>
      <c r="AOM481" s="263"/>
      <c r="AON481" s="263"/>
      <c r="AOO481" s="263"/>
      <c r="AOP481" s="263"/>
      <c r="AOQ481" s="263"/>
      <c r="AOR481" s="263"/>
      <c r="AOS481" s="263"/>
      <c r="AOT481" s="263"/>
      <c r="AOU481" s="263"/>
    </row>
    <row r="482" spans="1:1087" s="264" customFormat="1">
      <c r="A482" s="332"/>
      <c r="B482" s="328"/>
      <c r="C482" s="292"/>
      <c r="D482" s="292"/>
      <c r="E482" s="292"/>
      <c r="F482" s="333"/>
      <c r="G482" s="334"/>
      <c r="H482" s="334"/>
      <c r="I482" s="335"/>
      <c r="J482" s="292"/>
      <c r="K482" s="336"/>
      <c r="L482" s="292"/>
      <c r="N482" s="263"/>
      <c r="O482" s="263"/>
      <c r="P482" s="263"/>
      <c r="Q482" s="263"/>
      <c r="R482" s="263"/>
      <c r="S482" s="263"/>
      <c r="T482" s="263"/>
      <c r="U482" s="263"/>
      <c r="V482" s="263"/>
      <c r="W482" s="263"/>
      <c r="X482" s="263"/>
      <c r="Y482" s="263"/>
      <c r="Z482" s="263"/>
      <c r="AA482" s="263"/>
      <c r="AB482" s="263"/>
      <c r="AC482" s="263"/>
      <c r="AD482" s="263"/>
      <c r="AE482" s="263"/>
      <c r="AF482" s="263"/>
      <c r="AG482" s="263"/>
      <c r="AH482" s="263"/>
      <c r="AI482" s="263"/>
      <c r="AJ482" s="263"/>
      <c r="AK482" s="263"/>
      <c r="AL482" s="263"/>
      <c r="AM482" s="263"/>
      <c r="AN482" s="263"/>
      <c r="AO482" s="263"/>
      <c r="AP482" s="263"/>
      <c r="AQ482" s="263"/>
      <c r="AR482" s="263"/>
      <c r="AS482" s="263"/>
      <c r="AT482" s="263"/>
      <c r="AU482" s="263"/>
      <c r="AV482" s="263"/>
      <c r="AW482" s="263"/>
      <c r="AX482" s="263"/>
      <c r="AY482" s="263"/>
      <c r="AZ482" s="263"/>
      <c r="BA482" s="263"/>
      <c r="BB482" s="263"/>
      <c r="BC482" s="263"/>
      <c r="BD482" s="263"/>
      <c r="BE482" s="263"/>
      <c r="BF482" s="263"/>
      <c r="BG482" s="263"/>
      <c r="BH482" s="263"/>
      <c r="BI482" s="263"/>
      <c r="BJ482" s="263"/>
      <c r="BK482" s="263"/>
      <c r="BL482" s="263"/>
      <c r="BM482" s="263"/>
      <c r="BN482" s="263"/>
      <c r="BO482" s="263"/>
      <c r="BP482" s="263"/>
      <c r="BQ482" s="263"/>
      <c r="BR482" s="263"/>
      <c r="BS482" s="263"/>
      <c r="BT482" s="263"/>
      <c r="BU482" s="263"/>
      <c r="BV482" s="263"/>
      <c r="BW482" s="263"/>
      <c r="BX482" s="263"/>
      <c r="BY482" s="263"/>
      <c r="BZ482" s="263"/>
      <c r="CA482" s="263"/>
      <c r="CB482" s="263"/>
      <c r="CC482" s="263"/>
      <c r="CD482" s="263"/>
      <c r="CE482" s="263"/>
      <c r="CF482" s="263"/>
      <c r="CG482" s="263"/>
      <c r="CH482" s="263"/>
      <c r="CI482" s="263"/>
      <c r="CJ482" s="263"/>
      <c r="CK482" s="263"/>
      <c r="CL482" s="263"/>
      <c r="CM482" s="263"/>
      <c r="CN482" s="263"/>
      <c r="CO482" s="263"/>
      <c r="CP482" s="263"/>
      <c r="CQ482" s="263"/>
      <c r="CR482" s="263"/>
      <c r="CS482" s="263"/>
      <c r="CT482" s="263"/>
      <c r="CU482" s="263"/>
      <c r="CV482" s="263"/>
      <c r="CW482" s="263"/>
      <c r="CX482" s="263"/>
      <c r="CY482" s="263"/>
      <c r="CZ482" s="263"/>
      <c r="DA482" s="263"/>
      <c r="DB482" s="263"/>
      <c r="DC482" s="263"/>
      <c r="DD482" s="263"/>
      <c r="DE482" s="263"/>
      <c r="DF482" s="263"/>
      <c r="DG482" s="263"/>
      <c r="DH482" s="263"/>
      <c r="DI482" s="263"/>
      <c r="DJ482" s="263"/>
      <c r="DK482" s="263"/>
      <c r="DL482" s="263"/>
      <c r="DM482" s="263"/>
      <c r="DN482" s="263"/>
      <c r="DO482" s="263"/>
      <c r="DP482" s="263"/>
      <c r="DQ482" s="263"/>
      <c r="DR482" s="263"/>
      <c r="DS482" s="263"/>
      <c r="DT482" s="263"/>
      <c r="DU482" s="263"/>
      <c r="DV482" s="263"/>
      <c r="DW482" s="263"/>
      <c r="DX482" s="263"/>
      <c r="DY482" s="263"/>
      <c r="DZ482" s="263"/>
      <c r="EA482" s="263"/>
      <c r="EB482" s="263"/>
      <c r="EC482" s="263"/>
      <c r="ED482" s="263"/>
      <c r="EE482" s="263"/>
      <c r="EF482" s="263"/>
      <c r="EG482" s="263"/>
      <c r="EH482" s="263"/>
      <c r="EI482" s="263"/>
      <c r="EJ482" s="263"/>
      <c r="EK482" s="263"/>
      <c r="EL482" s="263"/>
      <c r="EM482" s="263"/>
      <c r="EN482" s="263"/>
      <c r="EO482" s="263"/>
      <c r="EP482" s="263"/>
      <c r="EQ482" s="263"/>
      <c r="ER482" s="263"/>
      <c r="ES482" s="263"/>
      <c r="ET482" s="263"/>
      <c r="EU482" s="263"/>
      <c r="EV482" s="263"/>
      <c r="EW482" s="263"/>
      <c r="EX482" s="263"/>
      <c r="EY482" s="263"/>
      <c r="EZ482" s="263"/>
      <c r="FA482" s="263"/>
      <c r="FB482" s="263"/>
      <c r="FC482" s="263"/>
      <c r="FD482" s="263"/>
      <c r="FE482" s="263"/>
      <c r="FF482" s="263"/>
      <c r="FG482" s="263"/>
      <c r="FH482" s="263"/>
      <c r="FI482" s="263"/>
      <c r="FJ482" s="263"/>
      <c r="FK482" s="263"/>
      <c r="FL482" s="263"/>
      <c r="FM482" s="263"/>
      <c r="FN482" s="263"/>
      <c r="FO482" s="263"/>
      <c r="FP482" s="263"/>
      <c r="FQ482" s="263"/>
      <c r="FR482" s="263"/>
      <c r="FS482" s="263"/>
      <c r="FT482" s="263"/>
      <c r="FU482" s="263"/>
      <c r="FV482" s="263"/>
      <c r="FW482" s="263"/>
      <c r="FX482" s="263"/>
      <c r="FY482" s="263"/>
      <c r="FZ482" s="263"/>
      <c r="GA482" s="263"/>
      <c r="GB482" s="263"/>
      <c r="GC482" s="263"/>
      <c r="GD482" s="263"/>
      <c r="GE482" s="263"/>
      <c r="GF482" s="263"/>
      <c r="GG482" s="263"/>
      <c r="GH482" s="263"/>
      <c r="GI482" s="263"/>
      <c r="GJ482" s="263"/>
      <c r="GK482" s="263"/>
      <c r="GL482" s="263"/>
      <c r="GM482" s="263"/>
      <c r="GN482" s="263"/>
      <c r="GO482" s="263"/>
      <c r="GP482" s="263"/>
      <c r="GQ482" s="263"/>
      <c r="GR482" s="263"/>
      <c r="GS482" s="263"/>
      <c r="GT482" s="263"/>
      <c r="GU482" s="263"/>
      <c r="GV482" s="263"/>
      <c r="GW482" s="263"/>
      <c r="GX482" s="263"/>
      <c r="GY482" s="263"/>
      <c r="GZ482" s="263"/>
      <c r="HA482" s="263"/>
      <c r="HB482" s="263"/>
      <c r="HC482" s="263"/>
      <c r="HD482" s="263"/>
      <c r="HE482" s="263"/>
      <c r="HF482" s="263"/>
      <c r="HG482" s="263"/>
      <c r="HH482" s="263"/>
      <c r="HI482" s="263"/>
      <c r="HJ482" s="263"/>
      <c r="HK482" s="263"/>
      <c r="HL482" s="263"/>
      <c r="HM482" s="263"/>
      <c r="HN482" s="263"/>
      <c r="HO482" s="263"/>
      <c r="HP482" s="263"/>
      <c r="HQ482" s="263"/>
      <c r="HR482" s="263"/>
      <c r="HS482" s="263"/>
      <c r="HT482" s="263"/>
      <c r="HU482" s="263"/>
      <c r="HV482" s="263"/>
      <c r="HW482" s="263"/>
      <c r="HX482" s="263"/>
      <c r="HY482" s="263"/>
      <c r="HZ482" s="263"/>
      <c r="IA482" s="263"/>
      <c r="IB482" s="263"/>
      <c r="IC482" s="263"/>
      <c r="ID482" s="263"/>
      <c r="IE482" s="263"/>
      <c r="IF482" s="263"/>
      <c r="IG482" s="263"/>
      <c r="IH482" s="263"/>
      <c r="II482" s="263"/>
      <c r="IJ482" s="263"/>
      <c r="IK482" s="263"/>
      <c r="IL482" s="263"/>
      <c r="IM482" s="263"/>
      <c r="IN482" s="263"/>
      <c r="IO482" s="263"/>
      <c r="IP482" s="263"/>
      <c r="IQ482" s="263"/>
      <c r="IR482" s="263"/>
      <c r="IS482" s="263"/>
      <c r="IT482" s="263"/>
      <c r="IU482" s="263"/>
      <c r="IV482" s="263"/>
      <c r="IW482" s="263"/>
      <c r="IX482" s="263"/>
      <c r="IY482" s="263"/>
      <c r="IZ482" s="263"/>
      <c r="JA482" s="263"/>
      <c r="JB482" s="263"/>
      <c r="JC482" s="263"/>
      <c r="JD482" s="263"/>
      <c r="JE482" s="263"/>
      <c r="JF482" s="263"/>
      <c r="JG482" s="263"/>
      <c r="JH482" s="263"/>
      <c r="JI482" s="263"/>
      <c r="JJ482" s="263"/>
      <c r="JK482" s="263"/>
      <c r="JL482" s="263"/>
      <c r="JM482" s="263"/>
      <c r="JN482" s="263"/>
      <c r="JO482" s="263"/>
      <c r="JP482" s="263"/>
      <c r="JQ482" s="263"/>
      <c r="JR482" s="263"/>
      <c r="JS482" s="263"/>
      <c r="JT482" s="263"/>
      <c r="JU482" s="263"/>
      <c r="JV482" s="263"/>
      <c r="JW482" s="263"/>
      <c r="JX482" s="263"/>
      <c r="JY482" s="263"/>
      <c r="JZ482" s="263"/>
      <c r="KA482" s="263"/>
      <c r="KB482" s="263"/>
      <c r="KC482" s="263"/>
      <c r="KD482" s="263"/>
      <c r="KE482" s="263"/>
      <c r="KF482" s="263"/>
      <c r="KG482" s="263"/>
      <c r="KH482" s="263"/>
      <c r="KI482" s="263"/>
      <c r="KJ482" s="263"/>
      <c r="KK482" s="263"/>
      <c r="KL482" s="263"/>
      <c r="KM482" s="263"/>
      <c r="KN482" s="263"/>
      <c r="KO482" s="263"/>
      <c r="KP482" s="263"/>
      <c r="KQ482" s="263"/>
      <c r="KR482" s="263"/>
      <c r="KS482" s="263"/>
      <c r="KT482" s="263"/>
      <c r="KU482" s="263"/>
      <c r="KV482" s="263"/>
      <c r="KW482" s="263"/>
      <c r="KX482" s="263"/>
      <c r="KY482" s="263"/>
      <c r="KZ482" s="263"/>
      <c r="LA482" s="263"/>
      <c r="LB482" s="263"/>
      <c r="LC482" s="263"/>
      <c r="LD482" s="263"/>
      <c r="LE482" s="263"/>
      <c r="LF482" s="263"/>
      <c r="LG482" s="263"/>
      <c r="LH482" s="263"/>
      <c r="LI482" s="263"/>
      <c r="LJ482" s="263"/>
      <c r="LK482" s="263"/>
      <c r="LL482" s="263"/>
      <c r="LM482" s="263"/>
      <c r="LN482" s="263"/>
      <c r="LO482" s="263"/>
      <c r="LP482" s="263"/>
      <c r="LQ482" s="263"/>
      <c r="LR482" s="263"/>
      <c r="LS482" s="263"/>
      <c r="LT482" s="263"/>
      <c r="LU482" s="263"/>
      <c r="LV482" s="263"/>
      <c r="LW482" s="263"/>
      <c r="LX482" s="263"/>
      <c r="LY482" s="263"/>
      <c r="LZ482" s="263"/>
      <c r="MA482" s="263"/>
      <c r="MB482" s="263"/>
      <c r="MC482" s="263"/>
      <c r="MD482" s="263"/>
      <c r="ME482" s="263"/>
      <c r="MF482" s="263"/>
      <c r="MG482" s="263"/>
      <c r="MH482" s="263"/>
      <c r="MI482" s="263"/>
      <c r="MJ482" s="263"/>
      <c r="MK482" s="263"/>
      <c r="ML482" s="263"/>
      <c r="MM482" s="263"/>
      <c r="MN482" s="263"/>
      <c r="MO482" s="263"/>
      <c r="MP482" s="263"/>
      <c r="MQ482" s="263"/>
      <c r="MR482" s="263"/>
      <c r="MS482" s="263"/>
      <c r="MT482" s="263"/>
      <c r="MU482" s="263"/>
      <c r="MV482" s="263"/>
      <c r="MW482" s="263"/>
      <c r="MX482" s="263"/>
      <c r="MY482" s="263"/>
      <c r="MZ482" s="263"/>
      <c r="NA482" s="263"/>
      <c r="NB482" s="263"/>
      <c r="NC482" s="263"/>
      <c r="ND482" s="263"/>
      <c r="NE482" s="263"/>
      <c r="NF482" s="263"/>
      <c r="NG482" s="263"/>
      <c r="NH482" s="263"/>
      <c r="NI482" s="263"/>
      <c r="NJ482" s="263"/>
      <c r="NK482" s="263"/>
      <c r="NL482" s="263"/>
      <c r="NM482" s="263"/>
      <c r="NN482" s="263"/>
      <c r="NO482" s="263"/>
      <c r="NP482" s="263"/>
      <c r="NQ482" s="263"/>
      <c r="NR482" s="263"/>
      <c r="NS482" s="263"/>
      <c r="NT482" s="263"/>
      <c r="NU482" s="263"/>
      <c r="NV482" s="263"/>
      <c r="NW482" s="263"/>
      <c r="NX482" s="263"/>
      <c r="NY482" s="263"/>
      <c r="NZ482" s="263"/>
      <c r="OA482" s="263"/>
      <c r="OB482" s="263"/>
      <c r="OC482" s="263"/>
      <c r="OD482" s="263"/>
      <c r="OE482" s="263"/>
      <c r="OF482" s="263"/>
      <c r="OG482" s="263"/>
      <c r="OH482" s="263"/>
      <c r="OI482" s="263"/>
      <c r="OJ482" s="263"/>
      <c r="OK482" s="263"/>
      <c r="OL482" s="263"/>
      <c r="OM482" s="263"/>
      <c r="ON482" s="263"/>
      <c r="OO482" s="263"/>
      <c r="OP482" s="263"/>
      <c r="OQ482" s="263"/>
      <c r="OR482" s="263"/>
      <c r="OS482" s="263"/>
      <c r="OT482" s="263"/>
      <c r="OU482" s="263"/>
      <c r="OV482" s="263"/>
      <c r="OW482" s="263"/>
      <c r="OX482" s="263"/>
      <c r="OY482" s="263"/>
      <c r="OZ482" s="263"/>
      <c r="PA482" s="263"/>
      <c r="PB482" s="263"/>
      <c r="PC482" s="263"/>
      <c r="PD482" s="263"/>
      <c r="PE482" s="263"/>
      <c r="PF482" s="263"/>
      <c r="PG482" s="263"/>
      <c r="PH482" s="263"/>
      <c r="PI482" s="263"/>
      <c r="PJ482" s="263"/>
      <c r="PK482" s="263"/>
      <c r="PL482" s="263"/>
      <c r="PM482" s="263"/>
      <c r="PN482" s="263"/>
      <c r="PO482" s="263"/>
      <c r="PP482" s="263"/>
      <c r="PQ482" s="263"/>
      <c r="PR482" s="263"/>
      <c r="PS482" s="263"/>
      <c r="PT482" s="263"/>
      <c r="PU482" s="263"/>
      <c r="PV482" s="263"/>
      <c r="PW482" s="263"/>
      <c r="PX482" s="263"/>
      <c r="PY482" s="263"/>
      <c r="PZ482" s="263"/>
      <c r="QA482" s="263"/>
      <c r="QB482" s="263"/>
      <c r="QC482" s="263"/>
      <c r="QD482" s="263"/>
      <c r="QE482" s="263"/>
      <c r="QF482" s="263"/>
      <c r="QG482" s="263"/>
      <c r="QH482" s="263"/>
      <c r="QI482" s="263"/>
      <c r="QJ482" s="263"/>
      <c r="QK482" s="263"/>
      <c r="QL482" s="263"/>
      <c r="QM482" s="263"/>
      <c r="QN482" s="263"/>
      <c r="QO482" s="263"/>
      <c r="QP482" s="263"/>
      <c r="QQ482" s="263"/>
      <c r="QR482" s="263"/>
      <c r="QS482" s="263"/>
      <c r="QT482" s="263"/>
      <c r="QU482" s="263"/>
      <c r="QV482" s="263"/>
      <c r="QW482" s="263"/>
      <c r="QX482" s="263"/>
      <c r="QY482" s="263"/>
      <c r="QZ482" s="263"/>
      <c r="RA482" s="263"/>
      <c r="RB482" s="263"/>
      <c r="RC482" s="263"/>
      <c r="RD482" s="263"/>
      <c r="RE482" s="263"/>
      <c r="RF482" s="263"/>
      <c r="RG482" s="263"/>
      <c r="RH482" s="263"/>
      <c r="RI482" s="263"/>
      <c r="RJ482" s="263"/>
      <c r="RK482" s="263"/>
      <c r="RL482" s="263"/>
      <c r="RM482" s="263"/>
      <c r="RN482" s="263"/>
      <c r="RO482" s="263"/>
      <c r="RP482" s="263"/>
      <c r="RQ482" s="263"/>
      <c r="RR482" s="263"/>
      <c r="RS482" s="263"/>
      <c r="RT482" s="263"/>
      <c r="RU482" s="263"/>
      <c r="RV482" s="263"/>
      <c r="RW482" s="263"/>
      <c r="RX482" s="263"/>
      <c r="RY482" s="263"/>
      <c r="RZ482" s="263"/>
      <c r="SA482" s="263"/>
      <c r="SB482" s="263"/>
      <c r="SC482" s="263"/>
      <c r="SD482" s="263"/>
      <c r="SE482" s="263"/>
      <c r="SF482" s="263"/>
      <c r="SG482" s="263"/>
      <c r="SH482" s="263"/>
      <c r="SI482" s="263"/>
      <c r="SJ482" s="263"/>
      <c r="SK482" s="263"/>
      <c r="SL482" s="263"/>
      <c r="SM482" s="263"/>
      <c r="SN482" s="263"/>
      <c r="SO482" s="263"/>
      <c r="SP482" s="263"/>
      <c r="SQ482" s="263"/>
      <c r="SR482" s="263"/>
      <c r="SS482" s="263"/>
      <c r="ST482" s="263"/>
      <c r="SU482" s="263"/>
      <c r="SV482" s="263"/>
      <c r="SW482" s="263"/>
      <c r="SX482" s="263"/>
      <c r="SY482" s="263"/>
      <c r="SZ482" s="263"/>
      <c r="TA482" s="263"/>
      <c r="TB482" s="263"/>
      <c r="TC482" s="263"/>
      <c r="TD482" s="263"/>
      <c r="TE482" s="263"/>
      <c r="TF482" s="263"/>
      <c r="TG482" s="263"/>
      <c r="TH482" s="263"/>
      <c r="TI482" s="263"/>
      <c r="TJ482" s="263"/>
      <c r="TK482" s="263"/>
      <c r="TL482" s="263"/>
      <c r="TM482" s="263"/>
      <c r="TN482" s="263"/>
      <c r="TO482" s="263"/>
      <c r="TP482" s="263"/>
      <c r="TQ482" s="263"/>
      <c r="TR482" s="263"/>
      <c r="TS482" s="263"/>
      <c r="TT482" s="263"/>
      <c r="TU482" s="263"/>
      <c r="TV482" s="263"/>
      <c r="TW482" s="263"/>
      <c r="TX482" s="263"/>
      <c r="TY482" s="263"/>
      <c r="TZ482" s="263"/>
      <c r="UA482" s="263"/>
      <c r="UB482" s="263"/>
      <c r="UC482" s="263"/>
      <c r="UD482" s="263"/>
      <c r="UE482" s="263"/>
      <c r="UF482" s="263"/>
      <c r="UG482" s="263"/>
      <c r="UH482" s="263"/>
      <c r="UI482" s="263"/>
      <c r="UJ482" s="263"/>
      <c r="UK482" s="263"/>
      <c r="UL482" s="263"/>
      <c r="UM482" s="263"/>
      <c r="UN482" s="263"/>
      <c r="UO482" s="263"/>
      <c r="UP482" s="263"/>
      <c r="UQ482" s="263"/>
      <c r="UR482" s="263"/>
      <c r="US482" s="263"/>
      <c r="UT482" s="263"/>
      <c r="UU482" s="263"/>
      <c r="UV482" s="263"/>
      <c r="UW482" s="263"/>
      <c r="UX482" s="263"/>
      <c r="UY482" s="263"/>
      <c r="UZ482" s="263"/>
      <c r="VA482" s="263"/>
      <c r="VB482" s="263"/>
      <c r="VC482" s="263"/>
      <c r="VD482" s="263"/>
      <c r="VE482" s="263"/>
      <c r="VF482" s="263"/>
      <c r="VG482" s="263"/>
      <c r="VH482" s="263"/>
      <c r="VI482" s="263"/>
      <c r="VJ482" s="263"/>
      <c r="VK482" s="263"/>
      <c r="VL482" s="263"/>
      <c r="VM482" s="263"/>
      <c r="VN482" s="263"/>
      <c r="VO482" s="263"/>
      <c r="VP482" s="263"/>
      <c r="VQ482" s="263"/>
      <c r="VR482" s="263"/>
      <c r="VS482" s="263"/>
      <c r="VT482" s="263"/>
      <c r="VU482" s="263"/>
      <c r="VV482" s="263"/>
      <c r="VW482" s="263"/>
      <c r="VX482" s="263"/>
      <c r="VY482" s="263"/>
      <c r="VZ482" s="263"/>
      <c r="WA482" s="263"/>
      <c r="WB482" s="263"/>
      <c r="WC482" s="263"/>
      <c r="WD482" s="263"/>
      <c r="WE482" s="263"/>
      <c r="WF482" s="263"/>
      <c r="WG482" s="263"/>
      <c r="WH482" s="263"/>
      <c r="WI482" s="263"/>
      <c r="WJ482" s="263"/>
      <c r="WK482" s="263"/>
      <c r="WL482" s="263"/>
      <c r="WM482" s="263"/>
      <c r="WN482" s="263"/>
      <c r="WO482" s="263"/>
      <c r="WP482" s="263"/>
      <c r="WQ482" s="263"/>
      <c r="WR482" s="263"/>
      <c r="WS482" s="263"/>
      <c r="WT482" s="263"/>
      <c r="WU482" s="263"/>
      <c r="WV482" s="263"/>
      <c r="WW482" s="263"/>
      <c r="WX482" s="263"/>
      <c r="WY482" s="263"/>
      <c r="WZ482" s="263"/>
      <c r="XA482" s="263"/>
      <c r="XB482" s="263"/>
      <c r="XC482" s="263"/>
      <c r="XD482" s="263"/>
      <c r="XE482" s="263"/>
      <c r="XF482" s="263"/>
      <c r="XG482" s="263"/>
      <c r="XH482" s="263"/>
      <c r="XI482" s="263"/>
      <c r="XJ482" s="263"/>
      <c r="XK482" s="263"/>
      <c r="XL482" s="263"/>
      <c r="XM482" s="263"/>
      <c r="XN482" s="263"/>
      <c r="XO482" s="263"/>
      <c r="XP482" s="263"/>
      <c r="XQ482" s="263"/>
      <c r="XR482" s="263"/>
      <c r="XS482" s="263"/>
      <c r="XT482" s="263"/>
      <c r="XU482" s="263"/>
      <c r="XV482" s="263"/>
      <c r="XW482" s="263"/>
      <c r="XX482" s="263"/>
      <c r="XY482" s="263"/>
      <c r="XZ482" s="263"/>
      <c r="YA482" s="263"/>
      <c r="YB482" s="263"/>
      <c r="YC482" s="263"/>
      <c r="YD482" s="263"/>
      <c r="YE482" s="263"/>
      <c r="YF482" s="263"/>
      <c r="YG482" s="263"/>
      <c r="YH482" s="263"/>
      <c r="YI482" s="263"/>
      <c r="YJ482" s="263"/>
      <c r="YK482" s="263"/>
      <c r="YL482" s="263"/>
      <c r="YM482" s="263"/>
      <c r="YN482" s="263"/>
      <c r="YO482" s="263"/>
      <c r="YP482" s="263"/>
      <c r="YQ482" s="263"/>
      <c r="YR482" s="263"/>
      <c r="YS482" s="263"/>
      <c r="YT482" s="263"/>
      <c r="YU482" s="263"/>
      <c r="YV482" s="263"/>
      <c r="YW482" s="263"/>
      <c r="YX482" s="263"/>
      <c r="YY482" s="263"/>
      <c r="YZ482" s="263"/>
      <c r="ZA482" s="263"/>
      <c r="ZB482" s="263"/>
      <c r="ZC482" s="263"/>
      <c r="ZD482" s="263"/>
      <c r="ZE482" s="263"/>
      <c r="ZF482" s="263"/>
      <c r="ZG482" s="263"/>
      <c r="ZH482" s="263"/>
      <c r="ZI482" s="263"/>
      <c r="ZJ482" s="263"/>
      <c r="ZK482" s="263"/>
      <c r="ZL482" s="263"/>
      <c r="ZM482" s="263"/>
      <c r="ZN482" s="263"/>
      <c r="ZO482" s="263"/>
      <c r="ZP482" s="263"/>
      <c r="ZQ482" s="263"/>
      <c r="ZR482" s="263"/>
      <c r="ZS482" s="263"/>
      <c r="ZT482" s="263"/>
      <c r="ZU482" s="263"/>
      <c r="ZV482" s="263"/>
      <c r="ZW482" s="263"/>
      <c r="ZX482" s="263"/>
      <c r="ZY482" s="263"/>
      <c r="ZZ482" s="263"/>
      <c r="AAA482" s="263"/>
      <c r="AAB482" s="263"/>
      <c r="AAC482" s="263"/>
      <c r="AAD482" s="263"/>
      <c r="AAE482" s="263"/>
      <c r="AAF482" s="263"/>
      <c r="AAG482" s="263"/>
      <c r="AAH482" s="263"/>
      <c r="AAI482" s="263"/>
      <c r="AAJ482" s="263"/>
      <c r="AAK482" s="263"/>
      <c r="AAL482" s="263"/>
      <c r="AAM482" s="263"/>
      <c r="AAN482" s="263"/>
      <c r="AAO482" s="263"/>
      <c r="AAP482" s="263"/>
      <c r="AAQ482" s="263"/>
      <c r="AAR482" s="263"/>
      <c r="AAS482" s="263"/>
      <c r="AAT482" s="263"/>
      <c r="AAU482" s="263"/>
      <c r="AAV482" s="263"/>
      <c r="AAW482" s="263"/>
      <c r="AAX482" s="263"/>
      <c r="AAY482" s="263"/>
      <c r="AAZ482" s="263"/>
      <c r="ABA482" s="263"/>
      <c r="ABB482" s="263"/>
      <c r="ABC482" s="263"/>
      <c r="ABD482" s="263"/>
      <c r="ABE482" s="263"/>
      <c r="ABF482" s="263"/>
      <c r="ABG482" s="263"/>
      <c r="ABH482" s="263"/>
      <c r="ABI482" s="263"/>
      <c r="ABJ482" s="263"/>
      <c r="ABK482" s="263"/>
      <c r="ABL482" s="263"/>
      <c r="ABM482" s="263"/>
      <c r="ABN482" s="263"/>
      <c r="ABO482" s="263"/>
      <c r="ABP482" s="263"/>
      <c r="ABQ482" s="263"/>
      <c r="ABR482" s="263"/>
      <c r="ABS482" s="263"/>
      <c r="ABT482" s="263"/>
      <c r="ABU482" s="263"/>
      <c r="ABV482" s="263"/>
      <c r="ABW482" s="263"/>
      <c r="ABX482" s="263"/>
      <c r="ABY482" s="263"/>
      <c r="ABZ482" s="263"/>
      <c r="ACA482" s="263"/>
      <c r="ACB482" s="263"/>
      <c r="ACC482" s="263"/>
      <c r="ACD482" s="263"/>
      <c r="ACE482" s="263"/>
      <c r="ACF482" s="263"/>
      <c r="ACG482" s="263"/>
      <c r="ACH482" s="263"/>
      <c r="ACI482" s="263"/>
      <c r="ACJ482" s="263"/>
      <c r="ACK482" s="263"/>
      <c r="ACL482" s="263"/>
      <c r="ACM482" s="263"/>
      <c r="ACN482" s="263"/>
      <c r="ACO482" s="263"/>
      <c r="ACP482" s="263"/>
      <c r="ACQ482" s="263"/>
      <c r="ACR482" s="263"/>
      <c r="ACS482" s="263"/>
      <c r="ACT482" s="263"/>
      <c r="ACU482" s="263"/>
      <c r="ACV482" s="263"/>
      <c r="ACW482" s="263"/>
      <c r="ACX482" s="263"/>
      <c r="ACY482" s="263"/>
      <c r="ACZ482" s="263"/>
      <c r="ADA482" s="263"/>
      <c r="ADB482" s="263"/>
      <c r="ADC482" s="263"/>
      <c r="ADD482" s="263"/>
      <c r="ADE482" s="263"/>
      <c r="ADF482" s="263"/>
      <c r="ADG482" s="263"/>
      <c r="ADH482" s="263"/>
      <c r="ADI482" s="263"/>
      <c r="ADJ482" s="263"/>
      <c r="ADK482" s="263"/>
      <c r="ADL482" s="263"/>
      <c r="ADM482" s="263"/>
      <c r="ADN482" s="263"/>
      <c r="ADO482" s="263"/>
      <c r="ADP482" s="263"/>
      <c r="ADQ482" s="263"/>
      <c r="ADR482" s="263"/>
      <c r="ADS482" s="263"/>
      <c r="ADT482" s="263"/>
      <c r="ADU482" s="263"/>
      <c r="ADV482" s="263"/>
      <c r="ADW482" s="263"/>
      <c r="ADX482" s="263"/>
      <c r="ADY482" s="263"/>
      <c r="ADZ482" s="263"/>
      <c r="AEA482" s="263"/>
      <c r="AEB482" s="263"/>
      <c r="AEC482" s="263"/>
      <c r="AED482" s="263"/>
      <c r="AEE482" s="263"/>
      <c r="AEF482" s="263"/>
      <c r="AEG482" s="263"/>
      <c r="AEH482" s="263"/>
      <c r="AEI482" s="263"/>
      <c r="AEJ482" s="263"/>
      <c r="AEK482" s="263"/>
      <c r="AEL482" s="263"/>
      <c r="AEM482" s="263"/>
      <c r="AEN482" s="263"/>
      <c r="AEO482" s="263"/>
      <c r="AEP482" s="263"/>
      <c r="AEQ482" s="263"/>
      <c r="AER482" s="263"/>
      <c r="AES482" s="263"/>
      <c r="AET482" s="263"/>
      <c r="AEU482" s="263"/>
      <c r="AEV482" s="263"/>
      <c r="AEW482" s="263"/>
      <c r="AEX482" s="263"/>
      <c r="AEY482" s="263"/>
      <c r="AEZ482" s="263"/>
      <c r="AFA482" s="263"/>
      <c r="AFB482" s="263"/>
      <c r="AFC482" s="263"/>
      <c r="AFD482" s="263"/>
      <c r="AFE482" s="263"/>
      <c r="AFF482" s="263"/>
      <c r="AFG482" s="263"/>
      <c r="AFH482" s="263"/>
      <c r="AFI482" s="263"/>
      <c r="AFJ482" s="263"/>
      <c r="AFK482" s="263"/>
      <c r="AFL482" s="263"/>
      <c r="AFM482" s="263"/>
      <c r="AFN482" s="263"/>
      <c r="AFO482" s="263"/>
      <c r="AFP482" s="263"/>
      <c r="AFQ482" s="263"/>
      <c r="AFR482" s="263"/>
      <c r="AFS482" s="263"/>
      <c r="AFT482" s="263"/>
      <c r="AFU482" s="263"/>
      <c r="AFV482" s="263"/>
      <c r="AFW482" s="263"/>
      <c r="AFX482" s="263"/>
      <c r="AFY482" s="263"/>
      <c r="AFZ482" s="263"/>
      <c r="AGA482" s="263"/>
      <c r="AGB482" s="263"/>
      <c r="AGC482" s="263"/>
      <c r="AGD482" s="263"/>
      <c r="AGE482" s="263"/>
      <c r="AGF482" s="263"/>
      <c r="AGG482" s="263"/>
      <c r="AGH482" s="263"/>
      <c r="AGI482" s="263"/>
      <c r="AGJ482" s="263"/>
      <c r="AGK482" s="263"/>
      <c r="AGL482" s="263"/>
      <c r="AGM482" s="263"/>
      <c r="AGN482" s="263"/>
      <c r="AGO482" s="263"/>
      <c r="AGP482" s="263"/>
      <c r="AGQ482" s="263"/>
      <c r="AGR482" s="263"/>
      <c r="AGS482" s="263"/>
      <c r="AGT482" s="263"/>
      <c r="AGU482" s="263"/>
      <c r="AGV482" s="263"/>
      <c r="AGW482" s="263"/>
      <c r="AGX482" s="263"/>
      <c r="AGY482" s="263"/>
      <c r="AGZ482" s="263"/>
      <c r="AHA482" s="263"/>
      <c r="AHB482" s="263"/>
      <c r="AHC482" s="263"/>
      <c r="AHD482" s="263"/>
      <c r="AHE482" s="263"/>
      <c r="AHF482" s="263"/>
      <c r="AHG482" s="263"/>
      <c r="AHH482" s="263"/>
      <c r="AHI482" s="263"/>
      <c r="AHJ482" s="263"/>
      <c r="AHK482" s="263"/>
      <c r="AHL482" s="263"/>
      <c r="AHM482" s="263"/>
      <c r="AHN482" s="263"/>
      <c r="AHO482" s="263"/>
      <c r="AHP482" s="263"/>
      <c r="AHQ482" s="263"/>
      <c r="AHR482" s="263"/>
      <c r="AHS482" s="263"/>
      <c r="AHT482" s="263"/>
      <c r="AHU482" s="263"/>
      <c r="AHV482" s="263"/>
      <c r="AHW482" s="263"/>
      <c r="AHX482" s="263"/>
      <c r="AHY482" s="263"/>
      <c r="AHZ482" s="263"/>
      <c r="AIA482" s="263"/>
      <c r="AIB482" s="263"/>
      <c r="AIC482" s="263"/>
      <c r="AID482" s="263"/>
      <c r="AIE482" s="263"/>
      <c r="AIF482" s="263"/>
      <c r="AIG482" s="263"/>
      <c r="AIH482" s="263"/>
      <c r="AII482" s="263"/>
      <c r="AIJ482" s="263"/>
      <c r="AIK482" s="263"/>
      <c r="AIL482" s="263"/>
      <c r="AIM482" s="263"/>
      <c r="AIN482" s="263"/>
      <c r="AIO482" s="263"/>
      <c r="AIP482" s="263"/>
      <c r="AIQ482" s="263"/>
      <c r="AIR482" s="263"/>
      <c r="AIS482" s="263"/>
      <c r="AIT482" s="263"/>
      <c r="AIU482" s="263"/>
      <c r="AIV482" s="263"/>
      <c r="AIW482" s="263"/>
      <c r="AIX482" s="263"/>
      <c r="AIY482" s="263"/>
      <c r="AIZ482" s="263"/>
      <c r="AJA482" s="263"/>
      <c r="AJB482" s="263"/>
      <c r="AJC482" s="263"/>
      <c r="AJD482" s="263"/>
      <c r="AJE482" s="263"/>
      <c r="AJF482" s="263"/>
      <c r="AJG482" s="263"/>
      <c r="AJH482" s="263"/>
      <c r="AJI482" s="263"/>
      <c r="AJJ482" s="263"/>
      <c r="AJK482" s="263"/>
      <c r="AJL482" s="263"/>
      <c r="AJM482" s="263"/>
      <c r="AJN482" s="263"/>
      <c r="AJO482" s="263"/>
      <c r="AJP482" s="263"/>
      <c r="AJQ482" s="263"/>
      <c r="AJR482" s="263"/>
      <c r="AJS482" s="263"/>
      <c r="AJT482" s="263"/>
      <c r="AJU482" s="263"/>
      <c r="AJV482" s="263"/>
      <c r="AJW482" s="263"/>
      <c r="AJX482" s="263"/>
      <c r="AJY482" s="263"/>
      <c r="AJZ482" s="263"/>
      <c r="AKA482" s="263"/>
      <c r="AKB482" s="263"/>
      <c r="AKC482" s="263"/>
      <c r="AKD482" s="263"/>
      <c r="AKE482" s="263"/>
      <c r="AKF482" s="263"/>
      <c r="AKG482" s="263"/>
      <c r="AKH482" s="263"/>
      <c r="AKI482" s="263"/>
      <c r="AKJ482" s="263"/>
      <c r="AKK482" s="263"/>
      <c r="AKL482" s="263"/>
      <c r="AKM482" s="263"/>
      <c r="AKN482" s="263"/>
      <c r="AKO482" s="263"/>
      <c r="AKP482" s="263"/>
      <c r="AKQ482" s="263"/>
      <c r="AKR482" s="263"/>
      <c r="AKS482" s="263"/>
      <c r="AKT482" s="263"/>
      <c r="AKU482" s="263"/>
      <c r="AKV482" s="263"/>
      <c r="AKW482" s="263"/>
      <c r="AKX482" s="263"/>
      <c r="AKY482" s="263"/>
      <c r="AKZ482" s="263"/>
      <c r="ALA482" s="263"/>
      <c r="ALB482" s="263"/>
      <c r="ALC482" s="263"/>
      <c r="ALD482" s="263"/>
      <c r="ALE482" s="263"/>
      <c r="ALF482" s="263"/>
      <c r="ALG482" s="263"/>
      <c r="ALH482" s="263"/>
      <c r="ALI482" s="263"/>
      <c r="ALJ482" s="263"/>
      <c r="ALK482" s="263"/>
      <c r="ALL482" s="263"/>
      <c r="ALM482" s="263"/>
      <c r="ALN482" s="263"/>
      <c r="ALO482" s="263"/>
      <c r="ALP482" s="263"/>
      <c r="ALQ482" s="263"/>
      <c r="ALR482" s="263"/>
      <c r="ALS482" s="263"/>
      <c r="ALT482" s="263"/>
      <c r="ALU482" s="263"/>
      <c r="ALV482" s="263"/>
      <c r="ALW482" s="263"/>
      <c r="ALX482" s="263"/>
      <c r="ALY482" s="263"/>
      <c r="ALZ482" s="263"/>
      <c r="AMA482" s="263"/>
      <c r="AMB482" s="263"/>
      <c r="AMC482" s="263"/>
      <c r="AMD482" s="263"/>
      <c r="AME482" s="263"/>
      <c r="AMF482" s="263"/>
      <c r="AMG482" s="263"/>
      <c r="AMH482" s="263"/>
      <c r="AMI482" s="263"/>
      <c r="AMJ482" s="263"/>
      <c r="AMK482" s="263"/>
      <c r="AML482" s="263"/>
      <c r="AMM482" s="263"/>
      <c r="AMN482" s="263"/>
      <c r="AMO482" s="263"/>
      <c r="AMP482" s="263"/>
      <c r="AMQ482" s="263"/>
      <c r="AMR482" s="263"/>
      <c r="AMS482" s="263"/>
      <c r="AMT482" s="263"/>
      <c r="AMU482" s="263"/>
      <c r="AMV482" s="263"/>
      <c r="AMW482" s="263"/>
      <c r="AMX482" s="263"/>
      <c r="AMY482" s="263"/>
      <c r="AMZ482" s="263"/>
      <c r="ANA482" s="263"/>
      <c r="ANB482" s="263"/>
      <c r="ANC482" s="263"/>
      <c r="AND482" s="263"/>
      <c r="ANE482" s="263"/>
      <c r="ANF482" s="263"/>
      <c r="ANG482" s="263"/>
      <c r="ANH482" s="263"/>
      <c r="ANI482" s="263"/>
      <c r="ANJ482" s="263"/>
      <c r="ANK482" s="263"/>
      <c r="ANL482" s="263"/>
      <c r="ANM482" s="263"/>
      <c r="ANN482" s="263"/>
      <c r="ANO482" s="263"/>
      <c r="ANP482" s="263"/>
      <c r="ANQ482" s="263"/>
      <c r="ANR482" s="263"/>
      <c r="ANS482" s="263"/>
      <c r="ANT482" s="263"/>
      <c r="ANU482" s="263"/>
      <c r="ANV482" s="263"/>
      <c r="ANW482" s="263"/>
      <c r="ANX482" s="263"/>
      <c r="ANY482" s="263"/>
      <c r="ANZ482" s="263"/>
      <c r="AOA482" s="263"/>
      <c r="AOB482" s="263"/>
      <c r="AOC482" s="263"/>
      <c r="AOD482" s="263"/>
      <c r="AOE482" s="263"/>
      <c r="AOF482" s="263"/>
      <c r="AOG482" s="263"/>
      <c r="AOH482" s="263"/>
      <c r="AOI482" s="263"/>
      <c r="AOJ482" s="263"/>
      <c r="AOK482" s="263"/>
      <c r="AOL482" s="263"/>
      <c r="AOM482" s="263"/>
      <c r="AON482" s="263"/>
      <c r="AOO482" s="263"/>
      <c r="AOP482" s="263"/>
      <c r="AOQ482" s="263"/>
      <c r="AOR482" s="263"/>
      <c r="AOS482" s="263"/>
      <c r="AOT482" s="263"/>
      <c r="AOU482" s="263"/>
    </row>
    <row r="483" spans="1:1087" s="264" customFormat="1">
      <c r="A483" s="332"/>
      <c r="B483" s="328"/>
      <c r="C483" s="292"/>
      <c r="D483" s="292"/>
      <c r="E483" s="292"/>
      <c r="F483" s="333"/>
      <c r="G483" s="334"/>
      <c r="H483" s="334"/>
      <c r="I483" s="335"/>
      <c r="J483" s="292"/>
      <c r="K483" s="336"/>
      <c r="L483" s="292"/>
      <c r="N483" s="263"/>
      <c r="O483" s="263"/>
      <c r="P483" s="263"/>
      <c r="Q483" s="263"/>
      <c r="R483" s="263"/>
      <c r="S483" s="263"/>
      <c r="T483" s="263"/>
      <c r="U483" s="263"/>
      <c r="V483" s="263"/>
      <c r="W483" s="263"/>
      <c r="X483" s="263"/>
      <c r="Y483" s="263"/>
      <c r="Z483" s="263"/>
      <c r="AA483" s="263"/>
      <c r="AB483" s="263"/>
      <c r="AC483" s="263"/>
      <c r="AD483" s="263"/>
      <c r="AE483" s="263"/>
      <c r="AF483" s="263"/>
      <c r="AG483" s="263"/>
      <c r="AH483" s="263"/>
      <c r="AI483" s="263"/>
      <c r="AJ483" s="263"/>
      <c r="AK483" s="263"/>
      <c r="AL483" s="263"/>
      <c r="AM483" s="263"/>
      <c r="AN483" s="263"/>
      <c r="AO483" s="263"/>
      <c r="AP483" s="263"/>
      <c r="AQ483" s="263"/>
      <c r="AR483" s="263"/>
      <c r="AS483" s="263"/>
      <c r="AT483" s="263"/>
      <c r="AU483" s="263"/>
      <c r="AV483" s="263"/>
      <c r="AW483" s="263"/>
      <c r="AX483" s="263"/>
      <c r="AY483" s="263"/>
      <c r="AZ483" s="263"/>
      <c r="BA483" s="263"/>
      <c r="BB483" s="263"/>
      <c r="BC483" s="263"/>
      <c r="BD483" s="263"/>
      <c r="BE483" s="263"/>
      <c r="BF483" s="263"/>
      <c r="BG483" s="263"/>
      <c r="BH483" s="263"/>
      <c r="BI483" s="263"/>
      <c r="BJ483" s="263"/>
      <c r="BK483" s="263"/>
      <c r="BL483" s="263"/>
      <c r="BM483" s="263"/>
      <c r="BN483" s="263"/>
      <c r="BO483" s="263"/>
      <c r="BP483" s="263"/>
      <c r="BQ483" s="263"/>
      <c r="BR483" s="263"/>
      <c r="BS483" s="263"/>
      <c r="BT483" s="263"/>
      <c r="BU483" s="263"/>
      <c r="BV483" s="263"/>
      <c r="BW483" s="263"/>
      <c r="BX483" s="263"/>
      <c r="BY483" s="263"/>
      <c r="BZ483" s="263"/>
      <c r="CA483" s="263"/>
      <c r="CB483" s="263"/>
      <c r="CC483" s="263"/>
      <c r="CD483" s="263"/>
      <c r="CE483" s="263"/>
      <c r="CF483" s="263"/>
      <c r="CG483" s="263"/>
      <c r="CH483" s="263"/>
      <c r="CI483" s="263"/>
      <c r="CJ483" s="263"/>
      <c r="CK483" s="263"/>
      <c r="CL483" s="263"/>
      <c r="CM483" s="263"/>
      <c r="CN483" s="263"/>
      <c r="CO483" s="263"/>
      <c r="CP483" s="263"/>
      <c r="CQ483" s="263"/>
      <c r="CR483" s="263"/>
      <c r="CS483" s="263"/>
      <c r="CT483" s="263"/>
      <c r="CU483" s="263"/>
      <c r="CV483" s="263"/>
      <c r="CW483" s="263"/>
      <c r="CX483" s="263"/>
      <c r="CY483" s="263"/>
      <c r="CZ483" s="263"/>
      <c r="DA483" s="263"/>
      <c r="DB483" s="263"/>
      <c r="DC483" s="263"/>
      <c r="DD483" s="263"/>
      <c r="DE483" s="263"/>
      <c r="DF483" s="263"/>
      <c r="DG483" s="263"/>
      <c r="DH483" s="263"/>
      <c r="DI483" s="263"/>
      <c r="DJ483" s="263"/>
      <c r="DK483" s="263"/>
      <c r="DL483" s="263"/>
      <c r="DM483" s="263"/>
      <c r="DN483" s="263"/>
      <c r="DO483" s="263"/>
      <c r="DP483" s="263"/>
      <c r="DQ483" s="263"/>
      <c r="DR483" s="263"/>
      <c r="DS483" s="263"/>
      <c r="DT483" s="263"/>
      <c r="DU483" s="263"/>
      <c r="DV483" s="263"/>
      <c r="DW483" s="263"/>
      <c r="DX483" s="263"/>
      <c r="DY483" s="263"/>
      <c r="DZ483" s="263"/>
      <c r="EA483" s="263"/>
      <c r="EB483" s="263"/>
      <c r="EC483" s="263"/>
      <c r="ED483" s="263"/>
      <c r="EE483" s="263"/>
      <c r="EF483" s="263"/>
      <c r="EG483" s="263"/>
      <c r="EH483" s="263"/>
      <c r="EI483" s="263"/>
      <c r="EJ483" s="263"/>
      <c r="EK483" s="263"/>
      <c r="EL483" s="263"/>
      <c r="EM483" s="263"/>
      <c r="EN483" s="263"/>
      <c r="EO483" s="263"/>
      <c r="EP483" s="263"/>
      <c r="EQ483" s="263"/>
      <c r="ER483" s="263"/>
      <c r="ES483" s="263"/>
      <c r="ET483" s="263"/>
      <c r="EU483" s="263"/>
      <c r="EV483" s="263"/>
      <c r="EW483" s="263"/>
      <c r="EX483" s="263"/>
      <c r="EY483" s="263"/>
      <c r="EZ483" s="263"/>
      <c r="FA483" s="263"/>
      <c r="FB483" s="263"/>
      <c r="FC483" s="263"/>
      <c r="FD483" s="263"/>
      <c r="FE483" s="263"/>
      <c r="FF483" s="263"/>
      <c r="FG483" s="263"/>
      <c r="FH483" s="263"/>
      <c r="FI483" s="263"/>
      <c r="FJ483" s="263"/>
      <c r="FK483" s="263"/>
      <c r="FL483" s="263"/>
      <c r="FM483" s="263"/>
      <c r="FN483" s="263"/>
      <c r="FO483" s="263"/>
      <c r="FP483" s="263"/>
      <c r="FQ483" s="263"/>
      <c r="FR483" s="263"/>
      <c r="FS483" s="263"/>
      <c r="FT483" s="263"/>
      <c r="FU483" s="263"/>
      <c r="FV483" s="263"/>
      <c r="FW483" s="263"/>
      <c r="FX483" s="263"/>
      <c r="FY483" s="263"/>
      <c r="FZ483" s="263"/>
      <c r="GA483" s="263"/>
      <c r="GB483" s="263"/>
      <c r="GC483" s="263"/>
      <c r="GD483" s="263"/>
      <c r="GE483" s="263"/>
      <c r="GF483" s="263"/>
      <c r="GG483" s="263"/>
      <c r="GH483" s="263"/>
      <c r="GI483" s="263"/>
      <c r="GJ483" s="263"/>
      <c r="GK483" s="263"/>
      <c r="GL483" s="263"/>
      <c r="GM483" s="263"/>
      <c r="GN483" s="263"/>
      <c r="GO483" s="263"/>
      <c r="GP483" s="263"/>
      <c r="GQ483" s="263"/>
      <c r="GR483" s="263"/>
      <c r="GS483" s="263"/>
      <c r="GT483" s="263"/>
      <c r="GU483" s="263"/>
      <c r="GV483" s="263"/>
      <c r="GW483" s="263"/>
      <c r="GX483" s="263"/>
      <c r="GY483" s="263"/>
      <c r="GZ483" s="263"/>
      <c r="HA483" s="263"/>
      <c r="HB483" s="263"/>
      <c r="HC483" s="263"/>
      <c r="HD483" s="263"/>
      <c r="HE483" s="263"/>
      <c r="HF483" s="263"/>
      <c r="HG483" s="263"/>
      <c r="HH483" s="263"/>
      <c r="HI483" s="263"/>
      <c r="HJ483" s="263"/>
      <c r="HK483" s="263"/>
      <c r="HL483" s="263"/>
      <c r="HM483" s="263"/>
      <c r="HN483" s="263"/>
      <c r="HO483" s="263"/>
      <c r="HP483" s="263"/>
      <c r="HQ483" s="263"/>
      <c r="HR483" s="263"/>
      <c r="HS483" s="263"/>
      <c r="HT483" s="263"/>
      <c r="HU483" s="263"/>
      <c r="HV483" s="263"/>
      <c r="HW483" s="263"/>
      <c r="HX483" s="263"/>
      <c r="HY483" s="263"/>
      <c r="HZ483" s="263"/>
      <c r="IA483" s="263"/>
      <c r="IB483" s="263"/>
      <c r="IC483" s="263"/>
      <c r="ID483" s="263"/>
      <c r="IE483" s="263"/>
      <c r="IF483" s="263"/>
      <c r="IG483" s="263"/>
      <c r="IH483" s="263"/>
      <c r="II483" s="263"/>
      <c r="IJ483" s="263"/>
      <c r="IK483" s="263"/>
      <c r="IL483" s="263"/>
      <c r="IM483" s="263"/>
      <c r="IN483" s="263"/>
      <c r="IO483" s="263"/>
      <c r="IP483" s="263"/>
      <c r="IQ483" s="263"/>
      <c r="IR483" s="263"/>
      <c r="IS483" s="263"/>
      <c r="IT483" s="263"/>
      <c r="IU483" s="263"/>
      <c r="IV483" s="263"/>
      <c r="IW483" s="263"/>
      <c r="IX483" s="263"/>
      <c r="IY483" s="263"/>
      <c r="IZ483" s="263"/>
      <c r="JA483" s="263"/>
      <c r="JB483" s="263"/>
      <c r="JC483" s="263"/>
      <c r="JD483" s="263"/>
      <c r="JE483" s="263"/>
      <c r="JF483" s="263"/>
      <c r="JG483" s="263"/>
      <c r="JH483" s="263"/>
      <c r="JI483" s="263"/>
      <c r="JJ483" s="263"/>
      <c r="JK483" s="263"/>
      <c r="JL483" s="263"/>
      <c r="JM483" s="263"/>
      <c r="JN483" s="263"/>
      <c r="JO483" s="263"/>
      <c r="JP483" s="263"/>
      <c r="JQ483" s="263"/>
      <c r="JR483" s="263"/>
      <c r="JS483" s="263"/>
      <c r="JT483" s="263"/>
      <c r="JU483" s="263"/>
      <c r="JV483" s="263"/>
      <c r="JW483" s="263"/>
      <c r="JX483" s="263"/>
      <c r="JY483" s="263"/>
      <c r="JZ483" s="263"/>
      <c r="KA483" s="263"/>
      <c r="KB483" s="263"/>
      <c r="KC483" s="263"/>
      <c r="KD483" s="263"/>
      <c r="KE483" s="263"/>
      <c r="KF483" s="263"/>
      <c r="KG483" s="263"/>
      <c r="KH483" s="263"/>
      <c r="KI483" s="263"/>
      <c r="KJ483" s="263"/>
      <c r="KK483" s="263"/>
      <c r="KL483" s="263"/>
      <c r="KM483" s="263"/>
      <c r="KN483" s="263"/>
      <c r="KO483" s="263"/>
      <c r="KP483" s="263"/>
      <c r="KQ483" s="263"/>
      <c r="KR483" s="263"/>
      <c r="KS483" s="263"/>
      <c r="KT483" s="263"/>
      <c r="KU483" s="263"/>
      <c r="KV483" s="263"/>
      <c r="KW483" s="263"/>
      <c r="KX483" s="263"/>
      <c r="KY483" s="263"/>
      <c r="KZ483" s="263"/>
      <c r="LA483" s="263"/>
      <c r="LB483" s="263"/>
      <c r="LC483" s="263"/>
      <c r="LD483" s="263"/>
      <c r="LE483" s="263"/>
      <c r="LF483" s="263"/>
      <c r="LG483" s="263"/>
      <c r="LH483" s="263"/>
      <c r="LI483" s="263"/>
      <c r="LJ483" s="263"/>
      <c r="LK483" s="263"/>
      <c r="LL483" s="263"/>
      <c r="LM483" s="263"/>
      <c r="LN483" s="263"/>
      <c r="LO483" s="263"/>
      <c r="LP483" s="263"/>
      <c r="LQ483" s="263"/>
      <c r="LR483" s="263"/>
      <c r="LS483" s="263"/>
      <c r="LT483" s="263"/>
      <c r="LU483" s="263"/>
      <c r="LV483" s="263"/>
      <c r="LW483" s="263"/>
      <c r="LX483" s="263"/>
      <c r="LY483" s="263"/>
      <c r="LZ483" s="263"/>
      <c r="MA483" s="263"/>
      <c r="MB483" s="263"/>
      <c r="MC483" s="263"/>
      <c r="MD483" s="263"/>
      <c r="ME483" s="263"/>
      <c r="MF483" s="263"/>
      <c r="MG483" s="263"/>
      <c r="MH483" s="263"/>
      <c r="MI483" s="263"/>
      <c r="MJ483" s="263"/>
      <c r="MK483" s="263"/>
      <c r="ML483" s="263"/>
      <c r="MM483" s="263"/>
      <c r="MN483" s="263"/>
      <c r="MO483" s="263"/>
      <c r="MP483" s="263"/>
      <c r="MQ483" s="263"/>
      <c r="MR483" s="263"/>
      <c r="MS483" s="263"/>
      <c r="MT483" s="263"/>
      <c r="MU483" s="263"/>
      <c r="MV483" s="263"/>
      <c r="MW483" s="263"/>
      <c r="MX483" s="263"/>
      <c r="MY483" s="263"/>
      <c r="MZ483" s="263"/>
      <c r="NA483" s="263"/>
      <c r="NB483" s="263"/>
      <c r="NC483" s="263"/>
      <c r="ND483" s="263"/>
      <c r="NE483" s="263"/>
      <c r="NF483" s="263"/>
      <c r="NG483" s="263"/>
      <c r="NH483" s="263"/>
      <c r="NI483" s="263"/>
      <c r="NJ483" s="263"/>
      <c r="NK483" s="263"/>
      <c r="NL483" s="263"/>
      <c r="NM483" s="263"/>
      <c r="NN483" s="263"/>
      <c r="NO483" s="263"/>
      <c r="NP483" s="263"/>
      <c r="NQ483" s="263"/>
      <c r="NR483" s="263"/>
      <c r="NS483" s="263"/>
      <c r="NT483" s="263"/>
      <c r="NU483" s="263"/>
      <c r="NV483" s="263"/>
      <c r="NW483" s="263"/>
      <c r="NX483" s="263"/>
      <c r="NY483" s="263"/>
      <c r="NZ483" s="263"/>
      <c r="OA483" s="263"/>
      <c r="OB483" s="263"/>
      <c r="OC483" s="263"/>
      <c r="OD483" s="263"/>
      <c r="OE483" s="263"/>
      <c r="OF483" s="263"/>
      <c r="OG483" s="263"/>
      <c r="OH483" s="263"/>
      <c r="OI483" s="263"/>
      <c r="OJ483" s="263"/>
      <c r="OK483" s="263"/>
      <c r="OL483" s="263"/>
      <c r="OM483" s="263"/>
      <c r="ON483" s="263"/>
      <c r="OO483" s="263"/>
      <c r="OP483" s="263"/>
      <c r="OQ483" s="263"/>
      <c r="OR483" s="263"/>
      <c r="OS483" s="263"/>
      <c r="OT483" s="263"/>
      <c r="OU483" s="263"/>
      <c r="OV483" s="263"/>
      <c r="OW483" s="263"/>
      <c r="OX483" s="263"/>
      <c r="OY483" s="263"/>
      <c r="OZ483" s="263"/>
      <c r="PA483" s="263"/>
      <c r="PB483" s="263"/>
      <c r="PC483" s="263"/>
      <c r="PD483" s="263"/>
      <c r="PE483" s="263"/>
      <c r="PF483" s="263"/>
      <c r="PG483" s="263"/>
      <c r="PH483" s="263"/>
      <c r="PI483" s="263"/>
      <c r="PJ483" s="263"/>
      <c r="PK483" s="263"/>
      <c r="PL483" s="263"/>
      <c r="PM483" s="263"/>
      <c r="PN483" s="263"/>
      <c r="PO483" s="263"/>
      <c r="PP483" s="263"/>
      <c r="PQ483" s="263"/>
      <c r="PR483" s="263"/>
      <c r="PS483" s="263"/>
      <c r="PT483" s="263"/>
      <c r="PU483" s="263"/>
      <c r="PV483" s="263"/>
      <c r="PW483" s="263"/>
      <c r="PX483" s="263"/>
      <c r="PY483" s="263"/>
      <c r="PZ483" s="263"/>
      <c r="QA483" s="263"/>
      <c r="QB483" s="263"/>
      <c r="QC483" s="263"/>
      <c r="QD483" s="263"/>
      <c r="QE483" s="263"/>
      <c r="QF483" s="263"/>
      <c r="QG483" s="263"/>
      <c r="QH483" s="263"/>
      <c r="QI483" s="263"/>
      <c r="QJ483" s="263"/>
      <c r="QK483" s="263"/>
      <c r="QL483" s="263"/>
      <c r="QM483" s="263"/>
      <c r="QN483" s="263"/>
      <c r="QO483" s="263"/>
      <c r="QP483" s="263"/>
      <c r="QQ483" s="263"/>
      <c r="QR483" s="263"/>
      <c r="QS483" s="263"/>
      <c r="QT483" s="263"/>
      <c r="QU483" s="263"/>
      <c r="QV483" s="263"/>
      <c r="QW483" s="263"/>
      <c r="QX483" s="263"/>
      <c r="QY483" s="263"/>
      <c r="QZ483" s="263"/>
      <c r="RA483" s="263"/>
      <c r="RB483" s="263"/>
      <c r="RC483" s="263"/>
      <c r="RD483" s="263"/>
      <c r="RE483" s="263"/>
      <c r="RF483" s="263"/>
      <c r="RG483" s="263"/>
      <c r="RH483" s="263"/>
      <c r="RI483" s="263"/>
      <c r="RJ483" s="263"/>
      <c r="RK483" s="263"/>
      <c r="RL483" s="263"/>
      <c r="RM483" s="263"/>
      <c r="RN483" s="263"/>
      <c r="RO483" s="263"/>
      <c r="RP483" s="263"/>
      <c r="RQ483" s="263"/>
      <c r="RR483" s="263"/>
      <c r="RS483" s="263"/>
      <c r="RT483" s="263"/>
      <c r="RU483" s="263"/>
      <c r="RV483" s="263"/>
      <c r="RW483" s="263"/>
      <c r="RX483" s="263"/>
      <c r="RY483" s="263"/>
      <c r="RZ483" s="263"/>
      <c r="SA483" s="263"/>
      <c r="SB483" s="263"/>
      <c r="SC483" s="263"/>
      <c r="SD483" s="263"/>
      <c r="SE483" s="263"/>
      <c r="SF483" s="263"/>
      <c r="SG483" s="263"/>
      <c r="SH483" s="263"/>
      <c r="SI483" s="263"/>
      <c r="SJ483" s="263"/>
      <c r="SK483" s="263"/>
      <c r="SL483" s="263"/>
      <c r="SM483" s="263"/>
      <c r="SN483" s="263"/>
      <c r="SO483" s="263"/>
      <c r="SP483" s="263"/>
      <c r="SQ483" s="263"/>
      <c r="SR483" s="263"/>
      <c r="SS483" s="263"/>
      <c r="ST483" s="263"/>
      <c r="SU483" s="263"/>
      <c r="SV483" s="263"/>
      <c r="SW483" s="263"/>
      <c r="SX483" s="263"/>
      <c r="SY483" s="263"/>
      <c r="SZ483" s="263"/>
      <c r="TA483" s="263"/>
      <c r="TB483" s="263"/>
      <c r="TC483" s="263"/>
      <c r="TD483" s="263"/>
      <c r="TE483" s="263"/>
      <c r="TF483" s="263"/>
      <c r="TG483" s="263"/>
      <c r="TH483" s="263"/>
      <c r="TI483" s="263"/>
      <c r="TJ483" s="263"/>
      <c r="TK483" s="263"/>
      <c r="TL483" s="263"/>
      <c r="TM483" s="263"/>
      <c r="TN483" s="263"/>
      <c r="TO483" s="263"/>
      <c r="TP483" s="263"/>
      <c r="TQ483" s="263"/>
      <c r="TR483" s="263"/>
      <c r="TS483" s="263"/>
      <c r="TT483" s="263"/>
      <c r="TU483" s="263"/>
      <c r="TV483" s="263"/>
      <c r="TW483" s="263"/>
      <c r="TX483" s="263"/>
      <c r="TY483" s="263"/>
      <c r="TZ483" s="263"/>
      <c r="UA483" s="263"/>
      <c r="UB483" s="263"/>
      <c r="UC483" s="263"/>
      <c r="UD483" s="263"/>
      <c r="UE483" s="263"/>
      <c r="UF483" s="263"/>
      <c r="UG483" s="263"/>
      <c r="UH483" s="263"/>
      <c r="UI483" s="263"/>
      <c r="UJ483" s="263"/>
      <c r="UK483" s="263"/>
      <c r="UL483" s="263"/>
      <c r="UM483" s="263"/>
      <c r="UN483" s="263"/>
      <c r="UO483" s="263"/>
      <c r="UP483" s="263"/>
      <c r="UQ483" s="263"/>
      <c r="UR483" s="263"/>
      <c r="US483" s="263"/>
      <c r="UT483" s="263"/>
      <c r="UU483" s="263"/>
      <c r="UV483" s="263"/>
      <c r="UW483" s="263"/>
      <c r="UX483" s="263"/>
      <c r="UY483" s="263"/>
      <c r="UZ483" s="263"/>
      <c r="VA483" s="263"/>
      <c r="VB483" s="263"/>
      <c r="VC483" s="263"/>
      <c r="VD483" s="263"/>
      <c r="VE483" s="263"/>
      <c r="VF483" s="263"/>
      <c r="VG483" s="263"/>
      <c r="VH483" s="263"/>
      <c r="VI483" s="263"/>
      <c r="VJ483" s="263"/>
      <c r="VK483" s="263"/>
      <c r="VL483" s="263"/>
      <c r="VM483" s="263"/>
      <c r="VN483" s="263"/>
      <c r="VO483" s="263"/>
      <c r="VP483" s="263"/>
      <c r="VQ483" s="263"/>
      <c r="VR483" s="263"/>
      <c r="VS483" s="263"/>
      <c r="VT483" s="263"/>
      <c r="VU483" s="263"/>
      <c r="VV483" s="263"/>
      <c r="VW483" s="263"/>
      <c r="VX483" s="263"/>
      <c r="VY483" s="263"/>
      <c r="VZ483" s="263"/>
      <c r="WA483" s="263"/>
      <c r="WB483" s="263"/>
      <c r="WC483" s="263"/>
      <c r="WD483" s="263"/>
      <c r="WE483" s="263"/>
      <c r="WF483" s="263"/>
      <c r="WG483" s="263"/>
      <c r="WH483" s="263"/>
      <c r="WI483" s="263"/>
      <c r="WJ483" s="263"/>
      <c r="WK483" s="263"/>
      <c r="WL483" s="263"/>
      <c r="WM483" s="263"/>
      <c r="WN483" s="263"/>
      <c r="WO483" s="263"/>
      <c r="WP483" s="263"/>
      <c r="WQ483" s="263"/>
      <c r="WR483" s="263"/>
      <c r="WS483" s="263"/>
      <c r="WT483" s="263"/>
      <c r="WU483" s="263"/>
      <c r="WV483" s="263"/>
      <c r="WW483" s="263"/>
      <c r="WX483" s="263"/>
      <c r="WY483" s="263"/>
      <c r="WZ483" s="263"/>
      <c r="XA483" s="263"/>
      <c r="XB483" s="263"/>
      <c r="XC483" s="263"/>
      <c r="XD483" s="263"/>
      <c r="XE483" s="263"/>
      <c r="XF483" s="263"/>
      <c r="XG483" s="263"/>
      <c r="XH483" s="263"/>
      <c r="XI483" s="263"/>
      <c r="XJ483" s="263"/>
      <c r="XK483" s="263"/>
      <c r="XL483" s="263"/>
      <c r="XM483" s="263"/>
      <c r="XN483" s="263"/>
      <c r="XO483" s="263"/>
      <c r="XP483" s="263"/>
      <c r="XQ483" s="263"/>
      <c r="XR483" s="263"/>
      <c r="XS483" s="263"/>
      <c r="XT483" s="263"/>
      <c r="XU483" s="263"/>
      <c r="XV483" s="263"/>
      <c r="XW483" s="263"/>
      <c r="XX483" s="263"/>
      <c r="XY483" s="263"/>
      <c r="XZ483" s="263"/>
      <c r="YA483" s="263"/>
      <c r="YB483" s="263"/>
      <c r="YC483" s="263"/>
      <c r="YD483" s="263"/>
      <c r="YE483" s="263"/>
      <c r="YF483" s="263"/>
      <c r="YG483" s="263"/>
      <c r="YH483" s="263"/>
      <c r="YI483" s="263"/>
      <c r="YJ483" s="263"/>
      <c r="YK483" s="263"/>
      <c r="YL483" s="263"/>
      <c r="YM483" s="263"/>
      <c r="YN483" s="263"/>
      <c r="YO483" s="263"/>
      <c r="YP483" s="263"/>
      <c r="YQ483" s="263"/>
      <c r="YR483" s="263"/>
      <c r="YS483" s="263"/>
      <c r="YT483" s="263"/>
      <c r="YU483" s="263"/>
      <c r="YV483" s="263"/>
      <c r="YW483" s="263"/>
      <c r="YX483" s="263"/>
      <c r="YY483" s="263"/>
      <c r="YZ483" s="263"/>
      <c r="ZA483" s="263"/>
      <c r="ZB483" s="263"/>
      <c r="ZC483" s="263"/>
      <c r="ZD483" s="263"/>
      <c r="ZE483" s="263"/>
      <c r="ZF483" s="263"/>
      <c r="ZG483" s="263"/>
      <c r="ZH483" s="263"/>
      <c r="ZI483" s="263"/>
      <c r="ZJ483" s="263"/>
      <c r="ZK483" s="263"/>
      <c r="ZL483" s="263"/>
      <c r="ZM483" s="263"/>
      <c r="ZN483" s="263"/>
      <c r="ZO483" s="263"/>
      <c r="ZP483" s="263"/>
      <c r="ZQ483" s="263"/>
      <c r="ZR483" s="263"/>
      <c r="ZS483" s="263"/>
      <c r="ZT483" s="263"/>
      <c r="ZU483" s="263"/>
      <c r="ZV483" s="263"/>
      <c r="ZW483" s="263"/>
      <c r="ZX483" s="263"/>
      <c r="ZY483" s="263"/>
      <c r="ZZ483" s="263"/>
      <c r="AAA483" s="263"/>
      <c r="AAB483" s="263"/>
      <c r="AAC483" s="263"/>
      <c r="AAD483" s="263"/>
      <c r="AAE483" s="263"/>
      <c r="AAF483" s="263"/>
      <c r="AAG483" s="263"/>
      <c r="AAH483" s="263"/>
      <c r="AAI483" s="263"/>
      <c r="AAJ483" s="263"/>
      <c r="AAK483" s="263"/>
      <c r="AAL483" s="263"/>
      <c r="AAM483" s="263"/>
      <c r="AAN483" s="263"/>
      <c r="AAO483" s="263"/>
      <c r="AAP483" s="263"/>
      <c r="AAQ483" s="263"/>
      <c r="AAR483" s="263"/>
      <c r="AAS483" s="263"/>
      <c r="AAT483" s="263"/>
      <c r="AAU483" s="263"/>
      <c r="AAV483" s="263"/>
      <c r="AAW483" s="263"/>
      <c r="AAX483" s="263"/>
      <c r="AAY483" s="263"/>
      <c r="AAZ483" s="263"/>
      <c r="ABA483" s="263"/>
      <c r="ABB483" s="263"/>
      <c r="ABC483" s="263"/>
      <c r="ABD483" s="263"/>
      <c r="ABE483" s="263"/>
      <c r="ABF483" s="263"/>
      <c r="ABG483" s="263"/>
      <c r="ABH483" s="263"/>
      <c r="ABI483" s="263"/>
      <c r="ABJ483" s="263"/>
      <c r="ABK483" s="263"/>
      <c r="ABL483" s="263"/>
      <c r="ABM483" s="263"/>
      <c r="ABN483" s="263"/>
      <c r="ABO483" s="263"/>
      <c r="ABP483" s="263"/>
      <c r="ABQ483" s="263"/>
      <c r="ABR483" s="263"/>
      <c r="ABS483" s="263"/>
      <c r="ABT483" s="263"/>
      <c r="ABU483" s="263"/>
      <c r="ABV483" s="263"/>
      <c r="ABW483" s="263"/>
      <c r="ABX483" s="263"/>
      <c r="ABY483" s="263"/>
      <c r="ABZ483" s="263"/>
      <c r="ACA483" s="263"/>
      <c r="ACB483" s="263"/>
      <c r="ACC483" s="263"/>
      <c r="ACD483" s="263"/>
      <c r="ACE483" s="263"/>
      <c r="ACF483" s="263"/>
      <c r="ACG483" s="263"/>
      <c r="ACH483" s="263"/>
      <c r="ACI483" s="263"/>
      <c r="ACJ483" s="263"/>
      <c r="ACK483" s="263"/>
      <c r="ACL483" s="263"/>
      <c r="ACM483" s="263"/>
      <c r="ACN483" s="263"/>
      <c r="ACO483" s="263"/>
      <c r="ACP483" s="263"/>
      <c r="ACQ483" s="263"/>
      <c r="ACR483" s="263"/>
      <c r="ACS483" s="263"/>
      <c r="ACT483" s="263"/>
      <c r="ACU483" s="263"/>
      <c r="ACV483" s="263"/>
      <c r="ACW483" s="263"/>
      <c r="ACX483" s="263"/>
      <c r="ACY483" s="263"/>
      <c r="ACZ483" s="263"/>
      <c r="ADA483" s="263"/>
      <c r="ADB483" s="263"/>
      <c r="ADC483" s="263"/>
      <c r="ADD483" s="263"/>
      <c r="ADE483" s="263"/>
      <c r="ADF483" s="263"/>
      <c r="ADG483" s="263"/>
      <c r="ADH483" s="263"/>
      <c r="ADI483" s="263"/>
      <c r="ADJ483" s="263"/>
      <c r="ADK483" s="263"/>
      <c r="ADL483" s="263"/>
      <c r="ADM483" s="263"/>
      <c r="ADN483" s="263"/>
      <c r="ADO483" s="263"/>
      <c r="ADP483" s="263"/>
      <c r="ADQ483" s="263"/>
      <c r="ADR483" s="263"/>
      <c r="ADS483" s="263"/>
      <c r="ADT483" s="263"/>
      <c r="ADU483" s="263"/>
      <c r="ADV483" s="263"/>
      <c r="ADW483" s="263"/>
      <c r="ADX483" s="263"/>
      <c r="ADY483" s="263"/>
      <c r="ADZ483" s="263"/>
      <c r="AEA483" s="263"/>
      <c r="AEB483" s="263"/>
      <c r="AEC483" s="263"/>
      <c r="AED483" s="263"/>
      <c r="AEE483" s="263"/>
      <c r="AEF483" s="263"/>
      <c r="AEG483" s="263"/>
      <c r="AEH483" s="263"/>
      <c r="AEI483" s="263"/>
      <c r="AEJ483" s="263"/>
      <c r="AEK483" s="263"/>
      <c r="AEL483" s="263"/>
      <c r="AEM483" s="263"/>
      <c r="AEN483" s="263"/>
      <c r="AEO483" s="263"/>
      <c r="AEP483" s="263"/>
      <c r="AEQ483" s="263"/>
      <c r="AER483" s="263"/>
      <c r="AES483" s="263"/>
      <c r="AET483" s="263"/>
      <c r="AEU483" s="263"/>
      <c r="AEV483" s="263"/>
      <c r="AEW483" s="263"/>
      <c r="AEX483" s="263"/>
      <c r="AEY483" s="263"/>
      <c r="AEZ483" s="263"/>
      <c r="AFA483" s="263"/>
      <c r="AFB483" s="263"/>
      <c r="AFC483" s="263"/>
      <c r="AFD483" s="263"/>
      <c r="AFE483" s="263"/>
      <c r="AFF483" s="263"/>
      <c r="AFG483" s="263"/>
      <c r="AFH483" s="263"/>
      <c r="AFI483" s="263"/>
      <c r="AFJ483" s="263"/>
      <c r="AFK483" s="263"/>
      <c r="AFL483" s="263"/>
      <c r="AFM483" s="263"/>
      <c r="AFN483" s="263"/>
      <c r="AFO483" s="263"/>
      <c r="AFP483" s="263"/>
      <c r="AFQ483" s="263"/>
      <c r="AFR483" s="263"/>
      <c r="AFS483" s="263"/>
      <c r="AFT483" s="263"/>
      <c r="AFU483" s="263"/>
      <c r="AFV483" s="263"/>
      <c r="AFW483" s="263"/>
      <c r="AFX483" s="263"/>
      <c r="AFY483" s="263"/>
      <c r="AFZ483" s="263"/>
      <c r="AGA483" s="263"/>
      <c r="AGB483" s="263"/>
      <c r="AGC483" s="263"/>
      <c r="AGD483" s="263"/>
      <c r="AGE483" s="263"/>
      <c r="AGF483" s="263"/>
      <c r="AGG483" s="263"/>
      <c r="AGH483" s="263"/>
      <c r="AGI483" s="263"/>
      <c r="AGJ483" s="263"/>
      <c r="AGK483" s="263"/>
      <c r="AGL483" s="263"/>
      <c r="AGM483" s="263"/>
      <c r="AGN483" s="263"/>
      <c r="AGO483" s="263"/>
      <c r="AGP483" s="263"/>
      <c r="AGQ483" s="263"/>
      <c r="AGR483" s="263"/>
      <c r="AGS483" s="263"/>
      <c r="AGT483" s="263"/>
      <c r="AGU483" s="263"/>
      <c r="AGV483" s="263"/>
      <c r="AGW483" s="263"/>
      <c r="AGX483" s="263"/>
      <c r="AGY483" s="263"/>
      <c r="AGZ483" s="263"/>
      <c r="AHA483" s="263"/>
      <c r="AHB483" s="263"/>
      <c r="AHC483" s="263"/>
      <c r="AHD483" s="263"/>
      <c r="AHE483" s="263"/>
      <c r="AHF483" s="263"/>
      <c r="AHG483" s="263"/>
      <c r="AHH483" s="263"/>
      <c r="AHI483" s="263"/>
      <c r="AHJ483" s="263"/>
      <c r="AHK483" s="263"/>
      <c r="AHL483" s="263"/>
      <c r="AHM483" s="263"/>
      <c r="AHN483" s="263"/>
      <c r="AHO483" s="263"/>
      <c r="AHP483" s="263"/>
      <c r="AHQ483" s="263"/>
      <c r="AHR483" s="263"/>
      <c r="AHS483" s="263"/>
      <c r="AHT483" s="263"/>
      <c r="AHU483" s="263"/>
      <c r="AHV483" s="263"/>
      <c r="AHW483" s="263"/>
      <c r="AHX483" s="263"/>
      <c r="AHY483" s="263"/>
      <c r="AHZ483" s="263"/>
      <c r="AIA483" s="263"/>
      <c r="AIB483" s="263"/>
      <c r="AIC483" s="263"/>
      <c r="AID483" s="263"/>
      <c r="AIE483" s="263"/>
      <c r="AIF483" s="263"/>
      <c r="AIG483" s="263"/>
      <c r="AIH483" s="263"/>
      <c r="AII483" s="263"/>
      <c r="AIJ483" s="263"/>
      <c r="AIK483" s="263"/>
      <c r="AIL483" s="263"/>
      <c r="AIM483" s="263"/>
      <c r="AIN483" s="263"/>
      <c r="AIO483" s="263"/>
      <c r="AIP483" s="263"/>
      <c r="AIQ483" s="263"/>
      <c r="AIR483" s="263"/>
      <c r="AIS483" s="263"/>
      <c r="AIT483" s="263"/>
      <c r="AIU483" s="263"/>
      <c r="AIV483" s="263"/>
      <c r="AIW483" s="263"/>
      <c r="AIX483" s="263"/>
      <c r="AIY483" s="263"/>
      <c r="AIZ483" s="263"/>
      <c r="AJA483" s="263"/>
      <c r="AJB483" s="263"/>
      <c r="AJC483" s="263"/>
      <c r="AJD483" s="263"/>
      <c r="AJE483" s="263"/>
      <c r="AJF483" s="263"/>
      <c r="AJG483" s="263"/>
      <c r="AJH483" s="263"/>
      <c r="AJI483" s="263"/>
      <c r="AJJ483" s="263"/>
      <c r="AJK483" s="263"/>
      <c r="AJL483" s="263"/>
      <c r="AJM483" s="263"/>
      <c r="AJN483" s="263"/>
      <c r="AJO483" s="263"/>
      <c r="AJP483" s="263"/>
      <c r="AJQ483" s="263"/>
      <c r="AJR483" s="263"/>
      <c r="AJS483" s="263"/>
      <c r="AJT483" s="263"/>
      <c r="AJU483" s="263"/>
      <c r="AJV483" s="263"/>
      <c r="AJW483" s="263"/>
      <c r="AJX483" s="263"/>
      <c r="AJY483" s="263"/>
      <c r="AJZ483" s="263"/>
      <c r="AKA483" s="263"/>
      <c r="AKB483" s="263"/>
      <c r="AKC483" s="263"/>
      <c r="AKD483" s="263"/>
      <c r="AKE483" s="263"/>
      <c r="AKF483" s="263"/>
      <c r="AKG483" s="263"/>
      <c r="AKH483" s="263"/>
      <c r="AKI483" s="263"/>
      <c r="AKJ483" s="263"/>
      <c r="AKK483" s="263"/>
      <c r="AKL483" s="263"/>
      <c r="AKM483" s="263"/>
      <c r="AKN483" s="263"/>
      <c r="AKO483" s="263"/>
      <c r="AKP483" s="263"/>
      <c r="AKQ483" s="263"/>
      <c r="AKR483" s="263"/>
      <c r="AKS483" s="263"/>
      <c r="AKT483" s="263"/>
      <c r="AKU483" s="263"/>
      <c r="AKV483" s="263"/>
      <c r="AKW483" s="263"/>
      <c r="AKX483" s="263"/>
      <c r="AKY483" s="263"/>
      <c r="AKZ483" s="263"/>
      <c r="ALA483" s="263"/>
      <c r="ALB483" s="263"/>
      <c r="ALC483" s="263"/>
      <c r="ALD483" s="263"/>
      <c r="ALE483" s="263"/>
      <c r="ALF483" s="263"/>
      <c r="ALG483" s="263"/>
      <c r="ALH483" s="263"/>
      <c r="ALI483" s="263"/>
      <c r="ALJ483" s="263"/>
      <c r="ALK483" s="263"/>
      <c r="ALL483" s="263"/>
      <c r="ALM483" s="263"/>
      <c r="ALN483" s="263"/>
      <c r="ALO483" s="263"/>
      <c r="ALP483" s="263"/>
      <c r="ALQ483" s="263"/>
      <c r="ALR483" s="263"/>
      <c r="ALS483" s="263"/>
      <c r="ALT483" s="263"/>
      <c r="ALU483" s="263"/>
      <c r="ALV483" s="263"/>
      <c r="ALW483" s="263"/>
      <c r="ALX483" s="263"/>
      <c r="ALY483" s="263"/>
      <c r="ALZ483" s="263"/>
      <c r="AMA483" s="263"/>
      <c r="AMB483" s="263"/>
      <c r="AMC483" s="263"/>
      <c r="AMD483" s="263"/>
      <c r="AME483" s="263"/>
      <c r="AMF483" s="263"/>
      <c r="AMG483" s="263"/>
      <c r="AMH483" s="263"/>
      <c r="AMI483" s="263"/>
      <c r="AMJ483" s="263"/>
      <c r="AMK483" s="263"/>
      <c r="AML483" s="263"/>
      <c r="AMM483" s="263"/>
      <c r="AMN483" s="263"/>
      <c r="AMO483" s="263"/>
      <c r="AMP483" s="263"/>
      <c r="AMQ483" s="263"/>
      <c r="AMR483" s="263"/>
      <c r="AMS483" s="263"/>
      <c r="AMT483" s="263"/>
      <c r="AMU483" s="263"/>
      <c r="AMV483" s="263"/>
      <c r="AMW483" s="263"/>
      <c r="AMX483" s="263"/>
      <c r="AMY483" s="263"/>
      <c r="AMZ483" s="263"/>
      <c r="ANA483" s="263"/>
      <c r="ANB483" s="263"/>
      <c r="ANC483" s="263"/>
      <c r="AND483" s="263"/>
      <c r="ANE483" s="263"/>
      <c r="ANF483" s="263"/>
      <c r="ANG483" s="263"/>
      <c r="ANH483" s="263"/>
      <c r="ANI483" s="263"/>
      <c r="ANJ483" s="263"/>
      <c r="ANK483" s="263"/>
      <c r="ANL483" s="263"/>
      <c r="ANM483" s="263"/>
      <c r="ANN483" s="263"/>
      <c r="ANO483" s="263"/>
      <c r="ANP483" s="263"/>
      <c r="ANQ483" s="263"/>
      <c r="ANR483" s="263"/>
      <c r="ANS483" s="263"/>
      <c r="ANT483" s="263"/>
      <c r="ANU483" s="263"/>
      <c r="ANV483" s="263"/>
      <c r="ANW483" s="263"/>
      <c r="ANX483" s="263"/>
      <c r="ANY483" s="263"/>
      <c r="ANZ483" s="263"/>
      <c r="AOA483" s="263"/>
      <c r="AOB483" s="263"/>
      <c r="AOC483" s="263"/>
      <c r="AOD483" s="263"/>
      <c r="AOE483" s="263"/>
      <c r="AOF483" s="263"/>
      <c r="AOG483" s="263"/>
      <c r="AOH483" s="263"/>
      <c r="AOI483" s="263"/>
      <c r="AOJ483" s="263"/>
      <c r="AOK483" s="263"/>
      <c r="AOL483" s="263"/>
      <c r="AOM483" s="263"/>
      <c r="AON483" s="263"/>
      <c r="AOO483" s="263"/>
      <c r="AOP483" s="263"/>
      <c r="AOQ483" s="263"/>
      <c r="AOR483" s="263"/>
      <c r="AOS483" s="263"/>
      <c r="AOT483" s="263"/>
      <c r="AOU483" s="263"/>
    </row>
    <row r="484" spans="1:1087" s="264" customFormat="1">
      <c r="A484" s="332"/>
      <c r="B484" s="328"/>
      <c r="C484" s="292"/>
      <c r="D484" s="292"/>
      <c r="E484" s="292"/>
      <c r="F484" s="333"/>
      <c r="G484" s="334"/>
      <c r="H484" s="334"/>
      <c r="I484" s="335"/>
      <c r="J484" s="292"/>
      <c r="K484" s="336"/>
      <c r="L484" s="292"/>
      <c r="N484" s="263"/>
      <c r="O484" s="263"/>
      <c r="P484" s="263"/>
      <c r="Q484" s="263"/>
      <c r="R484" s="263"/>
      <c r="S484" s="263"/>
      <c r="T484" s="263"/>
      <c r="U484" s="263"/>
      <c r="V484" s="263"/>
      <c r="W484" s="263"/>
      <c r="X484" s="263"/>
      <c r="Y484" s="263"/>
      <c r="Z484" s="263"/>
      <c r="AA484" s="263"/>
      <c r="AB484" s="263"/>
      <c r="AC484" s="263"/>
      <c r="AD484" s="263"/>
      <c r="AE484" s="263"/>
      <c r="AF484" s="263"/>
      <c r="AG484" s="263"/>
      <c r="AH484" s="263"/>
      <c r="AI484" s="263"/>
      <c r="AJ484" s="263"/>
      <c r="AK484" s="263"/>
      <c r="AL484" s="263"/>
      <c r="AM484" s="263"/>
      <c r="AN484" s="263"/>
      <c r="AO484" s="263"/>
      <c r="AP484" s="263"/>
      <c r="AQ484" s="263"/>
      <c r="AR484" s="263"/>
      <c r="AS484" s="263"/>
      <c r="AT484" s="263"/>
      <c r="AU484" s="263"/>
      <c r="AV484" s="263"/>
      <c r="AW484" s="263"/>
      <c r="AX484" s="263"/>
      <c r="AY484" s="263"/>
      <c r="AZ484" s="263"/>
      <c r="BA484" s="263"/>
      <c r="BB484" s="263"/>
      <c r="BC484" s="263"/>
      <c r="BD484" s="263"/>
      <c r="BE484" s="263"/>
      <c r="BF484" s="263"/>
      <c r="BG484" s="263"/>
      <c r="BH484" s="263"/>
      <c r="BI484" s="263"/>
      <c r="BJ484" s="263"/>
      <c r="BK484" s="263"/>
      <c r="BL484" s="263"/>
      <c r="BM484" s="263"/>
      <c r="BN484" s="263"/>
      <c r="BO484" s="263"/>
      <c r="BP484" s="263"/>
      <c r="BQ484" s="263"/>
      <c r="BR484" s="263"/>
      <c r="BS484" s="263"/>
      <c r="BT484" s="263"/>
      <c r="BU484" s="263"/>
      <c r="BV484" s="263"/>
      <c r="BW484" s="263"/>
      <c r="BX484" s="263"/>
      <c r="BY484" s="263"/>
      <c r="BZ484" s="263"/>
      <c r="CA484" s="263"/>
      <c r="CB484" s="263"/>
      <c r="CC484" s="263"/>
      <c r="CD484" s="263"/>
      <c r="CE484" s="263"/>
      <c r="CF484" s="263"/>
      <c r="CG484" s="263"/>
      <c r="CH484" s="263"/>
      <c r="CI484" s="263"/>
      <c r="CJ484" s="263"/>
      <c r="CK484" s="263"/>
      <c r="CL484" s="263"/>
      <c r="CM484" s="263"/>
      <c r="CN484" s="263"/>
      <c r="CO484" s="263"/>
      <c r="CP484" s="263"/>
      <c r="CQ484" s="263"/>
      <c r="CR484" s="263"/>
      <c r="CS484" s="263"/>
      <c r="CT484" s="263"/>
      <c r="CU484" s="263"/>
      <c r="CV484" s="263"/>
      <c r="CW484" s="263"/>
      <c r="CX484" s="263"/>
      <c r="CY484" s="263"/>
      <c r="CZ484" s="263"/>
      <c r="DA484" s="263"/>
      <c r="DB484" s="263"/>
      <c r="DC484" s="263"/>
      <c r="DD484" s="263"/>
      <c r="DE484" s="263"/>
      <c r="DF484" s="263"/>
      <c r="DG484" s="263"/>
      <c r="DH484" s="263"/>
      <c r="DI484" s="263"/>
      <c r="DJ484" s="263"/>
      <c r="DK484" s="263"/>
      <c r="DL484" s="263"/>
      <c r="DM484" s="263"/>
      <c r="DN484" s="263"/>
      <c r="DO484" s="263"/>
      <c r="DP484" s="263"/>
      <c r="DQ484" s="263"/>
      <c r="DR484" s="263"/>
      <c r="DS484" s="263"/>
      <c r="DT484" s="263"/>
      <c r="DU484" s="263"/>
      <c r="DV484" s="263"/>
      <c r="DW484" s="263"/>
      <c r="DX484" s="263"/>
      <c r="DY484" s="263"/>
      <c r="DZ484" s="263"/>
      <c r="EA484" s="263"/>
      <c r="EB484" s="263"/>
      <c r="EC484" s="263"/>
      <c r="ED484" s="263"/>
      <c r="EE484" s="263"/>
      <c r="EF484" s="263"/>
      <c r="EG484" s="263"/>
      <c r="EH484" s="263"/>
      <c r="EI484" s="263"/>
      <c r="EJ484" s="263"/>
      <c r="EK484" s="263"/>
      <c r="EL484" s="263"/>
      <c r="EM484" s="263"/>
      <c r="EN484" s="263"/>
      <c r="EO484" s="263"/>
      <c r="EP484" s="263"/>
      <c r="EQ484" s="263"/>
      <c r="ER484" s="263"/>
      <c r="ES484" s="263"/>
      <c r="ET484" s="263"/>
      <c r="EU484" s="263"/>
      <c r="EV484" s="263"/>
      <c r="EW484" s="263"/>
      <c r="EX484" s="263"/>
      <c r="EY484" s="263"/>
      <c r="EZ484" s="263"/>
      <c r="FA484" s="263"/>
      <c r="FB484" s="263"/>
      <c r="FC484" s="263"/>
      <c r="FD484" s="263"/>
      <c r="FE484" s="263"/>
      <c r="FF484" s="263"/>
      <c r="FG484" s="263"/>
      <c r="FH484" s="263"/>
      <c r="FI484" s="263"/>
      <c r="FJ484" s="263"/>
      <c r="FK484" s="263"/>
      <c r="FL484" s="263"/>
      <c r="FM484" s="263"/>
      <c r="FN484" s="263"/>
      <c r="FO484" s="263"/>
      <c r="FP484" s="263"/>
      <c r="FQ484" s="263"/>
      <c r="FR484" s="263"/>
      <c r="FS484" s="263"/>
      <c r="FT484" s="263"/>
      <c r="FU484" s="263"/>
      <c r="FV484" s="263"/>
      <c r="FW484" s="263"/>
      <c r="FX484" s="263"/>
      <c r="FY484" s="263"/>
      <c r="FZ484" s="263"/>
      <c r="GA484" s="263"/>
      <c r="GB484" s="263"/>
      <c r="GC484" s="263"/>
      <c r="GD484" s="263"/>
      <c r="GE484" s="263"/>
      <c r="GF484" s="263"/>
      <c r="GG484" s="263"/>
      <c r="GH484" s="263"/>
      <c r="GI484" s="263"/>
      <c r="GJ484" s="263"/>
      <c r="GK484" s="263"/>
      <c r="GL484" s="263"/>
      <c r="GM484" s="263"/>
      <c r="GN484" s="263"/>
      <c r="GO484" s="263"/>
      <c r="GP484" s="263"/>
      <c r="GQ484" s="263"/>
      <c r="GR484" s="263"/>
      <c r="GS484" s="263"/>
      <c r="GT484" s="263"/>
      <c r="GU484" s="263"/>
      <c r="GV484" s="263"/>
      <c r="GW484" s="263"/>
      <c r="GX484" s="263"/>
      <c r="GY484" s="263"/>
      <c r="GZ484" s="263"/>
      <c r="HA484" s="263"/>
      <c r="HB484" s="263"/>
      <c r="HC484" s="263"/>
      <c r="HD484" s="263"/>
      <c r="HE484" s="263"/>
      <c r="HF484" s="263"/>
      <c r="HG484" s="263"/>
      <c r="HH484" s="263"/>
      <c r="HI484" s="263"/>
      <c r="HJ484" s="263"/>
      <c r="HK484" s="263"/>
      <c r="HL484" s="263"/>
      <c r="HM484" s="263"/>
      <c r="HN484" s="263"/>
      <c r="HO484" s="263"/>
      <c r="HP484" s="263"/>
      <c r="HQ484" s="263"/>
      <c r="HR484" s="263"/>
      <c r="HS484" s="263"/>
      <c r="HT484" s="263"/>
      <c r="HU484" s="263"/>
      <c r="HV484" s="263"/>
      <c r="HW484" s="263"/>
      <c r="HX484" s="263"/>
      <c r="HY484" s="263"/>
      <c r="HZ484" s="263"/>
      <c r="IA484" s="263"/>
      <c r="IB484" s="263"/>
      <c r="IC484" s="263"/>
      <c r="ID484" s="263"/>
      <c r="IE484" s="263"/>
      <c r="IF484" s="263"/>
      <c r="IG484" s="263"/>
      <c r="IH484" s="263"/>
      <c r="II484" s="263"/>
      <c r="IJ484" s="263"/>
      <c r="IK484" s="263"/>
      <c r="IL484" s="263"/>
      <c r="IM484" s="263"/>
      <c r="IN484" s="263"/>
      <c r="IO484" s="263"/>
      <c r="IP484" s="263"/>
      <c r="IQ484" s="263"/>
      <c r="IR484" s="263"/>
      <c r="IS484" s="263"/>
      <c r="IT484" s="263"/>
      <c r="IU484" s="263"/>
      <c r="IV484" s="263"/>
      <c r="IW484" s="263"/>
      <c r="IX484" s="263"/>
      <c r="IY484" s="263"/>
      <c r="IZ484" s="263"/>
      <c r="JA484" s="263"/>
      <c r="JB484" s="263"/>
      <c r="JC484" s="263"/>
      <c r="JD484" s="263"/>
      <c r="JE484" s="263"/>
      <c r="JF484" s="263"/>
      <c r="JG484" s="263"/>
      <c r="JH484" s="263"/>
      <c r="JI484" s="263"/>
      <c r="JJ484" s="263"/>
      <c r="JK484" s="263"/>
      <c r="JL484" s="263"/>
      <c r="JM484" s="263"/>
      <c r="JN484" s="263"/>
      <c r="JO484" s="263"/>
      <c r="JP484" s="263"/>
      <c r="JQ484" s="263"/>
      <c r="JR484" s="263"/>
      <c r="JS484" s="263"/>
      <c r="JT484" s="263"/>
      <c r="JU484" s="263"/>
      <c r="JV484" s="263"/>
      <c r="JW484" s="263"/>
      <c r="JX484" s="263"/>
      <c r="JY484" s="263"/>
      <c r="JZ484" s="263"/>
      <c r="KA484" s="263"/>
      <c r="KB484" s="263"/>
      <c r="KC484" s="263"/>
      <c r="KD484" s="263"/>
      <c r="KE484" s="263"/>
      <c r="KF484" s="263"/>
      <c r="KG484" s="263"/>
      <c r="KH484" s="263"/>
      <c r="KI484" s="263"/>
      <c r="KJ484" s="263"/>
      <c r="KK484" s="263"/>
      <c r="KL484" s="263"/>
      <c r="KM484" s="263"/>
      <c r="KN484" s="263"/>
      <c r="KO484" s="263"/>
      <c r="KP484" s="263"/>
      <c r="KQ484" s="263"/>
      <c r="KR484" s="263"/>
      <c r="KS484" s="263"/>
      <c r="KT484" s="263"/>
      <c r="KU484" s="263"/>
      <c r="KV484" s="263"/>
      <c r="KW484" s="263"/>
      <c r="KX484" s="263"/>
      <c r="KY484" s="263"/>
      <c r="KZ484" s="263"/>
      <c r="LA484" s="263"/>
      <c r="LB484" s="263"/>
      <c r="LC484" s="263"/>
      <c r="LD484" s="263"/>
      <c r="LE484" s="263"/>
      <c r="LF484" s="263"/>
      <c r="LG484" s="263"/>
      <c r="LH484" s="263"/>
      <c r="LI484" s="263"/>
      <c r="LJ484" s="263"/>
      <c r="LK484" s="263"/>
      <c r="LL484" s="263"/>
      <c r="LM484" s="263"/>
      <c r="LN484" s="263"/>
      <c r="LO484" s="263"/>
      <c r="LP484" s="263"/>
      <c r="LQ484" s="263"/>
      <c r="LR484" s="263"/>
      <c r="LS484" s="263"/>
      <c r="LT484" s="263"/>
      <c r="LU484" s="263"/>
      <c r="LV484" s="263"/>
      <c r="LW484" s="263"/>
      <c r="LX484" s="263"/>
      <c r="LY484" s="263"/>
      <c r="LZ484" s="263"/>
      <c r="MA484" s="263"/>
      <c r="MB484" s="263"/>
      <c r="MC484" s="263"/>
      <c r="MD484" s="263"/>
      <c r="ME484" s="263"/>
      <c r="MF484" s="263"/>
      <c r="MG484" s="263"/>
      <c r="MH484" s="263"/>
      <c r="MI484" s="263"/>
      <c r="MJ484" s="263"/>
      <c r="MK484" s="263"/>
      <c r="ML484" s="263"/>
      <c r="MM484" s="263"/>
      <c r="MN484" s="263"/>
      <c r="MO484" s="263"/>
      <c r="MP484" s="263"/>
      <c r="MQ484" s="263"/>
      <c r="MR484" s="263"/>
      <c r="MS484" s="263"/>
      <c r="MT484" s="263"/>
      <c r="MU484" s="263"/>
      <c r="MV484" s="263"/>
      <c r="MW484" s="263"/>
      <c r="MX484" s="263"/>
      <c r="MY484" s="263"/>
      <c r="MZ484" s="263"/>
      <c r="NA484" s="263"/>
      <c r="NB484" s="263"/>
      <c r="NC484" s="263"/>
      <c r="ND484" s="263"/>
      <c r="NE484" s="263"/>
      <c r="NF484" s="263"/>
      <c r="NG484" s="263"/>
      <c r="NH484" s="263"/>
      <c r="NI484" s="263"/>
      <c r="NJ484" s="263"/>
      <c r="NK484" s="263"/>
      <c r="NL484" s="263"/>
      <c r="NM484" s="263"/>
      <c r="NN484" s="263"/>
      <c r="NO484" s="263"/>
      <c r="NP484" s="263"/>
      <c r="NQ484" s="263"/>
      <c r="NR484" s="263"/>
      <c r="NS484" s="263"/>
      <c r="NT484" s="263"/>
      <c r="NU484" s="263"/>
      <c r="NV484" s="263"/>
      <c r="NW484" s="263"/>
      <c r="NX484" s="263"/>
      <c r="NY484" s="263"/>
      <c r="NZ484" s="263"/>
      <c r="OA484" s="263"/>
      <c r="OB484" s="263"/>
      <c r="OC484" s="263"/>
      <c r="OD484" s="263"/>
      <c r="OE484" s="263"/>
      <c r="OF484" s="263"/>
      <c r="OG484" s="263"/>
      <c r="OH484" s="263"/>
      <c r="OI484" s="263"/>
      <c r="OJ484" s="263"/>
      <c r="OK484" s="263"/>
      <c r="OL484" s="263"/>
      <c r="OM484" s="263"/>
      <c r="ON484" s="263"/>
      <c r="OO484" s="263"/>
      <c r="OP484" s="263"/>
      <c r="OQ484" s="263"/>
      <c r="OR484" s="263"/>
      <c r="OS484" s="263"/>
      <c r="OT484" s="263"/>
      <c r="OU484" s="263"/>
      <c r="OV484" s="263"/>
      <c r="OW484" s="263"/>
      <c r="OX484" s="263"/>
      <c r="OY484" s="263"/>
      <c r="OZ484" s="263"/>
      <c r="PA484" s="263"/>
      <c r="PB484" s="263"/>
      <c r="PC484" s="263"/>
      <c r="PD484" s="263"/>
      <c r="PE484" s="263"/>
      <c r="PF484" s="263"/>
      <c r="PG484" s="263"/>
      <c r="PH484" s="263"/>
      <c r="PI484" s="263"/>
      <c r="PJ484" s="263"/>
      <c r="PK484" s="263"/>
      <c r="PL484" s="263"/>
      <c r="PM484" s="263"/>
      <c r="PN484" s="263"/>
      <c r="PO484" s="263"/>
      <c r="PP484" s="263"/>
      <c r="PQ484" s="263"/>
      <c r="PR484" s="263"/>
      <c r="PS484" s="263"/>
      <c r="PT484" s="263"/>
      <c r="PU484" s="263"/>
      <c r="PV484" s="263"/>
      <c r="PW484" s="263"/>
      <c r="PX484" s="263"/>
      <c r="PY484" s="263"/>
      <c r="PZ484" s="263"/>
      <c r="QA484" s="263"/>
      <c r="QB484" s="263"/>
      <c r="QC484" s="263"/>
      <c r="QD484" s="263"/>
      <c r="QE484" s="263"/>
      <c r="QF484" s="263"/>
      <c r="QG484" s="263"/>
      <c r="QH484" s="263"/>
      <c r="QI484" s="263"/>
      <c r="QJ484" s="263"/>
      <c r="QK484" s="263"/>
      <c r="QL484" s="263"/>
      <c r="QM484" s="263"/>
      <c r="QN484" s="263"/>
      <c r="QO484" s="263"/>
      <c r="QP484" s="263"/>
      <c r="QQ484" s="263"/>
      <c r="QR484" s="263"/>
      <c r="QS484" s="263"/>
      <c r="QT484" s="263"/>
      <c r="QU484" s="263"/>
      <c r="QV484" s="263"/>
      <c r="QW484" s="263"/>
      <c r="QX484" s="263"/>
      <c r="QY484" s="263"/>
      <c r="QZ484" s="263"/>
      <c r="RA484" s="263"/>
      <c r="RB484" s="263"/>
      <c r="RC484" s="263"/>
      <c r="RD484" s="263"/>
      <c r="RE484" s="263"/>
      <c r="RF484" s="263"/>
      <c r="RG484" s="263"/>
      <c r="RH484" s="263"/>
      <c r="RI484" s="263"/>
      <c r="RJ484" s="263"/>
      <c r="RK484" s="263"/>
      <c r="RL484" s="263"/>
      <c r="RM484" s="263"/>
      <c r="RN484" s="263"/>
      <c r="RO484" s="263"/>
      <c r="RP484" s="263"/>
      <c r="RQ484" s="263"/>
      <c r="RR484" s="263"/>
      <c r="RS484" s="263"/>
      <c r="RT484" s="263"/>
      <c r="RU484" s="263"/>
      <c r="RV484" s="263"/>
      <c r="RW484" s="263"/>
      <c r="RX484" s="263"/>
      <c r="RY484" s="263"/>
      <c r="RZ484" s="263"/>
      <c r="SA484" s="263"/>
      <c r="SB484" s="263"/>
      <c r="SC484" s="263"/>
      <c r="SD484" s="263"/>
      <c r="SE484" s="263"/>
      <c r="SF484" s="263"/>
      <c r="SG484" s="263"/>
      <c r="SH484" s="263"/>
      <c r="SI484" s="263"/>
      <c r="SJ484" s="263"/>
      <c r="SK484" s="263"/>
      <c r="SL484" s="263"/>
      <c r="SM484" s="263"/>
      <c r="SN484" s="263"/>
      <c r="SO484" s="263"/>
      <c r="SP484" s="263"/>
      <c r="SQ484" s="263"/>
      <c r="SR484" s="263"/>
      <c r="SS484" s="263"/>
      <c r="ST484" s="263"/>
      <c r="SU484" s="263"/>
      <c r="SV484" s="263"/>
      <c r="SW484" s="263"/>
      <c r="SX484" s="263"/>
      <c r="SY484" s="263"/>
      <c r="SZ484" s="263"/>
      <c r="TA484" s="263"/>
      <c r="TB484" s="263"/>
      <c r="TC484" s="263"/>
      <c r="TD484" s="263"/>
      <c r="TE484" s="263"/>
      <c r="TF484" s="263"/>
      <c r="TG484" s="263"/>
      <c r="TH484" s="263"/>
      <c r="TI484" s="263"/>
      <c r="TJ484" s="263"/>
      <c r="TK484" s="263"/>
      <c r="TL484" s="263"/>
      <c r="TM484" s="263"/>
      <c r="TN484" s="263"/>
      <c r="TO484" s="263"/>
      <c r="TP484" s="263"/>
      <c r="TQ484" s="263"/>
      <c r="TR484" s="263"/>
      <c r="TS484" s="263"/>
      <c r="TT484" s="263"/>
      <c r="TU484" s="263"/>
      <c r="TV484" s="263"/>
      <c r="TW484" s="263"/>
      <c r="TX484" s="263"/>
      <c r="TY484" s="263"/>
      <c r="TZ484" s="263"/>
      <c r="UA484" s="263"/>
      <c r="UB484" s="263"/>
      <c r="UC484" s="263"/>
      <c r="UD484" s="263"/>
      <c r="UE484" s="263"/>
      <c r="UF484" s="263"/>
      <c r="UG484" s="263"/>
      <c r="UH484" s="263"/>
      <c r="UI484" s="263"/>
      <c r="UJ484" s="263"/>
      <c r="UK484" s="263"/>
      <c r="UL484" s="263"/>
      <c r="UM484" s="263"/>
      <c r="UN484" s="263"/>
      <c r="UO484" s="263"/>
      <c r="UP484" s="263"/>
      <c r="UQ484" s="263"/>
      <c r="UR484" s="263"/>
      <c r="US484" s="263"/>
      <c r="UT484" s="263"/>
      <c r="UU484" s="263"/>
      <c r="UV484" s="263"/>
      <c r="UW484" s="263"/>
      <c r="UX484" s="263"/>
      <c r="UY484" s="263"/>
      <c r="UZ484" s="263"/>
      <c r="VA484" s="263"/>
      <c r="VB484" s="263"/>
      <c r="VC484" s="263"/>
      <c r="VD484" s="263"/>
      <c r="VE484" s="263"/>
      <c r="VF484" s="263"/>
      <c r="VG484" s="263"/>
      <c r="VH484" s="263"/>
      <c r="VI484" s="263"/>
      <c r="VJ484" s="263"/>
      <c r="VK484" s="263"/>
      <c r="VL484" s="263"/>
      <c r="VM484" s="263"/>
      <c r="VN484" s="263"/>
      <c r="VO484" s="263"/>
      <c r="VP484" s="263"/>
      <c r="VQ484" s="263"/>
      <c r="VR484" s="263"/>
      <c r="VS484" s="263"/>
      <c r="VT484" s="263"/>
      <c r="VU484" s="263"/>
      <c r="VV484" s="263"/>
      <c r="VW484" s="263"/>
      <c r="VX484" s="263"/>
      <c r="VY484" s="263"/>
      <c r="VZ484" s="263"/>
      <c r="WA484" s="263"/>
      <c r="WB484" s="263"/>
      <c r="WC484" s="263"/>
      <c r="WD484" s="263"/>
      <c r="WE484" s="263"/>
      <c r="WF484" s="263"/>
      <c r="WG484" s="263"/>
      <c r="WH484" s="263"/>
      <c r="WI484" s="263"/>
      <c r="WJ484" s="263"/>
      <c r="WK484" s="263"/>
      <c r="WL484" s="263"/>
      <c r="WM484" s="263"/>
      <c r="WN484" s="263"/>
      <c r="WO484" s="263"/>
      <c r="WP484" s="263"/>
      <c r="WQ484" s="263"/>
      <c r="WR484" s="263"/>
      <c r="WS484" s="263"/>
      <c r="WT484" s="263"/>
      <c r="WU484" s="263"/>
      <c r="WV484" s="263"/>
      <c r="WW484" s="263"/>
      <c r="WX484" s="263"/>
      <c r="WY484" s="263"/>
      <c r="WZ484" s="263"/>
      <c r="XA484" s="263"/>
      <c r="XB484" s="263"/>
      <c r="XC484" s="263"/>
      <c r="XD484" s="263"/>
      <c r="XE484" s="263"/>
      <c r="XF484" s="263"/>
      <c r="XG484" s="263"/>
      <c r="XH484" s="263"/>
      <c r="XI484" s="263"/>
      <c r="XJ484" s="263"/>
      <c r="XK484" s="263"/>
      <c r="XL484" s="263"/>
      <c r="XM484" s="263"/>
      <c r="XN484" s="263"/>
      <c r="XO484" s="263"/>
      <c r="XP484" s="263"/>
      <c r="XQ484" s="263"/>
      <c r="XR484" s="263"/>
      <c r="XS484" s="263"/>
      <c r="XT484" s="263"/>
      <c r="XU484" s="263"/>
      <c r="XV484" s="263"/>
      <c r="XW484" s="263"/>
      <c r="XX484" s="263"/>
      <c r="XY484" s="263"/>
      <c r="XZ484" s="263"/>
      <c r="YA484" s="263"/>
      <c r="YB484" s="263"/>
      <c r="YC484" s="263"/>
      <c r="YD484" s="263"/>
      <c r="YE484" s="263"/>
      <c r="YF484" s="263"/>
      <c r="YG484" s="263"/>
      <c r="YH484" s="263"/>
      <c r="YI484" s="263"/>
      <c r="YJ484" s="263"/>
      <c r="YK484" s="263"/>
      <c r="YL484" s="263"/>
      <c r="YM484" s="263"/>
      <c r="YN484" s="263"/>
      <c r="YO484" s="263"/>
      <c r="YP484" s="263"/>
      <c r="YQ484" s="263"/>
      <c r="YR484" s="263"/>
      <c r="YS484" s="263"/>
      <c r="YT484" s="263"/>
      <c r="YU484" s="263"/>
      <c r="YV484" s="263"/>
      <c r="YW484" s="263"/>
      <c r="YX484" s="263"/>
      <c r="YY484" s="263"/>
      <c r="YZ484" s="263"/>
      <c r="ZA484" s="263"/>
      <c r="ZB484" s="263"/>
      <c r="ZC484" s="263"/>
      <c r="ZD484" s="263"/>
      <c r="ZE484" s="263"/>
      <c r="ZF484" s="263"/>
      <c r="ZG484" s="263"/>
      <c r="ZH484" s="263"/>
      <c r="ZI484" s="263"/>
      <c r="ZJ484" s="263"/>
      <c r="ZK484" s="263"/>
      <c r="ZL484" s="263"/>
      <c r="ZM484" s="263"/>
      <c r="ZN484" s="263"/>
      <c r="ZO484" s="263"/>
      <c r="ZP484" s="263"/>
      <c r="ZQ484" s="263"/>
      <c r="ZR484" s="263"/>
      <c r="ZS484" s="263"/>
      <c r="ZT484" s="263"/>
      <c r="ZU484" s="263"/>
      <c r="ZV484" s="263"/>
      <c r="ZW484" s="263"/>
      <c r="ZX484" s="263"/>
      <c r="ZY484" s="263"/>
      <c r="ZZ484" s="263"/>
      <c r="AAA484" s="263"/>
      <c r="AAB484" s="263"/>
      <c r="AAC484" s="263"/>
      <c r="AAD484" s="263"/>
      <c r="AAE484" s="263"/>
      <c r="AAF484" s="263"/>
      <c r="AAG484" s="263"/>
      <c r="AAH484" s="263"/>
      <c r="AAI484" s="263"/>
      <c r="AAJ484" s="263"/>
      <c r="AAK484" s="263"/>
      <c r="AAL484" s="263"/>
      <c r="AAM484" s="263"/>
      <c r="AAN484" s="263"/>
      <c r="AAO484" s="263"/>
      <c r="AAP484" s="263"/>
      <c r="AAQ484" s="263"/>
      <c r="AAR484" s="263"/>
      <c r="AAS484" s="263"/>
      <c r="AAT484" s="263"/>
      <c r="AAU484" s="263"/>
      <c r="AAV484" s="263"/>
      <c r="AAW484" s="263"/>
      <c r="AAX484" s="263"/>
      <c r="AAY484" s="263"/>
      <c r="AAZ484" s="263"/>
      <c r="ABA484" s="263"/>
      <c r="ABB484" s="263"/>
      <c r="ABC484" s="263"/>
      <c r="ABD484" s="263"/>
      <c r="ABE484" s="263"/>
      <c r="ABF484" s="263"/>
      <c r="ABG484" s="263"/>
      <c r="ABH484" s="263"/>
      <c r="ABI484" s="263"/>
      <c r="ABJ484" s="263"/>
      <c r="ABK484" s="263"/>
      <c r="ABL484" s="263"/>
      <c r="ABM484" s="263"/>
      <c r="ABN484" s="263"/>
      <c r="ABO484" s="263"/>
      <c r="ABP484" s="263"/>
      <c r="ABQ484" s="263"/>
      <c r="ABR484" s="263"/>
      <c r="ABS484" s="263"/>
      <c r="ABT484" s="263"/>
      <c r="ABU484" s="263"/>
      <c r="ABV484" s="263"/>
      <c r="ABW484" s="263"/>
      <c r="ABX484" s="263"/>
      <c r="ABY484" s="263"/>
      <c r="ABZ484" s="263"/>
      <c r="ACA484" s="263"/>
      <c r="ACB484" s="263"/>
      <c r="ACC484" s="263"/>
      <c r="ACD484" s="263"/>
      <c r="ACE484" s="263"/>
      <c r="ACF484" s="263"/>
      <c r="ACG484" s="263"/>
      <c r="ACH484" s="263"/>
      <c r="ACI484" s="263"/>
      <c r="ACJ484" s="263"/>
      <c r="ACK484" s="263"/>
      <c r="ACL484" s="263"/>
      <c r="ACM484" s="263"/>
      <c r="ACN484" s="263"/>
      <c r="ACO484" s="263"/>
      <c r="ACP484" s="263"/>
      <c r="ACQ484" s="263"/>
      <c r="ACR484" s="263"/>
      <c r="ACS484" s="263"/>
      <c r="ACT484" s="263"/>
      <c r="ACU484" s="263"/>
      <c r="ACV484" s="263"/>
      <c r="ACW484" s="263"/>
      <c r="ACX484" s="263"/>
      <c r="ACY484" s="263"/>
      <c r="ACZ484" s="263"/>
      <c r="ADA484" s="263"/>
      <c r="ADB484" s="263"/>
      <c r="ADC484" s="263"/>
      <c r="ADD484" s="263"/>
      <c r="ADE484" s="263"/>
      <c r="ADF484" s="263"/>
      <c r="ADG484" s="263"/>
      <c r="ADH484" s="263"/>
      <c r="ADI484" s="263"/>
      <c r="ADJ484" s="263"/>
      <c r="ADK484" s="263"/>
      <c r="ADL484" s="263"/>
      <c r="ADM484" s="263"/>
      <c r="ADN484" s="263"/>
      <c r="ADO484" s="263"/>
      <c r="ADP484" s="263"/>
      <c r="ADQ484" s="263"/>
      <c r="ADR484" s="263"/>
      <c r="ADS484" s="263"/>
      <c r="ADT484" s="263"/>
      <c r="ADU484" s="263"/>
      <c r="ADV484" s="263"/>
      <c r="ADW484" s="263"/>
      <c r="ADX484" s="263"/>
      <c r="ADY484" s="263"/>
      <c r="ADZ484" s="263"/>
      <c r="AEA484" s="263"/>
      <c r="AEB484" s="263"/>
      <c r="AEC484" s="263"/>
      <c r="AED484" s="263"/>
      <c r="AEE484" s="263"/>
      <c r="AEF484" s="263"/>
      <c r="AEG484" s="263"/>
      <c r="AEH484" s="263"/>
      <c r="AEI484" s="263"/>
      <c r="AEJ484" s="263"/>
      <c r="AEK484" s="263"/>
      <c r="AEL484" s="263"/>
      <c r="AEM484" s="263"/>
      <c r="AEN484" s="263"/>
      <c r="AEO484" s="263"/>
      <c r="AEP484" s="263"/>
      <c r="AEQ484" s="263"/>
      <c r="AER484" s="263"/>
      <c r="AES484" s="263"/>
      <c r="AET484" s="263"/>
      <c r="AEU484" s="263"/>
      <c r="AEV484" s="263"/>
      <c r="AEW484" s="263"/>
      <c r="AEX484" s="263"/>
      <c r="AEY484" s="263"/>
      <c r="AEZ484" s="263"/>
      <c r="AFA484" s="263"/>
      <c r="AFB484" s="263"/>
      <c r="AFC484" s="263"/>
      <c r="AFD484" s="263"/>
      <c r="AFE484" s="263"/>
      <c r="AFF484" s="263"/>
      <c r="AFG484" s="263"/>
      <c r="AFH484" s="263"/>
      <c r="AFI484" s="263"/>
      <c r="AFJ484" s="263"/>
      <c r="AFK484" s="263"/>
      <c r="AFL484" s="263"/>
      <c r="AFM484" s="263"/>
      <c r="AFN484" s="263"/>
      <c r="AFO484" s="263"/>
      <c r="AFP484" s="263"/>
      <c r="AFQ484" s="263"/>
      <c r="AFR484" s="263"/>
      <c r="AFS484" s="263"/>
      <c r="AFT484" s="263"/>
      <c r="AFU484" s="263"/>
      <c r="AFV484" s="263"/>
      <c r="AFW484" s="263"/>
      <c r="AFX484" s="263"/>
      <c r="AFY484" s="263"/>
      <c r="AFZ484" s="263"/>
      <c r="AGA484" s="263"/>
      <c r="AGB484" s="263"/>
      <c r="AGC484" s="263"/>
      <c r="AGD484" s="263"/>
      <c r="AGE484" s="263"/>
      <c r="AGF484" s="263"/>
      <c r="AGG484" s="263"/>
      <c r="AGH484" s="263"/>
      <c r="AGI484" s="263"/>
      <c r="AGJ484" s="263"/>
      <c r="AGK484" s="263"/>
      <c r="AGL484" s="263"/>
      <c r="AGM484" s="263"/>
      <c r="AGN484" s="263"/>
      <c r="AGO484" s="263"/>
      <c r="AGP484" s="263"/>
      <c r="AGQ484" s="263"/>
      <c r="AGR484" s="263"/>
      <c r="AGS484" s="263"/>
      <c r="AGT484" s="263"/>
      <c r="AGU484" s="263"/>
      <c r="AGV484" s="263"/>
      <c r="AGW484" s="263"/>
      <c r="AGX484" s="263"/>
      <c r="AGY484" s="263"/>
      <c r="AGZ484" s="263"/>
      <c r="AHA484" s="263"/>
      <c r="AHB484" s="263"/>
      <c r="AHC484" s="263"/>
      <c r="AHD484" s="263"/>
      <c r="AHE484" s="263"/>
      <c r="AHF484" s="263"/>
      <c r="AHG484" s="263"/>
      <c r="AHH484" s="263"/>
      <c r="AHI484" s="263"/>
      <c r="AHJ484" s="263"/>
      <c r="AHK484" s="263"/>
      <c r="AHL484" s="263"/>
      <c r="AHM484" s="263"/>
      <c r="AHN484" s="263"/>
      <c r="AHO484" s="263"/>
      <c r="AHP484" s="263"/>
      <c r="AHQ484" s="263"/>
      <c r="AHR484" s="263"/>
      <c r="AHS484" s="263"/>
      <c r="AHT484" s="263"/>
      <c r="AHU484" s="263"/>
      <c r="AHV484" s="263"/>
      <c r="AHW484" s="263"/>
      <c r="AHX484" s="263"/>
      <c r="AHY484" s="263"/>
      <c r="AHZ484" s="263"/>
      <c r="AIA484" s="263"/>
      <c r="AIB484" s="263"/>
      <c r="AIC484" s="263"/>
      <c r="AID484" s="263"/>
      <c r="AIE484" s="263"/>
      <c r="AIF484" s="263"/>
      <c r="AIG484" s="263"/>
      <c r="AIH484" s="263"/>
      <c r="AII484" s="263"/>
      <c r="AIJ484" s="263"/>
      <c r="AIK484" s="263"/>
      <c r="AIL484" s="263"/>
      <c r="AIM484" s="263"/>
      <c r="AIN484" s="263"/>
      <c r="AIO484" s="263"/>
      <c r="AIP484" s="263"/>
      <c r="AIQ484" s="263"/>
      <c r="AIR484" s="263"/>
      <c r="AIS484" s="263"/>
      <c r="AIT484" s="263"/>
      <c r="AIU484" s="263"/>
      <c r="AIV484" s="263"/>
      <c r="AIW484" s="263"/>
      <c r="AIX484" s="263"/>
      <c r="AIY484" s="263"/>
      <c r="AIZ484" s="263"/>
      <c r="AJA484" s="263"/>
      <c r="AJB484" s="263"/>
      <c r="AJC484" s="263"/>
      <c r="AJD484" s="263"/>
      <c r="AJE484" s="263"/>
      <c r="AJF484" s="263"/>
      <c r="AJG484" s="263"/>
      <c r="AJH484" s="263"/>
      <c r="AJI484" s="263"/>
      <c r="AJJ484" s="263"/>
      <c r="AJK484" s="263"/>
      <c r="AJL484" s="263"/>
      <c r="AJM484" s="263"/>
      <c r="AJN484" s="263"/>
      <c r="AJO484" s="263"/>
      <c r="AJP484" s="263"/>
      <c r="AJQ484" s="263"/>
      <c r="AJR484" s="263"/>
      <c r="AJS484" s="263"/>
      <c r="AJT484" s="263"/>
      <c r="AJU484" s="263"/>
      <c r="AJV484" s="263"/>
      <c r="AJW484" s="263"/>
      <c r="AJX484" s="263"/>
      <c r="AJY484" s="263"/>
      <c r="AJZ484" s="263"/>
      <c r="AKA484" s="263"/>
      <c r="AKB484" s="263"/>
      <c r="AKC484" s="263"/>
      <c r="AKD484" s="263"/>
      <c r="AKE484" s="263"/>
      <c r="AKF484" s="263"/>
      <c r="AKG484" s="263"/>
      <c r="AKH484" s="263"/>
      <c r="AKI484" s="263"/>
      <c r="AKJ484" s="263"/>
      <c r="AKK484" s="263"/>
      <c r="AKL484" s="263"/>
      <c r="AKM484" s="263"/>
      <c r="AKN484" s="263"/>
      <c r="AKO484" s="263"/>
      <c r="AKP484" s="263"/>
      <c r="AKQ484" s="263"/>
      <c r="AKR484" s="263"/>
      <c r="AKS484" s="263"/>
      <c r="AKT484" s="263"/>
      <c r="AKU484" s="263"/>
      <c r="AKV484" s="263"/>
      <c r="AKW484" s="263"/>
      <c r="AKX484" s="263"/>
      <c r="AKY484" s="263"/>
      <c r="AKZ484" s="263"/>
      <c r="ALA484" s="263"/>
      <c r="ALB484" s="263"/>
      <c r="ALC484" s="263"/>
      <c r="ALD484" s="263"/>
      <c r="ALE484" s="263"/>
      <c r="ALF484" s="263"/>
      <c r="ALG484" s="263"/>
      <c r="ALH484" s="263"/>
      <c r="ALI484" s="263"/>
      <c r="ALJ484" s="263"/>
      <c r="ALK484" s="263"/>
      <c r="ALL484" s="263"/>
      <c r="ALM484" s="263"/>
      <c r="ALN484" s="263"/>
      <c r="ALO484" s="263"/>
      <c r="ALP484" s="263"/>
      <c r="ALQ484" s="263"/>
      <c r="ALR484" s="263"/>
      <c r="ALS484" s="263"/>
      <c r="ALT484" s="263"/>
      <c r="ALU484" s="263"/>
      <c r="ALV484" s="263"/>
      <c r="ALW484" s="263"/>
      <c r="ALX484" s="263"/>
      <c r="ALY484" s="263"/>
      <c r="ALZ484" s="263"/>
      <c r="AMA484" s="263"/>
      <c r="AMB484" s="263"/>
      <c r="AMC484" s="263"/>
      <c r="AMD484" s="263"/>
      <c r="AME484" s="263"/>
      <c r="AMF484" s="263"/>
      <c r="AMG484" s="263"/>
      <c r="AMH484" s="263"/>
      <c r="AMI484" s="263"/>
      <c r="AMJ484" s="263"/>
      <c r="AMK484" s="263"/>
      <c r="AML484" s="263"/>
      <c r="AMM484" s="263"/>
      <c r="AMN484" s="263"/>
      <c r="AMO484" s="263"/>
      <c r="AMP484" s="263"/>
      <c r="AMQ484" s="263"/>
      <c r="AMR484" s="263"/>
      <c r="AMS484" s="263"/>
      <c r="AMT484" s="263"/>
      <c r="AMU484" s="263"/>
      <c r="AMV484" s="263"/>
      <c r="AMW484" s="263"/>
      <c r="AMX484" s="263"/>
      <c r="AMY484" s="263"/>
      <c r="AMZ484" s="263"/>
      <c r="ANA484" s="263"/>
      <c r="ANB484" s="263"/>
      <c r="ANC484" s="263"/>
      <c r="AND484" s="263"/>
      <c r="ANE484" s="263"/>
      <c r="ANF484" s="263"/>
      <c r="ANG484" s="263"/>
      <c r="ANH484" s="263"/>
      <c r="ANI484" s="263"/>
      <c r="ANJ484" s="263"/>
      <c r="ANK484" s="263"/>
      <c r="ANL484" s="263"/>
      <c r="ANM484" s="263"/>
      <c r="ANN484" s="263"/>
      <c r="ANO484" s="263"/>
      <c r="ANP484" s="263"/>
      <c r="ANQ484" s="263"/>
      <c r="ANR484" s="263"/>
      <c r="ANS484" s="263"/>
      <c r="ANT484" s="263"/>
      <c r="ANU484" s="263"/>
      <c r="ANV484" s="263"/>
      <c r="ANW484" s="263"/>
      <c r="ANX484" s="263"/>
      <c r="ANY484" s="263"/>
      <c r="ANZ484" s="263"/>
      <c r="AOA484" s="263"/>
      <c r="AOB484" s="263"/>
      <c r="AOC484" s="263"/>
      <c r="AOD484" s="263"/>
      <c r="AOE484" s="263"/>
      <c r="AOF484" s="263"/>
      <c r="AOG484" s="263"/>
      <c r="AOH484" s="263"/>
      <c r="AOI484" s="263"/>
      <c r="AOJ484" s="263"/>
      <c r="AOK484" s="263"/>
      <c r="AOL484" s="263"/>
      <c r="AOM484" s="263"/>
      <c r="AON484" s="263"/>
      <c r="AOO484" s="263"/>
      <c r="AOP484" s="263"/>
      <c r="AOQ484" s="263"/>
      <c r="AOR484" s="263"/>
      <c r="AOS484" s="263"/>
      <c r="AOT484" s="263"/>
      <c r="AOU484" s="263"/>
    </row>
    <row r="485" spans="1:1087" s="264" customFormat="1">
      <c r="A485" s="332"/>
      <c r="B485" s="328"/>
      <c r="C485" s="292"/>
      <c r="D485" s="292"/>
      <c r="E485" s="292"/>
      <c r="F485" s="333"/>
      <c r="G485" s="334"/>
      <c r="H485" s="334"/>
      <c r="I485" s="335"/>
      <c r="J485" s="292"/>
      <c r="K485" s="336"/>
      <c r="L485" s="292"/>
      <c r="N485" s="263"/>
      <c r="O485" s="263"/>
      <c r="P485" s="263"/>
      <c r="Q485" s="263"/>
      <c r="R485" s="263"/>
      <c r="S485" s="263"/>
      <c r="T485" s="263"/>
      <c r="U485" s="263"/>
      <c r="V485" s="263"/>
      <c r="W485" s="263"/>
      <c r="X485" s="263"/>
      <c r="Y485" s="263"/>
      <c r="Z485" s="263"/>
      <c r="AA485" s="263"/>
      <c r="AB485" s="263"/>
      <c r="AC485" s="263"/>
      <c r="AD485" s="263"/>
      <c r="AE485" s="263"/>
      <c r="AF485" s="263"/>
      <c r="AG485" s="263"/>
      <c r="AH485" s="263"/>
      <c r="AI485" s="263"/>
      <c r="AJ485" s="263"/>
      <c r="AK485" s="263"/>
      <c r="AL485" s="263"/>
      <c r="AM485" s="263"/>
      <c r="AN485" s="263"/>
      <c r="AO485" s="263"/>
      <c r="AP485" s="263"/>
      <c r="AQ485" s="263"/>
      <c r="AR485" s="263"/>
      <c r="AS485" s="263"/>
      <c r="AT485" s="263"/>
      <c r="AU485" s="263"/>
      <c r="AV485" s="263"/>
      <c r="AW485" s="263"/>
      <c r="AX485" s="263"/>
      <c r="AY485" s="263"/>
      <c r="AZ485" s="263"/>
      <c r="BA485" s="263"/>
      <c r="BB485" s="263"/>
      <c r="BC485" s="263"/>
      <c r="BD485" s="263"/>
      <c r="BE485" s="263"/>
      <c r="BF485" s="263"/>
      <c r="BG485" s="263"/>
      <c r="BH485" s="263"/>
      <c r="BI485" s="263"/>
      <c r="BJ485" s="263"/>
      <c r="BK485" s="263"/>
      <c r="BL485" s="263"/>
      <c r="BM485" s="263"/>
      <c r="BN485" s="263"/>
      <c r="BO485" s="263"/>
      <c r="BP485" s="263"/>
      <c r="BQ485" s="263"/>
      <c r="BR485" s="263"/>
      <c r="BS485" s="263"/>
      <c r="BT485" s="263"/>
      <c r="BU485" s="263"/>
      <c r="BV485" s="263"/>
      <c r="BW485" s="263"/>
      <c r="BX485" s="263"/>
      <c r="BY485" s="263"/>
      <c r="BZ485" s="263"/>
      <c r="CA485" s="263"/>
      <c r="CB485" s="263"/>
      <c r="CC485" s="263"/>
      <c r="CD485" s="263"/>
      <c r="CE485" s="263"/>
      <c r="CF485" s="263"/>
      <c r="CG485" s="263"/>
      <c r="CH485" s="263"/>
      <c r="CI485" s="263"/>
      <c r="CJ485" s="263"/>
      <c r="CK485" s="263"/>
      <c r="CL485" s="263"/>
      <c r="CM485" s="263"/>
      <c r="CN485" s="263"/>
      <c r="CO485" s="263"/>
      <c r="CP485" s="263"/>
      <c r="CQ485" s="263"/>
      <c r="CR485" s="263"/>
      <c r="CS485" s="263"/>
      <c r="CT485" s="263"/>
      <c r="CU485" s="263"/>
      <c r="CV485" s="263"/>
      <c r="CW485" s="263"/>
      <c r="CX485" s="263"/>
      <c r="CY485" s="263"/>
      <c r="CZ485" s="263"/>
      <c r="DA485" s="263"/>
      <c r="DB485" s="263"/>
      <c r="DC485" s="263"/>
      <c r="DD485" s="263"/>
      <c r="DE485" s="263"/>
      <c r="DF485" s="263"/>
      <c r="DG485" s="263"/>
      <c r="DH485" s="263"/>
      <c r="DI485" s="263"/>
      <c r="DJ485" s="263"/>
      <c r="DK485" s="263"/>
      <c r="DL485" s="263"/>
      <c r="DM485" s="263"/>
      <c r="DN485" s="263"/>
      <c r="DO485" s="263"/>
      <c r="DP485" s="263"/>
      <c r="DQ485" s="263"/>
      <c r="DR485" s="263"/>
      <c r="DS485" s="263"/>
      <c r="DT485" s="263"/>
      <c r="DU485" s="263"/>
      <c r="DV485" s="263"/>
      <c r="DW485" s="263"/>
      <c r="DX485" s="263"/>
      <c r="DY485" s="263"/>
      <c r="DZ485" s="263"/>
      <c r="EA485" s="263"/>
      <c r="EB485" s="263"/>
      <c r="EC485" s="263"/>
      <c r="ED485" s="263"/>
      <c r="EE485" s="263"/>
      <c r="EF485" s="263"/>
      <c r="EG485" s="263"/>
      <c r="EH485" s="263"/>
      <c r="EI485" s="263"/>
      <c r="EJ485" s="263"/>
      <c r="EK485" s="263"/>
      <c r="EL485" s="263"/>
      <c r="EM485" s="263"/>
      <c r="EN485" s="263"/>
      <c r="EO485" s="263"/>
      <c r="EP485" s="263"/>
      <c r="EQ485" s="263"/>
      <c r="ER485" s="263"/>
      <c r="ES485" s="263"/>
      <c r="ET485" s="263"/>
      <c r="EU485" s="263"/>
      <c r="EV485" s="263"/>
      <c r="EW485" s="263"/>
      <c r="EX485" s="263"/>
      <c r="EY485" s="263"/>
      <c r="EZ485" s="263"/>
      <c r="FA485" s="263"/>
      <c r="FB485" s="263"/>
      <c r="FC485" s="263"/>
      <c r="FD485" s="263"/>
      <c r="FE485" s="263"/>
      <c r="FF485" s="263"/>
      <c r="FG485" s="263"/>
      <c r="FH485" s="263"/>
      <c r="FI485" s="263"/>
      <c r="FJ485" s="263"/>
      <c r="FK485" s="263"/>
      <c r="FL485" s="263"/>
      <c r="FM485" s="263"/>
      <c r="FN485" s="263"/>
      <c r="FO485" s="263"/>
      <c r="FP485" s="263"/>
      <c r="FQ485" s="263"/>
      <c r="FR485" s="263"/>
      <c r="FS485" s="263"/>
      <c r="FT485" s="263"/>
      <c r="FU485" s="263"/>
      <c r="FV485" s="263"/>
      <c r="FW485" s="263"/>
      <c r="FX485" s="263"/>
      <c r="FY485" s="263"/>
      <c r="FZ485" s="263"/>
      <c r="GA485" s="263"/>
      <c r="GB485" s="263"/>
      <c r="GC485" s="263"/>
      <c r="GD485" s="263"/>
      <c r="GE485" s="263"/>
      <c r="GF485" s="263"/>
      <c r="GG485" s="263"/>
      <c r="GH485" s="263"/>
      <c r="GI485" s="263"/>
      <c r="GJ485" s="263"/>
      <c r="GK485" s="263"/>
      <c r="GL485" s="263"/>
      <c r="GM485" s="263"/>
      <c r="GN485" s="263"/>
      <c r="GO485" s="263"/>
      <c r="GP485" s="263"/>
      <c r="GQ485" s="263"/>
      <c r="GR485" s="263"/>
      <c r="GS485" s="263"/>
      <c r="GT485" s="263"/>
      <c r="GU485" s="263"/>
      <c r="GV485" s="263"/>
      <c r="GW485" s="263"/>
      <c r="GX485" s="263"/>
      <c r="GY485" s="263"/>
      <c r="GZ485" s="263"/>
      <c r="HA485" s="263"/>
      <c r="HB485" s="263"/>
      <c r="HC485" s="263"/>
      <c r="HD485" s="263"/>
      <c r="HE485" s="263"/>
      <c r="HF485" s="263"/>
      <c r="HG485" s="263"/>
      <c r="HH485" s="263"/>
      <c r="HI485" s="263"/>
      <c r="HJ485" s="263"/>
      <c r="HK485" s="263"/>
      <c r="HL485" s="263"/>
      <c r="HM485" s="263"/>
      <c r="HN485" s="263"/>
      <c r="HO485" s="263"/>
      <c r="HP485" s="263"/>
      <c r="HQ485" s="263"/>
      <c r="HR485" s="263"/>
      <c r="HS485" s="263"/>
      <c r="HT485" s="263"/>
      <c r="HU485" s="263"/>
      <c r="HV485" s="263"/>
      <c r="HW485" s="263"/>
      <c r="HX485" s="263"/>
      <c r="HY485" s="263"/>
      <c r="HZ485" s="263"/>
      <c r="IA485" s="263"/>
      <c r="IB485" s="263"/>
      <c r="IC485" s="263"/>
      <c r="ID485" s="263"/>
      <c r="IE485" s="263"/>
      <c r="IF485" s="263"/>
      <c r="IG485" s="263"/>
      <c r="IH485" s="263"/>
      <c r="II485" s="263"/>
      <c r="IJ485" s="263"/>
      <c r="IK485" s="263"/>
      <c r="IL485" s="263"/>
      <c r="IM485" s="263"/>
      <c r="IN485" s="263"/>
      <c r="IO485" s="263"/>
      <c r="IP485" s="263"/>
      <c r="IQ485" s="263"/>
      <c r="IR485" s="263"/>
      <c r="IS485" s="263"/>
      <c r="IT485" s="263"/>
      <c r="IU485" s="263"/>
      <c r="IV485" s="263"/>
      <c r="IW485" s="263"/>
      <c r="IX485" s="263"/>
      <c r="IY485" s="263"/>
      <c r="IZ485" s="263"/>
      <c r="JA485" s="263"/>
      <c r="JB485" s="263"/>
      <c r="JC485" s="263"/>
      <c r="JD485" s="263"/>
      <c r="JE485" s="263"/>
      <c r="JF485" s="263"/>
      <c r="JG485" s="263"/>
      <c r="JH485" s="263"/>
      <c r="JI485" s="263"/>
      <c r="JJ485" s="263"/>
      <c r="JK485" s="263"/>
      <c r="JL485" s="263"/>
      <c r="JM485" s="263"/>
      <c r="JN485" s="263"/>
      <c r="JO485" s="263"/>
      <c r="JP485" s="263"/>
      <c r="JQ485" s="263"/>
      <c r="JR485" s="263"/>
      <c r="JS485" s="263"/>
      <c r="JT485" s="263"/>
      <c r="JU485" s="263"/>
      <c r="JV485" s="263"/>
      <c r="JW485" s="263"/>
      <c r="JX485" s="263"/>
      <c r="JY485" s="263"/>
      <c r="JZ485" s="263"/>
      <c r="KA485" s="263"/>
      <c r="KB485" s="263"/>
      <c r="KC485" s="263"/>
      <c r="KD485" s="263"/>
      <c r="KE485" s="263"/>
      <c r="KF485" s="263"/>
      <c r="KG485" s="263"/>
      <c r="KH485" s="263"/>
      <c r="KI485" s="263"/>
      <c r="KJ485" s="263"/>
      <c r="KK485" s="263"/>
      <c r="KL485" s="263"/>
      <c r="KM485" s="263"/>
      <c r="KN485" s="263"/>
      <c r="KO485" s="263"/>
      <c r="KP485" s="263"/>
      <c r="KQ485" s="263"/>
      <c r="KR485" s="263"/>
      <c r="KS485" s="263"/>
      <c r="KT485" s="263"/>
      <c r="KU485" s="263"/>
      <c r="KV485" s="263"/>
      <c r="KW485" s="263"/>
      <c r="KX485" s="263"/>
      <c r="KY485" s="263"/>
      <c r="KZ485" s="263"/>
      <c r="LA485" s="263"/>
      <c r="LB485" s="263"/>
      <c r="LC485" s="263"/>
      <c r="LD485" s="263"/>
      <c r="LE485" s="263"/>
      <c r="LF485" s="263"/>
      <c r="LG485" s="263"/>
      <c r="LH485" s="263"/>
      <c r="LI485" s="263"/>
      <c r="LJ485" s="263"/>
      <c r="LK485" s="263"/>
      <c r="LL485" s="263"/>
      <c r="LM485" s="263"/>
      <c r="LN485" s="263"/>
      <c r="LO485" s="263"/>
      <c r="LP485" s="263"/>
      <c r="LQ485" s="263"/>
      <c r="LR485" s="263"/>
      <c r="LS485" s="263"/>
      <c r="LT485" s="263"/>
      <c r="LU485" s="263"/>
      <c r="LV485" s="263"/>
      <c r="LW485" s="263"/>
      <c r="LX485" s="263"/>
      <c r="LY485" s="263"/>
      <c r="LZ485" s="263"/>
      <c r="MA485" s="263"/>
      <c r="MB485" s="263"/>
      <c r="MC485" s="263"/>
      <c r="MD485" s="263"/>
      <c r="ME485" s="263"/>
      <c r="MF485" s="263"/>
      <c r="MG485" s="263"/>
      <c r="MH485" s="263"/>
      <c r="MI485" s="263"/>
      <c r="MJ485" s="263"/>
      <c r="MK485" s="263"/>
      <c r="ML485" s="263"/>
      <c r="MM485" s="263"/>
      <c r="MN485" s="263"/>
      <c r="MO485" s="263"/>
      <c r="MP485" s="263"/>
      <c r="MQ485" s="263"/>
      <c r="MR485" s="263"/>
      <c r="MS485" s="263"/>
      <c r="MT485" s="263"/>
      <c r="MU485" s="263"/>
      <c r="MV485" s="263"/>
      <c r="MW485" s="263"/>
      <c r="MX485" s="263"/>
      <c r="MY485" s="263"/>
      <c r="MZ485" s="263"/>
      <c r="NA485" s="263"/>
      <c r="NB485" s="263"/>
      <c r="NC485" s="263"/>
      <c r="ND485" s="263"/>
      <c r="NE485" s="263"/>
      <c r="NF485" s="263"/>
      <c r="NG485" s="263"/>
      <c r="NH485" s="263"/>
      <c r="NI485" s="263"/>
      <c r="NJ485" s="263"/>
      <c r="NK485" s="263"/>
      <c r="NL485" s="263"/>
      <c r="NM485" s="263"/>
      <c r="NN485" s="263"/>
      <c r="NO485" s="263"/>
      <c r="NP485" s="263"/>
      <c r="NQ485" s="263"/>
      <c r="NR485" s="263"/>
      <c r="NS485" s="263"/>
      <c r="NT485" s="263"/>
      <c r="NU485" s="263"/>
      <c r="NV485" s="263"/>
      <c r="NW485" s="263"/>
      <c r="NX485" s="263"/>
      <c r="NY485" s="263"/>
      <c r="NZ485" s="263"/>
      <c r="OA485" s="263"/>
      <c r="OB485" s="263"/>
      <c r="OC485" s="263"/>
      <c r="OD485" s="263"/>
      <c r="OE485" s="263"/>
      <c r="OF485" s="263"/>
      <c r="OG485" s="263"/>
      <c r="OH485" s="263"/>
      <c r="OI485" s="263"/>
      <c r="OJ485" s="263"/>
      <c r="OK485" s="263"/>
      <c r="OL485" s="263"/>
      <c r="OM485" s="263"/>
      <c r="ON485" s="263"/>
      <c r="OO485" s="263"/>
      <c r="OP485" s="263"/>
      <c r="OQ485" s="263"/>
      <c r="OR485" s="263"/>
      <c r="OS485" s="263"/>
      <c r="OT485" s="263"/>
      <c r="OU485" s="263"/>
      <c r="OV485" s="263"/>
      <c r="OW485" s="263"/>
      <c r="OX485" s="263"/>
      <c r="OY485" s="263"/>
      <c r="OZ485" s="263"/>
      <c r="PA485" s="263"/>
      <c r="PB485" s="263"/>
      <c r="PC485" s="263"/>
      <c r="PD485" s="263"/>
      <c r="PE485" s="263"/>
      <c r="PF485" s="263"/>
      <c r="PG485" s="263"/>
      <c r="PH485" s="263"/>
      <c r="PI485" s="263"/>
      <c r="PJ485" s="263"/>
      <c r="PK485" s="263"/>
      <c r="PL485" s="263"/>
      <c r="PM485" s="263"/>
      <c r="PN485" s="263"/>
      <c r="PO485" s="263"/>
      <c r="PP485" s="263"/>
      <c r="PQ485" s="263"/>
      <c r="PR485" s="263"/>
      <c r="PS485" s="263"/>
      <c r="PT485" s="263"/>
      <c r="PU485" s="263"/>
      <c r="PV485" s="263"/>
      <c r="PW485" s="263"/>
      <c r="PX485" s="263"/>
      <c r="PY485" s="263"/>
      <c r="PZ485" s="263"/>
      <c r="QA485" s="263"/>
      <c r="QB485" s="263"/>
      <c r="QC485" s="263"/>
      <c r="QD485" s="263"/>
      <c r="QE485" s="263"/>
      <c r="QF485" s="263"/>
      <c r="QG485" s="263"/>
      <c r="QH485" s="263"/>
      <c r="QI485" s="263"/>
      <c r="QJ485" s="263"/>
      <c r="QK485" s="263"/>
      <c r="QL485" s="263"/>
      <c r="QM485" s="263"/>
      <c r="QN485" s="263"/>
      <c r="QO485" s="263"/>
      <c r="QP485" s="263"/>
      <c r="QQ485" s="263"/>
      <c r="QR485" s="263"/>
      <c r="QS485" s="263"/>
      <c r="QT485" s="263"/>
      <c r="QU485" s="263"/>
      <c r="QV485" s="263"/>
      <c r="QW485" s="263"/>
      <c r="QX485" s="263"/>
      <c r="QY485" s="263"/>
      <c r="QZ485" s="263"/>
      <c r="RA485" s="263"/>
      <c r="RB485" s="263"/>
      <c r="RC485" s="263"/>
      <c r="RD485" s="263"/>
      <c r="RE485" s="263"/>
      <c r="RF485" s="263"/>
      <c r="RG485" s="263"/>
      <c r="RH485" s="263"/>
      <c r="RI485" s="263"/>
      <c r="RJ485" s="263"/>
      <c r="RK485" s="263"/>
      <c r="RL485" s="263"/>
      <c r="RM485" s="263"/>
      <c r="RN485" s="263"/>
      <c r="RO485" s="263"/>
      <c r="RP485" s="263"/>
      <c r="RQ485" s="263"/>
      <c r="RR485" s="263"/>
      <c r="RS485" s="263"/>
      <c r="RT485" s="263"/>
      <c r="RU485" s="263"/>
      <c r="RV485" s="263"/>
      <c r="RW485" s="263"/>
      <c r="RX485" s="263"/>
      <c r="RY485" s="263"/>
      <c r="RZ485" s="263"/>
      <c r="SA485" s="263"/>
      <c r="SB485" s="263"/>
      <c r="SC485" s="263"/>
      <c r="SD485" s="263"/>
      <c r="SE485" s="263"/>
      <c r="SF485" s="263"/>
      <c r="SG485" s="263"/>
      <c r="SH485" s="263"/>
      <c r="SI485" s="263"/>
      <c r="SJ485" s="263"/>
      <c r="SK485" s="263"/>
      <c r="SL485" s="263"/>
      <c r="SM485" s="263"/>
      <c r="SN485" s="263"/>
      <c r="SO485" s="263"/>
      <c r="SP485" s="263"/>
      <c r="SQ485" s="263"/>
      <c r="SR485" s="263"/>
      <c r="SS485" s="263"/>
      <c r="ST485" s="263"/>
      <c r="SU485" s="263"/>
      <c r="SV485" s="263"/>
      <c r="SW485" s="263"/>
      <c r="SX485" s="263"/>
      <c r="SY485" s="263"/>
      <c r="SZ485" s="263"/>
      <c r="TA485" s="263"/>
      <c r="TB485" s="263"/>
      <c r="TC485" s="263"/>
      <c r="TD485" s="263"/>
      <c r="TE485" s="263"/>
      <c r="TF485" s="263"/>
      <c r="TG485" s="263"/>
      <c r="TH485" s="263"/>
      <c r="TI485" s="263"/>
      <c r="TJ485" s="263"/>
      <c r="TK485" s="263"/>
      <c r="TL485" s="263"/>
      <c r="TM485" s="263"/>
      <c r="TN485" s="263"/>
      <c r="TO485" s="263"/>
      <c r="TP485" s="263"/>
      <c r="TQ485" s="263"/>
      <c r="TR485" s="263"/>
      <c r="TS485" s="263"/>
      <c r="TT485" s="263"/>
      <c r="TU485" s="263"/>
      <c r="TV485" s="263"/>
      <c r="TW485" s="263"/>
      <c r="TX485" s="263"/>
      <c r="TY485" s="263"/>
      <c r="TZ485" s="263"/>
      <c r="UA485" s="263"/>
      <c r="UB485" s="263"/>
      <c r="UC485" s="263"/>
      <c r="UD485" s="263"/>
      <c r="UE485" s="263"/>
      <c r="UF485" s="263"/>
      <c r="UG485" s="263"/>
      <c r="UH485" s="263"/>
      <c r="UI485" s="263"/>
      <c r="UJ485" s="263"/>
      <c r="UK485" s="263"/>
      <c r="UL485" s="263"/>
      <c r="UM485" s="263"/>
      <c r="UN485" s="263"/>
      <c r="UO485" s="263"/>
      <c r="UP485" s="263"/>
      <c r="UQ485" s="263"/>
      <c r="UR485" s="263"/>
      <c r="US485" s="263"/>
      <c r="UT485" s="263"/>
      <c r="UU485" s="263"/>
      <c r="UV485" s="263"/>
      <c r="UW485" s="263"/>
      <c r="UX485" s="263"/>
      <c r="UY485" s="263"/>
      <c r="UZ485" s="263"/>
      <c r="VA485" s="263"/>
      <c r="VB485" s="263"/>
      <c r="VC485" s="263"/>
      <c r="VD485" s="263"/>
      <c r="VE485" s="263"/>
      <c r="VF485" s="263"/>
      <c r="VG485" s="263"/>
      <c r="VH485" s="263"/>
      <c r="VI485" s="263"/>
      <c r="VJ485" s="263"/>
      <c r="VK485" s="263"/>
      <c r="VL485" s="263"/>
      <c r="VM485" s="263"/>
      <c r="VN485" s="263"/>
      <c r="VO485" s="263"/>
      <c r="VP485" s="263"/>
      <c r="VQ485" s="263"/>
      <c r="VR485" s="263"/>
      <c r="VS485" s="263"/>
      <c r="VT485" s="263"/>
      <c r="VU485" s="263"/>
      <c r="VV485" s="263"/>
      <c r="VW485" s="263"/>
      <c r="VX485" s="263"/>
      <c r="VY485" s="263"/>
      <c r="VZ485" s="263"/>
      <c r="WA485" s="263"/>
      <c r="WB485" s="263"/>
      <c r="WC485" s="263"/>
      <c r="WD485" s="263"/>
      <c r="WE485" s="263"/>
      <c r="WF485" s="263"/>
      <c r="WG485" s="263"/>
      <c r="WH485" s="263"/>
      <c r="WI485" s="263"/>
      <c r="WJ485" s="263"/>
      <c r="WK485" s="263"/>
      <c r="WL485" s="263"/>
      <c r="WM485" s="263"/>
      <c r="WN485" s="263"/>
      <c r="WO485" s="263"/>
      <c r="WP485" s="263"/>
      <c r="WQ485" s="263"/>
      <c r="WR485" s="263"/>
      <c r="WS485" s="263"/>
      <c r="WT485" s="263"/>
      <c r="WU485" s="263"/>
      <c r="WV485" s="263"/>
      <c r="WW485" s="263"/>
      <c r="WX485" s="263"/>
      <c r="WY485" s="263"/>
      <c r="WZ485" s="263"/>
      <c r="XA485" s="263"/>
      <c r="XB485" s="263"/>
      <c r="XC485" s="263"/>
      <c r="XD485" s="263"/>
      <c r="XE485" s="263"/>
      <c r="XF485" s="263"/>
      <c r="XG485" s="263"/>
      <c r="XH485" s="263"/>
      <c r="XI485" s="263"/>
      <c r="XJ485" s="263"/>
      <c r="XK485" s="263"/>
      <c r="XL485" s="263"/>
      <c r="XM485" s="263"/>
      <c r="XN485" s="263"/>
      <c r="XO485" s="263"/>
      <c r="XP485" s="263"/>
      <c r="XQ485" s="263"/>
      <c r="XR485" s="263"/>
      <c r="XS485" s="263"/>
      <c r="XT485" s="263"/>
      <c r="XU485" s="263"/>
      <c r="XV485" s="263"/>
      <c r="XW485" s="263"/>
      <c r="XX485" s="263"/>
      <c r="XY485" s="263"/>
      <c r="XZ485" s="263"/>
      <c r="YA485" s="263"/>
      <c r="YB485" s="263"/>
      <c r="YC485" s="263"/>
      <c r="YD485" s="263"/>
      <c r="YE485" s="263"/>
      <c r="YF485" s="263"/>
      <c r="YG485" s="263"/>
      <c r="YH485" s="263"/>
      <c r="YI485" s="263"/>
      <c r="YJ485" s="263"/>
      <c r="YK485" s="263"/>
      <c r="YL485" s="263"/>
      <c r="YM485" s="263"/>
      <c r="YN485" s="263"/>
      <c r="YO485" s="263"/>
      <c r="YP485" s="263"/>
      <c r="YQ485" s="263"/>
      <c r="YR485" s="263"/>
      <c r="YS485" s="263"/>
      <c r="YT485" s="263"/>
      <c r="YU485" s="263"/>
      <c r="YV485" s="263"/>
      <c r="YW485" s="263"/>
      <c r="YX485" s="263"/>
      <c r="YY485" s="263"/>
      <c r="YZ485" s="263"/>
      <c r="ZA485" s="263"/>
      <c r="ZB485" s="263"/>
      <c r="ZC485" s="263"/>
      <c r="ZD485" s="263"/>
      <c r="ZE485" s="263"/>
      <c r="ZF485" s="263"/>
      <c r="ZG485" s="263"/>
      <c r="ZH485" s="263"/>
      <c r="ZI485" s="263"/>
      <c r="ZJ485" s="263"/>
      <c r="ZK485" s="263"/>
      <c r="ZL485" s="263"/>
      <c r="ZM485" s="263"/>
      <c r="ZN485" s="263"/>
      <c r="ZO485" s="263"/>
      <c r="ZP485" s="263"/>
      <c r="ZQ485" s="263"/>
      <c r="ZR485" s="263"/>
      <c r="ZS485" s="263"/>
      <c r="ZT485" s="263"/>
      <c r="ZU485" s="263"/>
      <c r="ZV485" s="263"/>
      <c r="ZW485" s="263"/>
      <c r="ZX485" s="263"/>
      <c r="ZY485" s="263"/>
      <c r="ZZ485" s="263"/>
      <c r="AAA485" s="263"/>
      <c r="AAB485" s="263"/>
      <c r="AAC485" s="263"/>
      <c r="AAD485" s="263"/>
      <c r="AAE485" s="263"/>
      <c r="AAF485" s="263"/>
      <c r="AAG485" s="263"/>
      <c r="AAH485" s="263"/>
      <c r="AAI485" s="263"/>
      <c r="AAJ485" s="263"/>
      <c r="AAK485" s="263"/>
      <c r="AAL485" s="263"/>
      <c r="AAM485" s="263"/>
      <c r="AAN485" s="263"/>
      <c r="AAO485" s="263"/>
      <c r="AAP485" s="263"/>
      <c r="AAQ485" s="263"/>
      <c r="AAR485" s="263"/>
      <c r="AAS485" s="263"/>
      <c r="AAT485" s="263"/>
      <c r="AAU485" s="263"/>
      <c r="AAV485" s="263"/>
      <c r="AAW485" s="263"/>
      <c r="AAX485" s="263"/>
      <c r="AAY485" s="263"/>
      <c r="AAZ485" s="263"/>
      <c r="ABA485" s="263"/>
      <c r="ABB485" s="263"/>
      <c r="ABC485" s="263"/>
      <c r="ABD485" s="263"/>
      <c r="ABE485" s="263"/>
      <c r="ABF485" s="263"/>
      <c r="ABG485" s="263"/>
      <c r="ABH485" s="263"/>
      <c r="ABI485" s="263"/>
      <c r="ABJ485" s="263"/>
      <c r="ABK485" s="263"/>
      <c r="ABL485" s="263"/>
      <c r="ABM485" s="263"/>
      <c r="ABN485" s="263"/>
      <c r="ABO485" s="263"/>
      <c r="ABP485" s="263"/>
      <c r="ABQ485" s="263"/>
      <c r="ABR485" s="263"/>
      <c r="ABS485" s="263"/>
      <c r="ABT485" s="263"/>
      <c r="ABU485" s="263"/>
      <c r="ABV485" s="263"/>
      <c r="ABW485" s="263"/>
      <c r="ABX485" s="263"/>
      <c r="ABY485" s="263"/>
      <c r="ABZ485" s="263"/>
      <c r="ACA485" s="263"/>
      <c r="ACB485" s="263"/>
      <c r="ACC485" s="263"/>
      <c r="ACD485" s="263"/>
      <c r="ACE485" s="263"/>
      <c r="ACF485" s="263"/>
      <c r="ACG485" s="263"/>
      <c r="ACH485" s="263"/>
      <c r="ACI485" s="263"/>
      <c r="ACJ485" s="263"/>
      <c r="ACK485" s="263"/>
      <c r="ACL485" s="263"/>
      <c r="ACM485" s="263"/>
      <c r="ACN485" s="263"/>
      <c r="ACO485" s="263"/>
      <c r="ACP485" s="263"/>
      <c r="ACQ485" s="263"/>
      <c r="ACR485" s="263"/>
      <c r="ACS485" s="263"/>
      <c r="ACT485" s="263"/>
      <c r="ACU485" s="263"/>
      <c r="ACV485" s="263"/>
      <c r="ACW485" s="263"/>
      <c r="ACX485" s="263"/>
      <c r="ACY485" s="263"/>
      <c r="ACZ485" s="263"/>
      <c r="ADA485" s="263"/>
      <c r="ADB485" s="263"/>
      <c r="ADC485" s="263"/>
      <c r="ADD485" s="263"/>
      <c r="ADE485" s="263"/>
      <c r="ADF485" s="263"/>
      <c r="ADG485" s="263"/>
      <c r="ADH485" s="263"/>
      <c r="ADI485" s="263"/>
      <c r="ADJ485" s="263"/>
      <c r="ADK485" s="263"/>
      <c r="ADL485" s="263"/>
      <c r="ADM485" s="263"/>
      <c r="ADN485" s="263"/>
      <c r="ADO485" s="263"/>
      <c r="ADP485" s="263"/>
      <c r="ADQ485" s="263"/>
      <c r="ADR485" s="263"/>
      <c r="ADS485" s="263"/>
      <c r="ADT485" s="263"/>
      <c r="ADU485" s="263"/>
      <c r="ADV485" s="263"/>
      <c r="ADW485" s="263"/>
      <c r="ADX485" s="263"/>
      <c r="ADY485" s="263"/>
      <c r="ADZ485" s="263"/>
      <c r="AEA485" s="263"/>
      <c r="AEB485" s="263"/>
      <c r="AEC485" s="263"/>
      <c r="AED485" s="263"/>
      <c r="AEE485" s="263"/>
      <c r="AEF485" s="263"/>
      <c r="AEG485" s="263"/>
      <c r="AEH485" s="263"/>
      <c r="AEI485" s="263"/>
      <c r="AEJ485" s="263"/>
      <c r="AEK485" s="263"/>
      <c r="AEL485" s="263"/>
      <c r="AEM485" s="263"/>
      <c r="AEN485" s="263"/>
      <c r="AEO485" s="263"/>
      <c r="AEP485" s="263"/>
      <c r="AEQ485" s="263"/>
      <c r="AER485" s="263"/>
      <c r="AES485" s="263"/>
      <c r="AET485" s="263"/>
      <c r="AEU485" s="263"/>
      <c r="AEV485" s="263"/>
      <c r="AEW485" s="263"/>
      <c r="AEX485" s="263"/>
      <c r="AEY485" s="263"/>
      <c r="AEZ485" s="263"/>
      <c r="AFA485" s="263"/>
      <c r="AFB485" s="263"/>
      <c r="AFC485" s="263"/>
      <c r="AFD485" s="263"/>
      <c r="AFE485" s="263"/>
      <c r="AFF485" s="263"/>
      <c r="AFG485" s="263"/>
      <c r="AFH485" s="263"/>
      <c r="AFI485" s="263"/>
      <c r="AFJ485" s="263"/>
      <c r="AFK485" s="263"/>
      <c r="AFL485" s="263"/>
      <c r="AFM485" s="263"/>
      <c r="AFN485" s="263"/>
      <c r="AFO485" s="263"/>
      <c r="AFP485" s="263"/>
      <c r="AFQ485" s="263"/>
      <c r="AFR485" s="263"/>
      <c r="AFS485" s="263"/>
      <c r="AFT485" s="263"/>
      <c r="AFU485" s="263"/>
      <c r="AFV485" s="263"/>
      <c r="AFW485" s="263"/>
      <c r="AFX485" s="263"/>
      <c r="AFY485" s="263"/>
      <c r="AFZ485" s="263"/>
      <c r="AGA485" s="263"/>
      <c r="AGB485" s="263"/>
      <c r="AGC485" s="263"/>
      <c r="AGD485" s="263"/>
      <c r="AGE485" s="263"/>
      <c r="AGF485" s="263"/>
      <c r="AGG485" s="263"/>
      <c r="AGH485" s="263"/>
      <c r="AGI485" s="263"/>
      <c r="AGJ485" s="263"/>
      <c r="AGK485" s="263"/>
      <c r="AGL485" s="263"/>
      <c r="AGM485" s="263"/>
      <c r="AGN485" s="263"/>
      <c r="AGO485" s="263"/>
      <c r="AGP485" s="263"/>
      <c r="AGQ485" s="263"/>
      <c r="AGR485" s="263"/>
      <c r="AGS485" s="263"/>
      <c r="AGT485" s="263"/>
      <c r="AGU485" s="263"/>
      <c r="AGV485" s="263"/>
      <c r="AGW485" s="263"/>
      <c r="AGX485" s="263"/>
      <c r="AGY485" s="263"/>
      <c r="AGZ485" s="263"/>
      <c r="AHA485" s="263"/>
      <c r="AHB485" s="263"/>
      <c r="AHC485" s="263"/>
      <c r="AHD485" s="263"/>
      <c r="AHE485" s="263"/>
      <c r="AHF485" s="263"/>
      <c r="AHG485" s="263"/>
      <c r="AHH485" s="263"/>
      <c r="AHI485" s="263"/>
      <c r="AHJ485" s="263"/>
      <c r="AHK485" s="263"/>
      <c r="AHL485" s="263"/>
      <c r="AHM485" s="263"/>
      <c r="AHN485" s="263"/>
      <c r="AHO485" s="263"/>
      <c r="AHP485" s="263"/>
      <c r="AHQ485" s="263"/>
      <c r="AHR485" s="263"/>
      <c r="AHS485" s="263"/>
      <c r="AHT485" s="263"/>
      <c r="AHU485" s="263"/>
      <c r="AHV485" s="263"/>
      <c r="AHW485" s="263"/>
      <c r="AHX485" s="263"/>
      <c r="AHY485" s="263"/>
      <c r="AHZ485" s="263"/>
      <c r="AIA485" s="263"/>
      <c r="AIB485" s="263"/>
      <c r="AIC485" s="263"/>
      <c r="AID485" s="263"/>
      <c r="AIE485" s="263"/>
      <c r="AIF485" s="263"/>
      <c r="AIG485" s="263"/>
      <c r="AIH485" s="263"/>
      <c r="AII485" s="263"/>
      <c r="AIJ485" s="263"/>
      <c r="AIK485" s="263"/>
      <c r="AIL485" s="263"/>
      <c r="AIM485" s="263"/>
      <c r="AIN485" s="263"/>
      <c r="AIO485" s="263"/>
      <c r="AIP485" s="263"/>
      <c r="AIQ485" s="263"/>
      <c r="AIR485" s="263"/>
      <c r="AIS485" s="263"/>
      <c r="AIT485" s="263"/>
      <c r="AIU485" s="263"/>
      <c r="AIV485" s="263"/>
      <c r="AIW485" s="263"/>
      <c r="AIX485" s="263"/>
      <c r="AIY485" s="263"/>
      <c r="AIZ485" s="263"/>
      <c r="AJA485" s="263"/>
      <c r="AJB485" s="263"/>
      <c r="AJC485" s="263"/>
      <c r="AJD485" s="263"/>
      <c r="AJE485" s="263"/>
      <c r="AJF485" s="263"/>
      <c r="AJG485" s="263"/>
      <c r="AJH485" s="263"/>
      <c r="AJI485" s="263"/>
      <c r="AJJ485" s="263"/>
      <c r="AJK485" s="263"/>
      <c r="AJL485" s="263"/>
      <c r="AJM485" s="263"/>
      <c r="AJN485" s="263"/>
      <c r="AJO485" s="263"/>
      <c r="AJP485" s="263"/>
      <c r="AJQ485" s="263"/>
      <c r="AJR485" s="263"/>
      <c r="AJS485" s="263"/>
      <c r="AJT485" s="263"/>
      <c r="AJU485" s="263"/>
      <c r="AJV485" s="263"/>
      <c r="AJW485" s="263"/>
      <c r="AJX485" s="263"/>
      <c r="AJY485" s="263"/>
      <c r="AJZ485" s="263"/>
      <c r="AKA485" s="263"/>
      <c r="AKB485" s="263"/>
      <c r="AKC485" s="263"/>
      <c r="AKD485" s="263"/>
      <c r="AKE485" s="263"/>
      <c r="AKF485" s="263"/>
      <c r="AKG485" s="263"/>
      <c r="AKH485" s="263"/>
      <c r="AKI485" s="263"/>
      <c r="AKJ485" s="263"/>
      <c r="AKK485" s="263"/>
      <c r="AKL485" s="263"/>
      <c r="AKM485" s="263"/>
      <c r="AKN485" s="263"/>
      <c r="AKO485" s="263"/>
      <c r="AKP485" s="263"/>
      <c r="AKQ485" s="263"/>
      <c r="AKR485" s="263"/>
      <c r="AKS485" s="263"/>
      <c r="AKT485" s="263"/>
      <c r="AKU485" s="263"/>
      <c r="AKV485" s="263"/>
      <c r="AKW485" s="263"/>
      <c r="AKX485" s="263"/>
      <c r="AKY485" s="263"/>
      <c r="AKZ485" s="263"/>
      <c r="ALA485" s="263"/>
      <c r="ALB485" s="263"/>
      <c r="ALC485" s="263"/>
      <c r="ALD485" s="263"/>
      <c r="ALE485" s="263"/>
      <c r="ALF485" s="263"/>
      <c r="ALG485" s="263"/>
      <c r="ALH485" s="263"/>
      <c r="ALI485" s="263"/>
      <c r="ALJ485" s="263"/>
      <c r="ALK485" s="263"/>
      <c r="ALL485" s="263"/>
      <c r="ALM485" s="263"/>
      <c r="ALN485" s="263"/>
      <c r="ALO485" s="263"/>
      <c r="ALP485" s="263"/>
      <c r="ALQ485" s="263"/>
      <c r="ALR485" s="263"/>
      <c r="ALS485" s="263"/>
      <c r="ALT485" s="263"/>
      <c r="ALU485" s="263"/>
      <c r="ALV485" s="263"/>
      <c r="ALW485" s="263"/>
      <c r="ALX485" s="263"/>
      <c r="ALY485" s="263"/>
      <c r="ALZ485" s="263"/>
      <c r="AMA485" s="263"/>
      <c r="AMB485" s="263"/>
      <c r="AMC485" s="263"/>
      <c r="AMD485" s="263"/>
      <c r="AME485" s="263"/>
      <c r="AMF485" s="263"/>
      <c r="AMG485" s="263"/>
      <c r="AMH485" s="263"/>
      <c r="AMI485" s="263"/>
      <c r="AMJ485" s="263"/>
      <c r="AMK485" s="263"/>
      <c r="AML485" s="263"/>
      <c r="AMM485" s="263"/>
      <c r="AMN485" s="263"/>
      <c r="AMO485" s="263"/>
      <c r="AMP485" s="263"/>
      <c r="AMQ485" s="263"/>
      <c r="AMR485" s="263"/>
      <c r="AMS485" s="263"/>
      <c r="AMT485" s="263"/>
      <c r="AMU485" s="263"/>
      <c r="AMV485" s="263"/>
      <c r="AMW485" s="263"/>
      <c r="AMX485" s="263"/>
      <c r="AMY485" s="263"/>
      <c r="AMZ485" s="263"/>
      <c r="ANA485" s="263"/>
      <c r="ANB485" s="263"/>
      <c r="ANC485" s="263"/>
      <c r="AND485" s="263"/>
      <c r="ANE485" s="263"/>
      <c r="ANF485" s="263"/>
      <c r="ANG485" s="263"/>
      <c r="ANH485" s="263"/>
      <c r="ANI485" s="263"/>
      <c r="ANJ485" s="263"/>
      <c r="ANK485" s="263"/>
      <c r="ANL485" s="263"/>
      <c r="ANM485" s="263"/>
      <c r="ANN485" s="263"/>
      <c r="ANO485" s="263"/>
      <c r="ANP485" s="263"/>
      <c r="ANQ485" s="263"/>
      <c r="ANR485" s="263"/>
      <c r="ANS485" s="263"/>
      <c r="ANT485" s="263"/>
      <c r="ANU485" s="263"/>
      <c r="ANV485" s="263"/>
      <c r="ANW485" s="263"/>
      <c r="ANX485" s="263"/>
      <c r="ANY485" s="263"/>
      <c r="ANZ485" s="263"/>
      <c r="AOA485" s="263"/>
      <c r="AOB485" s="263"/>
      <c r="AOC485" s="263"/>
      <c r="AOD485" s="263"/>
      <c r="AOE485" s="263"/>
      <c r="AOF485" s="263"/>
      <c r="AOG485" s="263"/>
      <c r="AOH485" s="263"/>
      <c r="AOI485" s="263"/>
      <c r="AOJ485" s="263"/>
      <c r="AOK485" s="263"/>
      <c r="AOL485" s="263"/>
      <c r="AOM485" s="263"/>
      <c r="AON485" s="263"/>
      <c r="AOO485" s="263"/>
      <c r="AOP485" s="263"/>
      <c r="AOQ485" s="263"/>
      <c r="AOR485" s="263"/>
      <c r="AOS485" s="263"/>
      <c r="AOT485" s="263"/>
      <c r="AOU485" s="263"/>
    </row>
    <row r="486" spans="1:1087" s="264" customFormat="1">
      <c r="A486" s="332"/>
      <c r="B486" s="328"/>
      <c r="C486" s="292"/>
      <c r="D486" s="292"/>
      <c r="E486" s="292"/>
      <c r="F486" s="333"/>
      <c r="G486" s="334"/>
      <c r="H486" s="334"/>
      <c r="I486" s="335"/>
      <c r="J486" s="292"/>
      <c r="K486" s="336"/>
      <c r="L486" s="292"/>
      <c r="N486" s="263"/>
      <c r="O486" s="263"/>
      <c r="P486" s="263"/>
      <c r="Q486" s="263"/>
      <c r="R486" s="263"/>
      <c r="S486" s="263"/>
      <c r="T486" s="263"/>
      <c r="U486" s="263"/>
      <c r="V486" s="263"/>
      <c r="W486" s="263"/>
      <c r="X486" s="263"/>
      <c r="Y486" s="263"/>
      <c r="Z486" s="263"/>
      <c r="AA486" s="263"/>
      <c r="AB486" s="263"/>
      <c r="AC486" s="263"/>
      <c r="AD486" s="263"/>
      <c r="AE486" s="263"/>
      <c r="AF486" s="263"/>
      <c r="AG486" s="263"/>
      <c r="AH486" s="263"/>
      <c r="AI486" s="263"/>
      <c r="AJ486" s="263"/>
      <c r="AK486" s="263"/>
      <c r="AL486" s="263"/>
      <c r="AM486" s="263"/>
      <c r="AN486" s="263"/>
      <c r="AO486" s="263"/>
      <c r="AP486" s="263"/>
      <c r="AQ486" s="263"/>
      <c r="AR486" s="263"/>
      <c r="AS486" s="263"/>
      <c r="AT486" s="263"/>
      <c r="AU486" s="263"/>
      <c r="AV486" s="263"/>
      <c r="AW486" s="263"/>
      <c r="AX486" s="263"/>
      <c r="AY486" s="263"/>
      <c r="AZ486" s="263"/>
      <c r="BA486" s="263"/>
      <c r="BB486" s="263"/>
      <c r="BC486" s="263"/>
      <c r="BD486" s="263"/>
      <c r="BE486" s="263"/>
      <c r="BF486" s="263"/>
      <c r="BG486" s="263"/>
      <c r="BH486" s="263"/>
      <c r="BI486" s="263"/>
      <c r="BJ486" s="263"/>
      <c r="BK486" s="263"/>
      <c r="BL486" s="263"/>
      <c r="BM486" s="263"/>
      <c r="BN486" s="263"/>
      <c r="BO486" s="263"/>
      <c r="BP486" s="263"/>
      <c r="BQ486" s="263"/>
      <c r="BR486" s="263"/>
      <c r="BS486" s="263"/>
      <c r="BT486" s="263"/>
      <c r="BU486" s="263"/>
      <c r="BV486" s="263"/>
      <c r="BW486" s="263"/>
      <c r="BX486" s="263"/>
      <c r="BY486" s="263"/>
      <c r="BZ486" s="263"/>
      <c r="CA486" s="263"/>
      <c r="CB486" s="263"/>
      <c r="CC486" s="263"/>
      <c r="CD486" s="263"/>
      <c r="CE486" s="263"/>
      <c r="CF486" s="263"/>
      <c r="CG486" s="263"/>
      <c r="CH486" s="263"/>
      <c r="CI486" s="263"/>
      <c r="CJ486" s="263"/>
      <c r="CK486" s="263"/>
      <c r="CL486" s="263"/>
      <c r="CM486" s="263"/>
      <c r="CN486" s="263"/>
      <c r="CO486" s="263"/>
      <c r="CP486" s="263"/>
      <c r="CQ486" s="263"/>
      <c r="CR486" s="263"/>
      <c r="CS486" s="263"/>
      <c r="CT486" s="263"/>
      <c r="CU486" s="263"/>
      <c r="CV486" s="263"/>
      <c r="CW486" s="263"/>
      <c r="CX486" s="263"/>
      <c r="CY486" s="263"/>
      <c r="CZ486" s="263"/>
      <c r="DA486" s="263"/>
      <c r="DB486" s="263"/>
      <c r="DC486" s="263"/>
      <c r="DD486" s="263"/>
      <c r="DE486" s="263"/>
      <c r="DF486" s="263"/>
      <c r="DG486" s="263"/>
      <c r="DH486" s="263"/>
      <c r="DI486" s="263"/>
      <c r="DJ486" s="263"/>
      <c r="DK486" s="263"/>
      <c r="DL486" s="263"/>
      <c r="DM486" s="263"/>
      <c r="DN486" s="263"/>
      <c r="DO486" s="263"/>
      <c r="DP486" s="263"/>
      <c r="DQ486" s="263"/>
      <c r="DR486" s="263"/>
      <c r="DS486" s="263"/>
      <c r="DT486" s="263"/>
      <c r="DU486" s="263"/>
      <c r="DV486" s="263"/>
      <c r="DW486" s="263"/>
      <c r="DX486" s="263"/>
      <c r="DY486" s="263"/>
      <c r="DZ486" s="263"/>
      <c r="EA486" s="263"/>
      <c r="EB486" s="263"/>
      <c r="EC486" s="263"/>
      <c r="ED486" s="263"/>
      <c r="EE486" s="263"/>
      <c r="EF486" s="263"/>
      <c r="EG486" s="263"/>
      <c r="EH486" s="263"/>
      <c r="EI486" s="263"/>
      <c r="EJ486" s="263"/>
      <c r="EK486" s="263"/>
      <c r="EL486" s="263"/>
      <c r="EM486" s="263"/>
      <c r="EN486" s="263"/>
      <c r="EO486" s="263"/>
      <c r="EP486" s="263"/>
      <c r="EQ486" s="263"/>
      <c r="ER486" s="263"/>
      <c r="ES486" s="263"/>
      <c r="ET486" s="263"/>
      <c r="EU486" s="263"/>
      <c r="EV486" s="263"/>
      <c r="EW486" s="263"/>
      <c r="EX486" s="263"/>
      <c r="EY486" s="263"/>
      <c r="EZ486" s="263"/>
      <c r="FA486" s="263"/>
      <c r="FB486" s="263"/>
      <c r="FC486" s="263"/>
      <c r="FD486" s="263"/>
      <c r="FE486" s="263"/>
      <c r="FF486" s="263"/>
      <c r="FG486" s="263"/>
      <c r="FH486" s="263"/>
      <c r="FI486" s="263"/>
      <c r="FJ486" s="263"/>
      <c r="FK486" s="263"/>
      <c r="FL486" s="263"/>
      <c r="FM486" s="263"/>
      <c r="FN486" s="263"/>
      <c r="FO486" s="263"/>
      <c r="FP486" s="263"/>
      <c r="FQ486" s="263"/>
      <c r="FR486" s="263"/>
      <c r="FS486" s="263"/>
      <c r="FT486" s="263"/>
      <c r="FU486" s="263"/>
      <c r="FV486" s="263"/>
      <c r="FW486" s="263"/>
      <c r="FX486" s="263"/>
      <c r="FY486" s="263"/>
      <c r="FZ486" s="263"/>
      <c r="GA486" s="263"/>
      <c r="GB486" s="263"/>
      <c r="GC486" s="263"/>
      <c r="GD486" s="263"/>
      <c r="GE486" s="263"/>
      <c r="GF486" s="263"/>
      <c r="GG486" s="263"/>
      <c r="GH486" s="263"/>
      <c r="GI486" s="263"/>
      <c r="GJ486" s="263"/>
      <c r="GK486" s="263"/>
      <c r="GL486" s="263"/>
      <c r="GM486" s="263"/>
      <c r="GN486" s="263"/>
      <c r="GO486" s="263"/>
      <c r="GP486" s="263"/>
      <c r="GQ486" s="263"/>
      <c r="GR486" s="263"/>
      <c r="GS486" s="263"/>
      <c r="GT486" s="263"/>
      <c r="GU486" s="263"/>
      <c r="GV486" s="263"/>
      <c r="GW486" s="263"/>
      <c r="GX486" s="263"/>
      <c r="GY486" s="263"/>
      <c r="GZ486" s="263"/>
      <c r="HA486" s="263"/>
      <c r="HB486" s="263"/>
      <c r="HC486" s="263"/>
      <c r="HD486" s="263"/>
      <c r="HE486" s="263"/>
      <c r="HF486" s="263"/>
      <c r="HG486" s="263"/>
      <c r="HH486" s="263"/>
      <c r="HI486" s="263"/>
      <c r="HJ486" s="263"/>
      <c r="HK486" s="263"/>
      <c r="HL486" s="263"/>
      <c r="HM486" s="263"/>
      <c r="HN486" s="263"/>
      <c r="HO486" s="263"/>
      <c r="HP486" s="263"/>
      <c r="HQ486" s="263"/>
      <c r="HR486" s="263"/>
      <c r="HS486" s="263"/>
      <c r="HT486" s="263"/>
      <c r="HU486" s="263"/>
      <c r="HV486" s="263"/>
      <c r="HW486" s="263"/>
      <c r="HX486" s="263"/>
      <c r="HY486" s="263"/>
      <c r="HZ486" s="263"/>
      <c r="IA486" s="263"/>
      <c r="IB486" s="263"/>
      <c r="IC486" s="263"/>
      <c r="ID486" s="263"/>
      <c r="IE486" s="263"/>
      <c r="IF486" s="263"/>
      <c r="IG486" s="263"/>
      <c r="IH486" s="263"/>
      <c r="II486" s="263"/>
      <c r="IJ486" s="263"/>
      <c r="IK486" s="263"/>
      <c r="IL486" s="263"/>
      <c r="IM486" s="263"/>
      <c r="IN486" s="263"/>
      <c r="IO486" s="263"/>
      <c r="IP486" s="263"/>
      <c r="IQ486" s="263"/>
      <c r="IR486" s="263"/>
      <c r="IS486" s="263"/>
      <c r="IT486" s="263"/>
      <c r="IU486" s="263"/>
      <c r="IV486" s="263"/>
      <c r="IW486" s="263"/>
      <c r="IX486" s="263"/>
      <c r="IY486" s="263"/>
      <c r="IZ486" s="263"/>
      <c r="JA486" s="263"/>
      <c r="JB486" s="263"/>
      <c r="JC486" s="263"/>
      <c r="JD486" s="263"/>
      <c r="JE486" s="263"/>
      <c r="JF486" s="263"/>
      <c r="JG486" s="263"/>
      <c r="JH486" s="263"/>
      <c r="JI486" s="263"/>
      <c r="JJ486" s="263"/>
      <c r="JK486" s="263"/>
      <c r="JL486" s="263"/>
      <c r="JM486" s="263"/>
      <c r="JN486" s="263"/>
      <c r="JO486" s="263"/>
      <c r="JP486" s="263"/>
      <c r="JQ486" s="263"/>
      <c r="JR486" s="263"/>
      <c r="JS486" s="263"/>
      <c r="JT486" s="263"/>
      <c r="JU486" s="263"/>
      <c r="JV486" s="263"/>
      <c r="JW486" s="263"/>
      <c r="JX486" s="263"/>
      <c r="JY486" s="263"/>
      <c r="JZ486" s="263"/>
      <c r="KA486" s="263"/>
      <c r="KB486" s="263"/>
      <c r="KC486" s="263"/>
      <c r="KD486" s="263"/>
      <c r="KE486" s="263"/>
      <c r="KF486" s="263"/>
      <c r="KG486" s="263"/>
      <c r="KH486" s="263"/>
      <c r="KI486" s="263"/>
      <c r="KJ486" s="263"/>
      <c r="KK486" s="263"/>
      <c r="KL486" s="263"/>
      <c r="KM486" s="263"/>
      <c r="KN486" s="263"/>
      <c r="KO486" s="263"/>
      <c r="KP486" s="263"/>
      <c r="KQ486" s="263"/>
      <c r="KR486" s="263"/>
      <c r="KS486" s="263"/>
      <c r="KT486" s="263"/>
      <c r="KU486" s="263"/>
      <c r="KV486" s="263"/>
      <c r="KW486" s="263"/>
      <c r="KX486" s="263"/>
      <c r="KY486" s="263"/>
      <c r="KZ486" s="263"/>
      <c r="LA486" s="263"/>
      <c r="LB486" s="263"/>
      <c r="LC486" s="263"/>
      <c r="LD486" s="263"/>
      <c r="LE486" s="263"/>
      <c r="LF486" s="263"/>
      <c r="LG486" s="263"/>
      <c r="LH486" s="263"/>
      <c r="LI486" s="263"/>
      <c r="LJ486" s="263"/>
      <c r="LK486" s="263"/>
      <c r="LL486" s="263"/>
      <c r="LM486" s="263"/>
      <c r="LN486" s="263"/>
      <c r="LO486" s="263"/>
      <c r="LP486" s="263"/>
      <c r="LQ486" s="263"/>
      <c r="LR486" s="263"/>
      <c r="LS486" s="263"/>
      <c r="LT486" s="263"/>
      <c r="LU486" s="263"/>
      <c r="LV486" s="263"/>
      <c r="LW486" s="263"/>
      <c r="LX486" s="263"/>
      <c r="LY486" s="263"/>
      <c r="LZ486" s="263"/>
      <c r="MA486" s="263"/>
      <c r="MB486" s="263"/>
      <c r="MC486" s="263"/>
      <c r="MD486" s="263"/>
      <c r="ME486" s="263"/>
      <c r="MF486" s="263"/>
      <c r="MG486" s="263"/>
      <c r="MH486" s="263"/>
      <c r="MI486" s="263"/>
      <c r="MJ486" s="263"/>
      <c r="MK486" s="263"/>
      <c r="ML486" s="263"/>
      <c r="MM486" s="263"/>
      <c r="MN486" s="263"/>
      <c r="MO486" s="263"/>
      <c r="MP486" s="263"/>
      <c r="MQ486" s="263"/>
      <c r="MR486" s="263"/>
      <c r="MS486" s="263"/>
      <c r="MT486" s="263"/>
      <c r="MU486" s="263"/>
      <c r="MV486" s="263"/>
      <c r="MW486" s="263"/>
      <c r="MX486" s="263"/>
      <c r="MY486" s="263"/>
      <c r="MZ486" s="263"/>
      <c r="NA486" s="263"/>
      <c r="NB486" s="263"/>
      <c r="NC486" s="263"/>
      <c r="ND486" s="263"/>
      <c r="NE486" s="263"/>
      <c r="NF486" s="263"/>
      <c r="NG486" s="263"/>
      <c r="NH486" s="263"/>
      <c r="NI486" s="263"/>
      <c r="NJ486" s="263"/>
      <c r="NK486" s="263"/>
      <c r="NL486" s="263"/>
      <c r="NM486" s="263"/>
      <c r="NN486" s="263"/>
      <c r="NO486" s="263"/>
      <c r="NP486" s="263"/>
      <c r="NQ486" s="263"/>
      <c r="NR486" s="263"/>
      <c r="NS486" s="263"/>
      <c r="NT486" s="263"/>
      <c r="NU486" s="263"/>
      <c r="NV486" s="263"/>
      <c r="NW486" s="263"/>
      <c r="NX486" s="263"/>
      <c r="NY486" s="263"/>
      <c r="NZ486" s="263"/>
      <c r="OA486" s="263"/>
      <c r="OB486" s="263"/>
      <c r="OC486" s="263"/>
      <c r="OD486" s="263"/>
      <c r="OE486" s="263"/>
      <c r="OF486" s="263"/>
      <c r="OG486" s="263"/>
      <c r="OH486" s="263"/>
      <c r="OI486" s="263"/>
      <c r="OJ486" s="263"/>
      <c r="OK486" s="263"/>
      <c r="OL486" s="263"/>
      <c r="OM486" s="263"/>
      <c r="ON486" s="263"/>
      <c r="OO486" s="263"/>
      <c r="OP486" s="263"/>
      <c r="OQ486" s="263"/>
      <c r="OR486" s="263"/>
      <c r="OS486" s="263"/>
      <c r="OT486" s="263"/>
      <c r="OU486" s="263"/>
      <c r="OV486" s="263"/>
      <c r="OW486" s="263"/>
      <c r="OX486" s="263"/>
      <c r="OY486" s="263"/>
      <c r="OZ486" s="263"/>
      <c r="PA486" s="263"/>
      <c r="PB486" s="263"/>
      <c r="PC486" s="263"/>
      <c r="PD486" s="263"/>
      <c r="PE486" s="263"/>
      <c r="PF486" s="263"/>
      <c r="PG486" s="263"/>
      <c r="PH486" s="263"/>
      <c r="PI486" s="263"/>
      <c r="PJ486" s="263"/>
      <c r="PK486" s="263"/>
      <c r="PL486" s="263"/>
      <c r="PM486" s="263"/>
      <c r="PN486" s="263"/>
      <c r="PO486" s="263"/>
      <c r="PP486" s="263"/>
      <c r="PQ486" s="263"/>
      <c r="PR486" s="263"/>
      <c r="PS486" s="263"/>
      <c r="PT486" s="263"/>
      <c r="PU486" s="263"/>
      <c r="PV486" s="263"/>
      <c r="PW486" s="263"/>
      <c r="PX486" s="263"/>
      <c r="PY486" s="263"/>
      <c r="PZ486" s="263"/>
      <c r="QA486" s="263"/>
      <c r="QB486" s="263"/>
      <c r="QC486" s="263"/>
      <c r="QD486" s="263"/>
      <c r="QE486" s="263"/>
      <c r="QF486" s="263"/>
      <c r="QG486" s="263"/>
      <c r="QH486" s="263"/>
      <c r="QI486" s="263"/>
      <c r="QJ486" s="263"/>
      <c r="QK486" s="263"/>
      <c r="QL486" s="263"/>
      <c r="QM486" s="263"/>
      <c r="QN486" s="263"/>
      <c r="QO486" s="263"/>
      <c r="QP486" s="263"/>
      <c r="QQ486" s="263"/>
      <c r="QR486" s="263"/>
      <c r="QS486" s="263"/>
      <c r="QT486" s="263"/>
      <c r="QU486" s="263"/>
      <c r="QV486" s="263"/>
      <c r="QW486" s="263"/>
      <c r="QX486" s="263"/>
      <c r="QY486" s="263"/>
      <c r="QZ486" s="263"/>
      <c r="RA486" s="263"/>
      <c r="RB486" s="263"/>
      <c r="RC486" s="263"/>
      <c r="RD486" s="263"/>
      <c r="RE486" s="263"/>
      <c r="RF486" s="263"/>
      <c r="RG486" s="263"/>
      <c r="RH486" s="263"/>
      <c r="RI486" s="263"/>
      <c r="RJ486" s="263"/>
      <c r="RK486" s="263"/>
      <c r="RL486" s="263"/>
      <c r="RM486" s="263"/>
      <c r="RN486" s="263"/>
      <c r="RO486" s="263"/>
      <c r="RP486" s="263"/>
      <c r="RQ486" s="263"/>
      <c r="RR486" s="263"/>
      <c r="RS486" s="263"/>
      <c r="RT486" s="263"/>
      <c r="RU486" s="263"/>
      <c r="RV486" s="263"/>
      <c r="RW486" s="263"/>
      <c r="RX486" s="263"/>
      <c r="RY486" s="263"/>
      <c r="RZ486" s="263"/>
      <c r="SA486" s="263"/>
      <c r="SB486" s="263"/>
      <c r="SC486" s="263"/>
      <c r="SD486" s="263"/>
      <c r="SE486" s="263"/>
      <c r="SF486" s="263"/>
      <c r="SG486" s="263"/>
      <c r="SH486" s="263"/>
      <c r="SI486" s="263"/>
      <c r="SJ486" s="263"/>
      <c r="SK486" s="263"/>
      <c r="SL486" s="263"/>
      <c r="SM486" s="263"/>
      <c r="SN486" s="263"/>
      <c r="SO486" s="263"/>
      <c r="SP486" s="263"/>
      <c r="SQ486" s="263"/>
      <c r="SR486" s="263"/>
      <c r="SS486" s="263"/>
      <c r="ST486" s="263"/>
      <c r="SU486" s="263"/>
      <c r="SV486" s="263"/>
      <c r="SW486" s="263"/>
      <c r="SX486" s="263"/>
      <c r="SY486" s="263"/>
      <c r="SZ486" s="263"/>
      <c r="TA486" s="263"/>
      <c r="TB486" s="263"/>
      <c r="TC486" s="263"/>
      <c r="TD486" s="263"/>
      <c r="TE486" s="263"/>
      <c r="TF486" s="263"/>
      <c r="TG486" s="263"/>
      <c r="TH486" s="263"/>
      <c r="TI486" s="263"/>
      <c r="TJ486" s="263"/>
      <c r="TK486" s="263"/>
      <c r="TL486" s="263"/>
      <c r="TM486" s="263"/>
      <c r="TN486" s="263"/>
      <c r="TO486" s="263"/>
      <c r="TP486" s="263"/>
      <c r="TQ486" s="263"/>
      <c r="TR486" s="263"/>
      <c r="TS486" s="263"/>
      <c r="TT486" s="263"/>
      <c r="TU486" s="263"/>
      <c r="TV486" s="263"/>
      <c r="TW486" s="263"/>
      <c r="TX486" s="263"/>
      <c r="TY486" s="263"/>
      <c r="TZ486" s="263"/>
      <c r="UA486" s="263"/>
      <c r="UB486" s="263"/>
      <c r="UC486" s="263"/>
      <c r="UD486" s="263"/>
      <c r="UE486" s="263"/>
      <c r="UF486" s="263"/>
      <c r="UG486" s="263"/>
      <c r="UH486" s="263"/>
      <c r="UI486" s="263"/>
      <c r="UJ486" s="263"/>
      <c r="UK486" s="263"/>
      <c r="UL486" s="263"/>
      <c r="UM486" s="263"/>
      <c r="UN486" s="263"/>
      <c r="UO486" s="263"/>
      <c r="UP486" s="263"/>
      <c r="UQ486" s="263"/>
      <c r="UR486" s="263"/>
      <c r="US486" s="263"/>
      <c r="UT486" s="263"/>
      <c r="UU486" s="263"/>
      <c r="UV486" s="263"/>
      <c r="UW486" s="263"/>
      <c r="UX486" s="263"/>
      <c r="UY486" s="263"/>
      <c r="UZ486" s="263"/>
      <c r="VA486" s="263"/>
      <c r="VB486" s="263"/>
      <c r="VC486" s="263"/>
      <c r="VD486" s="263"/>
      <c r="VE486" s="263"/>
      <c r="VF486" s="263"/>
      <c r="VG486" s="263"/>
      <c r="VH486" s="263"/>
      <c r="VI486" s="263"/>
      <c r="VJ486" s="263"/>
      <c r="VK486" s="263"/>
      <c r="VL486" s="263"/>
      <c r="VM486" s="263"/>
      <c r="VN486" s="263"/>
      <c r="VO486" s="263"/>
      <c r="VP486" s="263"/>
      <c r="VQ486" s="263"/>
      <c r="VR486" s="263"/>
      <c r="VS486" s="263"/>
      <c r="VT486" s="263"/>
      <c r="VU486" s="263"/>
      <c r="VV486" s="263"/>
      <c r="VW486" s="263"/>
      <c r="VX486" s="263"/>
      <c r="VY486" s="263"/>
      <c r="VZ486" s="263"/>
      <c r="WA486" s="263"/>
      <c r="WB486" s="263"/>
      <c r="WC486" s="263"/>
      <c r="WD486" s="263"/>
      <c r="WE486" s="263"/>
      <c r="WF486" s="263"/>
      <c r="WG486" s="263"/>
      <c r="WH486" s="263"/>
      <c r="WI486" s="263"/>
      <c r="WJ486" s="263"/>
      <c r="WK486" s="263"/>
      <c r="WL486" s="263"/>
      <c r="WM486" s="263"/>
      <c r="WN486" s="263"/>
      <c r="WO486" s="263"/>
      <c r="WP486" s="263"/>
      <c r="WQ486" s="263"/>
      <c r="WR486" s="263"/>
      <c r="WS486" s="263"/>
      <c r="WT486" s="263"/>
      <c r="WU486" s="263"/>
      <c r="WV486" s="263"/>
      <c r="WW486" s="263"/>
      <c r="WX486" s="263"/>
      <c r="WY486" s="263"/>
      <c r="WZ486" s="263"/>
      <c r="XA486" s="263"/>
      <c r="XB486" s="263"/>
      <c r="XC486" s="263"/>
      <c r="XD486" s="263"/>
      <c r="XE486" s="263"/>
      <c r="XF486" s="263"/>
      <c r="XG486" s="263"/>
      <c r="XH486" s="263"/>
      <c r="XI486" s="263"/>
      <c r="XJ486" s="263"/>
      <c r="XK486" s="263"/>
      <c r="XL486" s="263"/>
      <c r="XM486" s="263"/>
      <c r="XN486" s="263"/>
      <c r="XO486" s="263"/>
      <c r="XP486" s="263"/>
      <c r="XQ486" s="263"/>
      <c r="XR486" s="263"/>
      <c r="XS486" s="263"/>
      <c r="XT486" s="263"/>
      <c r="XU486" s="263"/>
      <c r="XV486" s="263"/>
      <c r="XW486" s="263"/>
      <c r="XX486" s="263"/>
      <c r="XY486" s="263"/>
      <c r="XZ486" s="263"/>
      <c r="YA486" s="263"/>
      <c r="YB486" s="263"/>
      <c r="YC486" s="263"/>
      <c r="YD486" s="263"/>
      <c r="YE486" s="263"/>
      <c r="YF486" s="263"/>
      <c r="YG486" s="263"/>
      <c r="YH486" s="263"/>
      <c r="YI486" s="263"/>
      <c r="YJ486" s="263"/>
      <c r="YK486" s="263"/>
      <c r="YL486" s="263"/>
      <c r="YM486" s="263"/>
      <c r="YN486" s="263"/>
      <c r="YO486" s="263"/>
      <c r="YP486" s="263"/>
      <c r="YQ486" s="263"/>
      <c r="YR486" s="263"/>
      <c r="YS486" s="263"/>
      <c r="YT486" s="263"/>
      <c r="YU486" s="263"/>
      <c r="YV486" s="263"/>
      <c r="YW486" s="263"/>
      <c r="YX486" s="263"/>
      <c r="YY486" s="263"/>
      <c r="YZ486" s="263"/>
      <c r="ZA486" s="263"/>
      <c r="ZB486" s="263"/>
      <c r="ZC486" s="263"/>
      <c r="ZD486" s="263"/>
      <c r="ZE486" s="263"/>
      <c r="ZF486" s="263"/>
      <c r="ZG486" s="263"/>
      <c r="ZH486" s="263"/>
      <c r="ZI486" s="263"/>
      <c r="ZJ486" s="263"/>
      <c r="ZK486" s="263"/>
      <c r="ZL486" s="263"/>
      <c r="ZM486" s="263"/>
      <c r="ZN486" s="263"/>
      <c r="ZO486" s="263"/>
      <c r="ZP486" s="263"/>
      <c r="ZQ486" s="263"/>
      <c r="ZR486" s="263"/>
      <c r="ZS486" s="263"/>
      <c r="ZT486" s="263"/>
      <c r="ZU486" s="263"/>
      <c r="ZV486" s="263"/>
      <c r="ZW486" s="263"/>
      <c r="ZX486" s="263"/>
      <c r="ZY486" s="263"/>
      <c r="ZZ486" s="263"/>
      <c r="AAA486" s="263"/>
      <c r="AAB486" s="263"/>
      <c r="AAC486" s="263"/>
      <c r="AAD486" s="263"/>
      <c r="AAE486" s="263"/>
      <c r="AAF486" s="263"/>
      <c r="AAG486" s="263"/>
      <c r="AAH486" s="263"/>
      <c r="AAI486" s="263"/>
      <c r="AAJ486" s="263"/>
      <c r="AAK486" s="263"/>
      <c r="AAL486" s="263"/>
      <c r="AAM486" s="263"/>
      <c r="AAN486" s="263"/>
      <c r="AAO486" s="263"/>
      <c r="AAP486" s="263"/>
      <c r="AAQ486" s="263"/>
      <c r="AAR486" s="263"/>
      <c r="AAS486" s="263"/>
      <c r="AAT486" s="263"/>
      <c r="AAU486" s="263"/>
      <c r="AAV486" s="263"/>
      <c r="AAW486" s="263"/>
      <c r="AAX486" s="263"/>
      <c r="AAY486" s="263"/>
      <c r="AAZ486" s="263"/>
      <c r="ABA486" s="263"/>
      <c r="ABB486" s="263"/>
      <c r="ABC486" s="263"/>
      <c r="ABD486" s="263"/>
      <c r="ABE486" s="263"/>
      <c r="ABF486" s="263"/>
      <c r="ABG486" s="263"/>
      <c r="ABH486" s="263"/>
      <c r="ABI486" s="263"/>
      <c r="ABJ486" s="263"/>
      <c r="ABK486" s="263"/>
      <c r="ABL486" s="263"/>
      <c r="ABM486" s="263"/>
      <c r="ABN486" s="263"/>
      <c r="ABO486" s="263"/>
      <c r="ABP486" s="263"/>
      <c r="ABQ486" s="263"/>
      <c r="ABR486" s="263"/>
      <c r="ABS486" s="263"/>
      <c r="ABT486" s="263"/>
      <c r="ABU486" s="263"/>
      <c r="ABV486" s="263"/>
      <c r="ABW486" s="263"/>
      <c r="ABX486" s="263"/>
      <c r="ABY486" s="263"/>
      <c r="ABZ486" s="263"/>
      <c r="ACA486" s="263"/>
      <c r="ACB486" s="263"/>
      <c r="ACC486" s="263"/>
      <c r="ACD486" s="263"/>
      <c r="ACE486" s="263"/>
      <c r="ACF486" s="263"/>
      <c r="ACG486" s="263"/>
      <c r="ACH486" s="263"/>
      <c r="ACI486" s="263"/>
      <c r="ACJ486" s="263"/>
      <c r="ACK486" s="263"/>
      <c r="ACL486" s="263"/>
      <c r="ACM486" s="263"/>
      <c r="ACN486" s="263"/>
      <c r="ACO486" s="263"/>
      <c r="ACP486" s="263"/>
      <c r="ACQ486" s="263"/>
      <c r="ACR486" s="263"/>
      <c r="ACS486" s="263"/>
      <c r="ACT486" s="263"/>
      <c r="ACU486" s="263"/>
      <c r="ACV486" s="263"/>
      <c r="ACW486" s="263"/>
      <c r="ACX486" s="263"/>
      <c r="ACY486" s="263"/>
      <c r="ACZ486" s="263"/>
      <c r="ADA486" s="263"/>
      <c r="ADB486" s="263"/>
      <c r="ADC486" s="263"/>
      <c r="ADD486" s="263"/>
      <c r="ADE486" s="263"/>
      <c r="ADF486" s="263"/>
      <c r="ADG486" s="263"/>
      <c r="ADH486" s="263"/>
      <c r="ADI486" s="263"/>
      <c r="ADJ486" s="263"/>
      <c r="ADK486" s="263"/>
      <c r="ADL486" s="263"/>
      <c r="ADM486" s="263"/>
      <c r="ADN486" s="263"/>
      <c r="ADO486" s="263"/>
      <c r="ADP486" s="263"/>
      <c r="ADQ486" s="263"/>
      <c r="ADR486" s="263"/>
      <c r="ADS486" s="263"/>
      <c r="ADT486" s="263"/>
      <c r="ADU486" s="263"/>
      <c r="ADV486" s="263"/>
      <c r="ADW486" s="263"/>
      <c r="ADX486" s="263"/>
      <c r="ADY486" s="263"/>
      <c r="ADZ486" s="263"/>
      <c r="AEA486" s="263"/>
      <c r="AEB486" s="263"/>
      <c r="AEC486" s="263"/>
      <c r="AED486" s="263"/>
      <c r="AEE486" s="263"/>
      <c r="AEF486" s="263"/>
      <c r="AEG486" s="263"/>
      <c r="AEH486" s="263"/>
      <c r="AEI486" s="263"/>
      <c r="AEJ486" s="263"/>
      <c r="AEK486" s="263"/>
      <c r="AEL486" s="263"/>
      <c r="AEM486" s="263"/>
      <c r="AEN486" s="263"/>
      <c r="AEO486" s="263"/>
      <c r="AEP486" s="263"/>
      <c r="AEQ486" s="263"/>
      <c r="AER486" s="263"/>
      <c r="AES486" s="263"/>
      <c r="AET486" s="263"/>
      <c r="AEU486" s="263"/>
      <c r="AEV486" s="263"/>
      <c r="AEW486" s="263"/>
      <c r="AEX486" s="263"/>
      <c r="AEY486" s="263"/>
      <c r="AEZ486" s="263"/>
      <c r="AFA486" s="263"/>
      <c r="AFB486" s="263"/>
      <c r="AFC486" s="263"/>
      <c r="AFD486" s="263"/>
      <c r="AFE486" s="263"/>
      <c r="AFF486" s="263"/>
      <c r="AFG486" s="263"/>
      <c r="AFH486" s="263"/>
      <c r="AFI486" s="263"/>
      <c r="AFJ486" s="263"/>
      <c r="AFK486" s="263"/>
      <c r="AFL486" s="263"/>
      <c r="AFM486" s="263"/>
      <c r="AFN486" s="263"/>
      <c r="AFO486" s="263"/>
      <c r="AFP486" s="263"/>
      <c r="AFQ486" s="263"/>
      <c r="AFR486" s="263"/>
      <c r="AFS486" s="263"/>
      <c r="AFT486" s="263"/>
      <c r="AFU486" s="263"/>
      <c r="AFV486" s="263"/>
      <c r="AFW486" s="263"/>
      <c r="AFX486" s="263"/>
      <c r="AFY486" s="263"/>
      <c r="AFZ486" s="263"/>
      <c r="AGA486" s="263"/>
      <c r="AGB486" s="263"/>
      <c r="AGC486" s="263"/>
      <c r="AGD486" s="263"/>
      <c r="AGE486" s="263"/>
      <c r="AGF486" s="263"/>
      <c r="AGG486" s="263"/>
      <c r="AGH486" s="263"/>
      <c r="AGI486" s="263"/>
      <c r="AGJ486" s="263"/>
      <c r="AGK486" s="263"/>
      <c r="AGL486" s="263"/>
      <c r="AGM486" s="263"/>
      <c r="AGN486" s="263"/>
      <c r="AGO486" s="263"/>
      <c r="AGP486" s="263"/>
      <c r="AGQ486" s="263"/>
      <c r="AGR486" s="263"/>
      <c r="AGS486" s="263"/>
      <c r="AGT486" s="263"/>
      <c r="AGU486" s="263"/>
      <c r="AGV486" s="263"/>
      <c r="AGW486" s="263"/>
      <c r="AGX486" s="263"/>
      <c r="AGY486" s="263"/>
      <c r="AGZ486" s="263"/>
      <c r="AHA486" s="263"/>
      <c r="AHB486" s="263"/>
      <c r="AHC486" s="263"/>
      <c r="AHD486" s="263"/>
      <c r="AHE486" s="263"/>
      <c r="AHF486" s="263"/>
      <c r="AHG486" s="263"/>
      <c r="AHH486" s="263"/>
      <c r="AHI486" s="263"/>
      <c r="AHJ486" s="263"/>
      <c r="AHK486" s="263"/>
      <c r="AHL486" s="263"/>
      <c r="AHM486" s="263"/>
      <c r="AHN486" s="263"/>
      <c r="AHO486" s="263"/>
      <c r="AHP486" s="263"/>
      <c r="AHQ486" s="263"/>
      <c r="AHR486" s="263"/>
      <c r="AHS486" s="263"/>
      <c r="AHT486" s="263"/>
      <c r="AHU486" s="263"/>
      <c r="AHV486" s="263"/>
      <c r="AHW486" s="263"/>
      <c r="AHX486" s="263"/>
      <c r="AHY486" s="263"/>
      <c r="AHZ486" s="263"/>
      <c r="AIA486" s="263"/>
      <c r="AIB486" s="263"/>
      <c r="AIC486" s="263"/>
      <c r="AID486" s="263"/>
      <c r="AIE486" s="263"/>
      <c r="AIF486" s="263"/>
      <c r="AIG486" s="263"/>
      <c r="AIH486" s="263"/>
      <c r="AII486" s="263"/>
      <c r="AIJ486" s="263"/>
      <c r="AIK486" s="263"/>
      <c r="AIL486" s="263"/>
      <c r="AIM486" s="263"/>
      <c r="AIN486" s="263"/>
      <c r="AIO486" s="263"/>
      <c r="AIP486" s="263"/>
      <c r="AIQ486" s="263"/>
      <c r="AIR486" s="263"/>
      <c r="AIS486" s="263"/>
      <c r="AIT486" s="263"/>
      <c r="AIU486" s="263"/>
      <c r="AIV486" s="263"/>
      <c r="AIW486" s="263"/>
      <c r="AIX486" s="263"/>
      <c r="AIY486" s="263"/>
      <c r="AIZ486" s="263"/>
      <c r="AJA486" s="263"/>
      <c r="AJB486" s="263"/>
      <c r="AJC486" s="263"/>
      <c r="AJD486" s="263"/>
      <c r="AJE486" s="263"/>
      <c r="AJF486" s="263"/>
      <c r="AJG486" s="263"/>
      <c r="AJH486" s="263"/>
      <c r="AJI486" s="263"/>
      <c r="AJJ486" s="263"/>
      <c r="AJK486" s="263"/>
      <c r="AJL486" s="263"/>
      <c r="AJM486" s="263"/>
      <c r="AJN486" s="263"/>
      <c r="AJO486" s="263"/>
      <c r="AJP486" s="263"/>
      <c r="AJQ486" s="263"/>
      <c r="AJR486" s="263"/>
      <c r="AJS486" s="263"/>
      <c r="AJT486" s="263"/>
      <c r="AJU486" s="263"/>
      <c r="AJV486" s="263"/>
      <c r="AJW486" s="263"/>
      <c r="AJX486" s="263"/>
      <c r="AJY486" s="263"/>
      <c r="AJZ486" s="263"/>
      <c r="AKA486" s="263"/>
      <c r="AKB486" s="263"/>
      <c r="AKC486" s="263"/>
      <c r="AKD486" s="263"/>
      <c r="AKE486" s="263"/>
      <c r="AKF486" s="263"/>
      <c r="AKG486" s="263"/>
      <c r="AKH486" s="263"/>
      <c r="AKI486" s="263"/>
      <c r="AKJ486" s="263"/>
      <c r="AKK486" s="263"/>
      <c r="AKL486" s="263"/>
      <c r="AKM486" s="263"/>
      <c r="AKN486" s="263"/>
      <c r="AKO486" s="263"/>
      <c r="AKP486" s="263"/>
      <c r="AKQ486" s="263"/>
      <c r="AKR486" s="263"/>
      <c r="AKS486" s="263"/>
      <c r="AKT486" s="263"/>
      <c r="AKU486" s="263"/>
      <c r="AKV486" s="263"/>
      <c r="AKW486" s="263"/>
      <c r="AKX486" s="263"/>
      <c r="AKY486" s="263"/>
      <c r="AKZ486" s="263"/>
      <c r="ALA486" s="263"/>
      <c r="ALB486" s="263"/>
      <c r="ALC486" s="263"/>
      <c r="ALD486" s="263"/>
      <c r="ALE486" s="263"/>
      <c r="ALF486" s="263"/>
      <c r="ALG486" s="263"/>
      <c r="ALH486" s="263"/>
      <c r="ALI486" s="263"/>
      <c r="ALJ486" s="263"/>
      <c r="ALK486" s="263"/>
      <c r="ALL486" s="263"/>
      <c r="ALM486" s="263"/>
      <c r="ALN486" s="263"/>
      <c r="ALO486" s="263"/>
      <c r="ALP486" s="263"/>
      <c r="ALQ486" s="263"/>
      <c r="ALR486" s="263"/>
      <c r="ALS486" s="263"/>
      <c r="ALT486" s="263"/>
      <c r="ALU486" s="263"/>
      <c r="ALV486" s="263"/>
      <c r="ALW486" s="263"/>
      <c r="ALX486" s="263"/>
      <c r="ALY486" s="263"/>
      <c r="ALZ486" s="263"/>
      <c r="AMA486" s="263"/>
      <c r="AMB486" s="263"/>
      <c r="AMC486" s="263"/>
      <c r="AMD486" s="263"/>
      <c r="AME486" s="263"/>
      <c r="AMF486" s="263"/>
      <c r="AMG486" s="263"/>
      <c r="AMH486" s="263"/>
      <c r="AMI486" s="263"/>
      <c r="AMJ486" s="263"/>
      <c r="AMK486" s="263"/>
      <c r="AML486" s="263"/>
      <c r="AMM486" s="263"/>
      <c r="AMN486" s="263"/>
      <c r="AMO486" s="263"/>
      <c r="AMP486" s="263"/>
      <c r="AMQ486" s="263"/>
      <c r="AMR486" s="263"/>
      <c r="AMS486" s="263"/>
      <c r="AMT486" s="263"/>
      <c r="AMU486" s="263"/>
      <c r="AMV486" s="263"/>
      <c r="AMW486" s="263"/>
      <c r="AMX486" s="263"/>
      <c r="AMY486" s="263"/>
      <c r="AMZ486" s="263"/>
      <c r="ANA486" s="263"/>
      <c r="ANB486" s="263"/>
      <c r="ANC486" s="263"/>
      <c r="AND486" s="263"/>
      <c r="ANE486" s="263"/>
      <c r="ANF486" s="263"/>
      <c r="ANG486" s="263"/>
      <c r="ANH486" s="263"/>
      <c r="ANI486" s="263"/>
      <c r="ANJ486" s="263"/>
      <c r="ANK486" s="263"/>
      <c r="ANL486" s="263"/>
      <c r="ANM486" s="263"/>
      <c r="ANN486" s="263"/>
      <c r="ANO486" s="263"/>
      <c r="ANP486" s="263"/>
      <c r="ANQ486" s="263"/>
      <c r="ANR486" s="263"/>
      <c r="ANS486" s="263"/>
      <c r="ANT486" s="263"/>
      <c r="ANU486" s="263"/>
      <c r="ANV486" s="263"/>
      <c r="ANW486" s="263"/>
      <c r="ANX486" s="263"/>
      <c r="ANY486" s="263"/>
      <c r="ANZ486" s="263"/>
      <c r="AOA486" s="263"/>
      <c r="AOB486" s="263"/>
      <c r="AOC486" s="263"/>
      <c r="AOD486" s="263"/>
      <c r="AOE486" s="263"/>
      <c r="AOF486" s="263"/>
      <c r="AOG486" s="263"/>
      <c r="AOH486" s="263"/>
      <c r="AOI486" s="263"/>
      <c r="AOJ486" s="263"/>
      <c r="AOK486" s="263"/>
      <c r="AOL486" s="263"/>
      <c r="AOM486" s="263"/>
      <c r="AON486" s="263"/>
      <c r="AOO486" s="263"/>
      <c r="AOP486" s="263"/>
      <c r="AOQ486" s="263"/>
      <c r="AOR486" s="263"/>
      <c r="AOS486" s="263"/>
      <c r="AOT486" s="263"/>
      <c r="AOU486" s="263"/>
    </row>
    <row r="487" spans="1:1087" s="264" customFormat="1">
      <c r="A487" s="332"/>
      <c r="B487" s="328"/>
      <c r="C487" s="292"/>
      <c r="D487" s="292"/>
      <c r="E487" s="292"/>
      <c r="F487" s="333"/>
      <c r="G487" s="334"/>
      <c r="H487" s="334"/>
      <c r="I487" s="335"/>
      <c r="J487" s="292"/>
      <c r="K487" s="336"/>
      <c r="L487" s="292"/>
      <c r="N487" s="263"/>
      <c r="O487" s="263"/>
      <c r="P487" s="263"/>
      <c r="Q487" s="263"/>
      <c r="R487" s="263"/>
      <c r="S487" s="263"/>
      <c r="T487" s="263"/>
      <c r="U487" s="263"/>
      <c r="V487" s="263"/>
      <c r="W487" s="263"/>
      <c r="X487" s="263"/>
      <c r="Y487" s="263"/>
      <c r="Z487" s="263"/>
      <c r="AA487" s="263"/>
      <c r="AB487" s="263"/>
      <c r="AC487" s="263"/>
      <c r="AD487" s="263"/>
      <c r="AE487" s="263"/>
      <c r="AF487" s="263"/>
      <c r="AG487" s="263"/>
      <c r="AH487" s="263"/>
      <c r="AI487" s="263"/>
      <c r="AJ487" s="263"/>
      <c r="AK487" s="263"/>
      <c r="AL487" s="263"/>
      <c r="AM487" s="263"/>
      <c r="AN487" s="263"/>
      <c r="AO487" s="263"/>
      <c r="AP487" s="263"/>
      <c r="AQ487" s="263"/>
      <c r="AR487" s="263"/>
      <c r="AS487" s="263"/>
      <c r="AT487" s="263"/>
      <c r="AU487" s="263"/>
      <c r="AV487" s="263"/>
      <c r="AW487" s="263"/>
      <c r="AX487" s="263"/>
      <c r="AY487" s="263"/>
      <c r="AZ487" s="263"/>
      <c r="BA487" s="263"/>
      <c r="BB487" s="263"/>
      <c r="BC487" s="263"/>
      <c r="BD487" s="263"/>
      <c r="BE487" s="263"/>
      <c r="BF487" s="263"/>
      <c r="BG487" s="263"/>
      <c r="BH487" s="263"/>
      <c r="BI487" s="263"/>
      <c r="BJ487" s="263"/>
      <c r="BK487" s="263"/>
      <c r="BL487" s="263"/>
      <c r="BM487" s="263"/>
      <c r="BN487" s="263"/>
      <c r="BO487" s="263"/>
      <c r="BP487" s="263"/>
      <c r="BQ487" s="263"/>
      <c r="BR487" s="263"/>
      <c r="BS487" s="263"/>
      <c r="BT487" s="263"/>
      <c r="BU487" s="263"/>
      <c r="BV487" s="263"/>
      <c r="BW487" s="263"/>
      <c r="BX487" s="263"/>
      <c r="BY487" s="263"/>
      <c r="BZ487" s="263"/>
      <c r="CA487" s="263"/>
      <c r="CB487" s="263"/>
      <c r="CC487" s="263"/>
      <c r="CD487" s="263"/>
      <c r="CE487" s="263"/>
      <c r="CF487" s="263"/>
      <c r="CG487" s="263"/>
      <c r="CH487" s="263"/>
      <c r="CI487" s="263"/>
      <c r="CJ487" s="263"/>
      <c r="CK487" s="263"/>
      <c r="CL487" s="263"/>
      <c r="CM487" s="263"/>
      <c r="CN487" s="263"/>
      <c r="CO487" s="263"/>
      <c r="CP487" s="263"/>
      <c r="CQ487" s="263"/>
      <c r="CR487" s="263"/>
      <c r="CS487" s="263"/>
      <c r="CT487" s="263"/>
      <c r="CU487" s="263"/>
      <c r="CV487" s="263"/>
      <c r="CW487" s="263"/>
      <c r="CX487" s="263"/>
      <c r="CY487" s="263"/>
      <c r="CZ487" s="263"/>
      <c r="DA487" s="263"/>
      <c r="DB487" s="263"/>
      <c r="DC487" s="263"/>
      <c r="DD487" s="263"/>
      <c r="DE487" s="263"/>
      <c r="DF487" s="263"/>
      <c r="DG487" s="263"/>
      <c r="DH487" s="263"/>
      <c r="DI487" s="263"/>
      <c r="DJ487" s="263"/>
      <c r="DK487" s="263"/>
      <c r="DL487" s="263"/>
      <c r="DM487" s="263"/>
      <c r="DN487" s="263"/>
      <c r="DO487" s="263"/>
      <c r="DP487" s="263"/>
      <c r="DQ487" s="263"/>
      <c r="DR487" s="263"/>
      <c r="DS487" s="263"/>
      <c r="DT487" s="263"/>
      <c r="DU487" s="263"/>
      <c r="DV487" s="263"/>
      <c r="DW487" s="263"/>
      <c r="DX487" s="263"/>
      <c r="DY487" s="263"/>
      <c r="DZ487" s="263"/>
      <c r="EA487" s="263"/>
      <c r="EB487" s="263"/>
      <c r="EC487" s="263"/>
      <c r="ED487" s="263"/>
      <c r="EE487" s="263"/>
      <c r="EF487" s="263"/>
      <c r="EG487" s="263"/>
      <c r="EH487" s="263"/>
      <c r="EI487" s="263"/>
      <c r="EJ487" s="263"/>
      <c r="EK487" s="263"/>
      <c r="EL487" s="263"/>
      <c r="EM487" s="263"/>
      <c r="EN487" s="263"/>
      <c r="EO487" s="263"/>
      <c r="EP487" s="263"/>
      <c r="EQ487" s="263"/>
      <c r="ER487" s="263"/>
      <c r="ES487" s="263"/>
      <c r="ET487" s="263"/>
      <c r="EU487" s="263"/>
      <c r="EV487" s="263"/>
      <c r="EW487" s="263"/>
      <c r="EX487" s="263"/>
      <c r="EY487" s="263"/>
      <c r="EZ487" s="263"/>
      <c r="FA487" s="263"/>
      <c r="FB487" s="263"/>
      <c r="FC487" s="263"/>
      <c r="FD487" s="263"/>
      <c r="FE487" s="263"/>
      <c r="FF487" s="263"/>
      <c r="FG487" s="263"/>
      <c r="FH487" s="263"/>
      <c r="FI487" s="263"/>
      <c r="FJ487" s="263"/>
      <c r="FK487" s="263"/>
      <c r="FL487" s="263"/>
      <c r="FM487" s="263"/>
      <c r="FN487" s="263"/>
      <c r="FO487" s="263"/>
      <c r="FP487" s="263"/>
      <c r="FQ487" s="263"/>
      <c r="FR487" s="263"/>
      <c r="FS487" s="263"/>
      <c r="FT487" s="263"/>
      <c r="FU487" s="263"/>
      <c r="FV487" s="263"/>
      <c r="FW487" s="263"/>
      <c r="FX487" s="263"/>
      <c r="FY487" s="263"/>
      <c r="FZ487" s="263"/>
      <c r="GA487" s="263"/>
      <c r="GB487" s="263"/>
      <c r="GC487" s="263"/>
      <c r="GD487" s="263"/>
      <c r="GE487" s="263"/>
      <c r="GF487" s="263"/>
      <c r="GG487" s="263"/>
      <c r="GH487" s="263"/>
      <c r="GI487" s="263"/>
      <c r="GJ487" s="263"/>
      <c r="GK487" s="263"/>
      <c r="GL487" s="263"/>
      <c r="GM487" s="263"/>
      <c r="GN487" s="263"/>
      <c r="GO487" s="263"/>
      <c r="GP487" s="263"/>
      <c r="GQ487" s="263"/>
      <c r="GR487" s="263"/>
      <c r="GS487" s="263"/>
      <c r="GT487" s="263"/>
      <c r="GU487" s="263"/>
      <c r="GV487" s="263"/>
      <c r="GW487" s="263"/>
      <c r="GX487" s="263"/>
      <c r="GY487" s="263"/>
      <c r="GZ487" s="263"/>
      <c r="HA487" s="263"/>
      <c r="HB487" s="263"/>
      <c r="HC487" s="263"/>
      <c r="HD487" s="263"/>
      <c r="HE487" s="263"/>
      <c r="HF487" s="263"/>
      <c r="HG487" s="263"/>
      <c r="HH487" s="263"/>
      <c r="HI487" s="263"/>
      <c r="HJ487" s="263"/>
      <c r="HK487" s="263"/>
      <c r="HL487" s="263"/>
      <c r="HM487" s="263"/>
      <c r="HN487" s="263"/>
      <c r="HO487" s="263"/>
      <c r="HP487" s="263"/>
      <c r="HQ487" s="263"/>
      <c r="HR487" s="263"/>
      <c r="HS487" s="263"/>
      <c r="HT487" s="263"/>
      <c r="HU487" s="263"/>
      <c r="HV487" s="263"/>
      <c r="HW487" s="263"/>
      <c r="HX487" s="263"/>
      <c r="HY487" s="263"/>
      <c r="HZ487" s="263"/>
      <c r="IA487" s="263"/>
      <c r="IB487" s="263"/>
      <c r="IC487" s="263"/>
      <c r="ID487" s="263"/>
      <c r="IE487" s="263"/>
      <c r="IF487" s="263"/>
      <c r="IG487" s="263"/>
      <c r="IH487" s="263"/>
      <c r="II487" s="263"/>
      <c r="IJ487" s="263"/>
      <c r="IK487" s="263"/>
      <c r="IL487" s="263"/>
      <c r="IM487" s="263"/>
      <c r="IN487" s="263"/>
      <c r="IO487" s="263"/>
      <c r="IP487" s="263"/>
      <c r="IQ487" s="263"/>
      <c r="IR487" s="263"/>
      <c r="IS487" s="263"/>
      <c r="IT487" s="263"/>
      <c r="IU487" s="263"/>
      <c r="IV487" s="263"/>
      <c r="IW487" s="263"/>
      <c r="IX487" s="263"/>
      <c r="IY487" s="263"/>
      <c r="IZ487" s="263"/>
      <c r="JA487" s="263"/>
      <c r="JB487" s="263"/>
      <c r="JC487" s="263"/>
      <c r="JD487" s="263"/>
      <c r="JE487" s="263"/>
      <c r="JF487" s="263"/>
      <c r="JG487" s="263"/>
      <c r="JH487" s="263"/>
      <c r="JI487" s="263"/>
      <c r="JJ487" s="263"/>
      <c r="JK487" s="263"/>
      <c r="JL487" s="263"/>
      <c r="JM487" s="263"/>
      <c r="JN487" s="263"/>
      <c r="JO487" s="263"/>
      <c r="JP487" s="263"/>
      <c r="JQ487" s="263"/>
      <c r="JR487" s="263"/>
      <c r="JS487" s="263"/>
      <c r="JT487" s="263"/>
      <c r="JU487" s="263"/>
      <c r="JV487" s="263"/>
      <c r="JW487" s="263"/>
      <c r="JX487" s="263"/>
      <c r="JY487" s="263"/>
      <c r="JZ487" s="263"/>
      <c r="KA487" s="263"/>
      <c r="KB487" s="263"/>
      <c r="KC487" s="263"/>
      <c r="KD487" s="263"/>
      <c r="KE487" s="263"/>
      <c r="KF487" s="263"/>
      <c r="KG487" s="263"/>
      <c r="KH487" s="263"/>
      <c r="KI487" s="263"/>
      <c r="KJ487" s="263"/>
      <c r="KK487" s="263"/>
      <c r="KL487" s="263"/>
      <c r="KM487" s="263"/>
      <c r="KN487" s="263"/>
      <c r="KO487" s="263"/>
      <c r="KP487" s="263"/>
      <c r="KQ487" s="263"/>
      <c r="KR487" s="263"/>
      <c r="KS487" s="263"/>
      <c r="KT487" s="263"/>
      <c r="KU487" s="263"/>
      <c r="KV487" s="263"/>
      <c r="KW487" s="263"/>
      <c r="KX487" s="263"/>
      <c r="KY487" s="263"/>
      <c r="KZ487" s="263"/>
      <c r="LA487" s="263"/>
      <c r="LB487" s="263"/>
      <c r="LC487" s="263"/>
      <c r="LD487" s="263"/>
      <c r="LE487" s="263"/>
      <c r="LF487" s="263"/>
      <c r="LG487" s="263"/>
      <c r="LH487" s="263"/>
      <c r="LI487" s="263"/>
      <c r="LJ487" s="263"/>
      <c r="LK487" s="263"/>
      <c r="LL487" s="263"/>
      <c r="LM487" s="263"/>
      <c r="LN487" s="263"/>
      <c r="LO487" s="263"/>
      <c r="LP487" s="263"/>
      <c r="LQ487" s="263"/>
      <c r="LR487" s="263"/>
      <c r="LS487" s="263"/>
      <c r="LT487" s="263"/>
      <c r="LU487" s="263"/>
      <c r="LV487" s="263"/>
      <c r="LW487" s="263"/>
      <c r="LX487" s="263"/>
      <c r="LY487" s="263"/>
      <c r="LZ487" s="263"/>
      <c r="MA487" s="263"/>
      <c r="MB487" s="263"/>
      <c r="MC487" s="263"/>
      <c r="MD487" s="263"/>
      <c r="ME487" s="263"/>
      <c r="MF487" s="263"/>
      <c r="MG487" s="263"/>
      <c r="MH487" s="263"/>
      <c r="MI487" s="263"/>
      <c r="MJ487" s="263"/>
      <c r="MK487" s="263"/>
      <c r="ML487" s="263"/>
      <c r="MM487" s="263"/>
      <c r="MN487" s="263"/>
      <c r="MO487" s="263"/>
      <c r="MP487" s="263"/>
      <c r="MQ487" s="263"/>
      <c r="MR487" s="263"/>
      <c r="MS487" s="263"/>
      <c r="MT487" s="263"/>
      <c r="MU487" s="263"/>
      <c r="MV487" s="263"/>
      <c r="MW487" s="263"/>
      <c r="MX487" s="263"/>
      <c r="MY487" s="263"/>
      <c r="MZ487" s="263"/>
      <c r="NA487" s="263"/>
      <c r="NB487" s="263"/>
      <c r="NC487" s="263"/>
      <c r="ND487" s="263"/>
      <c r="NE487" s="263"/>
      <c r="NF487" s="263"/>
      <c r="NG487" s="263"/>
      <c r="NH487" s="263"/>
      <c r="NI487" s="263"/>
      <c r="NJ487" s="263"/>
      <c r="NK487" s="263"/>
      <c r="NL487" s="263"/>
      <c r="NM487" s="263"/>
      <c r="NN487" s="263"/>
      <c r="NO487" s="263"/>
      <c r="NP487" s="263"/>
      <c r="NQ487" s="263"/>
      <c r="NR487" s="263"/>
      <c r="NS487" s="263"/>
      <c r="NT487" s="263"/>
      <c r="NU487" s="263"/>
      <c r="NV487" s="263"/>
      <c r="NW487" s="263"/>
      <c r="NX487" s="263"/>
      <c r="NY487" s="263"/>
      <c r="NZ487" s="263"/>
      <c r="OA487" s="263"/>
      <c r="OB487" s="263"/>
      <c r="OC487" s="263"/>
      <c r="OD487" s="263"/>
      <c r="OE487" s="263"/>
      <c r="OF487" s="263"/>
      <c r="OG487" s="263"/>
      <c r="OH487" s="263"/>
      <c r="OI487" s="263"/>
      <c r="OJ487" s="263"/>
      <c r="OK487" s="263"/>
      <c r="OL487" s="263"/>
      <c r="OM487" s="263"/>
      <c r="ON487" s="263"/>
      <c r="OO487" s="263"/>
      <c r="OP487" s="263"/>
      <c r="OQ487" s="263"/>
      <c r="OR487" s="263"/>
      <c r="OS487" s="263"/>
      <c r="OT487" s="263"/>
      <c r="OU487" s="263"/>
      <c r="OV487" s="263"/>
      <c r="OW487" s="263"/>
      <c r="OX487" s="263"/>
      <c r="OY487" s="263"/>
      <c r="OZ487" s="263"/>
      <c r="PA487" s="263"/>
      <c r="PB487" s="263"/>
      <c r="PC487" s="263"/>
      <c r="PD487" s="263"/>
      <c r="PE487" s="263"/>
      <c r="PF487" s="263"/>
      <c r="PG487" s="263"/>
      <c r="PH487" s="263"/>
      <c r="PI487" s="263"/>
      <c r="PJ487" s="263"/>
      <c r="PK487" s="263"/>
      <c r="PL487" s="263"/>
      <c r="PM487" s="263"/>
      <c r="PN487" s="263"/>
      <c r="PO487" s="263"/>
      <c r="PP487" s="263"/>
      <c r="PQ487" s="263"/>
      <c r="PR487" s="263"/>
      <c r="PS487" s="263"/>
      <c r="PT487" s="263"/>
      <c r="PU487" s="263"/>
      <c r="PV487" s="263"/>
      <c r="PW487" s="263"/>
      <c r="PX487" s="263"/>
      <c r="PY487" s="263"/>
      <c r="PZ487" s="263"/>
      <c r="QA487" s="263"/>
      <c r="QB487" s="263"/>
      <c r="QC487" s="263"/>
      <c r="QD487" s="263"/>
      <c r="QE487" s="263"/>
      <c r="QF487" s="263"/>
      <c r="QG487" s="263"/>
      <c r="QH487" s="263"/>
      <c r="QI487" s="263"/>
      <c r="QJ487" s="263"/>
      <c r="QK487" s="263"/>
      <c r="QL487" s="263"/>
      <c r="QM487" s="263"/>
      <c r="QN487" s="263"/>
      <c r="QO487" s="263"/>
      <c r="QP487" s="263"/>
      <c r="QQ487" s="263"/>
      <c r="QR487" s="263"/>
      <c r="QS487" s="263"/>
      <c r="QT487" s="263"/>
      <c r="QU487" s="263"/>
      <c r="QV487" s="263"/>
      <c r="QW487" s="263"/>
      <c r="QX487" s="263"/>
      <c r="QY487" s="263"/>
      <c r="QZ487" s="263"/>
      <c r="RA487" s="263"/>
      <c r="RB487" s="263"/>
      <c r="RC487" s="263"/>
      <c r="RD487" s="263"/>
      <c r="RE487" s="263"/>
      <c r="RF487" s="263"/>
      <c r="RG487" s="263"/>
      <c r="RH487" s="263"/>
      <c r="RI487" s="263"/>
      <c r="RJ487" s="263"/>
      <c r="RK487" s="263"/>
      <c r="RL487" s="263"/>
      <c r="RM487" s="263"/>
      <c r="RN487" s="263"/>
      <c r="RO487" s="263"/>
      <c r="RP487" s="263"/>
      <c r="RQ487" s="263"/>
      <c r="RR487" s="263"/>
      <c r="RS487" s="263"/>
      <c r="RT487" s="263"/>
      <c r="RU487" s="263"/>
      <c r="RV487" s="263"/>
      <c r="RW487" s="263"/>
      <c r="RX487" s="263"/>
      <c r="RY487" s="263"/>
      <c r="RZ487" s="263"/>
      <c r="SA487" s="263"/>
      <c r="SB487" s="263"/>
      <c r="SC487" s="263"/>
      <c r="SD487" s="263"/>
      <c r="SE487" s="263"/>
      <c r="SF487" s="263"/>
      <c r="SG487" s="263"/>
      <c r="SH487" s="263"/>
      <c r="SI487" s="263"/>
      <c r="SJ487" s="263"/>
      <c r="SK487" s="263"/>
      <c r="SL487" s="263"/>
      <c r="SM487" s="263"/>
      <c r="SN487" s="263"/>
      <c r="SO487" s="263"/>
      <c r="SP487" s="263"/>
      <c r="SQ487" s="263"/>
      <c r="SR487" s="263"/>
      <c r="SS487" s="263"/>
      <c r="ST487" s="263"/>
      <c r="SU487" s="263"/>
      <c r="SV487" s="263"/>
      <c r="SW487" s="263"/>
      <c r="SX487" s="263"/>
      <c r="SY487" s="263"/>
      <c r="SZ487" s="263"/>
      <c r="TA487" s="263"/>
      <c r="TB487" s="263"/>
      <c r="TC487" s="263"/>
      <c r="TD487" s="263"/>
      <c r="TE487" s="263"/>
      <c r="TF487" s="263"/>
      <c r="TG487" s="263"/>
      <c r="TH487" s="263"/>
      <c r="TI487" s="263"/>
      <c r="TJ487" s="263"/>
      <c r="TK487" s="263"/>
      <c r="TL487" s="263"/>
      <c r="TM487" s="263"/>
      <c r="TN487" s="263"/>
      <c r="TO487" s="263"/>
      <c r="TP487" s="263"/>
      <c r="TQ487" s="263"/>
      <c r="TR487" s="263"/>
      <c r="TS487" s="263"/>
      <c r="TT487" s="263"/>
      <c r="TU487" s="263"/>
      <c r="TV487" s="263"/>
      <c r="TW487" s="263"/>
      <c r="TX487" s="263"/>
      <c r="TY487" s="263"/>
      <c r="TZ487" s="263"/>
      <c r="UA487" s="263"/>
      <c r="UB487" s="263"/>
      <c r="UC487" s="263"/>
      <c r="UD487" s="263"/>
      <c r="UE487" s="263"/>
      <c r="UF487" s="263"/>
      <c r="UG487" s="263"/>
      <c r="UH487" s="263"/>
      <c r="UI487" s="263"/>
      <c r="UJ487" s="263"/>
      <c r="UK487" s="263"/>
      <c r="UL487" s="263"/>
      <c r="UM487" s="263"/>
      <c r="UN487" s="263"/>
      <c r="UO487" s="263"/>
      <c r="UP487" s="263"/>
      <c r="UQ487" s="263"/>
      <c r="UR487" s="263"/>
      <c r="US487" s="263"/>
      <c r="UT487" s="263"/>
      <c r="UU487" s="263"/>
      <c r="UV487" s="263"/>
      <c r="UW487" s="263"/>
      <c r="UX487" s="263"/>
      <c r="UY487" s="263"/>
      <c r="UZ487" s="263"/>
      <c r="VA487" s="263"/>
      <c r="VB487" s="263"/>
      <c r="VC487" s="263"/>
      <c r="VD487" s="263"/>
      <c r="VE487" s="263"/>
      <c r="VF487" s="263"/>
      <c r="VG487" s="263"/>
      <c r="VH487" s="263"/>
      <c r="VI487" s="263"/>
      <c r="VJ487" s="263"/>
      <c r="VK487" s="263"/>
      <c r="VL487" s="263"/>
      <c r="VM487" s="263"/>
      <c r="VN487" s="263"/>
      <c r="VO487" s="263"/>
      <c r="VP487" s="263"/>
      <c r="VQ487" s="263"/>
      <c r="VR487" s="263"/>
      <c r="VS487" s="263"/>
      <c r="VT487" s="263"/>
      <c r="VU487" s="263"/>
      <c r="VV487" s="263"/>
      <c r="VW487" s="263"/>
      <c r="VX487" s="263"/>
      <c r="VY487" s="263"/>
      <c r="VZ487" s="263"/>
      <c r="WA487" s="263"/>
      <c r="WB487" s="263"/>
      <c r="WC487" s="263"/>
      <c r="WD487" s="263"/>
      <c r="WE487" s="263"/>
      <c r="WF487" s="263"/>
      <c r="WG487" s="263"/>
      <c r="WH487" s="263"/>
      <c r="WI487" s="263"/>
      <c r="WJ487" s="263"/>
      <c r="WK487" s="263"/>
      <c r="WL487" s="263"/>
      <c r="WM487" s="263"/>
      <c r="WN487" s="263"/>
      <c r="WO487" s="263"/>
      <c r="WP487" s="263"/>
      <c r="WQ487" s="263"/>
      <c r="WR487" s="263"/>
      <c r="WS487" s="263"/>
      <c r="WT487" s="263"/>
      <c r="WU487" s="263"/>
      <c r="WV487" s="263"/>
      <c r="WW487" s="263"/>
      <c r="WX487" s="263"/>
      <c r="WY487" s="263"/>
      <c r="WZ487" s="263"/>
      <c r="XA487" s="263"/>
      <c r="XB487" s="263"/>
      <c r="XC487" s="263"/>
      <c r="XD487" s="263"/>
      <c r="XE487" s="263"/>
      <c r="XF487" s="263"/>
      <c r="XG487" s="263"/>
      <c r="XH487" s="263"/>
      <c r="XI487" s="263"/>
      <c r="XJ487" s="263"/>
      <c r="XK487" s="263"/>
      <c r="XL487" s="263"/>
      <c r="XM487" s="263"/>
      <c r="XN487" s="263"/>
      <c r="XO487" s="263"/>
      <c r="XP487" s="263"/>
      <c r="XQ487" s="263"/>
      <c r="XR487" s="263"/>
      <c r="XS487" s="263"/>
      <c r="XT487" s="263"/>
      <c r="XU487" s="263"/>
      <c r="XV487" s="263"/>
      <c r="XW487" s="263"/>
      <c r="XX487" s="263"/>
      <c r="XY487" s="263"/>
      <c r="XZ487" s="263"/>
      <c r="YA487" s="263"/>
      <c r="YB487" s="263"/>
      <c r="YC487" s="263"/>
      <c r="YD487" s="263"/>
      <c r="YE487" s="263"/>
      <c r="YF487" s="263"/>
      <c r="YG487" s="263"/>
      <c r="YH487" s="263"/>
      <c r="YI487" s="263"/>
      <c r="YJ487" s="263"/>
      <c r="YK487" s="263"/>
      <c r="YL487" s="263"/>
      <c r="YM487" s="263"/>
      <c r="YN487" s="263"/>
      <c r="YO487" s="263"/>
      <c r="YP487" s="263"/>
      <c r="YQ487" s="263"/>
      <c r="YR487" s="263"/>
      <c r="YS487" s="263"/>
      <c r="YT487" s="263"/>
      <c r="YU487" s="263"/>
      <c r="YV487" s="263"/>
      <c r="YW487" s="263"/>
      <c r="YX487" s="263"/>
      <c r="YY487" s="263"/>
      <c r="YZ487" s="263"/>
      <c r="ZA487" s="263"/>
      <c r="ZB487" s="263"/>
      <c r="ZC487" s="263"/>
      <c r="ZD487" s="263"/>
      <c r="ZE487" s="263"/>
      <c r="ZF487" s="263"/>
      <c r="ZG487" s="263"/>
      <c r="ZH487" s="263"/>
      <c r="ZI487" s="263"/>
      <c r="ZJ487" s="263"/>
      <c r="ZK487" s="263"/>
      <c r="ZL487" s="263"/>
      <c r="ZM487" s="263"/>
      <c r="ZN487" s="263"/>
      <c r="ZO487" s="263"/>
      <c r="ZP487" s="263"/>
      <c r="ZQ487" s="263"/>
      <c r="ZR487" s="263"/>
      <c r="ZS487" s="263"/>
      <c r="ZT487" s="263"/>
      <c r="ZU487" s="263"/>
      <c r="ZV487" s="263"/>
      <c r="ZW487" s="263"/>
      <c r="ZX487" s="263"/>
      <c r="ZY487" s="263"/>
      <c r="ZZ487" s="263"/>
      <c r="AAA487" s="263"/>
      <c r="AAB487" s="263"/>
      <c r="AAC487" s="263"/>
      <c r="AAD487" s="263"/>
      <c r="AAE487" s="263"/>
      <c r="AAF487" s="263"/>
      <c r="AAG487" s="263"/>
      <c r="AAH487" s="263"/>
      <c r="AAI487" s="263"/>
      <c r="AAJ487" s="263"/>
      <c r="AAK487" s="263"/>
      <c r="AAL487" s="263"/>
      <c r="AAM487" s="263"/>
      <c r="AAN487" s="263"/>
      <c r="AAO487" s="263"/>
      <c r="AAP487" s="263"/>
      <c r="AAQ487" s="263"/>
      <c r="AAR487" s="263"/>
      <c r="AAS487" s="263"/>
      <c r="AAT487" s="263"/>
      <c r="AAU487" s="263"/>
      <c r="AAV487" s="263"/>
      <c r="AAW487" s="263"/>
      <c r="AAX487" s="263"/>
      <c r="AAY487" s="263"/>
      <c r="AAZ487" s="263"/>
      <c r="ABA487" s="263"/>
      <c r="ABB487" s="263"/>
      <c r="ABC487" s="263"/>
      <c r="ABD487" s="263"/>
      <c r="ABE487" s="263"/>
      <c r="ABF487" s="263"/>
      <c r="ABG487" s="263"/>
      <c r="ABH487" s="263"/>
      <c r="ABI487" s="263"/>
      <c r="ABJ487" s="263"/>
      <c r="ABK487" s="263"/>
      <c r="ABL487" s="263"/>
      <c r="ABM487" s="263"/>
      <c r="ABN487" s="263"/>
      <c r="ABO487" s="263"/>
      <c r="ABP487" s="263"/>
      <c r="ABQ487" s="263"/>
      <c r="ABR487" s="263"/>
      <c r="ABS487" s="263"/>
      <c r="ABT487" s="263"/>
      <c r="ABU487" s="263"/>
      <c r="ABV487" s="263"/>
      <c r="ABW487" s="263"/>
      <c r="ABX487" s="263"/>
      <c r="ABY487" s="263"/>
      <c r="ABZ487" s="263"/>
      <c r="ACA487" s="263"/>
      <c r="ACB487" s="263"/>
      <c r="ACC487" s="263"/>
      <c r="ACD487" s="263"/>
      <c r="ACE487" s="263"/>
      <c r="ACF487" s="263"/>
      <c r="ACG487" s="263"/>
      <c r="ACH487" s="263"/>
      <c r="ACI487" s="263"/>
      <c r="ACJ487" s="263"/>
      <c r="ACK487" s="263"/>
      <c r="ACL487" s="263"/>
      <c r="ACM487" s="263"/>
      <c r="ACN487" s="263"/>
      <c r="ACO487" s="263"/>
      <c r="ACP487" s="263"/>
      <c r="ACQ487" s="263"/>
      <c r="ACR487" s="263"/>
      <c r="ACS487" s="263"/>
      <c r="ACT487" s="263"/>
      <c r="ACU487" s="263"/>
      <c r="ACV487" s="263"/>
      <c r="ACW487" s="263"/>
      <c r="ACX487" s="263"/>
      <c r="ACY487" s="263"/>
      <c r="ACZ487" s="263"/>
      <c r="ADA487" s="263"/>
      <c r="ADB487" s="263"/>
      <c r="ADC487" s="263"/>
      <c r="ADD487" s="263"/>
      <c r="ADE487" s="263"/>
      <c r="ADF487" s="263"/>
      <c r="ADG487" s="263"/>
      <c r="ADH487" s="263"/>
      <c r="ADI487" s="263"/>
      <c r="ADJ487" s="263"/>
      <c r="ADK487" s="263"/>
      <c r="ADL487" s="263"/>
      <c r="ADM487" s="263"/>
      <c r="ADN487" s="263"/>
      <c r="ADO487" s="263"/>
      <c r="ADP487" s="263"/>
      <c r="ADQ487" s="263"/>
      <c r="ADR487" s="263"/>
      <c r="ADS487" s="263"/>
      <c r="ADT487" s="263"/>
      <c r="ADU487" s="263"/>
      <c r="ADV487" s="263"/>
      <c r="ADW487" s="263"/>
      <c r="ADX487" s="263"/>
      <c r="ADY487" s="263"/>
      <c r="ADZ487" s="263"/>
      <c r="AEA487" s="263"/>
      <c r="AEB487" s="263"/>
      <c r="AEC487" s="263"/>
      <c r="AED487" s="263"/>
      <c r="AEE487" s="263"/>
      <c r="AEF487" s="263"/>
      <c r="AEG487" s="263"/>
      <c r="AEH487" s="263"/>
      <c r="AEI487" s="263"/>
      <c r="AEJ487" s="263"/>
      <c r="AEK487" s="263"/>
      <c r="AEL487" s="263"/>
      <c r="AEM487" s="263"/>
      <c r="AEN487" s="263"/>
      <c r="AEO487" s="263"/>
      <c r="AEP487" s="263"/>
      <c r="AEQ487" s="263"/>
      <c r="AER487" s="263"/>
      <c r="AES487" s="263"/>
      <c r="AET487" s="263"/>
      <c r="AEU487" s="263"/>
      <c r="AEV487" s="263"/>
      <c r="AEW487" s="263"/>
      <c r="AEX487" s="263"/>
      <c r="AEY487" s="263"/>
      <c r="AEZ487" s="263"/>
      <c r="AFA487" s="263"/>
      <c r="AFB487" s="263"/>
      <c r="AFC487" s="263"/>
      <c r="AFD487" s="263"/>
      <c r="AFE487" s="263"/>
      <c r="AFF487" s="263"/>
      <c r="AFG487" s="263"/>
      <c r="AFH487" s="263"/>
      <c r="AFI487" s="263"/>
      <c r="AFJ487" s="263"/>
      <c r="AFK487" s="263"/>
      <c r="AFL487" s="263"/>
      <c r="AFM487" s="263"/>
      <c r="AFN487" s="263"/>
      <c r="AFO487" s="263"/>
      <c r="AFP487" s="263"/>
      <c r="AFQ487" s="263"/>
      <c r="AFR487" s="263"/>
      <c r="AFS487" s="263"/>
      <c r="AFT487" s="263"/>
      <c r="AFU487" s="263"/>
      <c r="AFV487" s="263"/>
      <c r="AFW487" s="263"/>
      <c r="AFX487" s="263"/>
      <c r="AFY487" s="263"/>
      <c r="AFZ487" s="263"/>
      <c r="AGA487" s="263"/>
      <c r="AGB487" s="263"/>
      <c r="AGC487" s="263"/>
      <c r="AGD487" s="263"/>
      <c r="AGE487" s="263"/>
      <c r="AGF487" s="263"/>
      <c r="AGG487" s="263"/>
      <c r="AGH487" s="263"/>
      <c r="AGI487" s="263"/>
      <c r="AGJ487" s="263"/>
      <c r="AGK487" s="263"/>
      <c r="AGL487" s="263"/>
      <c r="AGM487" s="263"/>
      <c r="AGN487" s="263"/>
      <c r="AGO487" s="263"/>
      <c r="AGP487" s="263"/>
      <c r="AGQ487" s="263"/>
      <c r="AGR487" s="263"/>
      <c r="AGS487" s="263"/>
      <c r="AGT487" s="263"/>
      <c r="AGU487" s="263"/>
      <c r="AGV487" s="263"/>
      <c r="AGW487" s="263"/>
      <c r="AGX487" s="263"/>
      <c r="AGY487" s="263"/>
      <c r="AGZ487" s="263"/>
      <c r="AHA487" s="263"/>
      <c r="AHB487" s="263"/>
      <c r="AHC487" s="263"/>
      <c r="AHD487" s="263"/>
      <c r="AHE487" s="263"/>
      <c r="AHF487" s="263"/>
      <c r="AHG487" s="263"/>
      <c r="AHH487" s="263"/>
      <c r="AHI487" s="263"/>
      <c r="AHJ487" s="263"/>
      <c r="AHK487" s="263"/>
      <c r="AHL487" s="263"/>
      <c r="AHM487" s="263"/>
      <c r="AHN487" s="263"/>
      <c r="AHO487" s="263"/>
      <c r="AHP487" s="263"/>
      <c r="AHQ487" s="263"/>
      <c r="AHR487" s="263"/>
      <c r="AHS487" s="263"/>
      <c r="AHT487" s="263"/>
      <c r="AHU487" s="263"/>
      <c r="AHV487" s="263"/>
      <c r="AHW487" s="263"/>
      <c r="AHX487" s="263"/>
      <c r="AHY487" s="263"/>
      <c r="AHZ487" s="263"/>
      <c r="AIA487" s="263"/>
      <c r="AIB487" s="263"/>
      <c r="AIC487" s="263"/>
      <c r="AID487" s="263"/>
      <c r="AIE487" s="263"/>
      <c r="AIF487" s="263"/>
      <c r="AIG487" s="263"/>
      <c r="AIH487" s="263"/>
      <c r="AII487" s="263"/>
      <c r="AIJ487" s="263"/>
      <c r="AIK487" s="263"/>
      <c r="AIL487" s="263"/>
      <c r="AIM487" s="263"/>
      <c r="AIN487" s="263"/>
      <c r="AIO487" s="263"/>
      <c r="AIP487" s="263"/>
      <c r="AIQ487" s="263"/>
      <c r="AIR487" s="263"/>
      <c r="AIS487" s="263"/>
      <c r="AIT487" s="263"/>
      <c r="AIU487" s="263"/>
      <c r="AIV487" s="263"/>
      <c r="AIW487" s="263"/>
      <c r="AIX487" s="263"/>
      <c r="AIY487" s="263"/>
      <c r="AIZ487" s="263"/>
      <c r="AJA487" s="263"/>
      <c r="AJB487" s="263"/>
      <c r="AJC487" s="263"/>
      <c r="AJD487" s="263"/>
      <c r="AJE487" s="263"/>
      <c r="AJF487" s="263"/>
      <c r="AJG487" s="263"/>
      <c r="AJH487" s="263"/>
      <c r="AJI487" s="263"/>
      <c r="AJJ487" s="263"/>
      <c r="AJK487" s="263"/>
      <c r="AJL487" s="263"/>
      <c r="AJM487" s="263"/>
      <c r="AJN487" s="263"/>
      <c r="AJO487" s="263"/>
      <c r="AJP487" s="263"/>
      <c r="AJQ487" s="263"/>
      <c r="AJR487" s="263"/>
      <c r="AJS487" s="263"/>
      <c r="AJT487" s="263"/>
      <c r="AJU487" s="263"/>
      <c r="AJV487" s="263"/>
      <c r="AJW487" s="263"/>
      <c r="AJX487" s="263"/>
      <c r="AJY487" s="263"/>
      <c r="AJZ487" s="263"/>
      <c r="AKA487" s="263"/>
      <c r="AKB487" s="263"/>
      <c r="AKC487" s="263"/>
      <c r="AKD487" s="263"/>
      <c r="AKE487" s="263"/>
      <c r="AKF487" s="263"/>
      <c r="AKG487" s="263"/>
      <c r="AKH487" s="263"/>
      <c r="AKI487" s="263"/>
      <c r="AKJ487" s="263"/>
      <c r="AKK487" s="263"/>
      <c r="AKL487" s="263"/>
      <c r="AKM487" s="263"/>
      <c r="AKN487" s="263"/>
      <c r="AKO487" s="263"/>
      <c r="AKP487" s="263"/>
      <c r="AKQ487" s="263"/>
      <c r="AKR487" s="263"/>
      <c r="AKS487" s="263"/>
      <c r="AKT487" s="263"/>
      <c r="AKU487" s="263"/>
      <c r="AKV487" s="263"/>
      <c r="AKW487" s="263"/>
      <c r="AKX487" s="263"/>
      <c r="AKY487" s="263"/>
      <c r="AKZ487" s="263"/>
      <c r="ALA487" s="263"/>
      <c r="ALB487" s="263"/>
      <c r="ALC487" s="263"/>
      <c r="ALD487" s="263"/>
      <c r="ALE487" s="263"/>
      <c r="ALF487" s="263"/>
      <c r="ALG487" s="263"/>
      <c r="ALH487" s="263"/>
      <c r="ALI487" s="263"/>
      <c r="ALJ487" s="263"/>
      <c r="ALK487" s="263"/>
      <c r="ALL487" s="263"/>
      <c r="ALM487" s="263"/>
      <c r="ALN487" s="263"/>
      <c r="ALO487" s="263"/>
      <c r="ALP487" s="263"/>
      <c r="ALQ487" s="263"/>
      <c r="ALR487" s="263"/>
      <c r="ALS487" s="263"/>
      <c r="ALT487" s="263"/>
      <c r="ALU487" s="263"/>
      <c r="ALV487" s="263"/>
      <c r="ALW487" s="263"/>
      <c r="ALX487" s="263"/>
      <c r="ALY487" s="263"/>
      <c r="ALZ487" s="263"/>
      <c r="AMA487" s="263"/>
      <c r="AMB487" s="263"/>
      <c r="AMC487" s="263"/>
      <c r="AMD487" s="263"/>
      <c r="AME487" s="263"/>
      <c r="AMF487" s="263"/>
      <c r="AMG487" s="263"/>
      <c r="AMH487" s="263"/>
      <c r="AMI487" s="263"/>
      <c r="AMJ487" s="263"/>
      <c r="AMK487" s="263"/>
      <c r="AML487" s="263"/>
      <c r="AMM487" s="263"/>
      <c r="AMN487" s="263"/>
      <c r="AMO487" s="263"/>
      <c r="AMP487" s="263"/>
      <c r="AMQ487" s="263"/>
      <c r="AMR487" s="263"/>
      <c r="AMS487" s="263"/>
      <c r="AMT487" s="263"/>
      <c r="AMU487" s="263"/>
      <c r="AMV487" s="263"/>
      <c r="AMW487" s="263"/>
      <c r="AMX487" s="263"/>
      <c r="AMY487" s="263"/>
      <c r="AMZ487" s="263"/>
      <c r="ANA487" s="263"/>
      <c r="ANB487" s="263"/>
      <c r="ANC487" s="263"/>
      <c r="AND487" s="263"/>
      <c r="ANE487" s="263"/>
      <c r="ANF487" s="263"/>
      <c r="ANG487" s="263"/>
      <c r="ANH487" s="263"/>
      <c r="ANI487" s="263"/>
      <c r="ANJ487" s="263"/>
      <c r="ANK487" s="263"/>
      <c r="ANL487" s="263"/>
      <c r="ANM487" s="263"/>
      <c r="ANN487" s="263"/>
      <c r="ANO487" s="263"/>
      <c r="ANP487" s="263"/>
      <c r="ANQ487" s="263"/>
      <c r="ANR487" s="263"/>
      <c r="ANS487" s="263"/>
      <c r="ANT487" s="263"/>
      <c r="ANU487" s="263"/>
      <c r="ANV487" s="263"/>
      <c r="ANW487" s="263"/>
      <c r="ANX487" s="263"/>
      <c r="ANY487" s="263"/>
      <c r="ANZ487" s="263"/>
      <c r="AOA487" s="263"/>
      <c r="AOB487" s="263"/>
      <c r="AOC487" s="263"/>
      <c r="AOD487" s="263"/>
      <c r="AOE487" s="263"/>
      <c r="AOF487" s="263"/>
      <c r="AOG487" s="263"/>
      <c r="AOH487" s="263"/>
      <c r="AOI487" s="263"/>
      <c r="AOJ487" s="263"/>
      <c r="AOK487" s="263"/>
      <c r="AOL487" s="263"/>
      <c r="AOM487" s="263"/>
      <c r="AON487" s="263"/>
      <c r="AOO487" s="263"/>
      <c r="AOP487" s="263"/>
      <c r="AOQ487" s="263"/>
      <c r="AOR487" s="263"/>
      <c r="AOS487" s="263"/>
      <c r="AOT487" s="263"/>
      <c r="AOU487" s="263"/>
    </row>
    <row r="488" spans="1:1087" s="264" customFormat="1">
      <c r="A488" s="332"/>
      <c r="B488" s="328"/>
      <c r="C488" s="292"/>
      <c r="D488" s="292"/>
      <c r="E488" s="292"/>
      <c r="F488" s="333"/>
      <c r="G488" s="334"/>
      <c r="H488" s="334"/>
      <c r="I488" s="335"/>
      <c r="J488" s="292"/>
      <c r="K488" s="336"/>
      <c r="L488" s="292"/>
      <c r="N488" s="263"/>
      <c r="O488" s="263"/>
      <c r="P488" s="263"/>
      <c r="Q488" s="263"/>
      <c r="R488" s="263"/>
      <c r="S488" s="263"/>
      <c r="T488" s="263"/>
      <c r="U488" s="263"/>
      <c r="V488" s="263"/>
      <c r="W488" s="263"/>
      <c r="X488" s="263"/>
      <c r="Y488" s="263"/>
      <c r="Z488" s="263"/>
      <c r="AA488" s="263"/>
      <c r="AB488" s="263"/>
      <c r="AC488" s="263"/>
      <c r="AD488" s="263"/>
      <c r="AE488" s="263"/>
      <c r="AF488" s="263"/>
      <c r="AG488" s="263"/>
      <c r="AH488" s="263"/>
      <c r="AI488" s="263"/>
      <c r="AJ488" s="263"/>
      <c r="AK488" s="263"/>
      <c r="AL488" s="263"/>
      <c r="AM488" s="263"/>
      <c r="AN488" s="263"/>
      <c r="AO488" s="263"/>
      <c r="AP488" s="263"/>
      <c r="AQ488" s="263"/>
      <c r="AR488" s="263"/>
      <c r="AS488" s="263"/>
      <c r="AT488" s="263"/>
      <c r="AU488" s="263"/>
      <c r="AV488" s="263"/>
      <c r="AW488" s="263"/>
      <c r="AX488" s="263"/>
      <c r="AY488" s="263"/>
      <c r="AZ488" s="263"/>
      <c r="BA488" s="263"/>
      <c r="BB488" s="263"/>
      <c r="BC488" s="263"/>
      <c r="BD488" s="263"/>
      <c r="BE488" s="263"/>
      <c r="BF488" s="263"/>
      <c r="BG488" s="263"/>
      <c r="BH488" s="263"/>
      <c r="BI488" s="263"/>
      <c r="BJ488" s="263"/>
      <c r="BK488" s="263"/>
      <c r="BL488" s="263"/>
      <c r="BM488" s="263"/>
      <c r="BN488" s="263"/>
      <c r="BO488" s="263"/>
      <c r="BP488" s="263"/>
      <c r="BQ488" s="263"/>
      <c r="BR488" s="263"/>
      <c r="BS488" s="263"/>
      <c r="BT488" s="263"/>
      <c r="BU488" s="263"/>
      <c r="BV488" s="263"/>
      <c r="BW488" s="263"/>
      <c r="BX488" s="263"/>
      <c r="BY488" s="263"/>
      <c r="BZ488" s="263"/>
      <c r="CA488" s="263"/>
      <c r="CB488" s="263"/>
      <c r="CC488" s="263"/>
      <c r="CD488" s="263"/>
      <c r="CE488" s="263"/>
      <c r="CF488" s="263"/>
      <c r="CG488" s="263"/>
      <c r="CH488" s="263"/>
      <c r="CI488" s="263"/>
      <c r="CJ488" s="263"/>
      <c r="CK488" s="263"/>
      <c r="CL488" s="263"/>
      <c r="CM488" s="263"/>
      <c r="CN488" s="263"/>
      <c r="CO488" s="263"/>
      <c r="CP488" s="263"/>
      <c r="CQ488" s="263"/>
      <c r="CR488" s="263"/>
      <c r="CS488" s="263"/>
      <c r="CT488" s="263"/>
      <c r="CU488" s="263"/>
      <c r="CV488" s="263"/>
      <c r="CW488" s="263"/>
      <c r="CX488" s="263"/>
      <c r="CY488" s="263"/>
      <c r="CZ488" s="263"/>
      <c r="DA488" s="263"/>
      <c r="DB488" s="263"/>
      <c r="DC488" s="263"/>
      <c r="DD488" s="263"/>
      <c r="DE488" s="263"/>
      <c r="DF488" s="263"/>
      <c r="DG488" s="263"/>
      <c r="DH488" s="263"/>
      <c r="DI488" s="263"/>
      <c r="DJ488" s="263"/>
      <c r="DK488" s="263"/>
      <c r="DL488" s="263"/>
      <c r="DM488" s="263"/>
      <c r="DN488" s="263"/>
      <c r="DO488" s="263"/>
      <c r="DP488" s="263"/>
      <c r="DQ488" s="263"/>
      <c r="DR488" s="263"/>
      <c r="DS488" s="263"/>
      <c r="DT488" s="263"/>
      <c r="DU488" s="263"/>
      <c r="DV488" s="263"/>
      <c r="DW488" s="263"/>
      <c r="DX488" s="263"/>
      <c r="DY488" s="263"/>
      <c r="DZ488" s="263"/>
      <c r="EA488" s="263"/>
      <c r="EB488" s="263"/>
      <c r="EC488" s="263"/>
      <c r="ED488" s="263"/>
      <c r="EE488" s="263"/>
      <c r="EF488" s="263"/>
      <c r="EG488" s="263"/>
      <c r="EH488" s="263"/>
      <c r="EI488" s="263"/>
      <c r="EJ488" s="263"/>
      <c r="EK488" s="263"/>
      <c r="EL488" s="263"/>
      <c r="EM488" s="263"/>
      <c r="EN488" s="263"/>
      <c r="EO488" s="263"/>
      <c r="EP488" s="263"/>
      <c r="EQ488" s="263"/>
      <c r="ER488" s="263"/>
      <c r="ES488" s="263"/>
      <c r="ET488" s="263"/>
      <c r="EU488" s="263"/>
      <c r="EV488" s="263"/>
      <c r="EW488" s="263"/>
      <c r="EX488" s="263"/>
      <c r="EY488" s="263"/>
      <c r="EZ488" s="263"/>
      <c r="FA488" s="263"/>
      <c r="FB488" s="263"/>
      <c r="FC488" s="263"/>
      <c r="FD488" s="263"/>
      <c r="FE488" s="263"/>
      <c r="FF488" s="263"/>
      <c r="FG488" s="263"/>
      <c r="FH488" s="263"/>
      <c r="FI488" s="263"/>
      <c r="FJ488" s="263"/>
      <c r="FK488" s="263"/>
      <c r="FL488" s="263"/>
      <c r="FM488" s="263"/>
      <c r="FN488" s="263"/>
      <c r="FO488" s="263"/>
      <c r="FP488" s="263"/>
      <c r="FQ488" s="263"/>
      <c r="FR488" s="263"/>
      <c r="FS488" s="263"/>
      <c r="FT488" s="263"/>
      <c r="FU488" s="263"/>
      <c r="FV488" s="263"/>
      <c r="FW488" s="263"/>
      <c r="FX488" s="263"/>
      <c r="FY488" s="263"/>
      <c r="FZ488" s="263"/>
      <c r="GA488" s="263"/>
      <c r="GB488" s="263"/>
      <c r="GC488" s="263"/>
      <c r="GD488" s="263"/>
      <c r="GE488" s="263"/>
      <c r="GF488" s="263"/>
      <c r="GG488" s="263"/>
      <c r="GH488" s="263"/>
      <c r="GI488" s="263"/>
      <c r="GJ488" s="263"/>
      <c r="GK488" s="263"/>
      <c r="GL488" s="263"/>
      <c r="GM488" s="263"/>
      <c r="GN488" s="263"/>
      <c r="GO488" s="263"/>
      <c r="GP488" s="263"/>
      <c r="GQ488" s="263"/>
      <c r="GR488" s="263"/>
      <c r="GS488" s="263"/>
      <c r="GT488" s="263"/>
      <c r="GU488" s="263"/>
      <c r="GV488" s="263"/>
      <c r="GW488" s="263"/>
      <c r="GX488" s="263"/>
      <c r="GY488" s="263"/>
      <c r="GZ488" s="263"/>
      <c r="HA488" s="263"/>
      <c r="HB488" s="263"/>
      <c r="HC488" s="263"/>
      <c r="HD488" s="263"/>
      <c r="HE488" s="263"/>
      <c r="HF488" s="263"/>
      <c r="HG488" s="263"/>
      <c r="HH488" s="263"/>
      <c r="HI488" s="263"/>
      <c r="HJ488" s="263"/>
      <c r="HK488" s="263"/>
      <c r="HL488" s="263"/>
      <c r="HM488" s="263"/>
      <c r="HN488" s="263"/>
      <c r="HO488" s="263"/>
      <c r="HP488" s="263"/>
      <c r="HQ488" s="263"/>
      <c r="HR488" s="263"/>
      <c r="HS488" s="263"/>
      <c r="HT488" s="263"/>
      <c r="HU488" s="263"/>
      <c r="HV488" s="263"/>
      <c r="HW488" s="263"/>
      <c r="HX488" s="263"/>
      <c r="HY488" s="263"/>
      <c r="HZ488" s="263"/>
      <c r="IA488" s="263"/>
      <c r="IB488" s="263"/>
      <c r="IC488" s="263"/>
      <c r="ID488" s="263"/>
      <c r="IE488" s="263"/>
      <c r="IF488" s="263"/>
      <c r="IG488" s="263"/>
      <c r="IH488" s="263"/>
      <c r="II488" s="263"/>
      <c r="IJ488" s="263"/>
      <c r="IK488" s="263"/>
      <c r="IL488" s="263"/>
      <c r="IM488" s="263"/>
      <c r="IN488" s="263"/>
      <c r="IO488" s="263"/>
      <c r="IP488" s="263"/>
      <c r="IQ488" s="263"/>
      <c r="IR488" s="263"/>
      <c r="IS488" s="263"/>
      <c r="IT488" s="263"/>
      <c r="IU488" s="263"/>
      <c r="IV488" s="263"/>
      <c r="IW488" s="263"/>
      <c r="IX488" s="263"/>
      <c r="IY488" s="263"/>
      <c r="IZ488" s="263"/>
      <c r="JA488" s="263"/>
      <c r="JB488" s="263"/>
      <c r="JC488" s="263"/>
      <c r="JD488" s="263"/>
      <c r="JE488" s="263"/>
      <c r="JF488" s="263"/>
      <c r="JG488" s="263"/>
      <c r="JH488" s="263"/>
      <c r="JI488" s="263"/>
      <c r="JJ488" s="263"/>
      <c r="JK488" s="263"/>
      <c r="JL488" s="263"/>
      <c r="JM488" s="263"/>
      <c r="JN488" s="263"/>
      <c r="JO488" s="263"/>
      <c r="JP488" s="263"/>
      <c r="JQ488" s="263"/>
      <c r="JR488" s="263"/>
      <c r="JS488" s="263"/>
      <c r="JT488" s="263"/>
      <c r="JU488" s="263"/>
      <c r="JV488" s="263"/>
      <c r="JW488" s="263"/>
      <c r="JX488" s="263"/>
      <c r="JY488" s="263"/>
      <c r="JZ488" s="263"/>
      <c r="KA488" s="263"/>
      <c r="KB488" s="263"/>
      <c r="KC488" s="263"/>
      <c r="KD488" s="263"/>
      <c r="KE488" s="263"/>
      <c r="KF488" s="263"/>
      <c r="KG488" s="263"/>
      <c r="KH488" s="263"/>
      <c r="KI488" s="263"/>
      <c r="KJ488" s="263"/>
      <c r="KK488" s="263"/>
      <c r="KL488" s="263"/>
      <c r="KM488" s="263"/>
      <c r="KN488" s="263"/>
      <c r="KO488" s="263"/>
      <c r="KP488" s="263"/>
      <c r="KQ488" s="263"/>
      <c r="KR488" s="263"/>
      <c r="KS488" s="263"/>
      <c r="KT488" s="263"/>
      <c r="KU488" s="263"/>
      <c r="KV488" s="263"/>
      <c r="KW488" s="263"/>
      <c r="KX488" s="263"/>
      <c r="KY488" s="263"/>
      <c r="KZ488" s="263"/>
      <c r="LA488" s="263"/>
      <c r="LB488" s="263"/>
      <c r="LC488" s="263"/>
      <c r="LD488" s="263"/>
      <c r="LE488" s="263"/>
      <c r="LF488" s="263"/>
      <c r="LG488" s="263"/>
      <c r="LH488" s="263"/>
      <c r="LI488" s="263"/>
      <c r="LJ488" s="263"/>
      <c r="LK488" s="263"/>
      <c r="LL488" s="263"/>
      <c r="LM488" s="263"/>
      <c r="LN488" s="263"/>
      <c r="LO488" s="263"/>
      <c r="LP488" s="263"/>
      <c r="LQ488" s="263"/>
      <c r="LR488" s="263"/>
      <c r="LS488" s="263"/>
      <c r="LT488" s="263"/>
      <c r="LU488" s="263"/>
      <c r="LV488" s="263"/>
      <c r="LW488" s="263"/>
      <c r="LX488" s="263"/>
      <c r="LY488" s="263"/>
      <c r="LZ488" s="263"/>
      <c r="MA488" s="263"/>
      <c r="MB488" s="263"/>
      <c r="MC488" s="263"/>
      <c r="MD488" s="263"/>
      <c r="ME488" s="263"/>
      <c r="MF488" s="263"/>
      <c r="MG488" s="263"/>
      <c r="MH488" s="263"/>
      <c r="MI488" s="263"/>
      <c r="MJ488" s="263"/>
      <c r="MK488" s="263"/>
      <c r="ML488" s="263"/>
      <c r="MM488" s="263"/>
      <c r="MN488" s="263"/>
      <c r="MO488" s="263"/>
      <c r="MP488" s="263"/>
      <c r="MQ488" s="263"/>
      <c r="MR488" s="263"/>
      <c r="MS488" s="263"/>
      <c r="MT488" s="263"/>
      <c r="MU488" s="263"/>
      <c r="MV488" s="263"/>
      <c r="MW488" s="263"/>
      <c r="MX488" s="263"/>
      <c r="MY488" s="263"/>
      <c r="MZ488" s="263"/>
      <c r="NA488" s="263"/>
      <c r="NB488" s="263"/>
      <c r="NC488" s="263"/>
      <c r="ND488" s="263"/>
      <c r="NE488" s="263"/>
      <c r="NF488" s="263"/>
      <c r="NG488" s="263"/>
      <c r="NH488" s="263"/>
      <c r="NI488" s="263"/>
      <c r="NJ488" s="263"/>
      <c r="NK488" s="263"/>
      <c r="NL488" s="263"/>
      <c r="NM488" s="263"/>
      <c r="NN488" s="263"/>
      <c r="NO488" s="263"/>
      <c r="NP488" s="263"/>
      <c r="NQ488" s="263"/>
      <c r="NR488" s="263"/>
      <c r="NS488" s="263"/>
      <c r="NT488" s="263"/>
      <c r="NU488" s="263"/>
      <c r="NV488" s="263"/>
      <c r="NW488" s="263"/>
      <c r="NX488" s="263"/>
      <c r="NY488" s="263"/>
      <c r="NZ488" s="263"/>
      <c r="OA488" s="263"/>
      <c r="OB488" s="263"/>
      <c r="OC488" s="263"/>
      <c r="OD488" s="263"/>
      <c r="OE488" s="263"/>
      <c r="OF488" s="263"/>
      <c r="OG488" s="263"/>
      <c r="OH488" s="263"/>
      <c r="OI488" s="263"/>
      <c r="OJ488" s="263"/>
      <c r="OK488" s="263"/>
      <c r="OL488" s="263"/>
      <c r="OM488" s="263"/>
      <c r="ON488" s="263"/>
      <c r="OO488" s="263"/>
      <c r="OP488" s="263"/>
      <c r="OQ488" s="263"/>
      <c r="OR488" s="263"/>
      <c r="OS488" s="263"/>
      <c r="OT488" s="263"/>
      <c r="OU488" s="263"/>
      <c r="OV488" s="263"/>
      <c r="OW488" s="263"/>
      <c r="OX488" s="263"/>
      <c r="OY488" s="263"/>
      <c r="OZ488" s="263"/>
      <c r="PA488" s="263"/>
      <c r="PB488" s="263"/>
      <c r="PC488" s="263"/>
      <c r="PD488" s="263"/>
      <c r="PE488" s="263"/>
      <c r="PF488" s="263"/>
      <c r="PG488" s="263"/>
      <c r="PH488" s="263"/>
      <c r="PI488" s="263"/>
      <c r="PJ488" s="263"/>
      <c r="PK488" s="263"/>
      <c r="PL488" s="263"/>
      <c r="PM488" s="263"/>
      <c r="PN488" s="263"/>
      <c r="PO488" s="263"/>
      <c r="PP488" s="263"/>
      <c r="PQ488" s="263"/>
      <c r="PR488" s="263"/>
      <c r="PS488" s="263"/>
      <c r="PT488" s="263"/>
      <c r="PU488" s="263"/>
      <c r="PV488" s="263"/>
      <c r="PW488" s="263"/>
      <c r="PX488" s="263"/>
      <c r="PY488" s="263"/>
      <c r="PZ488" s="263"/>
      <c r="QA488" s="263"/>
      <c r="QB488" s="263"/>
      <c r="QC488" s="263"/>
      <c r="QD488" s="263"/>
      <c r="QE488" s="263"/>
      <c r="QF488" s="263"/>
      <c r="QG488" s="263"/>
      <c r="QH488" s="263"/>
      <c r="QI488" s="263"/>
      <c r="QJ488" s="263"/>
      <c r="QK488" s="263"/>
      <c r="QL488" s="263"/>
      <c r="QM488" s="263"/>
      <c r="QN488" s="263"/>
      <c r="QO488" s="263"/>
      <c r="QP488" s="263"/>
      <c r="QQ488" s="263"/>
      <c r="QR488" s="263"/>
      <c r="QS488" s="263"/>
      <c r="QT488" s="263"/>
      <c r="QU488" s="263"/>
      <c r="QV488" s="263"/>
      <c r="QW488" s="263"/>
      <c r="QX488" s="263"/>
      <c r="QY488" s="263"/>
      <c r="QZ488" s="263"/>
      <c r="RA488" s="263"/>
      <c r="RB488" s="263"/>
      <c r="RC488" s="263"/>
      <c r="RD488" s="263"/>
      <c r="RE488" s="263"/>
      <c r="RF488" s="263"/>
      <c r="RG488" s="263"/>
      <c r="RH488" s="263"/>
      <c r="RI488" s="263"/>
      <c r="RJ488" s="263"/>
      <c r="RK488" s="263"/>
      <c r="RL488" s="263"/>
      <c r="RM488" s="263"/>
      <c r="RN488" s="263"/>
      <c r="RO488" s="263"/>
      <c r="RP488" s="263"/>
      <c r="RQ488" s="263"/>
      <c r="RR488" s="263"/>
      <c r="RS488" s="263"/>
      <c r="RT488" s="263"/>
      <c r="RU488" s="263"/>
      <c r="RV488" s="263"/>
      <c r="RW488" s="263"/>
      <c r="RX488" s="263"/>
      <c r="RY488" s="263"/>
      <c r="RZ488" s="263"/>
      <c r="SA488" s="263"/>
      <c r="SB488" s="263"/>
      <c r="SC488" s="263"/>
      <c r="SD488" s="263"/>
      <c r="SE488" s="263"/>
      <c r="SF488" s="263"/>
      <c r="SG488" s="263"/>
      <c r="SH488" s="263"/>
      <c r="SI488" s="263"/>
      <c r="SJ488" s="263"/>
      <c r="SK488" s="263"/>
      <c r="SL488" s="263"/>
      <c r="SM488" s="263"/>
      <c r="SN488" s="263"/>
      <c r="SO488" s="263"/>
      <c r="SP488" s="263"/>
      <c r="SQ488" s="263"/>
      <c r="SR488" s="263"/>
      <c r="SS488" s="263"/>
      <c r="ST488" s="263"/>
      <c r="SU488" s="263"/>
      <c r="SV488" s="263"/>
      <c r="SW488" s="263"/>
      <c r="SX488" s="263"/>
      <c r="SY488" s="263"/>
      <c r="SZ488" s="263"/>
      <c r="TA488" s="263"/>
      <c r="TB488" s="263"/>
      <c r="TC488" s="263"/>
      <c r="TD488" s="263"/>
      <c r="TE488" s="263"/>
      <c r="TF488" s="263"/>
      <c r="TG488" s="263"/>
      <c r="TH488" s="263"/>
      <c r="TI488" s="263"/>
      <c r="TJ488" s="263"/>
      <c r="TK488" s="263"/>
      <c r="TL488" s="263"/>
      <c r="TM488" s="263"/>
      <c r="TN488" s="263"/>
      <c r="TO488" s="263"/>
      <c r="TP488" s="263"/>
      <c r="TQ488" s="263"/>
      <c r="TR488" s="263"/>
      <c r="TS488" s="263"/>
      <c r="TT488" s="263"/>
      <c r="TU488" s="263"/>
      <c r="TV488" s="263"/>
      <c r="TW488" s="263"/>
      <c r="TX488" s="263"/>
      <c r="TY488" s="263"/>
      <c r="TZ488" s="263"/>
      <c r="UA488" s="263"/>
      <c r="UB488" s="263"/>
      <c r="UC488" s="263"/>
      <c r="UD488" s="263"/>
      <c r="UE488" s="263"/>
      <c r="UF488" s="263"/>
      <c r="UG488" s="263"/>
      <c r="UH488" s="263"/>
      <c r="UI488" s="263"/>
      <c r="UJ488" s="263"/>
      <c r="UK488" s="263"/>
      <c r="UL488" s="263"/>
      <c r="UM488" s="263"/>
      <c r="UN488" s="263"/>
      <c r="UO488" s="263"/>
      <c r="UP488" s="263"/>
      <c r="UQ488" s="263"/>
      <c r="UR488" s="263"/>
      <c r="US488" s="263"/>
      <c r="UT488" s="263"/>
      <c r="UU488" s="263"/>
      <c r="UV488" s="263"/>
      <c r="UW488" s="263"/>
      <c r="UX488" s="263"/>
      <c r="UY488" s="263"/>
      <c r="UZ488" s="263"/>
      <c r="VA488" s="263"/>
      <c r="VB488" s="263"/>
      <c r="VC488" s="263"/>
      <c r="VD488" s="263"/>
      <c r="VE488" s="263"/>
      <c r="VF488" s="263"/>
      <c r="VG488" s="263"/>
      <c r="VH488" s="263"/>
      <c r="VI488" s="263"/>
      <c r="VJ488" s="263"/>
      <c r="VK488" s="263"/>
      <c r="VL488" s="263"/>
      <c r="VM488" s="263"/>
      <c r="VN488" s="263"/>
      <c r="VO488" s="263"/>
      <c r="VP488" s="263"/>
      <c r="VQ488" s="263"/>
      <c r="VR488" s="263"/>
      <c r="VS488" s="263"/>
      <c r="VT488" s="263"/>
      <c r="VU488" s="263"/>
      <c r="VV488" s="263"/>
      <c r="VW488" s="263"/>
      <c r="VX488" s="263"/>
      <c r="VY488" s="263"/>
      <c r="VZ488" s="263"/>
      <c r="WA488" s="263"/>
      <c r="WB488" s="263"/>
      <c r="WC488" s="263"/>
      <c r="WD488" s="263"/>
      <c r="WE488" s="263"/>
      <c r="WF488" s="263"/>
      <c r="WG488" s="263"/>
      <c r="WH488" s="263"/>
      <c r="WI488" s="263"/>
      <c r="WJ488" s="263"/>
      <c r="WK488" s="263"/>
      <c r="WL488" s="263"/>
      <c r="WM488" s="263"/>
      <c r="WN488" s="263"/>
      <c r="WO488" s="263"/>
      <c r="WP488" s="263"/>
      <c r="WQ488" s="263"/>
      <c r="WR488" s="263"/>
      <c r="WS488" s="263"/>
      <c r="WT488" s="263"/>
      <c r="WU488" s="263"/>
      <c r="WV488" s="263"/>
      <c r="WW488" s="263"/>
      <c r="WX488" s="263"/>
      <c r="WY488" s="263"/>
      <c r="WZ488" s="263"/>
      <c r="XA488" s="263"/>
      <c r="XB488" s="263"/>
      <c r="XC488" s="263"/>
      <c r="XD488" s="263"/>
      <c r="XE488" s="263"/>
      <c r="XF488" s="263"/>
      <c r="XG488" s="263"/>
      <c r="XH488" s="263"/>
      <c r="XI488" s="263"/>
      <c r="XJ488" s="263"/>
      <c r="XK488" s="263"/>
      <c r="XL488" s="263"/>
      <c r="XM488" s="263"/>
      <c r="XN488" s="263"/>
      <c r="XO488" s="263"/>
      <c r="XP488" s="263"/>
      <c r="XQ488" s="263"/>
      <c r="XR488" s="263"/>
      <c r="XS488" s="263"/>
      <c r="XT488" s="263"/>
      <c r="XU488" s="263"/>
      <c r="XV488" s="263"/>
      <c r="XW488" s="263"/>
      <c r="XX488" s="263"/>
      <c r="XY488" s="263"/>
      <c r="XZ488" s="263"/>
      <c r="YA488" s="263"/>
      <c r="YB488" s="263"/>
      <c r="YC488" s="263"/>
      <c r="YD488" s="263"/>
      <c r="YE488" s="263"/>
      <c r="YF488" s="263"/>
      <c r="YG488" s="263"/>
      <c r="YH488" s="263"/>
      <c r="YI488" s="263"/>
      <c r="YJ488" s="263"/>
      <c r="YK488" s="263"/>
      <c r="YL488" s="263"/>
      <c r="YM488" s="263"/>
      <c r="YN488" s="263"/>
      <c r="YO488" s="263"/>
      <c r="YP488" s="263"/>
      <c r="YQ488" s="263"/>
      <c r="YR488" s="263"/>
      <c r="YS488" s="263"/>
      <c r="YT488" s="263"/>
      <c r="YU488" s="263"/>
      <c r="YV488" s="263"/>
      <c r="YW488" s="263"/>
      <c r="YX488" s="263"/>
      <c r="YY488" s="263"/>
      <c r="YZ488" s="263"/>
      <c r="ZA488" s="263"/>
      <c r="ZB488" s="263"/>
      <c r="ZC488" s="263"/>
      <c r="ZD488" s="263"/>
      <c r="ZE488" s="263"/>
      <c r="ZF488" s="263"/>
      <c r="ZG488" s="263"/>
      <c r="ZH488" s="263"/>
      <c r="ZI488" s="263"/>
      <c r="ZJ488" s="263"/>
      <c r="ZK488" s="263"/>
      <c r="ZL488" s="263"/>
      <c r="ZM488" s="263"/>
      <c r="ZN488" s="263"/>
      <c r="ZO488" s="263"/>
      <c r="ZP488" s="263"/>
      <c r="ZQ488" s="263"/>
      <c r="ZR488" s="263"/>
      <c r="ZS488" s="263"/>
      <c r="ZT488" s="263"/>
      <c r="ZU488" s="263"/>
      <c r="ZV488" s="263"/>
      <c r="ZW488" s="263"/>
      <c r="ZX488" s="263"/>
      <c r="ZY488" s="263"/>
      <c r="ZZ488" s="263"/>
      <c r="AAA488" s="263"/>
      <c r="AAB488" s="263"/>
      <c r="AAC488" s="263"/>
      <c r="AAD488" s="263"/>
      <c r="AAE488" s="263"/>
      <c r="AAF488" s="263"/>
      <c r="AAG488" s="263"/>
      <c r="AAH488" s="263"/>
      <c r="AAI488" s="263"/>
      <c r="AAJ488" s="263"/>
      <c r="AAK488" s="263"/>
      <c r="AAL488" s="263"/>
      <c r="AAM488" s="263"/>
      <c r="AAN488" s="263"/>
      <c r="AAO488" s="263"/>
      <c r="AAP488" s="263"/>
      <c r="AAQ488" s="263"/>
      <c r="AAR488" s="263"/>
      <c r="AAS488" s="263"/>
      <c r="AAT488" s="263"/>
      <c r="AAU488" s="263"/>
      <c r="AAV488" s="263"/>
      <c r="AAW488" s="263"/>
      <c r="AAX488" s="263"/>
      <c r="AAY488" s="263"/>
      <c r="AAZ488" s="263"/>
      <c r="ABA488" s="263"/>
      <c r="ABB488" s="263"/>
      <c r="ABC488" s="263"/>
      <c r="ABD488" s="263"/>
      <c r="ABE488" s="263"/>
      <c r="ABF488" s="263"/>
      <c r="ABG488" s="263"/>
      <c r="ABH488" s="263"/>
      <c r="ABI488" s="263"/>
      <c r="ABJ488" s="263"/>
      <c r="ABK488" s="263"/>
      <c r="ABL488" s="263"/>
      <c r="ABM488" s="263"/>
      <c r="ABN488" s="263"/>
      <c r="ABO488" s="263"/>
      <c r="ABP488" s="263"/>
      <c r="ABQ488" s="263"/>
      <c r="ABR488" s="263"/>
      <c r="ABS488" s="263"/>
      <c r="ABT488" s="263"/>
      <c r="ABU488" s="263"/>
      <c r="ABV488" s="263"/>
      <c r="ABW488" s="263"/>
      <c r="ABX488" s="263"/>
      <c r="ABY488" s="263"/>
      <c r="ABZ488" s="263"/>
      <c r="ACA488" s="263"/>
      <c r="ACB488" s="263"/>
      <c r="ACC488" s="263"/>
      <c r="ACD488" s="263"/>
      <c r="ACE488" s="263"/>
      <c r="ACF488" s="263"/>
      <c r="ACG488" s="263"/>
      <c r="ACH488" s="263"/>
      <c r="ACI488" s="263"/>
      <c r="ACJ488" s="263"/>
      <c r="ACK488" s="263"/>
      <c r="ACL488" s="263"/>
      <c r="ACM488" s="263"/>
      <c r="ACN488" s="263"/>
      <c r="ACO488" s="263"/>
      <c r="ACP488" s="263"/>
      <c r="ACQ488" s="263"/>
      <c r="ACR488" s="263"/>
      <c r="ACS488" s="263"/>
      <c r="ACT488" s="263"/>
      <c r="ACU488" s="263"/>
      <c r="ACV488" s="263"/>
      <c r="ACW488" s="263"/>
      <c r="ACX488" s="263"/>
      <c r="ACY488" s="263"/>
      <c r="ACZ488" s="263"/>
      <c r="ADA488" s="263"/>
      <c r="ADB488" s="263"/>
      <c r="ADC488" s="263"/>
      <c r="ADD488" s="263"/>
      <c r="ADE488" s="263"/>
      <c r="ADF488" s="263"/>
      <c r="ADG488" s="263"/>
      <c r="ADH488" s="263"/>
      <c r="ADI488" s="263"/>
      <c r="ADJ488" s="263"/>
      <c r="ADK488" s="263"/>
      <c r="ADL488" s="263"/>
      <c r="ADM488" s="263"/>
      <c r="ADN488" s="263"/>
      <c r="ADO488" s="263"/>
      <c r="ADP488" s="263"/>
      <c r="ADQ488" s="263"/>
      <c r="ADR488" s="263"/>
      <c r="ADS488" s="263"/>
      <c r="ADT488" s="263"/>
      <c r="ADU488" s="263"/>
      <c r="ADV488" s="263"/>
      <c r="ADW488" s="263"/>
      <c r="ADX488" s="263"/>
      <c r="ADY488" s="263"/>
      <c r="ADZ488" s="263"/>
      <c r="AEA488" s="263"/>
      <c r="AEB488" s="263"/>
      <c r="AEC488" s="263"/>
      <c r="AED488" s="263"/>
      <c r="AEE488" s="263"/>
      <c r="AEF488" s="263"/>
      <c r="AEG488" s="263"/>
      <c r="AEH488" s="263"/>
      <c r="AEI488" s="263"/>
      <c r="AEJ488" s="263"/>
      <c r="AEK488" s="263"/>
      <c r="AEL488" s="263"/>
      <c r="AEM488" s="263"/>
      <c r="AEN488" s="263"/>
      <c r="AEO488" s="263"/>
      <c r="AEP488" s="263"/>
      <c r="AEQ488" s="263"/>
      <c r="AER488" s="263"/>
      <c r="AES488" s="263"/>
      <c r="AET488" s="263"/>
      <c r="AEU488" s="263"/>
      <c r="AEV488" s="263"/>
      <c r="AEW488" s="263"/>
      <c r="AEX488" s="263"/>
      <c r="AEY488" s="263"/>
      <c r="AEZ488" s="263"/>
      <c r="AFA488" s="263"/>
      <c r="AFB488" s="263"/>
      <c r="AFC488" s="263"/>
      <c r="AFD488" s="263"/>
      <c r="AFE488" s="263"/>
      <c r="AFF488" s="263"/>
      <c r="AFG488" s="263"/>
      <c r="AFH488" s="263"/>
      <c r="AFI488" s="263"/>
      <c r="AFJ488" s="263"/>
      <c r="AFK488" s="263"/>
      <c r="AFL488" s="263"/>
      <c r="AFM488" s="263"/>
      <c r="AFN488" s="263"/>
      <c r="AFO488" s="263"/>
      <c r="AFP488" s="263"/>
      <c r="AFQ488" s="263"/>
      <c r="AFR488" s="263"/>
      <c r="AFS488" s="263"/>
      <c r="AFT488" s="263"/>
      <c r="AFU488" s="263"/>
      <c r="AFV488" s="263"/>
      <c r="AFW488" s="263"/>
      <c r="AFX488" s="263"/>
      <c r="AFY488" s="263"/>
      <c r="AFZ488" s="263"/>
      <c r="AGA488" s="263"/>
      <c r="AGB488" s="263"/>
      <c r="AGC488" s="263"/>
      <c r="AGD488" s="263"/>
      <c r="AGE488" s="263"/>
      <c r="AGF488" s="263"/>
      <c r="AGG488" s="263"/>
      <c r="AGH488" s="263"/>
      <c r="AGI488" s="263"/>
      <c r="AGJ488" s="263"/>
      <c r="AGK488" s="263"/>
      <c r="AGL488" s="263"/>
      <c r="AGM488" s="263"/>
      <c r="AGN488" s="263"/>
      <c r="AGO488" s="263"/>
      <c r="AGP488" s="263"/>
      <c r="AGQ488" s="263"/>
      <c r="AGR488" s="263"/>
      <c r="AGS488" s="263"/>
      <c r="AGT488" s="263"/>
      <c r="AGU488" s="263"/>
      <c r="AGV488" s="263"/>
      <c r="AGW488" s="263"/>
      <c r="AGX488" s="263"/>
      <c r="AGY488" s="263"/>
      <c r="AGZ488" s="263"/>
      <c r="AHA488" s="263"/>
      <c r="AHB488" s="263"/>
      <c r="AHC488" s="263"/>
      <c r="AHD488" s="263"/>
      <c r="AHE488" s="263"/>
      <c r="AHF488" s="263"/>
      <c r="AHG488" s="263"/>
      <c r="AHH488" s="263"/>
      <c r="AHI488" s="263"/>
      <c r="AHJ488" s="263"/>
      <c r="AHK488" s="263"/>
      <c r="AHL488" s="263"/>
      <c r="AHM488" s="263"/>
      <c r="AHN488" s="263"/>
      <c r="AHO488" s="263"/>
      <c r="AHP488" s="263"/>
      <c r="AHQ488" s="263"/>
      <c r="AHR488" s="263"/>
      <c r="AHS488" s="263"/>
      <c r="AHT488" s="263"/>
      <c r="AHU488" s="263"/>
      <c r="AHV488" s="263"/>
      <c r="AHW488" s="263"/>
      <c r="AHX488" s="263"/>
      <c r="AHY488" s="263"/>
      <c r="AHZ488" s="263"/>
      <c r="AIA488" s="263"/>
      <c r="AIB488" s="263"/>
      <c r="AIC488" s="263"/>
      <c r="AID488" s="263"/>
      <c r="AIE488" s="263"/>
      <c r="AIF488" s="263"/>
      <c r="AIG488" s="263"/>
      <c r="AIH488" s="263"/>
      <c r="AII488" s="263"/>
      <c r="AIJ488" s="263"/>
      <c r="AIK488" s="263"/>
      <c r="AIL488" s="263"/>
      <c r="AIM488" s="263"/>
      <c r="AIN488" s="263"/>
      <c r="AIO488" s="263"/>
      <c r="AIP488" s="263"/>
      <c r="AIQ488" s="263"/>
      <c r="AIR488" s="263"/>
      <c r="AIS488" s="263"/>
      <c r="AIT488" s="263"/>
      <c r="AIU488" s="263"/>
      <c r="AIV488" s="263"/>
      <c r="AIW488" s="263"/>
      <c r="AIX488" s="263"/>
      <c r="AIY488" s="263"/>
      <c r="AIZ488" s="263"/>
      <c r="AJA488" s="263"/>
      <c r="AJB488" s="263"/>
      <c r="AJC488" s="263"/>
      <c r="AJD488" s="263"/>
      <c r="AJE488" s="263"/>
      <c r="AJF488" s="263"/>
      <c r="AJG488" s="263"/>
      <c r="AJH488" s="263"/>
      <c r="AJI488" s="263"/>
      <c r="AJJ488" s="263"/>
      <c r="AJK488" s="263"/>
      <c r="AJL488" s="263"/>
      <c r="AJM488" s="263"/>
      <c r="AJN488" s="263"/>
      <c r="AJO488" s="263"/>
      <c r="AJP488" s="263"/>
      <c r="AJQ488" s="263"/>
      <c r="AJR488" s="263"/>
      <c r="AJS488" s="263"/>
      <c r="AJT488" s="263"/>
      <c r="AJU488" s="263"/>
      <c r="AJV488" s="263"/>
      <c r="AJW488" s="263"/>
      <c r="AJX488" s="263"/>
      <c r="AJY488" s="263"/>
      <c r="AJZ488" s="263"/>
      <c r="AKA488" s="263"/>
      <c r="AKB488" s="263"/>
      <c r="AKC488" s="263"/>
      <c r="AKD488" s="263"/>
      <c r="AKE488" s="263"/>
      <c r="AKF488" s="263"/>
      <c r="AKG488" s="263"/>
      <c r="AKH488" s="263"/>
      <c r="AKI488" s="263"/>
      <c r="AKJ488" s="263"/>
      <c r="AKK488" s="263"/>
      <c r="AKL488" s="263"/>
      <c r="AKM488" s="263"/>
      <c r="AKN488" s="263"/>
      <c r="AKO488" s="263"/>
      <c r="AKP488" s="263"/>
      <c r="AKQ488" s="263"/>
      <c r="AKR488" s="263"/>
      <c r="AKS488" s="263"/>
      <c r="AKT488" s="263"/>
      <c r="AKU488" s="263"/>
      <c r="AKV488" s="263"/>
      <c r="AKW488" s="263"/>
      <c r="AKX488" s="263"/>
      <c r="AKY488" s="263"/>
      <c r="AKZ488" s="263"/>
      <c r="ALA488" s="263"/>
      <c r="ALB488" s="263"/>
      <c r="ALC488" s="263"/>
      <c r="ALD488" s="263"/>
      <c r="ALE488" s="263"/>
      <c r="ALF488" s="263"/>
      <c r="ALG488" s="263"/>
      <c r="ALH488" s="263"/>
      <c r="ALI488" s="263"/>
      <c r="ALJ488" s="263"/>
      <c r="ALK488" s="263"/>
      <c r="ALL488" s="263"/>
      <c r="ALM488" s="263"/>
      <c r="ALN488" s="263"/>
      <c r="ALO488" s="263"/>
      <c r="ALP488" s="263"/>
      <c r="ALQ488" s="263"/>
      <c r="ALR488" s="263"/>
      <c r="ALS488" s="263"/>
      <c r="ALT488" s="263"/>
      <c r="ALU488" s="263"/>
      <c r="ALV488" s="263"/>
      <c r="ALW488" s="263"/>
      <c r="ALX488" s="263"/>
      <c r="ALY488" s="263"/>
      <c r="ALZ488" s="263"/>
      <c r="AMA488" s="263"/>
      <c r="AMB488" s="263"/>
      <c r="AMC488" s="263"/>
      <c r="AMD488" s="263"/>
      <c r="AME488" s="263"/>
      <c r="AMF488" s="263"/>
      <c r="AMG488" s="263"/>
      <c r="AMH488" s="263"/>
      <c r="AMI488" s="263"/>
      <c r="AMJ488" s="263"/>
      <c r="AMK488" s="263"/>
      <c r="AML488" s="263"/>
      <c r="AMM488" s="263"/>
      <c r="AMN488" s="263"/>
      <c r="AMO488" s="263"/>
      <c r="AMP488" s="263"/>
      <c r="AMQ488" s="263"/>
      <c r="AMR488" s="263"/>
      <c r="AMS488" s="263"/>
      <c r="AMT488" s="263"/>
      <c r="AMU488" s="263"/>
      <c r="AMV488" s="263"/>
      <c r="AMW488" s="263"/>
      <c r="AMX488" s="263"/>
      <c r="AMY488" s="263"/>
      <c r="AMZ488" s="263"/>
      <c r="ANA488" s="263"/>
      <c r="ANB488" s="263"/>
      <c r="ANC488" s="263"/>
      <c r="AND488" s="263"/>
      <c r="ANE488" s="263"/>
      <c r="ANF488" s="263"/>
      <c r="ANG488" s="263"/>
      <c r="ANH488" s="263"/>
      <c r="ANI488" s="263"/>
      <c r="ANJ488" s="263"/>
      <c r="ANK488" s="263"/>
      <c r="ANL488" s="263"/>
      <c r="ANM488" s="263"/>
      <c r="ANN488" s="263"/>
      <c r="ANO488" s="263"/>
      <c r="ANP488" s="263"/>
      <c r="ANQ488" s="263"/>
      <c r="ANR488" s="263"/>
      <c r="ANS488" s="263"/>
      <c r="ANT488" s="263"/>
      <c r="ANU488" s="263"/>
      <c r="ANV488" s="263"/>
      <c r="ANW488" s="263"/>
      <c r="ANX488" s="263"/>
      <c r="ANY488" s="263"/>
      <c r="ANZ488" s="263"/>
      <c r="AOA488" s="263"/>
      <c r="AOB488" s="263"/>
      <c r="AOC488" s="263"/>
      <c r="AOD488" s="263"/>
      <c r="AOE488" s="263"/>
      <c r="AOF488" s="263"/>
      <c r="AOG488" s="263"/>
      <c r="AOH488" s="263"/>
      <c r="AOI488" s="263"/>
      <c r="AOJ488" s="263"/>
      <c r="AOK488" s="263"/>
      <c r="AOL488" s="263"/>
      <c r="AOM488" s="263"/>
      <c r="AON488" s="263"/>
      <c r="AOO488" s="263"/>
      <c r="AOP488" s="263"/>
      <c r="AOQ488" s="263"/>
      <c r="AOR488" s="263"/>
      <c r="AOS488" s="263"/>
      <c r="AOT488" s="263"/>
      <c r="AOU488" s="263"/>
    </row>
    <row r="489" spans="1:1087" s="264" customFormat="1">
      <c r="A489" s="332"/>
      <c r="B489" s="328"/>
      <c r="C489" s="292"/>
      <c r="D489" s="292"/>
      <c r="E489" s="292"/>
      <c r="F489" s="333"/>
      <c r="G489" s="334"/>
      <c r="H489" s="334"/>
      <c r="I489" s="335"/>
      <c r="J489" s="292"/>
      <c r="K489" s="336"/>
      <c r="L489" s="292"/>
      <c r="N489" s="263"/>
      <c r="O489" s="263"/>
      <c r="P489" s="263"/>
      <c r="Q489" s="263"/>
      <c r="R489" s="263"/>
      <c r="S489" s="263"/>
      <c r="T489" s="263"/>
      <c r="U489" s="263"/>
      <c r="V489" s="263"/>
      <c r="W489" s="263"/>
      <c r="X489" s="263"/>
      <c r="Y489" s="263"/>
      <c r="Z489" s="263"/>
      <c r="AA489" s="263"/>
      <c r="AB489" s="263"/>
      <c r="AC489" s="263"/>
      <c r="AD489" s="263"/>
      <c r="AE489" s="263"/>
      <c r="AF489" s="263"/>
      <c r="AG489" s="263"/>
      <c r="AH489" s="263"/>
      <c r="AI489" s="263"/>
      <c r="AJ489" s="263"/>
      <c r="AK489" s="263"/>
      <c r="AL489" s="263"/>
      <c r="AM489" s="263"/>
      <c r="AN489" s="263"/>
      <c r="AO489" s="263"/>
      <c r="AP489" s="263"/>
      <c r="AQ489" s="263"/>
      <c r="AR489" s="263"/>
      <c r="AS489" s="263"/>
      <c r="AT489" s="263"/>
      <c r="AU489" s="263"/>
      <c r="AV489" s="263"/>
      <c r="AW489" s="263"/>
      <c r="AX489" s="263"/>
      <c r="AY489" s="263"/>
      <c r="AZ489" s="263"/>
      <c r="BA489" s="263"/>
      <c r="BB489" s="263"/>
      <c r="BC489" s="263"/>
      <c r="BD489" s="263"/>
      <c r="BE489" s="263"/>
      <c r="BF489" s="263"/>
      <c r="BG489" s="263"/>
      <c r="BH489" s="263"/>
      <c r="BI489" s="263"/>
      <c r="BJ489" s="263"/>
      <c r="BK489" s="263"/>
      <c r="BL489" s="263"/>
      <c r="BM489" s="263"/>
      <c r="BN489" s="263"/>
      <c r="BO489" s="263"/>
      <c r="BP489" s="263"/>
      <c r="BQ489" s="263"/>
      <c r="BR489" s="263"/>
      <c r="BS489" s="263"/>
      <c r="BT489" s="263"/>
      <c r="BU489" s="263"/>
      <c r="BV489" s="263"/>
      <c r="BW489" s="263"/>
      <c r="BX489" s="263"/>
      <c r="BY489" s="263"/>
      <c r="BZ489" s="263"/>
      <c r="CA489" s="263"/>
      <c r="CB489" s="263"/>
      <c r="CC489" s="263"/>
      <c r="CD489" s="263"/>
      <c r="CE489" s="263"/>
      <c r="CF489" s="263"/>
      <c r="CG489" s="263"/>
      <c r="CH489" s="263"/>
      <c r="CI489" s="263"/>
      <c r="CJ489" s="263"/>
      <c r="CK489" s="263"/>
      <c r="CL489" s="263"/>
      <c r="CM489" s="263"/>
      <c r="CN489" s="263"/>
      <c r="CO489" s="263"/>
      <c r="CP489" s="263"/>
      <c r="CQ489" s="263"/>
      <c r="CR489" s="263"/>
      <c r="CS489" s="263"/>
      <c r="CT489" s="263"/>
      <c r="CU489" s="263"/>
      <c r="CV489" s="263"/>
      <c r="CW489" s="263"/>
      <c r="CX489" s="263"/>
      <c r="CY489" s="263"/>
      <c r="CZ489" s="263"/>
      <c r="DA489" s="263"/>
      <c r="DB489" s="263"/>
      <c r="DC489" s="263"/>
      <c r="DD489" s="263"/>
      <c r="DE489" s="263"/>
      <c r="DF489" s="263"/>
      <c r="DG489" s="263"/>
      <c r="DH489" s="263"/>
      <c r="DI489" s="263"/>
      <c r="DJ489" s="263"/>
      <c r="DK489" s="263"/>
      <c r="DL489" s="263"/>
      <c r="DM489" s="263"/>
      <c r="DN489" s="263"/>
      <c r="DO489" s="263"/>
      <c r="DP489" s="263"/>
      <c r="DQ489" s="263"/>
      <c r="DR489" s="263"/>
      <c r="DS489" s="263"/>
      <c r="DT489" s="263"/>
      <c r="DU489" s="263"/>
      <c r="DV489" s="263"/>
      <c r="DW489" s="263"/>
      <c r="DX489" s="263"/>
      <c r="DY489" s="263"/>
      <c r="DZ489" s="263"/>
      <c r="EA489" s="263"/>
      <c r="EB489" s="263"/>
      <c r="EC489" s="263"/>
      <c r="ED489" s="263"/>
      <c r="EE489" s="263"/>
      <c r="EF489" s="263"/>
      <c r="EG489" s="263"/>
      <c r="EH489" s="263"/>
      <c r="EI489" s="263"/>
      <c r="EJ489" s="263"/>
      <c r="EK489" s="263"/>
      <c r="EL489" s="263"/>
      <c r="EM489" s="263"/>
      <c r="EN489" s="263"/>
      <c r="EO489" s="263"/>
      <c r="EP489" s="263"/>
      <c r="EQ489" s="263"/>
      <c r="ER489" s="263"/>
      <c r="ES489" s="263"/>
      <c r="ET489" s="263"/>
      <c r="EU489" s="263"/>
      <c r="EV489" s="263"/>
      <c r="EW489" s="263"/>
      <c r="EX489" s="263"/>
      <c r="EY489" s="263"/>
      <c r="EZ489" s="263"/>
      <c r="FA489" s="263"/>
      <c r="FB489" s="263"/>
      <c r="FC489" s="263"/>
      <c r="FD489" s="263"/>
      <c r="FE489" s="263"/>
      <c r="FF489" s="263"/>
      <c r="FG489" s="263"/>
      <c r="FH489" s="263"/>
      <c r="FI489" s="263"/>
      <c r="FJ489" s="263"/>
      <c r="FK489" s="263"/>
      <c r="FL489" s="263"/>
      <c r="FM489" s="263"/>
      <c r="FN489" s="263"/>
      <c r="FO489" s="263"/>
      <c r="FP489" s="263"/>
      <c r="FQ489" s="263"/>
      <c r="FR489" s="263"/>
      <c r="FS489" s="263"/>
      <c r="FT489" s="263"/>
      <c r="FU489" s="263"/>
      <c r="FV489" s="263"/>
      <c r="FW489" s="263"/>
      <c r="FX489" s="263"/>
      <c r="FY489" s="263"/>
      <c r="FZ489" s="263"/>
      <c r="GA489" s="263"/>
      <c r="GB489" s="263"/>
      <c r="GC489" s="263"/>
      <c r="GD489" s="263"/>
      <c r="GE489" s="263"/>
      <c r="GF489" s="263"/>
      <c r="GG489" s="263"/>
      <c r="GH489" s="263"/>
      <c r="GI489" s="263"/>
      <c r="GJ489" s="263"/>
      <c r="GK489" s="263"/>
      <c r="GL489" s="263"/>
      <c r="GM489" s="263"/>
      <c r="GN489" s="263"/>
      <c r="GO489" s="263"/>
      <c r="GP489" s="263"/>
      <c r="GQ489" s="263"/>
      <c r="GR489" s="263"/>
      <c r="GS489" s="263"/>
      <c r="GT489" s="263"/>
      <c r="GU489" s="263"/>
      <c r="GV489" s="263"/>
      <c r="GW489" s="263"/>
      <c r="GX489" s="263"/>
      <c r="GY489" s="263"/>
      <c r="GZ489" s="263"/>
      <c r="HA489" s="263"/>
      <c r="HB489" s="263"/>
      <c r="HC489" s="263"/>
      <c r="HD489" s="263"/>
      <c r="HE489" s="263"/>
      <c r="HF489" s="263"/>
      <c r="HG489" s="263"/>
      <c r="HH489" s="263"/>
      <c r="HI489" s="263"/>
      <c r="HJ489" s="263"/>
      <c r="HK489" s="263"/>
      <c r="HL489" s="263"/>
      <c r="HM489" s="263"/>
      <c r="HN489" s="263"/>
      <c r="HO489" s="263"/>
      <c r="HP489" s="263"/>
      <c r="HQ489" s="263"/>
      <c r="HR489" s="263"/>
      <c r="HS489" s="263"/>
      <c r="HT489" s="263"/>
      <c r="HU489" s="263"/>
      <c r="HV489" s="263"/>
      <c r="HW489" s="263"/>
      <c r="HX489" s="263"/>
      <c r="HY489" s="263"/>
      <c r="HZ489" s="263"/>
      <c r="IA489" s="263"/>
      <c r="IB489" s="263"/>
      <c r="IC489" s="263"/>
      <c r="ID489" s="263"/>
      <c r="IE489" s="263"/>
      <c r="IF489" s="263"/>
      <c r="IG489" s="263"/>
      <c r="IH489" s="263"/>
      <c r="II489" s="263"/>
      <c r="IJ489" s="263"/>
      <c r="IK489" s="263"/>
      <c r="IL489" s="263"/>
      <c r="IM489" s="263"/>
      <c r="IN489" s="263"/>
      <c r="IO489" s="263"/>
      <c r="IP489" s="263"/>
      <c r="IQ489" s="263"/>
      <c r="IR489" s="263"/>
      <c r="IS489" s="263"/>
      <c r="IT489" s="263"/>
      <c r="IU489" s="263"/>
      <c r="IV489" s="263"/>
      <c r="IW489" s="263"/>
      <c r="IX489" s="263"/>
      <c r="IY489" s="263"/>
      <c r="IZ489" s="263"/>
      <c r="JA489" s="263"/>
      <c r="JB489" s="263"/>
      <c r="JC489" s="263"/>
      <c r="JD489" s="263"/>
      <c r="JE489" s="263"/>
      <c r="JF489" s="263"/>
      <c r="JG489" s="263"/>
      <c r="JH489" s="263"/>
      <c r="JI489" s="263"/>
      <c r="JJ489" s="263"/>
      <c r="JK489" s="263"/>
      <c r="JL489" s="263"/>
      <c r="JM489" s="263"/>
      <c r="JN489" s="263"/>
      <c r="JO489" s="263"/>
      <c r="JP489" s="263"/>
      <c r="JQ489" s="263"/>
      <c r="JR489" s="263"/>
      <c r="JS489" s="263"/>
      <c r="JT489" s="263"/>
      <c r="JU489" s="263"/>
      <c r="JV489" s="263"/>
      <c r="JW489" s="263"/>
      <c r="JX489" s="263"/>
      <c r="JY489" s="263"/>
      <c r="JZ489" s="263"/>
      <c r="KA489" s="263"/>
      <c r="KB489" s="263"/>
      <c r="KC489" s="263"/>
      <c r="KD489" s="263"/>
      <c r="KE489" s="263"/>
      <c r="KF489" s="263"/>
      <c r="KG489" s="263"/>
      <c r="KH489" s="263"/>
      <c r="KI489" s="263"/>
      <c r="KJ489" s="263"/>
      <c r="KK489" s="263"/>
      <c r="KL489" s="263"/>
      <c r="KM489" s="263"/>
      <c r="KN489" s="263"/>
      <c r="KO489" s="263"/>
      <c r="KP489" s="263"/>
      <c r="KQ489" s="263"/>
      <c r="KR489" s="263"/>
      <c r="KS489" s="263"/>
      <c r="KT489" s="263"/>
      <c r="KU489" s="263"/>
      <c r="KV489" s="263"/>
      <c r="KW489" s="263"/>
      <c r="KX489" s="263"/>
      <c r="KY489" s="263"/>
      <c r="KZ489" s="263"/>
      <c r="LA489" s="263"/>
      <c r="LB489" s="263"/>
      <c r="LC489" s="263"/>
      <c r="LD489" s="263"/>
      <c r="LE489" s="263"/>
      <c r="LF489" s="263"/>
      <c r="LG489" s="263"/>
      <c r="LH489" s="263"/>
      <c r="LI489" s="263"/>
      <c r="LJ489" s="263"/>
      <c r="LK489" s="263"/>
      <c r="LL489" s="263"/>
      <c r="LM489" s="263"/>
      <c r="LN489" s="263"/>
      <c r="LO489" s="263"/>
      <c r="LP489" s="263"/>
      <c r="LQ489" s="263"/>
      <c r="LR489" s="263"/>
      <c r="LS489" s="263"/>
      <c r="LT489" s="263"/>
      <c r="LU489" s="263"/>
      <c r="LV489" s="263"/>
      <c r="LW489" s="263"/>
      <c r="LX489" s="263"/>
      <c r="LY489" s="263"/>
      <c r="LZ489" s="263"/>
      <c r="MA489" s="263"/>
      <c r="MB489" s="263"/>
      <c r="MC489" s="263"/>
      <c r="MD489" s="263"/>
      <c r="ME489" s="263"/>
      <c r="MF489" s="263"/>
      <c r="MG489" s="263"/>
      <c r="MH489" s="263"/>
      <c r="MI489" s="263"/>
      <c r="MJ489" s="263"/>
      <c r="MK489" s="263"/>
      <c r="ML489" s="263"/>
      <c r="MM489" s="263"/>
      <c r="MN489" s="263"/>
      <c r="MO489" s="263"/>
      <c r="MP489" s="263"/>
      <c r="MQ489" s="263"/>
      <c r="MR489" s="263"/>
      <c r="MS489" s="263"/>
      <c r="MT489" s="263"/>
      <c r="MU489" s="263"/>
      <c r="MV489" s="263"/>
      <c r="MW489" s="263"/>
      <c r="MX489" s="263"/>
      <c r="MY489" s="263"/>
      <c r="MZ489" s="263"/>
      <c r="NA489" s="263"/>
      <c r="NB489" s="263"/>
      <c r="NC489" s="263"/>
      <c r="ND489" s="263"/>
      <c r="NE489" s="263"/>
      <c r="NF489" s="263"/>
      <c r="NG489" s="263"/>
      <c r="NH489" s="263"/>
      <c r="NI489" s="263"/>
      <c r="NJ489" s="263"/>
      <c r="NK489" s="263"/>
      <c r="NL489" s="263"/>
      <c r="NM489" s="263"/>
      <c r="NN489" s="263"/>
      <c r="NO489" s="263"/>
      <c r="NP489" s="263"/>
      <c r="NQ489" s="263"/>
      <c r="NR489" s="263"/>
      <c r="NS489" s="263"/>
      <c r="NT489" s="263"/>
      <c r="NU489" s="263"/>
      <c r="NV489" s="263"/>
      <c r="NW489" s="263"/>
      <c r="NX489" s="263"/>
      <c r="NY489" s="263"/>
      <c r="NZ489" s="263"/>
      <c r="OA489" s="263"/>
      <c r="OB489" s="263"/>
      <c r="OC489" s="263"/>
      <c r="OD489" s="263"/>
      <c r="OE489" s="263"/>
      <c r="OF489" s="263"/>
      <c r="OG489" s="263"/>
      <c r="OH489" s="263"/>
      <c r="OI489" s="263"/>
      <c r="OJ489" s="263"/>
      <c r="OK489" s="263"/>
      <c r="OL489" s="263"/>
      <c r="OM489" s="263"/>
      <c r="ON489" s="263"/>
      <c r="OO489" s="263"/>
      <c r="OP489" s="263"/>
      <c r="OQ489" s="263"/>
      <c r="OR489" s="263"/>
      <c r="OS489" s="263"/>
      <c r="OT489" s="263"/>
      <c r="OU489" s="263"/>
      <c r="OV489" s="263"/>
      <c r="OW489" s="263"/>
      <c r="OX489" s="263"/>
      <c r="OY489" s="263"/>
      <c r="OZ489" s="263"/>
      <c r="PA489" s="263"/>
      <c r="PB489" s="263"/>
      <c r="PC489" s="263"/>
      <c r="PD489" s="263"/>
      <c r="PE489" s="263"/>
      <c r="PF489" s="263"/>
      <c r="PG489" s="263"/>
      <c r="PH489" s="263"/>
      <c r="PI489" s="263"/>
      <c r="PJ489" s="263"/>
      <c r="PK489" s="263"/>
      <c r="PL489" s="263"/>
      <c r="PM489" s="263"/>
      <c r="PN489" s="263"/>
      <c r="PO489" s="263"/>
      <c r="PP489" s="263"/>
      <c r="PQ489" s="263"/>
      <c r="PR489" s="263"/>
      <c r="PS489" s="263"/>
      <c r="PT489" s="263"/>
      <c r="PU489" s="263"/>
      <c r="PV489" s="263"/>
      <c r="PW489" s="263"/>
      <c r="PX489" s="263"/>
      <c r="PY489" s="263"/>
      <c r="PZ489" s="263"/>
      <c r="QA489" s="263"/>
      <c r="QB489" s="263"/>
      <c r="QC489" s="263"/>
      <c r="QD489" s="263"/>
      <c r="QE489" s="263"/>
      <c r="QF489" s="263"/>
      <c r="QG489" s="263"/>
      <c r="QH489" s="263"/>
      <c r="QI489" s="263"/>
      <c r="QJ489" s="263"/>
      <c r="QK489" s="263"/>
      <c r="QL489" s="263"/>
      <c r="QM489" s="263"/>
      <c r="QN489" s="263"/>
      <c r="QO489" s="263"/>
      <c r="QP489" s="263"/>
      <c r="QQ489" s="263"/>
      <c r="QR489" s="263"/>
      <c r="QS489" s="263"/>
      <c r="QT489" s="263"/>
      <c r="QU489" s="263"/>
      <c r="QV489" s="263"/>
      <c r="QW489" s="263"/>
      <c r="QX489" s="263"/>
      <c r="QY489" s="263"/>
      <c r="QZ489" s="263"/>
      <c r="RA489" s="263"/>
      <c r="RB489" s="263"/>
      <c r="RC489" s="263"/>
      <c r="RD489" s="263"/>
      <c r="RE489" s="263"/>
      <c r="RF489" s="263"/>
      <c r="RG489" s="263"/>
      <c r="RH489" s="263"/>
      <c r="RI489" s="263"/>
      <c r="RJ489" s="263"/>
      <c r="RK489" s="263"/>
      <c r="RL489" s="263"/>
      <c r="RM489" s="263"/>
      <c r="RN489" s="263"/>
      <c r="RO489" s="263"/>
      <c r="RP489" s="263"/>
      <c r="RQ489" s="263"/>
      <c r="RR489" s="263"/>
      <c r="RS489" s="263"/>
      <c r="RT489" s="263"/>
      <c r="RU489" s="263"/>
      <c r="RV489" s="263"/>
      <c r="RW489" s="263"/>
      <c r="RX489" s="263"/>
      <c r="RY489" s="263"/>
      <c r="RZ489" s="263"/>
      <c r="SA489" s="263"/>
      <c r="SB489" s="263"/>
      <c r="SC489" s="263"/>
      <c r="SD489" s="263"/>
      <c r="SE489" s="263"/>
      <c r="SF489" s="263"/>
      <c r="SG489" s="263"/>
      <c r="SH489" s="263"/>
      <c r="SI489" s="263"/>
      <c r="SJ489" s="263"/>
      <c r="SK489" s="263"/>
      <c r="SL489" s="263"/>
      <c r="SM489" s="263"/>
      <c r="SN489" s="263"/>
      <c r="SO489" s="263"/>
      <c r="SP489" s="263"/>
      <c r="SQ489" s="263"/>
      <c r="SR489" s="263"/>
      <c r="SS489" s="263"/>
      <c r="ST489" s="263"/>
      <c r="SU489" s="263"/>
      <c r="SV489" s="263"/>
      <c r="SW489" s="263"/>
      <c r="SX489" s="263"/>
      <c r="SY489" s="263"/>
      <c r="SZ489" s="263"/>
      <c r="TA489" s="263"/>
      <c r="TB489" s="263"/>
      <c r="TC489" s="263"/>
      <c r="TD489" s="263"/>
      <c r="TE489" s="263"/>
      <c r="TF489" s="263"/>
      <c r="TG489" s="263"/>
      <c r="TH489" s="263"/>
      <c r="TI489" s="263"/>
      <c r="TJ489" s="263"/>
      <c r="TK489" s="263"/>
      <c r="TL489" s="263"/>
      <c r="TM489" s="263"/>
      <c r="TN489" s="263"/>
      <c r="TO489" s="263"/>
      <c r="TP489" s="263"/>
      <c r="TQ489" s="263"/>
      <c r="TR489" s="263"/>
      <c r="TS489" s="263"/>
      <c r="TT489" s="263"/>
      <c r="TU489" s="263"/>
      <c r="TV489" s="263"/>
      <c r="TW489" s="263"/>
      <c r="TX489" s="263"/>
      <c r="TY489" s="263"/>
      <c r="TZ489" s="263"/>
      <c r="UA489" s="263"/>
      <c r="UB489" s="263"/>
      <c r="UC489" s="263"/>
      <c r="UD489" s="263"/>
      <c r="UE489" s="263"/>
      <c r="UF489" s="263"/>
      <c r="UG489" s="263"/>
      <c r="UH489" s="263"/>
      <c r="UI489" s="263"/>
      <c r="UJ489" s="263"/>
      <c r="UK489" s="263"/>
      <c r="UL489" s="263"/>
      <c r="UM489" s="263"/>
      <c r="UN489" s="263"/>
      <c r="UO489" s="263"/>
      <c r="UP489" s="263"/>
      <c r="UQ489" s="263"/>
      <c r="UR489" s="263"/>
      <c r="US489" s="263"/>
      <c r="UT489" s="263"/>
      <c r="UU489" s="263"/>
      <c r="UV489" s="263"/>
      <c r="UW489" s="263"/>
      <c r="UX489" s="263"/>
      <c r="UY489" s="263"/>
      <c r="UZ489" s="263"/>
      <c r="VA489" s="263"/>
      <c r="VB489" s="263"/>
      <c r="VC489" s="263"/>
      <c r="VD489" s="263"/>
      <c r="VE489" s="263"/>
      <c r="VF489" s="263"/>
      <c r="VG489" s="263"/>
      <c r="VH489" s="263"/>
      <c r="VI489" s="263"/>
      <c r="VJ489" s="263"/>
      <c r="VK489" s="263"/>
      <c r="VL489" s="263"/>
      <c r="VM489" s="263"/>
      <c r="VN489" s="263"/>
      <c r="VO489" s="263"/>
      <c r="VP489" s="263"/>
      <c r="VQ489" s="263"/>
      <c r="VR489" s="263"/>
      <c r="VS489" s="263"/>
      <c r="VT489" s="263"/>
      <c r="VU489" s="263"/>
      <c r="VV489" s="263"/>
      <c r="VW489" s="263"/>
      <c r="VX489" s="263"/>
      <c r="VY489" s="263"/>
      <c r="VZ489" s="263"/>
      <c r="WA489" s="263"/>
      <c r="WB489" s="263"/>
      <c r="WC489" s="263"/>
      <c r="WD489" s="263"/>
      <c r="WE489" s="263"/>
      <c r="WF489" s="263"/>
      <c r="WG489" s="263"/>
      <c r="WH489" s="263"/>
      <c r="WI489" s="263"/>
      <c r="WJ489" s="263"/>
      <c r="WK489" s="263"/>
      <c r="WL489" s="263"/>
      <c r="WM489" s="263"/>
      <c r="WN489" s="263"/>
      <c r="WO489" s="263"/>
      <c r="WP489" s="263"/>
      <c r="WQ489" s="263"/>
      <c r="WR489" s="263"/>
      <c r="WS489" s="263"/>
      <c r="WT489" s="263"/>
      <c r="WU489" s="263"/>
      <c r="WV489" s="263"/>
      <c r="WW489" s="263"/>
      <c r="WX489" s="263"/>
      <c r="WY489" s="263"/>
      <c r="WZ489" s="263"/>
      <c r="XA489" s="263"/>
      <c r="XB489" s="263"/>
      <c r="XC489" s="263"/>
      <c r="XD489" s="263"/>
      <c r="XE489" s="263"/>
      <c r="XF489" s="263"/>
      <c r="XG489" s="263"/>
      <c r="XH489" s="263"/>
      <c r="XI489" s="263"/>
      <c r="XJ489" s="263"/>
      <c r="XK489" s="263"/>
      <c r="XL489" s="263"/>
      <c r="XM489" s="263"/>
      <c r="XN489" s="263"/>
      <c r="XO489" s="263"/>
      <c r="XP489" s="263"/>
      <c r="XQ489" s="263"/>
      <c r="XR489" s="263"/>
      <c r="XS489" s="263"/>
      <c r="XT489" s="263"/>
      <c r="XU489" s="263"/>
      <c r="XV489" s="263"/>
      <c r="XW489" s="263"/>
      <c r="XX489" s="263"/>
      <c r="XY489" s="263"/>
      <c r="XZ489" s="263"/>
      <c r="YA489" s="263"/>
      <c r="YB489" s="263"/>
      <c r="YC489" s="263"/>
      <c r="YD489" s="263"/>
      <c r="YE489" s="263"/>
      <c r="YF489" s="263"/>
      <c r="YG489" s="263"/>
      <c r="YH489" s="263"/>
      <c r="YI489" s="263"/>
      <c r="YJ489" s="263"/>
      <c r="YK489" s="263"/>
      <c r="YL489" s="263"/>
      <c r="YM489" s="263"/>
      <c r="YN489" s="263"/>
      <c r="YO489" s="263"/>
      <c r="YP489" s="263"/>
      <c r="YQ489" s="263"/>
      <c r="YR489" s="263"/>
      <c r="YS489" s="263"/>
      <c r="YT489" s="263"/>
      <c r="YU489" s="263"/>
      <c r="YV489" s="263"/>
      <c r="YW489" s="263"/>
      <c r="YX489" s="263"/>
      <c r="YY489" s="263"/>
      <c r="YZ489" s="263"/>
      <c r="ZA489" s="263"/>
      <c r="ZB489" s="263"/>
      <c r="ZC489" s="263"/>
      <c r="ZD489" s="263"/>
      <c r="ZE489" s="263"/>
      <c r="ZF489" s="263"/>
      <c r="ZG489" s="263"/>
      <c r="ZH489" s="263"/>
      <c r="ZI489" s="263"/>
      <c r="ZJ489" s="263"/>
      <c r="ZK489" s="263"/>
      <c r="ZL489" s="263"/>
      <c r="ZM489" s="263"/>
      <c r="ZN489" s="263"/>
      <c r="ZO489" s="263"/>
      <c r="ZP489" s="263"/>
      <c r="ZQ489" s="263"/>
      <c r="ZR489" s="263"/>
      <c r="ZS489" s="263"/>
      <c r="ZT489" s="263"/>
      <c r="ZU489" s="263"/>
      <c r="ZV489" s="263"/>
      <c r="ZW489" s="263"/>
      <c r="ZX489" s="263"/>
      <c r="ZY489" s="263"/>
      <c r="ZZ489" s="263"/>
      <c r="AAA489" s="263"/>
      <c r="AAB489" s="263"/>
      <c r="AAC489" s="263"/>
      <c r="AAD489" s="263"/>
      <c r="AAE489" s="263"/>
      <c r="AAF489" s="263"/>
      <c r="AAG489" s="263"/>
      <c r="AAH489" s="263"/>
      <c r="AAI489" s="263"/>
      <c r="AAJ489" s="263"/>
      <c r="AAK489" s="263"/>
      <c r="AAL489" s="263"/>
      <c r="AAM489" s="263"/>
      <c r="AAN489" s="263"/>
      <c r="AAO489" s="263"/>
      <c r="AAP489" s="263"/>
      <c r="AAQ489" s="263"/>
      <c r="AAR489" s="263"/>
      <c r="AAS489" s="263"/>
      <c r="AAT489" s="263"/>
      <c r="AAU489" s="263"/>
      <c r="AAV489" s="263"/>
      <c r="AAW489" s="263"/>
      <c r="AAX489" s="263"/>
      <c r="AAY489" s="263"/>
      <c r="AAZ489" s="263"/>
      <c r="ABA489" s="263"/>
      <c r="ABB489" s="263"/>
      <c r="ABC489" s="263"/>
      <c r="ABD489" s="263"/>
      <c r="ABE489" s="263"/>
      <c r="ABF489" s="263"/>
      <c r="ABG489" s="263"/>
      <c r="ABH489" s="263"/>
      <c r="ABI489" s="263"/>
      <c r="ABJ489" s="263"/>
      <c r="ABK489" s="263"/>
      <c r="ABL489" s="263"/>
      <c r="ABM489" s="263"/>
      <c r="ABN489" s="263"/>
      <c r="ABO489" s="263"/>
      <c r="ABP489" s="263"/>
      <c r="ABQ489" s="263"/>
      <c r="ABR489" s="263"/>
      <c r="ABS489" s="263"/>
      <c r="ABT489" s="263"/>
      <c r="ABU489" s="263"/>
      <c r="ABV489" s="263"/>
      <c r="ABW489" s="263"/>
      <c r="ABX489" s="263"/>
      <c r="ABY489" s="263"/>
      <c r="ABZ489" s="263"/>
      <c r="ACA489" s="263"/>
      <c r="ACB489" s="263"/>
      <c r="ACC489" s="263"/>
      <c r="ACD489" s="263"/>
      <c r="ACE489" s="263"/>
      <c r="ACF489" s="263"/>
      <c r="ACG489" s="263"/>
      <c r="ACH489" s="263"/>
      <c r="ACI489" s="263"/>
      <c r="ACJ489" s="263"/>
      <c r="ACK489" s="263"/>
      <c r="ACL489" s="263"/>
      <c r="ACM489" s="263"/>
      <c r="ACN489" s="263"/>
      <c r="ACO489" s="263"/>
      <c r="ACP489" s="263"/>
      <c r="ACQ489" s="263"/>
      <c r="ACR489" s="263"/>
      <c r="ACS489" s="263"/>
      <c r="ACT489" s="263"/>
      <c r="ACU489" s="263"/>
      <c r="ACV489" s="263"/>
      <c r="ACW489" s="263"/>
      <c r="ACX489" s="263"/>
      <c r="ACY489" s="263"/>
      <c r="ACZ489" s="263"/>
      <c r="ADA489" s="263"/>
      <c r="ADB489" s="263"/>
      <c r="ADC489" s="263"/>
      <c r="ADD489" s="263"/>
      <c r="ADE489" s="263"/>
      <c r="ADF489" s="263"/>
      <c r="ADG489" s="263"/>
      <c r="ADH489" s="263"/>
      <c r="ADI489" s="263"/>
      <c r="ADJ489" s="263"/>
      <c r="ADK489" s="263"/>
      <c r="ADL489" s="263"/>
      <c r="ADM489" s="263"/>
      <c r="ADN489" s="263"/>
      <c r="ADO489" s="263"/>
      <c r="ADP489" s="263"/>
      <c r="ADQ489" s="263"/>
      <c r="ADR489" s="263"/>
      <c r="ADS489" s="263"/>
      <c r="ADT489" s="263"/>
      <c r="ADU489" s="263"/>
      <c r="ADV489" s="263"/>
      <c r="ADW489" s="263"/>
      <c r="ADX489" s="263"/>
      <c r="ADY489" s="263"/>
      <c r="ADZ489" s="263"/>
      <c r="AEA489" s="263"/>
      <c r="AEB489" s="263"/>
      <c r="AEC489" s="263"/>
      <c r="AED489" s="263"/>
      <c r="AEE489" s="263"/>
      <c r="AEF489" s="263"/>
      <c r="AEG489" s="263"/>
      <c r="AEH489" s="263"/>
      <c r="AEI489" s="263"/>
      <c r="AEJ489" s="263"/>
      <c r="AEK489" s="263"/>
      <c r="AEL489" s="263"/>
      <c r="AEM489" s="263"/>
      <c r="AEN489" s="263"/>
      <c r="AEO489" s="263"/>
      <c r="AEP489" s="263"/>
      <c r="AEQ489" s="263"/>
      <c r="AER489" s="263"/>
      <c r="AES489" s="263"/>
      <c r="AET489" s="263"/>
      <c r="AEU489" s="263"/>
      <c r="AEV489" s="263"/>
      <c r="AEW489" s="263"/>
      <c r="AEX489" s="263"/>
      <c r="AEY489" s="263"/>
      <c r="AEZ489" s="263"/>
      <c r="AFA489" s="263"/>
      <c r="AFB489" s="263"/>
      <c r="AFC489" s="263"/>
      <c r="AFD489" s="263"/>
      <c r="AFE489" s="263"/>
      <c r="AFF489" s="263"/>
      <c r="AFG489" s="263"/>
      <c r="AFH489" s="263"/>
      <c r="AFI489" s="263"/>
      <c r="AFJ489" s="263"/>
      <c r="AFK489" s="263"/>
      <c r="AFL489" s="263"/>
      <c r="AFM489" s="263"/>
      <c r="AFN489" s="263"/>
      <c r="AFO489" s="263"/>
      <c r="AFP489" s="263"/>
      <c r="AFQ489" s="263"/>
      <c r="AFR489" s="263"/>
      <c r="AFS489" s="263"/>
      <c r="AFT489" s="263"/>
      <c r="AFU489" s="263"/>
      <c r="AFV489" s="263"/>
      <c r="AFW489" s="263"/>
      <c r="AFX489" s="263"/>
      <c r="AFY489" s="263"/>
      <c r="AFZ489" s="263"/>
      <c r="AGA489" s="263"/>
      <c r="AGB489" s="263"/>
      <c r="AGC489" s="263"/>
      <c r="AGD489" s="263"/>
      <c r="AGE489" s="263"/>
      <c r="AGF489" s="263"/>
      <c r="AGG489" s="263"/>
      <c r="AGH489" s="263"/>
      <c r="AGI489" s="263"/>
      <c r="AGJ489" s="263"/>
      <c r="AGK489" s="263"/>
      <c r="AGL489" s="263"/>
      <c r="AGM489" s="263"/>
      <c r="AGN489" s="263"/>
      <c r="AGO489" s="263"/>
      <c r="AGP489" s="263"/>
      <c r="AGQ489" s="263"/>
      <c r="AGR489" s="263"/>
      <c r="AGS489" s="263"/>
      <c r="AGT489" s="263"/>
      <c r="AGU489" s="263"/>
      <c r="AGV489" s="263"/>
      <c r="AGW489" s="263"/>
      <c r="AGX489" s="263"/>
      <c r="AGY489" s="263"/>
      <c r="AGZ489" s="263"/>
      <c r="AHA489" s="263"/>
      <c r="AHB489" s="263"/>
      <c r="AHC489" s="263"/>
      <c r="AHD489" s="263"/>
      <c r="AHE489" s="263"/>
      <c r="AHF489" s="263"/>
      <c r="AHG489" s="263"/>
      <c r="AHH489" s="263"/>
      <c r="AHI489" s="263"/>
      <c r="AHJ489" s="263"/>
      <c r="AHK489" s="263"/>
      <c r="AHL489" s="263"/>
      <c r="AHM489" s="263"/>
      <c r="AHN489" s="263"/>
      <c r="AHO489" s="263"/>
      <c r="AHP489" s="263"/>
      <c r="AHQ489" s="263"/>
      <c r="AHR489" s="263"/>
      <c r="AHS489" s="263"/>
      <c r="AHT489" s="263"/>
      <c r="AHU489" s="263"/>
      <c r="AHV489" s="263"/>
      <c r="AHW489" s="263"/>
      <c r="AHX489" s="263"/>
      <c r="AHY489" s="263"/>
      <c r="AHZ489" s="263"/>
      <c r="AIA489" s="263"/>
      <c r="AIB489" s="263"/>
      <c r="AIC489" s="263"/>
      <c r="AID489" s="263"/>
      <c r="AIE489" s="263"/>
      <c r="AIF489" s="263"/>
      <c r="AIG489" s="263"/>
      <c r="AIH489" s="263"/>
      <c r="AII489" s="263"/>
      <c r="AIJ489" s="263"/>
      <c r="AIK489" s="263"/>
      <c r="AIL489" s="263"/>
      <c r="AIM489" s="263"/>
      <c r="AIN489" s="263"/>
      <c r="AIO489" s="263"/>
      <c r="AIP489" s="263"/>
      <c r="AIQ489" s="263"/>
      <c r="AIR489" s="263"/>
      <c r="AIS489" s="263"/>
      <c r="AIT489" s="263"/>
      <c r="AIU489" s="263"/>
      <c r="AIV489" s="263"/>
      <c r="AIW489" s="263"/>
      <c r="AIX489" s="263"/>
      <c r="AIY489" s="263"/>
      <c r="AIZ489" s="263"/>
      <c r="AJA489" s="263"/>
      <c r="AJB489" s="263"/>
      <c r="AJC489" s="263"/>
      <c r="AJD489" s="263"/>
      <c r="AJE489" s="263"/>
      <c r="AJF489" s="263"/>
      <c r="AJG489" s="263"/>
      <c r="AJH489" s="263"/>
      <c r="AJI489" s="263"/>
      <c r="AJJ489" s="263"/>
      <c r="AJK489" s="263"/>
      <c r="AJL489" s="263"/>
      <c r="AJM489" s="263"/>
      <c r="AJN489" s="263"/>
      <c r="AJO489" s="263"/>
      <c r="AJP489" s="263"/>
      <c r="AJQ489" s="263"/>
      <c r="AJR489" s="263"/>
      <c r="AJS489" s="263"/>
      <c r="AJT489" s="263"/>
      <c r="AJU489" s="263"/>
      <c r="AJV489" s="263"/>
      <c r="AJW489" s="263"/>
      <c r="AJX489" s="263"/>
      <c r="AJY489" s="263"/>
      <c r="AJZ489" s="263"/>
      <c r="AKA489" s="263"/>
      <c r="AKB489" s="263"/>
      <c r="AKC489" s="263"/>
      <c r="AKD489" s="263"/>
      <c r="AKE489" s="263"/>
      <c r="AKF489" s="263"/>
      <c r="AKG489" s="263"/>
      <c r="AKH489" s="263"/>
      <c r="AKI489" s="263"/>
      <c r="AKJ489" s="263"/>
      <c r="AKK489" s="263"/>
      <c r="AKL489" s="263"/>
      <c r="AKM489" s="263"/>
      <c r="AKN489" s="263"/>
      <c r="AKO489" s="263"/>
      <c r="AKP489" s="263"/>
      <c r="AKQ489" s="263"/>
      <c r="AKR489" s="263"/>
      <c r="AKS489" s="263"/>
      <c r="AKT489" s="263"/>
      <c r="AKU489" s="263"/>
      <c r="AKV489" s="263"/>
      <c r="AKW489" s="263"/>
      <c r="AKX489" s="263"/>
      <c r="AKY489" s="263"/>
      <c r="AKZ489" s="263"/>
      <c r="ALA489" s="263"/>
      <c r="ALB489" s="263"/>
      <c r="ALC489" s="263"/>
      <c r="ALD489" s="263"/>
      <c r="ALE489" s="263"/>
      <c r="ALF489" s="263"/>
      <c r="ALG489" s="263"/>
      <c r="ALH489" s="263"/>
      <c r="ALI489" s="263"/>
      <c r="ALJ489" s="263"/>
      <c r="ALK489" s="263"/>
      <c r="ALL489" s="263"/>
      <c r="ALM489" s="263"/>
      <c r="ALN489" s="263"/>
      <c r="ALO489" s="263"/>
      <c r="ALP489" s="263"/>
      <c r="ALQ489" s="263"/>
      <c r="ALR489" s="263"/>
      <c r="ALS489" s="263"/>
      <c r="ALT489" s="263"/>
      <c r="ALU489" s="263"/>
      <c r="ALV489" s="263"/>
      <c r="ALW489" s="263"/>
      <c r="ALX489" s="263"/>
      <c r="ALY489" s="263"/>
      <c r="ALZ489" s="263"/>
      <c r="AMA489" s="263"/>
      <c r="AMB489" s="263"/>
      <c r="AMC489" s="263"/>
      <c r="AMD489" s="263"/>
      <c r="AME489" s="263"/>
      <c r="AMF489" s="263"/>
      <c r="AMG489" s="263"/>
      <c r="AMH489" s="263"/>
      <c r="AMI489" s="263"/>
      <c r="AMJ489" s="263"/>
      <c r="AMK489" s="263"/>
      <c r="AML489" s="263"/>
      <c r="AMM489" s="263"/>
      <c r="AMN489" s="263"/>
      <c r="AMO489" s="263"/>
      <c r="AMP489" s="263"/>
      <c r="AMQ489" s="263"/>
      <c r="AMR489" s="263"/>
      <c r="AMS489" s="263"/>
      <c r="AMT489" s="263"/>
      <c r="AMU489" s="263"/>
      <c r="AMV489" s="263"/>
      <c r="AMW489" s="263"/>
      <c r="AMX489" s="263"/>
      <c r="AMY489" s="263"/>
      <c r="AMZ489" s="263"/>
      <c r="ANA489" s="263"/>
      <c r="ANB489" s="263"/>
      <c r="ANC489" s="263"/>
      <c r="AND489" s="263"/>
      <c r="ANE489" s="263"/>
      <c r="ANF489" s="263"/>
      <c r="ANG489" s="263"/>
      <c r="ANH489" s="263"/>
      <c r="ANI489" s="263"/>
      <c r="ANJ489" s="263"/>
      <c r="ANK489" s="263"/>
      <c r="ANL489" s="263"/>
      <c r="ANM489" s="263"/>
      <c r="ANN489" s="263"/>
      <c r="ANO489" s="263"/>
      <c r="ANP489" s="263"/>
      <c r="ANQ489" s="263"/>
      <c r="ANR489" s="263"/>
      <c r="ANS489" s="263"/>
      <c r="ANT489" s="263"/>
      <c r="ANU489" s="263"/>
      <c r="ANV489" s="263"/>
      <c r="ANW489" s="263"/>
      <c r="ANX489" s="263"/>
      <c r="ANY489" s="263"/>
      <c r="ANZ489" s="263"/>
      <c r="AOA489" s="263"/>
      <c r="AOB489" s="263"/>
      <c r="AOC489" s="263"/>
      <c r="AOD489" s="263"/>
      <c r="AOE489" s="263"/>
      <c r="AOF489" s="263"/>
      <c r="AOG489" s="263"/>
      <c r="AOH489" s="263"/>
      <c r="AOI489" s="263"/>
      <c r="AOJ489" s="263"/>
      <c r="AOK489" s="263"/>
      <c r="AOL489" s="263"/>
      <c r="AOM489" s="263"/>
      <c r="AON489" s="263"/>
      <c r="AOO489" s="263"/>
      <c r="AOP489" s="263"/>
      <c r="AOQ489" s="263"/>
      <c r="AOR489" s="263"/>
      <c r="AOS489" s="263"/>
      <c r="AOT489" s="263"/>
      <c r="AOU489" s="263"/>
    </row>
    <row r="490" spans="1:1087" s="264" customFormat="1">
      <c r="A490" s="332"/>
      <c r="B490" s="328"/>
      <c r="C490" s="292"/>
      <c r="D490" s="292"/>
      <c r="E490" s="292"/>
      <c r="F490" s="333"/>
      <c r="G490" s="334"/>
      <c r="H490" s="334"/>
      <c r="I490" s="335"/>
      <c r="J490" s="292"/>
      <c r="K490" s="336"/>
      <c r="L490" s="292"/>
      <c r="N490" s="263"/>
      <c r="O490" s="263"/>
      <c r="P490" s="263"/>
      <c r="Q490" s="263"/>
      <c r="R490" s="263"/>
      <c r="S490" s="263"/>
      <c r="T490" s="263"/>
      <c r="U490" s="263"/>
      <c r="V490" s="263"/>
      <c r="W490" s="263"/>
      <c r="X490" s="263"/>
      <c r="Y490" s="263"/>
      <c r="Z490" s="263"/>
      <c r="AA490" s="263"/>
      <c r="AB490" s="263"/>
      <c r="AC490" s="263"/>
      <c r="AD490" s="263"/>
      <c r="AE490" s="263"/>
      <c r="AF490" s="263"/>
      <c r="AG490" s="263"/>
      <c r="AH490" s="263"/>
      <c r="AI490" s="263"/>
      <c r="AJ490" s="263"/>
      <c r="AK490" s="263"/>
      <c r="AL490" s="263"/>
      <c r="AM490" s="263"/>
      <c r="AN490" s="263"/>
      <c r="AO490" s="263"/>
      <c r="AP490" s="263"/>
      <c r="AQ490" s="263"/>
      <c r="AR490" s="263"/>
      <c r="AS490" s="263"/>
      <c r="AT490" s="263"/>
      <c r="AU490" s="263"/>
      <c r="AV490" s="263"/>
      <c r="AW490" s="263"/>
      <c r="AX490" s="263"/>
      <c r="AY490" s="263"/>
      <c r="AZ490" s="263"/>
      <c r="BA490" s="263"/>
      <c r="BB490" s="263"/>
      <c r="BC490" s="263"/>
      <c r="BD490" s="263"/>
      <c r="BE490" s="263"/>
      <c r="BF490" s="263"/>
      <c r="BG490" s="263"/>
      <c r="BH490" s="263"/>
      <c r="BI490" s="263"/>
      <c r="BJ490" s="263"/>
      <c r="BK490" s="263"/>
      <c r="BL490" s="263"/>
      <c r="BM490" s="263"/>
      <c r="BN490" s="263"/>
      <c r="BO490" s="263"/>
      <c r="BP490" s="263"/>
      <c r="BQ490" s="263"/>
      <c r="BR490" s="263"/>
      <c r="BS490" s="263"/>
      <c r="BT490" s="263"/>
      <c r="BU490" s="263"/>
      <c r="BV490" s="263"/>
      <c r="BW490" s="263"/>
      <c r="BX490" s="263"/>
      <c r="BY490" s="263"/>
      <c r="BZ490" s="263"/>
      <c r="CA490" s="263"/>
      <c r="CB490" s="263"/>
      <c r="CC490" s="263"/>
      <c r="CD490" s="263"/>
      <c r="CE490" s="263"/>
      <c r="CF490" s="263"/>
      <c r="CG490" s="263"/>
      <c r="CH490" s="263"/>
      <c r="CI490" s="263"/>
      <c r="CJ490" s="263"/>
      <c r="CK490" s="263"/>
      <c r="CL490" s="263"/>
      <c r="CM490" s="263"/>
      <c r="CN490" s="263"/>
      <c r="CO490" s="263"/>
      <c r="CP490" s="263"/>
      <c r="CQ490" s="263"/>
      <c r="CR490" s="263"/>
      <c r="CS490" s="263"/>
      <c r="CT490" s="263"/>
      <c r="CU490" s="263"/>
      <c r="CV490" s="263"/>
      <c r="CW490" s="263"/>
      <c r="CX490" s="263"/>
      <c r="CY490" s="263"/>
      <c r="CZ490" s="263"/>
      <c r="DA490" s="263"/>
      <c r="DB490" s="263"/>
      <c r="DC490" s="263"/>
      <c r="DD490" s="263"/>
      <c r="DE490" s="263"/>
      <c r="DF490" s="263"/>
      <c r="DG490" s="263"/>
      <c r="DH490" s="263"/>
      <c r="DI490" s="263"/>
      <c r="DJ490" s="263"/>
      <c r="DK490" s="263"/>
      <c r="DL490" s="263"/>
      <c r="DM490" s="263"/>
      <c r="DN490" s="263"/>
      <c r="DO490" s="263"/>
      <c r="DP490" s="263"/>
      <c r="DQ490" s="263"/>
      <c r="DR490" s="263"/>
      <c r="DS490" s="263"/>
      <c r="DT490" s="263"/>
      <c r="DU490" s="263"/>
      <c r="DV490" s="263"/>
      <c r="DW490" s="263"/>
      <c r="DX490" s="263"/>
      <c r="DY490" s="263"/>
      <c r="DZ490" s="263"/>
      <c r="EA490" s="263"/>
      <c r="EB490" s="263"/>
      <c r="EC490" s="263"/>
      <c r="ED490" s="263"/>
      <c r="EE490" s="263"/>
      <c r="EF490" s="263"/>
      <c r="EG490" s="263"/>
      <c r="EH490" s="263"/>
      <c r="EI490" s="263"/>
      <c r="EJ490" s="263"/>
      <c r="EK490" s="263"/>
      <c r="EL490" s="263"/>
      <c r="EM490" s="263"/>
      <c r="EN490" s="263"/>
      <c r="EO490" s="263"/>
      <c r="EP490" s="263"/>
      <c r="EQ490" s="263"/>
      <c r="ER490" s="263"/>
      <c r="ES490" s="263"/>
      <c r="ET490" s="263"/>
      <c r="EU490" s="263"/>
      <c r="EV490" s="263"/>
      <c r="EW490" s="263"/>
      <c r="EX490" s="263"/>
      <c r="EY490" s="263"/>
      <c r="EZ490" s="263"/>
      <c r="FA490" s="263"/>
      <c r="FB490" s="263"/>
      <c r="FC490" s="263"/>
      <c r="FD490" s="263"/>
      <c r="FE490" s="263"/>
      <c r="FF490" s="263"/>
      <c r="FG490" s="263"/>
      <c r="FH490" s="263"/>
      <c r="FI490" s="263"/>
      <c r="FJ490" s="263"/>
      <c r="FK490" s="263"/>
      <c r="FL490" s="263"/>
      <c r="FM490" s="263"/>
      <c r="FN490" s="263"/>
      <c r="FO490" s="263"/>
      <c r="FP490" s="263"/>
      <c r="FQ490" s="263"/>
      <c r="FR490" s="263"/>
      <c r="FS490" s="263"/>
      <c r="FT490" s="263"/>
      <c r="FU490" s="263"/>
      <c r="FV490" s="263"/>
      <c r="FW490" s="263"/>
      <c r="FX490" s="263"/>
      <c r="FY490" s="263"/>
      <c r="FZ490" s="263"/>
      <c r="GA490" s="263"/>
      <c r="GB490" s="263"/>
      <c r="GC490" s="263"/>
      <c r="GD490" s="263"/>
      <c r="GE490" s="263"/>
      <c r="GF490" s="263"/>
      <c r="GG490" s="263"/>
      <c r="GH490" s="263"/>
      <c r="GI490" s="263"/>
      <c r="GJ490" s="263"/>
      <c r="GK490" s="263"/>
      <c r="GL490" s="263"/>
      <c r="GM490" s="263"/>
      <c r="GN490" s="263"/>
      <c r="GO490" s="263"/>
      <c r="GP490" s="263"/>
      <c r="GQ490" s="263"/>
      <c r="GR490" s="263"/>
      <c r="GS490" s="263"/>
      <c r="GT490" s="263"/>
      <c r="GU490" s="263"/>
      <c r="GV490" s="263"/>
      <c r="GW490" s="263"/>
      <c r="GX490" s="263"/>
      <c r="GY490" s="263"/>
      <c r="GZ490" s="263"/>
      <c r="HA490" s="263"/>
      <c r="HB490" s="263"/>
      <c r="HC490" s="263"/>
      <c r="HD490" s="263"/>
      <c r="HE490" s="263"/>
      <c r="HF490" s="263"/>
      <c r="HG490" s="263"/>
      <c r="HH490" s="263"/>
      <c r="HI490" s="263"/>
      <c r="HJ490" s="263"/>
      <c r="HK490" s="263"/>
      <c r="HL490" s="263"/>
      <c r="HM490" s="263"/>
      <c r="HN490" s="263"/>
      <c r="HO490" s="263"/>
      <c r="HP490" s="263"/>
      <c r="HQ490" s="263"/>
      <c r="HR490" s="263"/>
      <c r="HS490" s="263"/>
      <c r="HT490" s="263"/>
      <c r="HU490" s="263"/>
      <c r="HV490" s="263"/>
      <c r="HW490" s="263"/>
      <c r="HX490" s="263"/>
      <c r="HY490" s="263"/>
      <c r="HZ490" s="263"/>
      <c r="IA490" s="263"/>
      <c r="IB490" s="263"/>
      <c r="IC490" s="263"/>
      <c r="ID490" s="263"/>
      <c r="IE490" s="263"/>
      <c r="IF490" s="263"/>
      <c r="IG490" s="263"/>
      <c r="IH490" s="263"/>
      <c r="II490" s="263"/>
      <c r="IJ490" s="263"/>
      <c r="IK490" s="263"/>
      <c r="IL490" s="263"/>
      <c r="IM490" s="263"/>
      <c r="IN490" s="263"/>
      <c r="IO490" s="263"/>
      <c r="IP490" s="263"/>
      <c r="IQ490" s="263"/>
      <c r="IR490" s="263"/>
      <c r="IS490" s="263"/>
      <c r="IT490" s="263"/>
      <c r="IU490" s="263"/>
      <c r="IV490" s="263"/>
      <c r="IW490" s="263"/>
      <c r="IX490" s="263"/>
      <c r="IY490" s="263"/>
      <c r="IZ490" s="263"/>
      <c r="JA490" s="263"/>
      <c r="JB490" s="263"/>
      <c r="JC490" s="263"/>
      <c r="JD490" s="263"/>
      <c r="JE490" s="263"/>
      <c r="JF490" s="263"/>
      <c r="JG490" s="263"/>
      <c r="JH490" s="263"/>
      <c r="JI490" s="263"/>
      <c r="JJ490" s="263"/>
      <c r="JK490" s="263"/>
      <c r="JL490" s="263"/>
      <c r="JM490" s="263"/>
      <c r="JN490" s="263"/>
      <c r="JO490" s="263"/>
      <c r="JP490" s="263"/>
      <c r="JQ490" s="263"/>
      <c r="JR490" s="263"/>
      <c r="JS490" s="263"/>
      <c r="JT490" s="263"/>
      <c r="JU490" s="263"/>
      <c r="JV490" s="263"/>
      <c r="JW490" s="263"/>
      <c r="JX490" s="263"/>
      <c r="JY490" s="263"/>
      <c r="JZ490" s="263"/>
      <c r="KA490" s="263"/>
      <c r="KB490" s="263"/>
      <c r="KC490" s="263"/>
      <c r="KD490" s="263"/>
      <c r="KE490" s="263"/>
      <c r="KF490" s="263"/>
      <c r="KG490" s="263"/>
      <c r="KH490" s="263"/>
      <c r="KI490" s="263"/>
      <c r="KJ490" s="263"/>
      <c r="KK490" s="263"/>
      <c r="KL490" s="263"/>
      <c r="KM490" s="263"/>
      <c r="KN490" s="263"/>
      <c r="KO490" s="263"/>
      <c r="KP490" s="263"/>
      <c r="KQ490" s="263"/>
      <c r="KR490" s="263"/>
      <c r="KS490" s="263"/>
      <c r="KT490" s="263"/>
      <c r="KU490" s="263"/>
      <c r="KV490" s="263"/>
      <c r="KW490" s="263"/>
      <c r="KX490" s="263"/>
      <c r="KY490" s="263"/>
      <c r="KZ490" s="263"/>
      <c r="LA490" s="263"/>
      <c r="LB490" s="263"/>
      <c r="LC490" s="263"/>
      <c r="LD490" s="263"/>
      <c r="LE490" s="263"/>
      <c r="LF490" s="263"/>
      <c r="LG490" s="263"/>
      <c r="LH490" s="263"/>
      <c r="LI490" s="263"/>
      <c r="LJ490" s="263"/>
      <c r="LK490" s="263"/>
      <c r="LL490" s="263"/>
      <c r="LM490" s="263"/>
      <c r="LN490" s="263"/>
      <c r="LO490" s="263"/>
      <c r="LP490" s="263"/>
      <c r="LQ490" s="263"/>
      <c r="LR490" s="263"/>
      <c r="LS490" s="263"/>
      <c r="LT490" s="263"/>
      <c r="LU490" s="263"/>
      <c r="LV490" s="263"/>
      <c r="LW490" s="263"/>
      <c r="LX490" s="263"/>
      <c r="LY490" s="263"/>
      <c r="LZ490" s="263"/>
      <c r="MA490" s="263"/>
      <c r="MB490" s="263"/>
      <c r="MC490" s="263"/>
      <c r="MD490" s="263"/>
      <c r="ME490" s="263"/>
      <c r="MF490" s="263"/>
      <c r="MG490" s="263"/>
      <c r="MH490" s="263"/>
      <c r="MI490" s="263"/>
      <c r="MJ490" s="263"/>
      <c r="MK490" s="263"/>
      <c r="ML490" s="263"/>
      <c r="MM490" s="263"/>
      <c r="MN490" s="263"/>
      <c r="MO490" s="263"/>
      <c r="MP490" s="263"/>
      <c r="MQ490" s="263"/>
      <c r="MR490" s="263"/>
      <c r="MS490" s="263"/>
      <c r="MT490" s="263"/>
      <c r="MU490" s="263"/>
      <c r="MV490" s="263"/>
      <c r="MW490" s="263"/>
      <c r="MX490" s="263"/>
      <c r="MY490" s="263"/>
      <c r="MZ490" s="263"/>
      <c r="NA490" s="263"/>
      <c r="NB490" s="263"/>
      <c r="NC490" s="263"/>
      <c r="ND490" s="263"/>
      <c r="NE490" s="263"/>
      <c r="NF490" s="263"/>
      <c r="NG490" s="263"/>
      <c r="NH490" s="263"/>
      <c r="NI490" s="263"/>
      <c r="NJ490" s="263"/>
      <c r="NK490" s="263"/>
      <c r="NL490" s="263"/>
      <c r="NM490" s="263"/>
      <c r="NN490" s="263"/>
      <c r="NO490" s="263"/>
      <c r="NP490" s="263"/>
      <c r="NQ490" s="263"/>
      <c r="NR490" s="263"/>
      <c r="NS490" s="263"/>
      <c r="NT490" s="263"/>
      <c r="NU490" s="263"/>
      <c r="NV490" s="263"/>
      <c r="NW490" s="263"/>
      <c r="NX490" s="263"/>
      <c r="NY490" s="263"/>
      <c r="NZ490" s="263"/>
      <c r="OA490" s="263"/>
      <c r="OB490" s="263"/>
      <c r="OC490" s="263"/>
      <c r="OD490" s="263"/>
      <c r="OE490" s="263"/>
      <c r="OF490" s="263"/>
      <c r="OG490" s="263"/>
      <c r="OH490" s="263"/>
      <c r="OI490" s="263"/>
      <c r="OJ490" s="263"/>
      <c r="OK490" s="263"/>
      <c r="OL490" s="263"/>
      <c r="OM490" s="263"/>
      <c r="ON490" s="263"/>
      <c r="OO490" s="263"/>
      <c r="OP490" s="263"/>
      <c r="OQ490" s="263"/>
      <c r="OR490" s="263"/>
      <c r="OS490" s="263"/>
      <c r="OT490" s="263"/>
      <c r="OU490" s="263"/>
      <c r="OV490" s="263"/>
      <c r="OW490" s="263"/>
      <c r="OX490" s="263"/>
      <c r="OY490" s="263"/>
      <c r="OZ490" s="263"/>
      <c r="PA490" s="263"/>
      <c r="PB490" s="263"/>
      <c r="PC490" s="263"/>
      <c r="PD490" s="263"/>
      <c r="PE490" s="263"/>
      <c r="PF490" s="263"/>
      <c r="PG490" s="263"/>
      <c r="PH490" s="263"/>
      <c r="PI490" s="263"/>
      <c r="PJ490" s="263"/>
      <c r="PK490" s="263"/>
      <c r="PL490" s="263"/>
      <c r="PM490" s="263"/>
      <c r="PN490" s="263"/>
      <c r="PO490" s="263"/>
      <c r="PP490" s="263"/>
      <c r="PQ490" s="263"/>
      <c r="PR490" s="263"/>
      <c r="PS490" s="263"/>
      <c r="PT490" s="263"/>
      <c r="PU490" s="263"/>
      <c r="PV490" s="263"/>
      <c r="PW490" s="263"/>
      <c r="PX490" s="263"/>
      <c r="PY490" s="263"/>
      <c r="PZ490" s="263"/>
      <c r="QA490" s="263"/>
      <c r="QB490" s="263"/>
      <c r="QC490" s="263"/>
      <c r="QD490" s="263"/>
      <c r="QE490" s="263"/>
      <c r="QF490" s="263"/>
      <c r="QG490" s="263"/>
      <c r="QH490" s="263"/>
      <c r="QI490" s="263"/>
      <c r="QJ490" s="263"/>
      <c r="QK490" s="263"/>
      <c r="QL490" s="263"/>
      <c r="QM490" s="263"/>
      <c r="QN490" s="263"/>
      <c r="QO490" s="263"/>
      <c r="QP490" s="263"/>
      <c r="QQ490" s="263"/>
      <c r="QR490" s="263"/>
      <c r="QS490" s="263"/>
      <c r="QT490" s="263"/>
      <c r="QU490" s="263"/>
      <c r="QV490" s="263"/>
      <c r="QW490" s="263"/>
      <c r="QX490" s="263"/>
      <c r="QY490" s="263"/>
      <c r="QZ490" s="263"/>
      <c r="RA490" s="263"/>
      <c r="RB490" s="263"/>
      <c r="RC490" s="263"/>
      <c r="RD490" s="263"/>
      <c r="RE490" s="263"/>
      <c r="RF490" s="263"/>
      <c r="RG490" s="263"/>
      <c r="RH490" s="263"/>
      <c r="RI490" s="263"/>
      <c r="RJ490" s="263"/>
      <c r="RK490" s="263"/>
      <c r="RL490" s="263"/>
      <c r="RM490" s="263"/>
      <c r="RN490" s="263"/>
      <c r="RO490" s="263"/>
      <c r="RP490" s="263"/>
      <c r="RQ490" s="263"/>
      <c r="RR490" s="263"/>
      <c r="RS490" s="263"/>
      <c r="RT490" s="263"/>
      <c r="RU490" s="263"/>
      <c r="RV490" s="263"/>
      <c r="RW490" s="263"/>
      <c r="RX490" s="263"/>
      <c r="RY490" s="263"/>
      <c r="RZ490" s="263"/>
      <c r="SA490" s="263"/>
      <c r="SB490" s="263"/>
      <c r="SC490" s="263"/>
      <c r="SD490" s="263"/>
      <c r="SE490" s="263"/>
      <c r="SF490" s="263"/>
      <c r="SG490" s="263"/>
      <c r="SH490" s="263"/>
      <c r="SI490" s="263"/>
      <c r="SJ490" s="263"/>
      <c r="SK490" s="263"/>
      <c r="SL490" s="263"/>
      <c r="SM490" s="263"/>
      <c r="SN490" s="263"/>
      <c r="SO490" s="263"/>
      <c r="SP490" s="263"/>
      <c r="SQ490" s="263"/>
      <c r="SR490" s="263"/>
      <c r="SS490" s="263"/>
      <c r="ST490" s="263"/>
      <c r="SU490" s="263"/>
      <c r="SV490" s="263"/>
      <c r="SW490" s="263"/>
      <c r="SX490" s="263"/>
      <c r="SY490" s="263"/>
      <c r="SZ490" s="263"/>
      <c r="TA490" s="263"/>
      <c r="TB490" s="263"/>
      <c r="TC490" s="263"/>
      <c r="TD490" s="263"/>
      <c r="TE490" s="263"/>
      <c r="TF490" s="263"/>
      <c r="TG490" s="263"/>
      <c r="TH490" s="263"/>
      <c r="TI490" s="263"/>
      <c r="TJ490" s="263"/>
      <c r="TK490" s="263"/>
      <c r="TL490" s="263"/>
      <c r="TM490" s="263"/>
      <c r="TN490" s="263"/>
      <c r="TO490" s="263"/>
      <c r="TP490" s="263"/>
      <c r="TQ490" s="263"/>
      <c r="TR490" s="263"/>
      <c r="TS490" s="263"/>
      <c r="TT490" s="263"/>
      <c r="TU490" s="263"/>
      <c r="TV490" s="263"/>
      <c r="TW490" s="263"/>
      <c r="TX490" s="263"/>
      <c r="TY490" s="263"/>
      <c r="TZ490" s="263"/>
      <c r="UA490" s="263"/>
      <c r="UB490" s="263"/>
      <c r="UC490" s="263"/>
      <c r="UD490" s="263"/>
      <c r="UE490" s="263"/>
      <c r="UF490" s="263"/>
      <c r="UG490" s="263"/>
      <c r="UH490" s="263"/>
      <c r="UI490" s="263"/>
      <c r="UJ490" s="263"/>
      <c r="UK490" s="263"/>
      <c r="UL490" s="263"/>
      <c r="UM490" s="263"/>
      <c r="UN490" s="263"/>
      <c r="UO490" s="263"/>
      <c r="UP490" s="263"/>
      <c r="UQ490" s="263"/>
      <c r="UR490" s="263"/>
      <c r="US490" s="263"/>
      <c r="UT490" s="263"/>
      <c r="UU490" s="263"/>
      <c r="UV490" s="263"/>
      <c r="UW490" s="263"/>
      <c r="UX490" s="263"/>
      <c r="UY490" s="263"/>
      <c r="UZ490" s="263"/>
      <c r="VA490" s="263"/>
      <c r="VB490" s="263"/>
      <c r="VC490" s="263"/>
      <c r="VD490" s="263"/>
      <c r="VE490" s="263"/>
      <c r="VF490" s="263"/>
      <c r="VG490" s="263"/>
      <c r="VH490" s="263"/>
      <c r="VI490" s="263"/>
      <c r="VJ490" s="263"/>
      <c r="VK490" s="263"/>
      <c r="VL490" s="263"/>
      <c r="VM490" s="263"/>
      <c r="VN490" s="263"/>
      <c r="VO490" s="263"/>
      <c r="VP490" s="263"/>
      <c r="VQ490" s="263"/>
      <c r="VR490" s="263"/>
      <c r="VS490" s="263"/>
      <c r="VT490" s="263"/>
      <c r="VU490" s="263"/>
      <c r="VV490" s="263"/>
      <c r="VW490" s="263"/>
      <c r="VX490" s="263"/>
      <c r="VY490" s="263"/>
      <c r="VZ490" s="263"/>
      <c r="WA490" s="263"/>
      <c r="WB490" s="263"/>
      <c r="WC490" s="263"/>
      <c r="WD490" s="263"/>
      <c r="WE490" s="263"/>
      <c r="WF490" s="263"/>
      <c r="WG490" s="263"/>
      <c r="WH490" s="263"/>
      <c r="WI490" s="263"/>
      <c r="WJ490" s="263"/>
      <c r="WK490" s="263"/>
      <c r="WL490" s="263"/>
      <c r="WM490" s="263"/>
      <c r="WN490" s="263"/>
      <c r="WO490" s="263"/>
      <c r="WP490" s="263"/>
      <c r="WQ490" s="263"/>
      <c r="WR490" s="263"/>
      <c r="WS490" s="263"/>
      <c r="WT490" s="263"/>
      <c r="WU490" s="263"/>
      <c r="WV490" s="263"/>
      <c r="WW490" s="263"/>
      <c r="WX490" s="263"/>
      <c r="WY490" s="263"/>
      <c r="WZ490" s="263"/>
      <c r="XA490" s="263"/>
      <c r="XB490" s="263"/>
      <c r="XC490" s="263"/>
      <c r="XD490" s="263"/>
      <c r="XE490" s="263"/>
      <c r="XF490" s="263"/>
      <c r="XG490" s="263"/>
      <c r="XH490" s="263"/>
      <c r="XI490" s="263"/>
      <c r="XJ490" s="263"/>
      <c r="XK490" s="263"/>
      <c r="XL490" s="263"/>
      <c r="XM490" s="263"/>
      <c r="XN490" s="263"/>
      <c r="XO490" s="263"/>
      <c r="XP490" s="263"/>
      <c r="XQ490" s="263"/>
      <c r="XR490" s="263"/>
      <c r="XS490" s="263"/>
      <c r="XT490" s="263"/>
      <c r="XU490" s="263"/>
      <c r="XV490" s="263"/>
      <c r="XW490" s="263"/>
      <c r="XX490" s="263"/>
      <c r="XY490" s="263"/>
      <c r="XZ490" s="263"/>
      <c r="YA490" s="263"/>
      <c r="YB490" s="263"/>
      <c r="YC490" s="263"/>
      <c r="YD490" s="263"/>
      <c r="YE490" s="263"/>
      <c r="YF490" s="263"/>
      <c r="YG490" s="263"/>
      <c r="YH490" s="263"/>
      <c r="YI490" s="263"/>
      <c r="YJ490" s="263"/>
      <c r="YK490" s="263"/>
      <c r="YL490" s="263"/>
      <c r="YM490" s="263"/>
      <c r="YN490" s="263"/>
      <c r="YO490" s="263"/>
      <c r="YP490" s="263"/>
      <c r="YQ490" s="263"/>
      <c r="YR490" s="263"/>
      <c r="YS490" s="263"/>
      <c r="YT490" s="263"/>
      <c r="YU490" s="263"/>
      <c r="YV490" s="263"/>
      <c r="YW490" s="263"/>
      <c r="YX490" s="263"/>
      <c r="YY490" s="263"/>
      <c r="YZ490" s="263"/>
      <c r="ZA490" s="263"/>
      <c r="ZB490" s="263"/>
      <c r="ZC490" s="263"/>
      <c r="ZD490" s="263"/>
      <c r="ZE490" s="263"/>
      <c r="ZF490" s="263"/>
      <c r="ZG490" s="263"/>
      <c r="ZH490" s="263"/>
      <c r="ZI490" s="263"/>
      <c r="ZJ490" s="263"/>
      <c r="ZK490" s="263"/>
      <c r="ZL490" s="263"/>
      <c r="ZM490" s="263"/>
      <c r="ZN490" s="263"/>
      <c r="ZO490" s="263"/>
      <c r="ZP490" s="263"/>
      <c r="ZQ490" s="263"/>
      <c r="ZR490" s="263"/>
      <c r="ZS490" s="263"/>
      <c r="ZT490" s="263"/>
      <c r="ZU490" s="263"/>
      <c r="ZV490" s="263"/>
      <c r="ZW490" s="263"/>
      <c r="ZX490" s="263"/>
      <c r="ZY490" s="263"/>
      <c r="ZZ490" s="263"/>
      <c r="AAA490" s="263"/>
      <c r="AAB490" s="263"/>
      <c r="AAC490" s="263"/>
      <c r="AAD490" s="263"/>
      <c r="AAE490" s="263"/>
      <c r="AAF490" s="263"/>
      <c r="AAG490" s="263"/>
      <c r="AAH490" s="263"/>
      <c r="AAI490" s="263"/>
      <c r="AAJ490" s="263"/>
      <c r="AAK490" s="263"/>
      <c r="AAL490" s="263"/>
      <c r="AAM490" s="263"/>
      <c r="AAN490" s="263"/>
      <c r="AAO490" s="263"/>
      <c r="AAP490" s="263"/>
      <c r="AAQ490" s="263"/>
      <c r="AAR490" s="263"/>
      <c r="AAS490" s="263"/>
      <c r="AAT490" s="263"/>
      <c r="AAU490" s="263"/>
      <c r="AAV490" s="263"/>
      <c r="AAW490" s="263"/>
      <c r="AAX490" s="263"/>
      <c r="AAY490" s="263"/>
      <c r="AAZ490" s="263"/>
      <c r="ABA490" s="263"/>
      <c r="ABB490" s="263"/>
      <c r="ABC490" s="263"/>
      <c r="ABD490" s="263"/>
      <c r="ABE490" s="263"/>
      <c r="ABF490" s="263"/>
      <c r="ABG490" s="263"/>
      <c r="ABH490" s="263"/>
      <c r="ABI490" s="263"/>
      <c r="ABJ490" s="263"/>
      <c r="ABK490" s="263"/>
      <c r="ABL490" s="263"/>
      <c r="ABM490" s="263"/>
      <c r="ABN490" s="263"/>
      <c r="ABO490" s="263"/>
      <c r="ABP490" s="263"/>
      <c r="ABQ490" s="263"/>
      <c r="ABR490" s="263"/>
      <c r="ABS490" s="263"/>
      <c r="ABT490" s="263"/>
      <c r="ABU490" s="263"/>
      <c r="ABV490" s="263"/>
      <c r="ABW490" s="263"/>
      <c r="ABX490" s="263"/>
      <c r="ABY490" s="263"/>
      <c r="ABZ490" s="263"/>
      <c r="ACA490" s="263"/>
      <c r="ACB490" s="263"/>
      <c r="ACC490" s="263"/>
      <c r="ACD490" s="263"/>
      <c r="ACE490" s="263"/>
      <c r="ACF490" s="263"/>
      <c r="ACG490" s="263"/>
      <c r="ACH490" s="263"/>
      <c r="ACI490" s="263"/>
      <c r="ACJ490" s="263"/>
      <c r="ACK490" s="263"/>
      <c r="ACL490" s="263"/>
      <c r="ACM490" s="263"/>
      <c r="ACN490" s="263"/>
      <c r="ACO490" s="263"/>
      <c r="ACP490" s="263"/>
      <c r="ACQ490" s="263"/>
      <c r="ACR490" s="263"/>
      <c r="ACS490" s="263"/>
      <c r="ACT490" s="263"/>
      <c r="ACU490" s="263"/>
      <c r="ACV490" s="263"/>
      <c r="ACW490" s="263"/>
      <c r="ACX490" s="263"/>
      <c r="ACY490" s="263"/>
      <c r="ACZ490" s="263"/>
      <c r="ADA490" s="263"/>
      <c r="ADB490" s="263"/>
      <c r="ADC490" s="263"/>
      <c r="ADD490" s="263"/>
      <c r="ADE490" s="263"/>
      <c r="ADF490" s="263"/>
      <c r="ADG490" s="263"/>
      <c r="ADH490" s="263"/>
      <c r="ADI490" s="263"/>
      <c r="ADJ490" s="263"/>
      <c r="ADK490" s="263"/>
      <c r="ADL490" s="263"/>
      <c r="ADM490" s="263"/>
      <c r="ADN490" s="263"/>
      <c r="ADO490" s="263"/>
      <c r="ADP490" s="263"/>
      <c r="ADQ490" s="263"/>
      <c r="ADR490" s="263"/>
      <c r="ADS490" s="263"/>
      <c r="ADT490" s="263"/>
      <c r="ADU490" s="263"/>
      <c r="ADV490" s="263"/>
      <c r="ADW490" s="263"/>
      <c r="ADX490" s="263"/>
      <c r="ADY490" s="263"/>
      <c r="ADZ490" s="263"/>
      <c r="AEA490" s="263"/>
      <c r="AEB490" s="263"/>
      <c r="AEC490" s="263"/>
      <c r="AED490" s="263"/>
      <c r="AEE490" s="263"/>
      <c r="AEF490" s="263"/>
      <c r="AEG490" s="263"/>
      <c r="AEH490" s="263"/>
      <c r="AEI490" s="263"/>
      <c r="AEJ490" s="263"/>
      <c r="AEK490" s="263"/>
      <c r="AEL490" s="263"/>
      <c r="AEM490" s="263"/>
      <c r="AEN490" s="263"/>
      <c r="AEO490" s="263"/>
      <c r="AEP490" s="263"/>
      <c r="AEQ490" s="263"/>
      <c r="AER490" s="263"/>
      <c r="AES490" s="263"/>
      <c r="AET490" s="263"/>
      <c r="AEU490" s="263"/>
      <c r="AEV490" s="263"/>
      <c r="AEW490" s="263"/>
      <c r="AEX490" s="263"/>
      <c r="AEY490" s="263"/>
      <c r="AEZ490" s="263"/>
      <c r="AFA490" s="263"/>
      <c r="AFB490" s="263"/>
      <c r="AFC490" s="263"/>
      <c r="AFD490" s="263"/>
      <c r="AFE490" s="263"/>
      <c r="AFF490" s="263"/>
      <c r="AFG490" s="263"/>
      <c r="AFH490" s="263"/>
      <c r="AFI490" s="263"/>
      <c r="AFJ490" s="263"/>
      <c r="AFK490" s="263"/>
      <c r="AFL490" s="263"/>
      <c r="AFM490" s="263"/>
      <c r="AFN490" s="263"/>
      <c r="AFO490" s="263"/>
      <c r="AFP490" s="263"/>
      <c r="AFQ490" s="263"/>
      <c r="AFR490" s="263"/>
      <c r="AFS490" s="263"/>
      <c r="AFT490" s="263"/>
      <c r="AFU490" s="263"/>
      <c r="AFV490" s="263"/>
      <c r="AFW490" s="263"/>
      <c r="AFX490" s="263"/>
      <c r="AFY490" s="263"/>
      <c r="AFZ490" s="263"/>
      <c r="AGA490" s="263"/>
      <c r="AGB490" s="263"/>
      <c r="AGC490" s="263"/>
      <c r="AGD490" s="263"/>
      <c r="AGE490" s="263"/>
      <c r="AGF490" s="263"/>
      <c r="AGG490" s="263"/>
      <c r="AGH490" s="263"/>
      <c r="AGI490" s="263"/>
      <c r="AGJ490" s="263"/>
      <c r="AGK490" s="263"/>
      <c r="AGL490" s="263"/>
      <c r="AGM490" s="263"/>
      <c r="AGN490" s="263"/>
      <c r="AGO490" s="263"/>
      <c r="AGP490" s="263"/>
      <c r="AGQ490" s="263"/>
      <c r="AGR490" s="263"/>
      <c r="AGS490" s="263"/>
      <c r="AGT490" s="263"/>
      <c r="AGU490" s="263"/>
      <c r="AGV490" s="263"/>
      <c r="AGW490" s="263"/>
      <c r="AGX490" s="263"/>
      <c r="AGY490" s="263"/>
      <c r="AGZ490" s="263"/>
      <c r="AHA490" s="263"/>
      <c r="AHB490" s="263"/>
      <c r="AHC490" s="263"/>
      <c r="AHD490" s="263"/>
      <c r="AHE490" s="263"/>
      <c r="AHF490" s="263"/>
      <c r="AHG490" s="263"/>
      <c r="AHH490" s="263"/>
      <c r="AHI490" s="263"/>
      <c r="AHJ490" s="263"/>
      <c r="AHK490" s="263"/>
      <c r="AHL490" s="263"/>
      <c r="AHM490" s="263"/>
      <c r="AHN490" s="263"/>
      <c r="AHO490" s="263"/>
      <c r="AHP490" s="263"/>
      <c r="AHQ490" s="263"/>
      <c r="AHR490" s="263"/>
      <c r="AHS490" s="263"/>
      <c r="AHT490" s="263"/>
      <c r="AHU490" s="263"/>
      <c r="AHV490" s="263"/>
      <c r="AHW490" s="263"/>
      <c r="AHX490" s="263"/>
      <c r="AHY490" s="263"/>
      <c r="AHZ490" s="263"/>
      <c r="AIA490" s="263"/>
      <c r="AIB490" s="263"/>
      <c r="AIC490" s="263"/>
      <c r="AID490" s="263"/>
      <c r="AIE490" s="263"/>
      <c r="AIF490" s="263"/>
      <c r="AIG490" s="263"/>
      <c r="AIH490" s="263"/>
      <c r="AII490" s="263"/>
      <c r="AIJ490" s="263"/>
      <c r="AIK490" s="263"/>
      <c r="AIL490" s="263"/>
      <c r="AIM490" s="263"/>
      <c r="AIN490" s="263"/>
      <c r="AIO490" s="263"/>
      <c r="AIP490" s="263"/>
      <c r="AIQ490" s="263"/>
      <c r="AIR490" s="263"/>
      <c r="AIS490" s="263"/>
      <c r="AIT490" s="263"/>
      <c r="AIU490" s="263"/>
      <c r="AIV490" s="263"/>
      <c r="AIW490" s="263"/>
      <c r="AIX490" s="263"/>
      <c r="AIY490" s="263"/>
      <c r="AIZ490" s="263"/>
      <c r="AJA490" s="263"/>
      <c r="AJB490" s="263"/>
      <c r="AJC490" s="263"/>
      <c r="AJD490" s="263"/>
      <c r="AJE490" s="263"/>
      <c r="AJF490" s="263"/>
      <c r="AJG490" s="263"/>
      <c r="AJH490" s="263"/>
      <c r="AJI490" s="263"/>
      <c r="AJJ490" s="263"/>
      <c r="AJK490" s="263"/>
      <c r="AJL490" s="263"/>
      <c r="AJM490" s="263"/>
      <c r="AJN490" s="263"/>
      <c r="AJO490" s="263"/>
      <c r="AJP490" s="263"/>
      <c r="AJQ490" s="263"/>
      <c r="AJR490" s="263"/>
      <c r="AJS490" s="263"/>
      <c r="AJT490" s="263"/>
      <c r="AJU490" s="263"/>
      <c r="AJV490" s="263"/>
      <c r="AJW490" s="263"/>
      <c r="AJX490" s="263"/>
      <c r="AJY490" s="263"/>
      <c r="AJZ490" s="263"/>
      <c r="AKA490" s="263"/>
      <c r="AKB490" s="263"/>
      <c r="AKC490" s="263"/>
      <c r="AKD490" s="263"/>
      <c r="AKE490" s="263"/>
      <c r="AKF490" s="263"/>
      <c r="AKG490" s="263"/>
      <c r="AKH490" s="263"/>
      <c r="AKI490" s="263"/>
      <c r="AKJ490" s="263"/>
      <c r="AKK490" s="263"/>
      <c r="AKL490" s="263"/>
      <c r="AKM490" s="263"/>
      <c r="AKN490" s="263"/>
      <c r="AKO490" s="263"/>
      <c r="AKP490" s="263"/>
      <c r="AKQ490" s="263"/>
      <c r="AKR490" s="263"/>
      <c r="AKS490" s="263"/>
      <c r="AKT490" s="263"/>
      <c r="AKU490" s="263"/>
      <c r="AKV490" s="263"/>
      <c r="AKW490" s="263"/>
      <c r="AKX490" s="263"/>
      <c r="AKY490" s="263"/>
      <c r="AKZ490" s="263"/>
      <c r="ALA490" s="263"/>
      <c r="ALB490" s="263"/>
      <c r="ALC490" s="263"/>
      <c r="ALD490" s="263"/>
      <c r="ALE490" s="263"/>
      <c r="ALF490" s="263"/>
      <c r="ALG490" s="263"/>
      <c r="ALH490" s="263"/>
      <c r="ALI490" s="263"/>
      <c r="ALJ490" s="263"/>
      <c r="ALK490" s="263"/>
      <c r="ALL490" s="263"/>
      <c r="ALM490" s="263"/>
      <c r="ALN490" s="263"/>
      <c r="ALO490" s="263"/>
      <c r="ALP490" s="263"/>
      <c r="ALQ490" s="263"/>
      <c r="ALR490" s="263"/>
      <c r="ALS490" s="263"/>
      <c r="ALT490" s="263"/>
      <c r="ALU490" s="263"/>
      <c r="ALV490" s="263"/>
      <c r="ALW490" s="263"/>
      <c r="ALX490" s="263"/>
      <c r="ALY490" s="263"/>
      <c r="ALZ490" s="263"/>
      <c r="AMA490" s="263"/>
      <c r="AMB490" s="263"/>
      <c r="AMC490" s="263"/>
      <c r="AMD490" s="263"/>
      <c r="AME490" s="263"/>
      <c r="AMF490" s="263"/>
      <c r="AMG490" s="263"/>
      <c r="AMH490" s="263"/>
      <c r="AMI490" s="263"/>
      <c r="AMJ490" s="263"/>
      <c r="AMK490" s="263"/>
      <c r="AML490" s="263"/>
      <c r="AMM490" s="263"/>
      <c r="AMN490" s="263"/>
      <c r="AMO490" s="263"/>
      <c r="AMP490" s="263"/>
      <c r="AMQ490" s="263"/>
      <c r="AMR490" s="263"/>
      <c r="AMS490" s="263"/>
      <c r="AMT490" s="263"/>
      <c r="AMU490" s="263"/>
      <c r="AMV490" s="263"/>
      <c r="AMW490" s="263"/>
      <c r="AMX490" s="263"/>
      <c r="AMY490" s="263"/>
      <c r="AMZ490" s="263"/>
      <c r="ANA490" s="263"/>
      <c r="ANB490" s="263"/>
      <c r="ANC490" s="263"/>
      <c r="AND490" s="263"/>
      <c r="ANE490" s="263"/>
      <c r="ANF490" s="263"/>
      <c r="ANG490" s="263"/>
      <c r="ANH490" s="263"/>
      <c r="ANI490" s="263"/>
      <c r="ANJ490" s="263"/>
      <c r="ANK490" s="263"/>
      <c r="ANL490" s="263"/>
      <c r="ANM490" s="263"/>
      <c r="ANN490" s="263"/>
      <c r="ANO490" s="263"/>
      <c r="ANP490" s="263"/>
      <c r="ANQ490" s="263"/>
      <c r="ANR490" s="263"/>
      <c r="ANS490" s="263"/>
      <c r="ANT490" s="263"/>
      <c r="ANU490" s="263"/>
      <c r="ANV490" s="263"/>
      <c r="ANW490" s="263"/>
      <c r="ANX490" s="263"/>
      <c r="ANY490" s="263"/>
      <c r="ANZ490" s="263"/>
      <c r="AOA490" s="263"/>
      <c r="AOB490" s="263"/>
      <c r="AOC490" s="263"/>
      <c r="AOD490" s="263"/>
      <c r="AOE490" s="263"/>
      <c r="AOF490" s="263"/>
      <c r="AOG490" s="263"/>
      <c r="AOH490" s="263"/>
      <c r="AOI490" s="263"/>
      <c r="AOJ490" s="263"/>
      <c r="AOK490" s="263"/>
      <c r="AOL490" s="263"/>
      <c r="AOM490" s="263"/>
      <c r="AON490" s="263"/>
      <c r="AOO490" s="263"/>
      <c r="AOP490" s="263"/>
      <c r="AOQ490" s="263"/>
      <c r="AOR490" s="263"/>
      <c r="AOS490" s="263"/>
      <c r="AOT490" s="263"/>
      <c r="AOU490" s="263"/>
    </row>
    <row r="491" spans="1:1087" s="264" customFormat="1">
      <c r="A491" s="332"/>
      <c r="B491" s="328"/>
      <c r="C491" s="292"/>
      <c r="D491" s="292"/>
      <c r="E491" s="292"/>
      <c r="F491" s="333"/>
      <c r="G491" s="334"/>
      <c r="H491" s="334"/>
      <c r="I491" s="335"/>
      <c r="J491" s="292"/>
      <c r="K491" s="336"/>
      <c r="L491" s="292"/>
      <c r="N491" s="263"/>
      <c r="O491" s="263"/>
      <c r="P491" s="263"/>
      <c r="Q491" s="263"/>
      <c r="R491" s="263"/>
      <c r="S491" s="263"/>
      <c r="T491" s="263"/>
      <c r="U491" s="263"/>
      <c r="V491" s="263"/>
      <c r="W491" s="263"/>
      <c r="X491" s="263"/>
      <c r="Y491" s="263"/>
      <c r="Z491" s="263"/>
      <c r="AA491" s="263"/>
      <c r="AB491" s="263"/>
      <c r="AC491" s="263"/>
      <c r="AD491" s="263"/>
      <c r="AE491" s="263"/>
      <c r="AF491" s="263"/>
      <c r="AG491" s="263"/>
      <c r="AH491" s="263"/>
      <c r="AI491" s="263"/>
      <c r="AJ491" s="263"/>
      <c r="AK491" s="263"/>
      <c r="AL491" s="263"/>
      <c r="AM491" s="263"/>
      <c r="AN491" s="263"/>
      <c r="AO491" s="263"/>
      <c r="AP491" s="263"/>
      <c r="AQ491" s="263"/>
      <c r="AR491" s="263"/>
      <c r="AS491" s="263"/>
      <c r="AT491" s="263"/>
      <c r="AU491" s="263"/>
      <c r="AV491" s="263"/>
      <c r="AW491" s="263"/>
      <c r="AX491" s="263"/>
      <c r="AY491" s="263"/>
      <c r="AZ491" s="263"/>
      <c r="BA491" s="263"/>
      <c r="BB491" s="263"/>
      <c r="BC491" s="263"/>
      <c r="BD491" s="263"/>
      <c r="BE491" s="263"/>
      <c r="BF491" s="263"/>
      <c r="BG491" s="263"/>
      <c r="BH491" s="263"/>
      <c r="BI491" s="263"/>
      <c r="BJ491" s="263"/>
      <c r="BK491" s="263"/>
      <c r="BL491" s="263"/>
      <c r="BM491" s="263"/>
      <c r="BN491" s="263"/>
      <c r="BO491" s="263"/>
      <c r="BP491" s="263"/>
      <c r="BQ491" s="263"/>
      <c r="BR491" s="263"/>
      <c r="BS491" s="263"/>
      <c r="BT491" s="263"/>
      <c r="BU491" s="263"/>
      <c r="BV491" s="263"/>
      <c r="BW491" s="263"/>
      <c r="BX491" s="263"/>
      <c r="BY491" s="263"/>
      <c r="BZ491" s="263"/>
      <c r="CA491" s="263"/>
      <c r="CB491" s="263"/>
      <c r="CC491" s="263"/>
      <c r="CD491" s="263"/>
      <c r="CE491" s="263"/>
      <c r="CF491" s="263"/>
      <c r="CG491" s="263"/>
      <c r="CH491" s="263"/>
      <c r="CI491" s="263"/>
      <c r="CJ491" s="263"/>
      <c r="CK491" s="263"/>
      <c r="CL491" s="263"/>
      <c r="CM491" s="263"/>
      <c r="CN491" s="263"/>
      <c r="CO491" s="263"/>
      <c r="CP491" s="263"/>
      <c r="CQ491" s="263"/>
      <c r="CR491" s="263"/>
      <c r="CS491" s="263"/>
      <c r="CT491" s="263"/>
      <c r="CU491" s="263"/>
      <c r="CV491" s="263"/>
      <c r="CW491" s="263"/>
      <c r="CX491" s="263"/>
      <c r="CY491" s="263"/>
      <c r="CZ491" s="263"/>
      <c r="DA491" s="263"/>
      <c r="DB491" s="263"/>
      <c r="DC491" s="263"/>
      <c r="DD491" s="263"/>
      <c r="DE491" s="263"/>
      <c r="DF491" s="263"/>
      <c r="DG491" s="263"/>
      <c r="DH491" s="263"/>
      <c r="DI491" s="263"/>
      <c r="DJ491" s="263"/>
      <c r="DK491" s="263"/>
      <c r="DL491" s="263"/>
      <c r="DM491" s="263"/>
      <c r="DN491" s="263"/>
      <c r="DO491" s="263"/>
      <c r="DP491" s="263"/>
      <c r="DQ491" s="263"/>
      <c r="DR491" s="263"/>
      <c r="DS491" s="263"/>
      <c r="DT491" s="263"/>
      <c r="DU491" s="263"/>
      <c r="DV491" s="263"/>
      <c r="DW491" s="263"/>
      <c r="DX491" s="263"/>
      <c r="DY491" s="263"/>
      <c r="DZ491" s="263"/>
      <c r="EA491" s="263"/>
      <c r="EB491" s="263"/>
      <c r="EC491" s="263"/>
      <c r="ED491" s="263"/>
      <c r="EE491" s="263"/>
      <c r="EF491" s="263"/>
      <c r="EG491" s="263"/>
      <c r="EH491" s="263"/>
      <c r="EI491" s="263"/>
      <c r="EJ491" s="263"/>
      <c r="EK491" s="263"/>
      <c r="EL491" s="263"/>
      <c r="EM491" s="263"/>
      <c r="EN491" s="263"/>
      <c r="EO491" s="263"/>
      <c r="EP491" s="263"/>
      <c r="EQ491" s="263"/>
      <c r="ER491" s="263"/>
      <c r="ES491" s="263"/>
      <c r="ET491" s="263"/>
      <c r="EU491" s="263"/>
      <c r="EV491" s="263"/>
      <c r="EW491" s="263"/>
      <c r="EX491" s="263"/>
      <c r="EY491" s="263"/>
      <c r="EZ491" s="263"/>
      <c r="FA491" s="263"/>
      <c r="FB491" s="263"/>
      <c r="FC491" s="263"/>
      <c r="FD491" s="263"/>
      <c r="FE491" s="263"/>
      <c r="FF491" s="263"/>
      <c r="FG491" s="263"/>
      <c r="FH491" s="263"/>
      <c r="FI491" s="263"/>
      <c r="FJ491" s="263"/>
      <c r="FK491" s="263"/>
      <c r="FL491" s="263"/>
      <c r="FM491" s="263"/>
      <c r="FN491" s="263"/>
      <c r="FO491" s="263"/>
      <c r="FP491" s="263"/>
      <c r="FQ491" s="263"/>
      <c r="FR491" s="263"/>
      <c r="FS491" s="263"/>
      <c r="FT491" s="263"/>
      <c r="FU491" s="263"/>
      <c r="FV491" s="263"/>
      <c r="FW491" s="263"/>
      <c r="FX491" s="263"/>
      <c r="FY491" s="263"/>
      <c r="FZ491" s="263"/>
      <c r="GA491" s="263"/>
      <c r="GB491" s="263"/>
      <c r="GC491" s="263"/>
      <c r="GD491" s="263"/>
      <c r="GE491" s="263"/>
      <c r="GF491" s="263"/>
      <c r="GG491" s="263"/>
      <c r="GH491" s="263"/>
      <c r="GI491" s="263"/>
      <c r="GJ491" s="263"/>
      <c r="GK491" s="263"/>
      <c r="GL491" s="263"/>
      <c r="GM491" s="263"/>
      <c r="GN491" s="263"/>
      <c r="GO491" s="263"/>
      <c r="GP491" s="263"/>
      <c r="GQ491" s="263"/>
      <c r="GR491" s="263"/>
      <c r="GS491" s="263"/>
      <c r="GT491" s="263"/>
      <c r="GU491" s="263"/>
      <c r="GV491" s="263"/>
      <c r="GW491" s="263"/>
      <c r="GX491" s="263"/>
      <c r="GY491" s="263"/>
      <c r="GZ491" s="263"/>
      <c r="HA491" s="263"/>
      <c r="HB491" s="263"/>
      <c r="HC491" s="263"/>
      <c r="HD491" s="263"/>
      <c r="HE491" s="263"/>
      <c r="HF491" s="263"/>
      <c r="HG491" s="263"/>
      <c r="HH491" s="263"/>
      <c r="HI491" s="263"/>
      <c r="HJ491" s="263"/>
      <c r="HK491" s="263"/>
      <c r="HL491" s="263"/>
      <c r="HM491" s="263"/>
      <c r="HN491" s="263"/>
      <c r="HO491" s="263"/>
      <c r="HP491" s="263"/>
      <c r="HQ491" s="263"/>
      <c r="HR491" s="263"/>
      <c r="HS491" s="263"/>
      <c r="HT491" s="263"/>
      <c r="HU491" s="263"/>
      <c r="HV491" s="263"/>
      <c r="HW491" s="263"/>
      <c r="HX491" s="263"/>
      <c r="HY491" s="263"/>
      <c r="HZ491" s="263"/>
      <c r="IA491" s="263"/>
      <c r="IB491" s="263"/>
      <c r="IC491" s="263"/>
      <c r="ID491" s="263"/>
      <c r="IE491" s="263"/>
      <c r="IF491" s="263"/>
      <c r="IG491" s="263"/>
      <c r="IH491" s="263"/>
      <c r="II491" s="263"/>
      <c r="IJ491" s="263"/>
      <c r="IK491" s="263"/>
      <c r="IL491" s="263"/>
      <c r="IM491" s="263"/>
      <c r="IN491" s="263"/>
      <c r="IO491" s="263"/>
      <c r="IP491" s="263"/>
      <c r="IQ491" s="263"/>
      <c r="IR491" s="263"/>
      <c r="IS491" s="263"/>
      <c r="IT491" s="263"/>
      <c r="IU491" s="263"/>
      <c r="IV491" s="263"/>
      <c r="IW491" s="263"/>
      <c r="IX491" s="263"/>
      <c r="IY491" s="263"/>
      <c r="IZ491" s="263"/>
      <c r="JA491" s="263"/>
      <c r="JB491" s="263"/>
      <c r="JC491" s="263"/>
      <c r="JD491" s="263"/>
      <c r="JE491" s="263"/>
      <c r="JF491" s="263"/>
      <c r="JG491" s="263"/>
      <c r="JH491" s="263"/>
      <c r="JI491" s="263"/>
      <c r="JJ491" s="263"/>
      <c r="JK491" s="263"/>
      <c r="JL491" s="263"/>
      <c r="JM491" s="263"/>
      <c r="JN491" s="263"/>
      <c r="JO491" s="263"/>
      <c r="JP491" s="263"/>
      <c r="JQ491" s="263"/>
      <c r="JR491" s="263"/>
      <c r="JS491" s="263"/>
      <c r="JT491" s="263"/>
      <c r="JU491" s="263"/>
      <c r="JV491" s="263"/>
      <c r="JW491" s="263"/>
      <c r="JX491" s="263"/>
      <c r="JY491" s="263"/>
      <c r="JZ491" s="263"/>
      <c r="KA491" s="263"/>
      <c r="KB491" s="263"/>
      <c r="KC491" s="263"/>
      <c r="KD491" s="263"/>
      <c r="KE491" s="263"/>
      <c r="KF491" s="263"/>
      <c r="KG491" s="263"/>
      <c r="KH491" s="263"/>
      <c r="KI491" s="263"/>
      <c r="KJ491" s="263"/>
      <c r="KK491" s="263"/>
      <c r="KL491" s="263"/>
      <c r="KM491" s="263"/>
      <c r="KN491" s="263"/>
      <c r="KO491" s="263"/>
      <c r="KP491" s="263"/>
      <c r="KQ491" s="263"/>
      <c r="KR491" s="263"/>
      <c r="KS491" s="263"/>
      <c r="KT491" s="263"/>
      <c r="KU491" s="263"/>
      <c r="KV491" s="263"/>
      <c r="KW491" s="263"/>
      <c r="KX491" s="263"/>
      <c r="KY491" s="263"/>
      <c r="KZ491" s="263"/>
      <c r="LA491" s="263"/>
      <c r="LB491" s="263"/>
      <c r="LC491" s="263"/>
      <c r="LD491" s="263"/>
      <c r="LE491" s="263"/>
      <c r="LF491" s="263"/>
      <c r="LG491" s="263"/>
      <c r="LH491" s="263"/>
      <c r="LI491" s="263"/>
      <c r="LJ491" s="263"/>
      <c r="LK491" s="263"/>
      <c r="LL491" s="263"/>
      <c r="LM491" s="263"/>
      <c r="LN491" s="263"/>
      <c r="LO491" s="263"/>
      <c r="LP491" s="263"/>
      <c r="LQ491" s="263"/>
      <c r="LR491" s="263"/>
      <c r="LS491" s="263"/>
      <c r="LT491" s="263"/>
      <c r="LU491" s="263"/>
      <c r="LV491" s="263"/>
      <c r="LW491" s="263"/>
      <c r="LX491" s="263"/>
      <c r="LY491" s="263"/>
      <c r="LZ491" s="263"/>
      <c r="MA491" s="263"/>
      <c r="MB491" s="263"/>
      <c r="MC491" s="263"/>
      <c r="MD491" s="263"/>
      <c r="ME491" s="263"/>
      <c r="MF491" s="263"/>
      <c r="MG491" s="263"/>
      <c r="MH491" s="263"/>
      <c r="MI491" s="263"/>
      <c r="MJ491" s="263"/>
      <c r="MK491" s="263"/>
      <c r="ML491" s="263"/>
      <c r="MM491" s="263"/>
      <c r="MN491" s="263"/>
      <c r="MO491" s="263"/>
      <c r="MP491" s="263"/>
      <c r="MQ491" s="263"/>
      <c r="MR491" s="263"/>
      <c r="MS491" s="263"/>
      <c r="MT491" s="263"/>
      <c r="MU491" s="263"/>
      <c r="MV491" s="263"/>
      <c r="MW491" s="263"/>
      <c r="MX491" s="263"/>
      <c r="MY491" s="263"/>
      <c r="MZ491" s="263"/>
      <c r="NA491" s="263"/>
      <c r="NB491" s="263"/>
      <c r="NC491" s="263"/>
      <c r="ND491" s="263"/>
      <c r="NE491" s="263"/>
      <c r="NF491" s="263"/>
      <c r="NG491" s="263"/>
      <c r="NH491" s="263"/>
      <c r="NI491" s="263"/>
      <c r="NJ491" s="263"/>
      <c r="NK491" s="263"/>
      <c r="NL491" s="263"/>
      <c r="NM491" s="263"/>
      <c r="NN491" s="263"/>
      <c r="NO491" s="263"/>
      <c r="NP491" s="263"/>
      <c r="NQ491" s="263"/>
      <c r="NR491" s="263"/>
      <c r="NS491" s="263"/>
      <c r="NT491" s="263"/>
      <c r="NU491" s="263"/>
      <c r="NV491" s="263"/>
      <c r="NW491" s="263"/>
      <c r="NX491" s="263"/>
      <c r="NY491" s="263"/>
      <c r="NZ491" s="263"/>
      <c r="OA491" s="263"/>
      <c r="OB491" s="263"/>
      <c r="OC491" s="263"/>
      <c r="OD491" s="263"/>
      <c r="OE491" s="263"/>
      <c r="OF491" s="263"/>
      <c r="OG491" s="263"/>
      <c r="OH491" s="263"/>
      <c r="OI491" s="263"/>
      <c r="OJ491" s="263"/>
      <c r="OK491" s="263"/>
      <c r="OL491" s="263"/>
      <c r="OM491" s="263"/>
      <c r="ON491" s="263"/>
      <c r="OO491" s="263"/>
      <c r="OP491" s="263"/>
      <c r="OQ491" s="263"/>
      <c r="OR491" s="263"/>
      <c r="OS491" s="263"/>
      <c r="OT491" s="263"/>
      <c r="OU491" s="263"/>
      <c r="OV491" s="263"/>
      <c r="OW491" s="263"/>
      <c r="OX491" s="263"/>
      <c r="OY491" s="263"/>
      <c r="OZ491" s="263"/>
      <c r="PA491" s="263"/>
      <c r="PB491" s="263"/>
      <c r="PC491" s="263"/>
      <c r="PD491" s="263"/>
      <c r="PE491" s="263"/>
      <c r="PF491" s="263"/>
      <c r="PG491" s="263"/>
      <c r="PH491" s="263"/>
      <c r="PI491" s="263"/>
      <c r="PJ491" s="263"/>
      <c r="PK491" s="263"/>
      <c r="PL491" s="263"/>
      <c r="PM491" s="263"/>
      <c r="PN491" s="263"/>
      <c r="PO491" s="263"/>
      <c r="PP491" s="263"/>
      <c r="PQ491" s="263"/>
      <c r="PR491" s="263"/>
      <c r="PS491" s="263"/>
      <c r="PT491" s="263"/>
      <c r="PU491" s="263"/>
      <c r="PV491" s="263"/>
      <c r="PW491" s="263"/>
      <c r="PX491" s="263"/>
      <c r="PY491" s="263"/>
      <c r="PZ491" s="263"/>
      <c r="QA491" s="263"/>
      <c r="QB491" s="263"/>
      <c r="QC491" s="263"/>
      <c r="QD491" s="263"/>
      <c r="QE491" s="263"/>
      <c r="QF491" s="263"/>
      <c r="QG491" s="263"/>
      <c r="QH491" s="263"/>
      <c r="QI491" s="263"/>
      <c r="QJ491" s="263"/>
      <c r="QK491" s="263"/>
      <c r="QL491" s="263"/>
      <c r="QM491" s="263"/>
      <c r="QN491" s="263"/>
      <c r="QO491" s="263"/>
      <c r="QP491" s="263"/>
      <c r="QQ491" s="263"/>
      <c r="QR491" s="263"/>
      <c r="QS491" s="263"/>
      <c r="QT491" s="263"/>
      <c r="QU491" s="263"/>
      <c r="QV491" s="263"/>
      <c r="QW491" s="263"/>
      <c r="QX491" s="263"/>
      <c r="QY491" s="263"/>
      <c r="QZ491" s="263"/>
      <c r="RA491" s="263"/>
      <c r="RB491" s="263"/>
      <c r="RC491" s="263"/>
      <c r="RD491" s="263"/>
      <c r="RE491" s="263"/>
      <c r="RF491" s="263"/>
      <c r="RG491" s="263"/>
      <c r="RH491" s="263"/>
      <c r="RI491" s="263"/>
      <c r="RJ491" s="263"/>
      <c r="RK491" s="263"/>
      <c r="RL491" s="263"/>
      <c r="RM491" s="263"/>
      <c r="RN491" s="263"/>
      <c r="RO491" s="263"/>
      <c r="RP491" s="263"/>
      <c r="RQ491" s="263"/>
      <c r="RR491" s="263"/>
      <c r="RS491" s="263"/>
      <c r="RT491" s="263"/>
      <c r="RU491" s="263"/>
      <c r="RV491" s="263"/>
      <c r="RW491" s="263"/>
      <c r="RX491" s="263"/>
      <c r="RY491" s="263"/>
      <c r="RZ491" s="263"/>
      <c r="SA491" s="263"/>
      <c r="SB491" s="263"/>
      <c r="SC491" s="263"/>
      <c r="SD491" s="263"/>
      <c r="SE491" s="263"/>
      <c r="SF491" s="263"/>
      <c r="SG491" s="263"/>
      <c r="SH491" s="263"/>
      <c r="SI491" s="263"/>
      <c r="SJ491" s="263"/>
      <c r="SK491" s="263"/>
      <c r="SL491" s="263"/>
      <c r="SM491" s="263"/>
      <c r="SN491" s="263"/>
      <c r="SO491" s="263"/>
      <c r="SP491" s="263"/>
      <c r="SQ491" s="263"/>
      <c r="SR491" s="263"/>
      <c r="SS491" s="263"/>
      <c r="ST491" s="263"/>
      <c r="SU491" s="263"/>
      <c r="SV491" s="263"/>
      <c r="SW491" s="263"/>
      <c r="SX491" s="263"/>
      <c r="SY491" s="263"/>
      <c r="SZ491" s="263"/>
      <c r="TA491" s="263"/>
      <c r="TB491" s="263"/>
      <c r="TC491" s="263"/>
      <c r="TD491" s="263"/>
      <c r="TE491" s="263"/>
      <c r="TF491" s="263"/>
      <c r="TG491" s="263"/>
      <c r="TH491" s="263"/>
      <c r="TI491" s="263"/>
      <c r="TJ491" s="263"/>
      <c r="TK491" s="263"/>
      <c r="TL491" s="263"/>
      <c r="TM491" s="263"/>
      <c r="TN491" s="263"/>
      <c r="TO491" s="263"/>
      <c r="TP491" s="263"/>
      <c r="TQ491" s="263"/>
      <c r="TR491" s="263"/>
      <c r="TS491" s="263"/>
      <c r="TT491" s="263"/>
      <c r="TU491" s="263"/>
      <c r="TV491" s="263"/>
      <c r="TW491" s="263"/>
      <c r="TX491" s="263"/>
      <c r="TY491" s="263"/>
      <c r="TZ491" s="263"/>
      <c r="UA491" s="263"/>
      <c r="UB491" s="263"/>
      <c r="UC491" s="263"/>
      <c r="UD491" s="263"/>
      <c r="UE491" s="263"/>
      <c r="UF491" s="263"/>
      <c r="UG491" s="263"/>
      <c r="UH491" s="263"/>
      <c r="UI491" s="263"/>
      <c r="UJ491" s="263"/>
      <c r="UK491" s="263"/>
      <c r="UL491" s="263"/>
      <c r="UM491" s="263"/>
      <c r="UN491" s="263"/>
      <c r="UO491" s="263"/>
      <c r="UP491" s="263"/>
      <c r="UQ491" s="263"/>
      <c r="UR491" s="263"/>
      <c r="US491" s="263"/>
      <c r="UT491" s="263"/>
      <c r="UU491" s="263"/>
      <c r="UV491" s="263"/>
      <c r="UW491" s="263"/>
      <c r="UX491" s="263"/>
      <c r="UY491" s="263"/>
      <c r="UZ491" s="263"/>
      <c r="VA491" s="263"/>
      <c r="VB491" s="263"/>
      <c r="VC491" s="263"/>
      <c r="VD491" s="263"/>
      <c r="VE491" s="263"/>
      <c r="VF491" s="263"/>
      <c r="VG491" s="263"/>
      <c r="VH491" s="263"/>
      <c r="VI491" s="263"/>
      <c r="VJ491" s="263"/>
      <c r="VK491" s="263"/>
      <c r="VL491" s="263"/>
      <c r="VM491" s="263"/>
      <c r="VN491" s="263"/>
      <c r="VO491" s="263"/>
      <c r="VP491" s="263"/>
      <c r="VQ491" s="263"/>
      <c r="VR491" s="263"/>
      <c r="VS491" s="263"/>
      <c r="VT491" s="263"/>
      <c r="VU491" s="263"/>
      <c r="VV491" s="263"/>
      <c r="VW491" s="263"/>
      <c r="VX491" s="263"/>
      <c r="VY491" s="263"/>
      <c r="VZ491" s="263"/>
      <c r="WA491" s="263"/>
      <c r="WB491" s="263"/>
      <c r="WC491" s="263"/>
      <c r="WD491" s="263"/>
      <c r="WE491" s="263"/>
      <c r="WF491" s="263"/>
      <c r="WG491" s="263"/>
      <c r="WH491" s="263"/>
      <c r="WI491" s="263"/>
      <c r="WJ491" s="263"/>
      <c r="WK491" s="263"/>
      <c r="WL491" s="263"/>
      <c r="WM491" s="263"/>
      <c r="WN491" s="263"/>
      <c r="WO491" s="263"/>
      <c r="WP491" s="263"/>
      <c r="WQ491" s="263"/>
      <c r="WR491" s="263"/>
      <c r="WS491" s="263"/>
      <c r="WT491" s="263"/>
      <c r="WU491" s="263"/>
      <c r="WV491" s="263"/>
      <c r="WW491" s="263"/>
      <c r="WX491" s="263"/>
      <c r="WY491" s="263"/>
      <c r="WZ491" s="263"/>
      <c r="XA491" s="263"/>
      <c r="XB491" s="263"/>
      <c r="XC491" s="263"/>
      <c r="XD491" s="263"/>
      <c r="XE491" s="263"/>
      <c r="XF491" s="263"/>
      <c r="XG491" s="263"/>
      <c r="XH491" s="263"/>
      <c r="XI491" s="263"/>
      <c r="XJ491" s="263"/>
      <c r="XK491" s="263"/>
      <c r="XL491" s="263"/>
      <c r="XM491" s="263"/>
      <c r="XN491" s="263"/>
      <c r="XO491" s="263"/>
      <c r="XP491" s="263"/>
      <c r="XQ491" s="263"/>
      <c r="XR491" s="263"/>
      <c r="XS491" s="263"/>
      <c r="XT491" s="263"/>
      <c r="XU491" s="263"/>
      <c r="XV491" s="263"/>
      <c r="XW491" s="263"/>
      <c r="XX491" s="263"/>
      <c r="XY491" s="263"/>
      <c r="XZ491" s="263"/>
      <c r="YA491" s="263"/>
      <c r="YB491" s="263"/>
      <c r="YC491" s="263"/>
      <c r="YD491" s="263"/>
      <c r="YE491" s="263"/>
      <c r="YF491" s="263"/>
      <c r="YG491" s="263"/>
      <c r="YH491" s="263"/>
      <c r="YI491" s="263"/>
      <c r="YJ491" s="263"/>
      <c r="YK491" s="263"/>
      <c r="YL491" s="263"/>
      <c r="YM491" s="263"/>
      <c r="YN491" s="263"/>
      <c r="YO491" s="263"/>
      <c r="YP491" s="263"/>
      <c r="YQ491" s="263"/>
      <c r="YR491" s="263"/>
      <c r="YS491" s="263"/>
      <c r="YT491" s="263"/>
      <c r="YU491" s="263"/>
      <c r="YV491" s="263"/>
      <c r="YW491" s="263"/>
      <c r="YX491" s="263"/>
      <c r="YY491" s="263"/>
      <c r="YZ491" s="263"/>
      <c r="ZA491" s="263"/>
      <c r="ZB491" s="263"/>
      <c r="ZC491" s="263"/>
      <c r="ZD491" s="263"/>
      <c r="ZE491" s="263"/>
      <c r="ZF491" s="263"/>
      <c r="ZG491" s="263"/>
      <c r="ZH491" s="263"/>
      <c r="ZI491" s="263"/>
      <c r="ZJ491" s="263"/>
      <c r="ZK491" s="263"/>
      <c r="ZL491" s="263"/>
      <c r="ZM491" s="263"/>
      <c r="ZN491" s="263"/>
      <c r="ZO491" s="263"/>
      <c r="ZP491" s="263"/>
      <c r="ZQ491" s="263"/>
      <c r="ZR491" s="263"/>
      <c r="ZS491" s="263"/>
      <c r="ZT491" s="263"/>
      <c r="ZU491" s="263"/>
      <c r="ZV491" s="263"/>
      <c r="ZW491" s="263"/>
      <c r="ZX491" s="263"/>
      <c r="ZY491" s="263"/>
      <c r="ZZ491" s="263"/>
      <c r="AAA491" s="263"/>
      <c r="AAB491" s="263"/>
      <c r="AAC491" s="263"/>
      <c r="AAD491" s="263"/>
      <c r="AAE491" s="263"/>
      <c r="AAF491" s="263"/>
      <c r="AAG491" s="263"/>
      <c r="AAH491" s="263"/>
      <c r="AAI491" s="263"/>
      <c r="AAJ491" s="263"/>
      <c r="AAK491" s="263"/>
      <c r="AAL491" s="263"/>
      <c r="AAM491" s="263"/>
      <c r="AAN491" s="263"/>
      <c r="AAO491" s="263"/>
      <c r="AAP491" s="263"/>
      <c r="AAQ491" s="263"/>
      <c r="AAR491" s="263"/>
      <c r="AAS491" s="263"/>
      <c r="AAT491" s="263"/>
      <c r="AAU491" s="263"/>
      <c r="AAV491" s="263"/>
      <c r="AAW491" s="263"/>
      <c r="AAX491" s="263"/>
      <c r="AAY491" s="263"/>
      <c r="AAZ491" s="263"/>
      <c r="ABA491" s="263"/>
      <c r="ABB491" s="263"/>
      <c r="ABC491" s="263"/>
      <c r="ABD491" s="263"/>
      <c r="ABE491" s="263"/>
      <c r="ABF491" s="263"/>
      <c r="ABG491" s="263"/>
      <c r="ABH491" s="263"/>
      <c r="ABI491" s="263"/>
      <c r="ABJ491" s="263"/>
      <c r="ABK491" s="263"/>
      <c r="ABL491" s="263"/>
      <c r="ABM491" s="263"/>
      <c r="ABN491" s="263"/>
      <c r="ABO491" s="263"/>
      <c r="ABP491" s="263"/>
      <c r="ABQ491" s="263"/>
      <c r="ABR491" s="263"/>
      <c r="ABS491" s="263"/>
      <c r="ABT491" s="263"/>
      <c r="ABU491" s="263"/>
      <c r="ABV491" s="263"/>
      <c r="ABW491" s="263"/>
      <c r="ABX491" s="263"/>
      <c r="ABY491" s="263"/>
      <c r="ABZ491" s="263"/>
      <c r="ACA491" s="263"/>
      <c r="ACB491" s="263"/>
      <c r="ACC491" s="263"/>
      <c r="ACD491" s="263"/>
      <c r="ACE491" s="263"/>
      <c r="ACF491" s="263"/>
      <c r="ACG491" s="263"/>
      <c r="ACH491" s="263"/>
      <c r="ACI491" s="263"/>
      <c r="ACJ491" s="263"/>
      <c r="ACK491" s="263"/>
      <c r="ACL491" s="263"/>
      <c r="ACM491" s="263"/>
      <c r="ACN491" s="263"/>
      <c r="ACO491" s="263"/>
      <c r="ACP491" s="263"/>
      <c r="ACQ491" s="263"/>
      <c r="ACR491" s="263"/>
      <c r="ACS491" s="263"/>
      <c r="ACT491" s="263"/>
      <c r="ACU491" s="263"/>
      <c r="ACV491" s="263"/>
      <c r="ACW491" s="263"/>
      <c r="ACX491" s="263"/>
      <c r="ACY491" s="263"/>
      <c r="ACZ491" s="263"/>
      <c r="ADA491" s="263"/>
      <c r="ADB491" s="263"/>
      <c r="ADC491" s="263"/>
      <c r="ADD491" s="263"/>
      <c r="ADE491" s="263"/>
      <c r="ADF491" s="263"/>
      <c r="ADG491" s="263"/>
      <c r="ADH491" s="263"/>
      <c r="ADI491" s="263"/>
      <c r="ADJ491" s="263"/>
      <c r="ADK491" s="263"/>
      <c r="ADL491" s="263"/>
      <c r="ADM491" s="263"/>
      <c r="ADN491" s="263"/>
      <c r="ADO491" s="263"/>
      <c r="ADP491" s="263"/>
      <c r="ADQ491" s="263"/>
      <c r="ADR491" s="263"/>
      <c r="ADS491" s="263"/>
      <c r="ADT491" s="263"/>
      <c r="ADU491" s="263"/>
      <c r="ADV491" s="263"/>
      <c r="ADW491" s="263"/>
      <c r="ADX491" s="263"/>
      <c r="ADY491" s="263"/>
      <c r="ADZ491" s="263"/>
      <c r="AEA491" s="263"/>
      <c r="AEB491" s="263"/>
      <c r="AEC491" s="263"/>
      <c r="AED491" s="263"/>
      <c r="AEE491" s="263"/>
      <c r="AEF491" s="263"/>
      <c r="AEG491" s="263"/>
      <c r="AEH491" s="263"/>
      <c r="AEI491" s="263"/>
      <c r="AEJ491" s="263"/>
      <c r="AEK491" s="263"/>
      <c r="AEL491" s="263"/>
      <c r="AEM491" s="263"/>
      <c r="AEN491" s="263"/>
      <c r="AEO491" s="263"/>
      <c r="AEP491" s="263"/>
      <c r="AEQ491" s="263"/>
      <c r="AER491" s="263"/>
      <c r="AES491" s="263"/>
      <c r="AET491" s="263"/>
      <c r="AEU491" s="263"/>
      <c r="AEV491" s="263"/>
      <c r="AEW491" s="263"/>
      <c r="AEX491" s="263"/>
      <c r="AEY491" s="263"/>
      <c r="AEZ491" s="263"/>
      <c r="AFA491" s="263"/>
      <c r="AFB491" s="263"/>
      <c r="AFC491" s="263"/>
      <c r="AFD491" s="263"/>
      <c r="AFE491" s="263"/>
      <c r="AFF491" s="263"/>
      <c r="AFG491" s="263"/>
      <c r="AFH491" s="263"/>
      <c r="AFI491" s="263"/>
      <c r="AFJ491" s="263"/>
      <c r="AFK491" s="263"/>
      <c r="AFL491" s="263"/>
      <c r="AFM491" s="263"/>
      <c r="AFN491" s="263"/>
      <c r="AFO491" s="263"/>
      <c r="AFP491" s="263"/>
      <c r="AFQ491" s="263"/>
      <c r="AFR491" s="263"/>
      <c r="AFS491" s="263"/>
      <c r="AFT491" s="263"/>
      <c r="AFU491" s="263"/>
      <c r="AFV491" s="263"/>
      <c r="AFW491" s="263"/>
      <c r="AFX491" s="263"/>
      <c r="AFY491" s="263"/>
      <c r="AFZ491" s="263"/>
      <c r="AGA491" s="263"/>
      <c r="AGB491" s="263"/>
      <c r="AGC491" s="263"/>
      <c r="AGD491" s="263"/>
      <c r="AGE491" s="263"/>
      <c r="AGF491" s="263"/>
      <c r="AGG491" s="263"/>
      <c r="AGH491" s="263"/>
      <c r="AGI491" s="263"/>
      <c r="AGJ491" s="263"/>
      <c r="AGK491" s="263"/>
      <c r="AGL491" s="263"/>
      <c r="AGM491" s="263"/>
      <c r="AGN491" s="263"/>
      <c r="AGO491" s="263"/>
      <c r="AGP491" s="263"/>
      <c r="AGQ491" s="263"/>
      <c r="AGR491" s="263"/>
      <c r="AGS491" s="263"/>
      <c r="AGT491" s="263"/>
      <c r="AGU491" s="263"/>
      <c r="AGV491" s="263"/>
      <c r="AGW491" s="263"/>
      <c r="AGX491" s="263"/>
      <c r="AGY491" s="263"/>
      <c r="AGZ491" s="263"/>
      <c r="AHA491" s="263"/>
      <c r="AHB491" s="263"/>
      <c r="AHC491" s="263"/>
      <c r="AHD491" s="263"/>
      <c r="AHE491" s="263"/>
      <c r="AHF491" s="263"/>
      <c r="AHG491" s="263"/>
      <c r="AHH491" s="263"/>
      <c r="AHI491" s="263"/>
      <c r="AHJ491" s="263"/>
      <c r="AHK491" s="263"/>
      <c r="AHL491" s="263"/>
      <c r="AHM491" s="263"/>
      <c r="AHN491" s="263"/>
      <c r="AHO491" s="263"/>
      <c r="AHP491" s="263"/>
      <c r="AHQ491" s="263"/>
      <c r="AHR491" s="263"/>
      <c r="AHS491" s="263"/>
      <c r="AHT491" s="263"/>
      <c r="AHU491" s="263"/>
      <c r="AHV491" s="263"/>
      <c r="AHW491" s="263"/>
      <c r="AHX491" s="263"/>
      <c r="AHY491" s="263"/>
      <c r="AHZ491" s="263"/>
      <c r="AIA491" s="263"/>
      <c r="AIB491" s="263"/>
      <c r="AIC491" s="263"/>
      <c r="AID491" s="263"/>
      <c r="AIE491" s="263"/>
      <c r="AIF491" s="263"/>
      <c r="AIG491" s="263"/>
      <c r="AIH491" s="263"/>
      <c r="AII491" s="263"/>
      <c r="AIJ491" s="263"/>
      <c r="AIK491" s="263"/>
      <c r="AIL491" s="263"/>
      <c r="AIM491" s="263"/>
      <c r="AIN491" s="263"/>
      <c r="AIO491" s="263"/>
      <c r="AIP491" s="263"/>
      <c r="AIQ491" s="263"/>
      <c r="AIR491" s="263"/>
      <c r="AIS491" s="263"/>
      <c r="AIT491" s="263"/>
      <c r="AIU491" s="263"/>
      <c r="AIV491" s="263"/>
      <c r="AIW491" s="263"/>
      <c r="AIX491" s="263"/>
      <c r="AIY491" s="263"/>
      <c r="AIZ491" s="263"/>
      <c r="AJA491" s="263"/>
      <c r="AJB491" s="263"/>
      <c r="AJC491" s="263"/>
      <c r="AJD491" s="263"/>
      <c r="AJE491" s="263"/>
      <c r="AJF491" s="263"/>
      <c r="AJG491" s="263"/>
      <c r="AJH491" s="263"/>
      <c r="AJI491" s="263"/>
      <c r="AJJ491" s="263"/>
      <c r="AJK491" s="263"/>
      <c r="AJL491" s="263"/>
      <c r="AJM491" s="263"/>
      <c r="AJN491" s="263"/>
      <c r="AJO491" s="263"/>
      <c r="AJP491" s="263"/>
      <c r="AJQ491" s="263"/>
      <c r="AJR491" s="263"/>
      <c r="AJS491" s="263"/>
      <c r="AJT491" s="263"/>
      <c r="AJU491" s="263"/>
      <c r="AJV491" s="263"/>
      <c r="AJW491" s="263"/>
      <c r="AJX491" s="263"/>
      <c r="AJY491" s="263"/>
      <c r="AJZ491" s="263"/>
      <c r="AKA491" s="263"/>
      <c r="AKB491" s="263"/>
      <c r="AKC491" s="263"/>
      <c r="AKD491" s="263"/>
      <c r="AKE491" s="263"/>
      <c r="AKF491" s="263"/>
      <c r="AKG491" s="263"/>
      <c r="AKH491" s="263"/>
      <c r="AKI491" s="263"/>
      <c r="AKJ491" s="263"/>
      <c r="AKK491" s="263"/>
      <c r="AKL491" s="263"/>
      <c r="AKM491" s="263"/>
      <c r="AKN491" s="263"/>
      <c r="AKO491" s="263"/>
      <c r="AKP491" s="263"/>
      <c r="AKQ491" s="263"/>
      <c r="AKR491" s="263"/>
      <c r="AKS491" s="263"/>
      <c r="AKT491" s="263"/>
      <c r="AKU491" s="263"/>
      <c r="AKV491" s="263"/>
      <c r="AKW491" s="263"/>
      <c r="AKX491" s="263"/>
      <c r="AKY491" s="263"/>
      <c r="AKZ491" s="263"/>
      <c r="ALA491" s="263"/>
      <c r="ALB491" s="263"/>
      <c r="ALC491" s="263"/>
      <c r="ALD491" s="263"/>
      <c r="ALE491" s="263"/>
      <c r="ALF491" s="263"/>
      <c r="ALG491" s="263"/>
      <c r="ALH491" s="263"/>
      <c r="ALI491" s="263"/>
      <c r="ALJ491" s="263"/>
      <c r="ALK491" s="263"/>
      <c r="ALL491" s="263"/>
      <c r="ALM491" s="263"/>
      <c r="ALN491" s="263"/>
      <c r="ALO491" s="263"/>
      <c r="ALP491" s="263"/>
      <c r="ALQ491" s="263"/>
      <c r="ALR491" s="263"/>
      <c r="ALS491" s="263"/>
      <c r="ALT491" s="263"/>
      <c r="ALU491" s="263"/>
      <c r="ALV491" s="263"/>
      <c r="ALW491" s="263"/>
      <c r="ALX491" s="263"/>
      <c r="ALY491" s="263"/>
      <c r="ALZ491" s="263"/>
      <c r="AMA491" s="263"/>
      <c r="AMB491" s="263"/>
      <c r="AMC491" s="263"/>
      <c r="AMD491" s="263"/>
      <c r="AME491" s="263"/>
      <c r="AMF491" s="263"/>
      <c r="AMG491" s="263"/>
      <c r="AMH491" s="263"/>
      <c r="AMI491" s="263"/>
      <c r="AMJ491" s="263"/>
      <c r="AMK491" s="263"/>
      <c r="AML491" s="263"/>
      <c r="AMM491" s="263"/>
      <c r="AMN491" s="263"/>
      <c r="AMO491" s="263"/>
      <c r="AMP491" s="263"/>
      <c r="AMQ491" s="263"/>
      <c r="AMR491" s="263"/>
      <c r="AMS491" s="263"/>
      <c r="AMT491" s="263"/>
      <c r="AMU491" s="263"/>
      <c r="AMV491" s="263"/>
      <c r="AMW491" s="263"/>
      <c r="AMX491" s="263"/>
      <c r="AMY491" s="263"/>
      <c r="AMZ491" s="263"/>
      <c r="ANA491" s="263"/>
      <c r="ANB491" s="263"/>
      <c r="ANC491" s="263"/>
      <c r="AND491" s="263"/>
      <c r="ANE491" s="263"/>
      <c r="ANF491" s="263"/>
      <c r="ANG491" s="263"/>
      <c r="ANH491" s="263"/>
      <c r="ANI491" s="263"/>
      <c r="ANJ491" s="263"/>
      <c r="ANK491" s="263"/>
      <c r="ANL491" s="263"/>
      <c r="ANM491" s="263"/>
      <c r="ANN491" s="263"/>
      <c r="ANO491" s="263"/>
      <c r="ANP491" s="263"/>
      <c r="ANQ491" s="263"/>
      <c r="ANR491" s="263"/>
      <c r="ANS491" s="263"/>
      <c r="ANT491" s="263"/>
      <c r="ANU491" s="263"/>
      <c r="ANV491" s="263"/>
      <c r="ANW491" s="263"/>
      <c r="ANX491" s="263"/>
      <c r="ANY491" s="263"/>
      <c r="ANZ491" s="263"/>
      <c r="AOA491" s="263"/>
      <c r="AOB491" s="263"/>
      <c r="AOC491" s="263"/>
      <c r="AOD491" s="263"/>
      <c r="AOE491" s="263"/>
      <c r="AOF491" s="263"/>
      <c r="AOG491" s="263"/>
      <c r="AOH491" s="263"/>
      <c r="AOI491" s="263"/>
      <c r="AOJ491" s="263"/>
      <c r="AOK491" s="263"/>
      <c r="AOL491" s="263"/>
      <c r="AOM491" s="263"/>
      <c r="AON491" s="263"/>
      <c r="AOO491" s="263"/>
      <c r="AOP491" s="263"/>
      <c r="AOQ491" s="263"/>
      <c r="AOR491" s="263"/>
      <c r="AOS491" s="263"/>
      <c r="AOT491" s="263"/>
      <c r="AOU491" s="263"/>
    </row>
    <row r="492" spans="1:1087" s="264" customFormat="1">
      <c r="A492" s="332"/>
      <c r="B492" s="328"/>
      <c r="C492" s="292"/>
      <c r="D492" s="292"/>
      <c r="E492" s="292"/>
      <c r="F492" s="333"/>
      <c r="G492" s="334"/>
      <c r="H492" s="334"/>
      <c r="I492" s="335"/>
      <c r="J492" s="292"/>
      <c r="K492" s="336"/>
      <c r="L492" s="292"/>
      <c r="N492" s="263"/>
      <c r="O492" s="263"/>
      <c r="P492" s="263"/>
      <c r="Q492" s="263"/>
      <c r="R492" s="263"/>
      <c r="S492" s="263"/>
      <c r="T492" s="263"/>
      <c r="U492" s="263"/>
      <c r="V492" s="263"/>
      <c r="W492" s="263"/>
      <c r="X492" s="263"/>
      <c r="Y492" s="263"/>
      <c r="Z492" s="263"/>
      <c r="AA492" s="263"/>
      <c r="AB492" s="263"/>
      <c r="AC492" s="263"/>
      <c r="AD492" s="263"/>
      <c r="AE492" s="263"/>
      <c r="AF492" s="263"/>
      <c r="AG492" s="263"/>
      <c r="AH492" s="263"/>
      <c r="AI492" s="263"/>
      <c r="AJ492" s="263"/>
      <c r="AK492" s="263"/>
      <c r="AL492" s="263"/>
      <c r="AM492" s="263"/>
      <c r="AN492" s="263"/>
      <c r="AO492" s="263"/>
      <c r="AP492" s="263"/>
      <c r="AQ492" s="263"/>
      <c r="AR492" s="263"/>
      <c r="AS492" s="263"/>
      <c r="AT492" s="263"/>
      <c r="AU492" s="263"/>
      <c r="AV492" s="263"/>
      <c r="AW492" s="263"/>
      <c r="AX492" s="263"/>
      <c r="AY492" s="263"/>
      <c r="AZ492" s="263"/>
      <c r="BA492" s="263"/>
      <c r="BB492" s="263"/>
      <c r="BC492" s="263"/>
      <c r="BD492" s="263"/>
      <c r="BE492" s="263"/>
      <c r="BF492" s="263"/>
      <c r="BG492" s="263"/>
      <c r="BH492" s="263"/>
      <c r="BI492" s="263"/>
      <c r="BJ492" s="263"/>
      <c r="BK492" s="263"/>
      <c r="BL492" s="263"/>
      <c r="BM492" s="263"/>
      <c r="BN492" s="263"/>
      <c r="BO492" s="263"/>
      <c r="BP492" s="263"/>
      <c r="BQ492" s="263"/>
      <c r="BR492" s="263"/>
      <c r="BS492" s="263"/>
      <c r="BT492" s="263"/>
      <c r="BU492" s="263"/>
      <c r="BV492" s="263"/>
      <c r="BW492" s="263"/>
      <c r="BX492" s="263"/>
      <c r="BY492" s="263"/>
      <c r="BZ492" s="263"/>
      <c r="CA492" s="263"/>
      <c r="CB492" s="263"/>
      <c r="CC492" s="263"/>
      <c r="CD492" s="263"/>
      <c r="CE492" s="263"/>
      <c r="CF492" s="263"/>
      <c r="CG492" s="263"/>
      <c r="CH492" s="263"/>
      <c r="CI492" s="263"/>
      <c r="CJ492" s="263"/>
      <c r="CK492" s="263"/>
      <c r="CL492" s="263"/>
      <c r="CM492" s="263"/>
      <c r="CN492" s="263"/>
      <c r="CO492" s="263"/>
      <c r="CP492" s="263"/>
      <c r="CQ492" s="263"/>
      <c r="CR492" s="263"/>
      <c r="CS492" s="263"/>
      <c r="CT492" s="263"/>
      <c r="CU492" s="263"/>
      <c r="CV492" s="263"/>
      <c r="CW492" s="263"/>
      <c r="CX492" s="263"/>
      <c r="CY492" s="263"/>
      <c r="CZ492" s="263"/>
      <c r="DA492" s="263"/>
      <c r="DB492" s="263"/>
      <c r="DC492" s="263"/>
      <c r="DD492" s="263"/>
      <c r="DE492" s="263"/>
      <c r="DF492" s="263"/>
      <c r="DG492" s="263"/>
      <c r="DH492" s="263"/>
      <c r="DI492" s="263"/>
      <c r="DJ492" s="263"/>
      <c r="DK492" s="263"/>
      <c r="DL492" s="263"/>
      <c r="DM492" s="263"/>
      <c r="DN492" s="263"/>
      <c r="DO492" s="263"/>
      <c r="DP492" s="263"/>
      <c r="DQ492" s="263"/>
      <c r="DR492" s="263"/>
      <c r="DS492" s="263"/>
      <c r="DT492" s="263"/>
      <c r="DU492" s="263"/>
      <c r="DV492" s="263"/>
      <c r="DW492" s="263"/>
      <c r="DX492" s="263"/>
      <c r="DY492" s="263"/>
      <c r="DZ492" s="263"/>
      <c r="EA492" s="263"/>
      <c r="EB492" s="263"/>
      <c r="EC492" s="263"/>
      <c r="ED492" s="263"/>
      <c r="EE492" s="263"/>
      <c r="EF492" s="263"/>
      <c r="EG492" s="263"/>
      <c r="EH492" s="263"/>
      <c r="EI492" s="263"/>
      <c r="EJ492" s="263"/>
      <c r="EK492" s="263"/>
      <c r="EL492" s="263"/>
      <c r="EM492" s="263"/>
      <c r="EN492" s="263"/>
      <c r="EO492" s="263"/>
      <c r="EP492" s="263"/>
      <c r="EQ492" s="263"/>
      <c r="ER492" s="263"/>
      <c r="ES492" s="263"/>
      <c r="ET492" s="263"/>
      <c r="EU492" s="263"/>
      <c r="EV492" s="263"/>
      <c r="EW492" s="263"/>
      <c r="EX492" s="263"/>
      <c r="EY492" s="263"/>
      <c r="EZ492" s="263"/>
      <c r="FA492" s="263"/>
      <c r="FB492" s="263"/>
      <c r="FC492" s="263"/>
      <c r="FD492" s="263"/>
      <c r="FE492" s="263"/>
      <c r="FF492" s="263"/>
      <c r="FG492" s="263"/>
      <c r="FH492" s="263"/>
      <c r="FI492" s="263"/>
      <c r="FJ492" s="263"/>
      <c r="FK492" s="263"/>
      <c r="FL492" s="263"/>
      <c r="FM492" s="263"/>
      <c r="FN492" s="263"/>
      <c r="FO492" s="263"/>
      <c r="FP492" s="263"/>
      <c r="FQ492" s="263"/>
      <c r="FR492" s="263"/>
      <c r="FS492" s="263"/>
      <c r="FT492" s="263"/>
      <c r="FU492" s="263"/>
      <c r="FV492" s="263"/>
      <c r="FW492" s="263"/>
      <c r="FX492" s="263"/>
      <c r="FY492" s="263"/>
      <c r="FZ492" s="263"/>
      <c r="GA492" s="263"/>
      <c r="GB492" s="263"/>
      <c r="GC492" s="263"/>
      <c r="GD492" s="263"/>
      <c r="GE492" s="263"/>
      <c r="GF492" s="263"/>
      <c r="GG492" s="263"/>
      <c r="GH492" s="263"/>
      <c r="GI492" s="263"/>
      <c r="GJ492" s="263"/>
      <c r="GK492" s="263"/>
      <c r="GL492" s="263"/>
      <c r="GM492" s="263"/>
      <c r="GN492" s="263"/>
      <c r="GO492" s="263"/>
      <c r="GP492" s="263"/>
      <c r="GQ492" s="263"/>
      <c r="GR492" s="263"/>
      <c r="GS492" s="263"/>
      <c r="GT492" s="263"/>
      <c r="GU492" s="263"/>
      <c r="GV492" s="263"/>
      <c r="GW492" s="263"/>
      <c r="GX492" s="263"/>
      <c r="GY492" s="263"/>
      <c r="GZ492" s="263"/>
      <c r="HA492" s="263"/>
      <c r="HB492" s="263"/>
      <c r="HC492" s="263"/>
      <c r="HD492" s="263"/>
      <c r="HE492" s="263"/>
      <c r="HF492" s="263"/>
      <c r="HG492" s="263"/>
      <c r="HH492" s="263"/>
      <c r="HI492" s="263"/>
      <c r="HJ492" s="263"/>
      <c r="HK492" s="263"/>
      <c r="HL492" s="263"/>
      <c r="HM492" s="263"/>
      <c r="HN492" s="263"/>
      <c r="HO492" s="263"/>
      <c r="HP492" s="263"/>
      <c r="HQ492" s="263"/>
      <c r="HR492" s="263"/>
      <c r="HS492" s="263"/>
      <c r="HT492" s="263"/>
      <c r="HU492" s="263"/>
      <c r="HV492" s="263"/>
      <c r="HW492" s="263"/>
      <c r="HX492" s="263"/>
      <c r="HY492" s="263"/>
      <c r="HZ492" s="263"/>
      <c r="IA492" s="263"/>
      <c r="IB492" s="263"/>
      <c r="IC492" s="263"/>
      <c r="ID492" s="263"/>
      <c r="IE492" s="263"/>
      <c r="IF492" s="263"/>
      <c r="IG492" s="263"/>
      <c r="IH492" s="263"/>
      <c r="II492" s="263"/>
      <c r="IJ492" s="263"/>
      <c r="IK492" s="263"/>
      <c r="IL492" s="263"/>
      <c r="IM492" s="263"/>
      <c r="IN492" s="263"/>
      <c r="IO492" s="263"/>
      <c r="IP492" s="263"/>
      <c r="IQ492" s="263"/>
      <c r="IR492" s="263"/>
      <c r="IS492" s="263"/>
      <c r="IT492" s="263"/>
      <c r="IU492" s="263"/>
      <c r="IV492" s="263"/>
      <c r="IW492" s="263"/>
      <c r="IX492" s="263"/>
      <c r="IY492" s="263"/>
      <c r="IZ492" s="263"/>
      <c r="JA492" s="263"/>
      <c r="JB492" s="263"/>
      <c r="JC492" s="263"/>
      <c r="JD492" s="263"/>
      <c r="JE492" s="263"/>
      <c r="JF492" s="263"/>
      <c r="JG492" s="263"/>
      <c r="JH492" s="263"/>
      <c r="JI492" s="263"/>
      <c r="JJ492" s="263"/>
      <c r="JK492" s="263"/>
      <c r="JL492" s="263"/>
      <c r="JM492" s="263"/>
      <c r="JN492" s="263"/>
      <c r="JO492" s="263"/>
      <c r="JP492" s="263"/>
      <c r="JQ492" s="263"/>
      <c r="JR492" s="263"/>
      <c r="JS492" s="263"/>
      <c r="JT492" s="263"/>
      <c r="JU492" s="263"/>
      <c r="JV492" s="263"/>
      <c r="JW492" s="263"/>
      <c r="JX492" s="263"/>
      <c r="JY492" s="263"/>
      <c r="JZ492" s="263"/>
      <c r="KA492" s="263"/>
      <c r="KB492" s="263"/>
      <c r="KC492" s="263"/>
      <c r="KD492" s="263"/>
      <c r="KE492" s="263"/>
      <c r="KF492" s="263"/>
      <c r="KG492" s="263"/>
      <c r="KH492" s="263"/>
      <c r="KI492" s="263"/>
      <c r="KJ492" s="263"/>
      <c r="KK492" s="263"/>
      <c r="KL492" s="263"/>
      <c r="KM492" s="263"/>
      <c r="KN492" s="263"/>
      <c r="KO492" s="263"/>
      <c r="KP492" s="263"/>
      <c r="KQ492" s="263"/>
      <c r="KR492" s="263"/>
      <c r="KS492" s="263"/>
      <c r="KT492" s="263"/>
      <c r="KU492" s="263"/>
      <c r="KV492" s="263"/>
      <c r="KW492" s="263"/>
      <c r="KX492" s="263"/>
      <c r="KY492" s="263"/>
      <c r="KZ492" s="263"/>
      <c r="LA492" s="263"/>
      <c r="LB492" s="263"/>
      <c r="LC492" s="263"/>
      <c r="LD492" s="263"/>
      <c r="LE492" s="263"/>
      <c r="LF492" s="263"/>
      <c r="LG492" s="263"/>
      <c r="LH492" s="263"/>
      <c r="LI492" s="263"/>
      <c r="LJ492" s="263"/>
      <c r="LK492" s="263"/>
      <c r="LL492" s="263"/>
      <c r="LM492" s="263"/>
      <c r="LN492" s="263"/>
      <c r="LO492" s="263"/>
      <c r="LP492" s="263"/>
      <c r="LQ492" s="263"/>
      <c r="LR492" s="263"/>
      <c r="LS492" s="263"/>
      <c r="LT492" s="263"/>
      <c r="LU492" s="263"/>
      <c r="LV492" s="263"/>
      <c r="LW492" s="263"/>
      <c r="LX492" s="263"/>
      <c r="LY492" s="263"/>
      <c r="LZ492" s="263"/>
      <c r="MA492" s="263"/>
      <c r="MB492" s="263"/>
      <c r="MC492" s="263"/>
      <c r="MD492" s="263"/>
      <c r="ME492" s="263"/>
      <c r="MF492" s="263"/>
      <c r="MG492" s="263"/>
      <c r="MH492" s="263"/>
      <c r="MI492" s="263"/>
      <c r="MJ492" s="263"/>
      <c r="MK492" s="263"/>
      <c r="ML492" s="263"/>
      <c r="MM492" s="263"/>
      <c r="MN492" s="263"/>
      <c r="MO492" s="263"/>
      <c r="MP492" s="263"/>
      <c r="MQ492" s="263"/>
      <c r="MR492" s="263"/>
      <c r="MS492" s="263"/>
      <c r="MT492" s="263"/>
      <c r="MU492" s="263"/>
      <c r="MV492" s="263"/>
      <c r="MW492" s="263"/>
      <c r="MX492" s="263"/>
      <c r="MY492" s="263"/>
      <c r="MZ492" s="263"/>
      <c r="NA492" s="263"/>
      <c r="NB492" s="263"/>
      <c r="NC492" s="263"/>
      <c r="ND492" s="263"/>
      <c r="NE492" s="263"/>
      <c r="NF492" s="263"/>
      <c r="NG492" s="263"/>
      <c r="NH492" s="263"/>
      <c r="NI492" s="263"/>
      <c r="NJ492" s="263"/>
      <c r="NK492" s="263"/>
      <c r="NL492" s="263"/>
      <c r="NM492" s="263"/>
      <c r="NN492" s="263"/>
      <c r="NO492" s="263"/>
      <c r="NP492" s="263"/>
      <c r="NQ492" s="263"/>
      <c r="NR492" s="263"/>
      <c r="NS492" s="263"/>
      <c r="NT492" s="263"/>
      <c r="NU492" s="263"/>
      <c r="NV492" s="263"/>
      <c r="NW492" s="263"/>
      <c r="NX492" s="263"/>
      <c r="NY492" s="263"/>
      <c r="NZ492" s="263"/>
      <c r="OA492" s="263"/>
      <c r="OB492" s="263"/>
      <c r="OC492" s="263"/>
      <c r="OD492" s="263"/>
      <c r="OE492" s="263"/>
      <c r="OF492" s="263"/>
      <c r="OG492" s="263"/>
      <c r="OH492" s="263"/>
      <c r="OI492" s="263"/>
      <c r="OJ492" s="263"/>
      <c r="OK492" s="263"/>
      <c r="OL492" s="263"/>
      <c r="OM492" s="263"/>
      <c r="ON492" s="263"/>
      <c r="OO492" s="263"/>
      <c r="OP492" s="263"/>
      <c r="OQ492" s="263"/>
      <c r="OR492" s="263"/>
      <c r="OS492" s="263"/>
      <c r="OT492" s="263"/>
      <c r="OU492" s="263"/>
      <c r="OV492" s="263"/>
      <c r="OW492" s="263"/>
      <c r="OX492" s="263"/>
      <c r="OY492" s="263"/>
      <c r="OZ492" s="263"/>
      <c r="PA492" s="263"/>
      <c r="PB492" s="263"/>
      <c r="PC492" s="263"/>
      <c r="PD492" s="263"/>
      <c r="PE492" s="263"/>
      <c r="PF492" s="263"/>
      <c r="PG492" s="263"/>
      <c r="PH492" s="263"/>
      <c r="PI492" s="263"/>
      <c r="PJ492" s="263"/>
      <c r="PK492" s="263"/>
      <c r="PL492" s="263"/>
      <c r="PM492" s="263"/>
      <c r="PN492" s="263"/>
      <c r="PO492" s="263"/>
      <c r="PP492" s="263"/>
      <c r="PQ492" s="263"/>
      <c r="PR492" s="263"/>
      <c r="PS492" s="263"/>
      <c r="PT492" s="263"/>
      <c r="PU492" s="263"/>
      <c r="PV492" s="263"/>
      <c r="PW492" s="263"/>
      <c r="PX492" s="263"/>
      <c r="PY492" s="263"/>
      <c r="PZ492" s="263"/>
      <c r="QA492" s="263"/>
      <c r="QB492" s="263"/>
      <c r="QC492" s="263"/>
      <c r="QD492" s="263"/>
      <c r="QE492" s="263"/>
      <c r="QF492" s="263"/>
      <c r="QG492" s="263"/>
      <c r="QH492" s="263"/>
      <c r="QI492" s="263"/>
      <c r="QJ492" s="263"/>
      <c r="QK492" s="263"/>
      <c r="QL492" s="263"/>
      <c r="QM492" s="263"/>
      <c r="QN492" s="263"/>
      <c r="QO492" s="263"/>
      <c r="QP492" s="263"/>
      <c r="QQ492" s="263"/>
      <c r="QR492" s="263"/>
      <c r="QS492" s="263"/>
      <c r="QT492" s="263"/>
      <c r="QU492" s="263"/>
      <c r="QV492" s="263"/>
      <c r="QW492" s="263"/>
      <c r="QX492" s="263"/>
      <c r="QY492" s="263"/>
      <c r="QZ492" s="263"/>
      <c r="RA492" s="263"/>
      <c r="RB492" s="263"/>
      <c r="RC492" s="263"/>
      <c r="RD492" s="263"/>
      <c r="RE492" s="263"/>
      <c r="RF492" s="263"/>
      <c r="RG492" s="263"/>
      <c r="RH492" s="263"/>
      <c r="RI492" s="263"/>
      <c r="RJ492" s="263"/>
      <c r="RK492" s="263"/>
      <c r="RL492" s="263"/>
      <c r="RM492" s="263"/>
      <c r="RN492" s="263"/>
      <c r="RO492" s="263"/>
      <c r="RP492" s="263"/>
      <c r="RQ492" s="263"/>
      <c r="RR492" s="263"/>
      <c r="RS492" s="263"/>
      <c r="RT492" s="263"/>
      <c r="RU492" s="263"/>
      <c r="RV492" s="263"/>
      <c r="RW492" s="263"/>
      <c r="RX492" s="263"/>
      <c r="RY492" s="263"/>
      <c r="RZ492" s="263"/>
      <c r="SA492" s="263"/>
      <c r="SB492" s="263"/>
      <c r="SC492" s="263"/>
      <c r="SD492" s="263"/>
      <c r="SE492" s="263"/>
      <c r="SF492" s="263"/>
      <c r="SG492" s="263"/>
      <c r="SH492" s="263"/>
      <c r="SI492" s="263"/>
      <c r="SJ492" s="263"/>
      <c r="SK492" s="263"/>
      <c r="SL492" s="263"/>
      <c r="SM492" s="263"/>
      <c r="SN492" s="263"/>
      <c r="SO492" s="263"/>
      <c r="SP492" s="263"/>
      <c r="SQ492" s="263"/>
      <c r="SR492" s="263"/>
      <c r="SS492" s="263"/>
      <c r="ST492" s="263"/>
      <c r="SU492" s="263"/>
      <c r="SV492" s="263"/>
      <c r="SW492" s="263"/>
      <c r="SX492" s="263"/>
      <c r="SY492" s="263"/>
      <c r="SZ492" s="263"/>
      <c r="TA492" s="263"/>
      <c r="TB492" s="263"/>
      <c r="TC492" s="263"/>
      <c r="TD492" s="263"/>
      <c r="TE492" s="263"/>
      <c r="TF492" s="263"/>
      <c r="TG492" s="263"/>
      <c r="TH492" s="263"/>
      <c r="TI492" s="263"/>
      <c r="TJ492" s="263"/>
      <c r="TK492" s="263"/>
      <c r="TL492" s="263"/>
      <c r="TM492" s="263"/>
      <c r="TN492" s="263"/>
      <c r="TO492" s="263"/>
      <c r="TP492" s="263"/>
      <c r="TQ492" s="263"/>
      <c r="TR492" s="263"/>
      <c r="TS492" s="263"/>
      <c r="TT492" s="263"/>
      <c r="TU492" s="263"/>
      <c r="TV492" s="263"/>
      <c r="TW492" s="263"/>
      <c r="TX492" s="263"/>
      <c r="TY492" s="263"/>
      <c r="TZ492" s="263"/>
      <c r="UA492" s="263"/>
      <c r="UB492" s="263"/>
      <c r="UC492" s="263"/>
      <c r="UD492" s="263"/>
      <c r="UE492" s="263"/>
      <c r="UF492" s="263"/>
      <c r="UG492" s="263"/>
      <c r="UH492" s="263"/>
      <c r="UI492" s="263"/>
      <c r="UJ492" s="263"/>
      <c r="UK492" s="263"/>
      <c r="UL492" s="263"/>
      <c r="UM492" s="263"/>
      <c r="UN492" s="263"/>
      <c r="UO492" s="263"/>
      <c r="UP492" s="263"/>
      <c r="UQ492" s="263"/>
      <c r="UR492" s="263"/>
      <c r="US492" s="263"/>
      <c r="UT492" s="263"/>
      <c r="UU492" s="263"/>
      <c r="UV492" s="263"/>
      <c r="UW492" s="263"/>
      <c r="UX492" s="263"/>
      <c r="UY492" s="263"/>
      <c r="UZ492" s="263"/>
      <c r="VA492" s="263"/>
      <c r="VB492" s="263"/>
      <c r="VC492" s="263"/>
      <c r="VD492" s="263"/>
      <c r="VE492" s="263"/>
      <c r="VF492" s="263"/>
      <c r="VG492" s="263"/>
      <c r="VH492" s="263"/>
      <c r="VI492" s="263"/>
      <c r="VJ492" s="263"/>
      <c r="VK492" s="263"/>
      <c r="VL492" s="263"/>
      <c r="VM492" s="263"/>
      <c r="VN492" s="263"/>
      <c r="VO492" s="263"/>
      <c r="VP492" s="263"/>
      <c r="VQ492" s="263"/>
      <c r="VR492" s="263"/>
      <c r="VS492" s="263"/>
      <c r="VT492" s="263"/>
      <c r="VU492" s="263"/>
      <c r="VV492" s="263"/>
      <c r="VW492" s="263"/>
      <c r="VX492" s="263"/>
      <c r="VY492" s="263"/>
      <c r="VZ492" s="263"/>
      <c r="WA492" s="263"/>
      <c r="WB492" s="263"/>
      <c r="WC492" s="263"/>
      <c r="WD492" s="263"/>
      <c r="WE492" s="263"/>
      <c r="WF492" s="263"/>
      <c r="WG492" s="263"/>
      <c r="WH492" s="263"/>
      <c r="WI492" s="263"/>
      <c r="WJ492" s="263"/>
      <c r="WK492" s="263"/>
      <c r="WL492" s="263"/>
      <c r="WM492" s="263"/>
      <c r="WN492" s="263"/>
      <c r="WO492" s="263"/>
      <c r="WP492" s="263"/>
      <c r="WQ492" s="263"/>
      <c r="WR492" s="263"/>
      <c r="WS492" s="263"/>
      <c r="WT492" s="263"/>
      <c r="WU492" s="263"/>
      <c r="WV492" s="263"/>
      <c r="WW492" s="263"/>
      <c r="WX492" s="263"/>
      <c r="WY492" s="263"/>
      <c r="WZ492" s="263"/>
      <c r="XA492" s="263"/>
      <c r="XB492" s="263"/>
      <c r="XC492" s="263"/>
      <c r="XD492" s="263"/>
      <c r="XE492" s="263"/>
      <c r="XF492" s="263"/>
      <c r="XG492" s="263"/>
      <c r="XH492" s="263"/>
      <c r="XI492" s="263"/>
      <c r="XJ492" s="263"/>
      <c r="XK492" s="263"/>
      <c r="XL492" s="263"/>
      <c r="XM492" s="263"/>
      <c r="XN492" s="263"/>
      <c r="XO492" s="263"/>
      <c r="XP492" s="263"/>
      <c r="XQ492" s="263"/>
      <c r="XR492" s="263"/>
      <c r="XS492" s="263"/>
      <c r="XT492" s="263"/>
      <c r="XU492" s="263"/>
      <c r="XV492" s="263"/>
      <c r="XW492" s="263"/>
      <c r="XX492" s="263"/>
      <c r="XY492" s="263"/>
      <c r="XZ492" s="263"/>
      <c r="YA492" s="263"/>
      <c r="YB492" s="263"/>
      <c r="YC492" s="263"/>
      <c r="YD492" s="263"/>
      <c r="YE492" s="263"/>
      <c r="YF492" s="263"/>
      <c r="YG492" s="263"/>
      <c r="YH492" s="263"/>
      <c r="YI492" s="263"/>
      <c r="YJ492" s="263"/>
      <c r="YK492" s="263"/>
      <c r="YL492" s="263"/>
      <c r="YM492" s="263"/>
      <c r="YN492" s="263"/>
      <c r="YO492" s="263"/>
      <c r="YP492" s="263"/>
      <c r="YQ492" s="263"/>
      <c r="YR492" s="263"/>
      <c r="YS492" s="263"/>
      <c r="YT492" s="263"/>
      <c r="YU492" s="263"/>
      <c r="YV492" s="263"/>
      <c r="YW492" s="263"/>
      <c r="YX492" s="263"/>
      <c r="YY492" s="263"/>
      <c r="YZ492" s="263"/>
      <c r="ZA492" s="263"/>
      <c r="ZB492" s="263"/>
      <c r="ZC492" s="263"/>
      <c r="ZD492" s="263"/>
      <c r="ZE492" s="263"/>
      <c r="ZF492" s="263"/>
      <c r="ZG492" s="263"/>
      <c r="ZH492" s="263"/>
      <c r="ZI492" s="263"/>
      <c r="ZJ492" s="263"/>
      <c r="ZK492" s="263"/>
      <c r="ZL492" s="263"/>
      <c r="ZM492" s="263"/>
      <c r="ZN492" s="263"/>
      <c r="ZO492" s="263"/>
      <c r="ZP492" s="263"/>
      <c r="ZQ492" s="263"/>
      <c r="ZR492" s="263"/>
      <c r="ZS492" s="263"/>
      <c r="ZT492" s="263"/>
      <c r="ZU492" s="263"/>
      <c r="ZV492" s="263"/>
      <c r="ZW492" s="263"/>
      <c r="ZX492" s="263"/>
      <c r="ZY492" s="263"/>
      <c r="ZZ492" s="263"/>
      <c r="AAA492" s="263"/>
      <c r="AAB492" s="263"/>
      <c r="AAC492" s="263"/>
      <c r="AAD492" s="263"/>
      <c r="AAE492" s="263"/>
      <c r="AAF492" s="263"/>
      <c r="AAG492" s="263"/>
      <c r="AAH492" s="263"/>
      <c r="AAI492" s="263"/>
      <c r="AAJ492" s="263"/>
      <c r="AAK492" s="263"/>
      <c r="AAL492" s="263"/>
      <c r="AAM492" s="263"/>
      <c r="AAN492" s="263"/>
      <c r="AAO492" s="263"/>
      <c r="AAP492" s="263"/>
      <c r="AAQ492" s="263"/>
      <c r="AAR492" s="263"/>
      <c r="AAS492" s="263"/>
      <c r="AAT492" s="263"/>
      <c r="AAU492" s="263"/>
      <c r="AAV492" s="263"/>
      <c r="AAW492" s="263"/>
      <c r="AAX492" s="263"/>
      <c r="AAY492" s="263"/>
      <c r="AAZ492" s="263"/>
      <c r="ABA492" s="263"/>
      <c r="ABB492" s="263"/>
      <c r="ABC492" s="263"/>
      <c r="ABD492" s="263"/>
      <c r="ABE492" s="263"/>
      <c r="ABF492" s="263"/>
      <c r="ABG492" s="263"/>
      <c r="ABH492" s="263"/>
      <c r="ABI492" s="263"/>
      <c r="ABJ492" s="263"/>
      <c r="ABK492" s="263"/>
      <c r="ABL492" s="263"/>
      <c r="ABM492" s="263"/>
      <c r="ABN492" s="263"/>
      <c r="ABO492" s="263"/>
      <c r="ABP492" s="263"/>
      <c r="ABQ492" s="263"/>
      <c r="ABR492" s="263"/>
      <c r="ABS492" s="263"/>
      <c r="ABT492" s="263"/>
      <c r="ABU492" s="263"/>
      <c r="ABV492" s="263"/>
      <c r="ABW492" s="263"/>
      <c r="ABX492" s="263"/>
      <c r="ABY492" s="263"/>
      <c r="ABZ492" s="263"/>
      <c r="ACA492" s="263"/>
      <c r="ACB492" s="263"/>
      <c r="ACC492" s="263"/>
      <c r="ACD492" s="263"/>
      <c r="ACE492" s="263"/>
      <c r="ACF492" s="263"/>
      <c r="ACG492" s="263"/>
      <c r="ACH492" s="263"/>
      <c r="ACI492" s="263"/>
      <c r="ACJ492" s="263"/>
      <c r="ACK492" s="263"/>
      <c r="ACL492" s="263"/>
      <c r="ACM492" s="263"/>
      <c r="ACN492" s="263"/>
      <c r="ACO492" s="263"/>
      <c r="ACP492" s="263"/>
      <c r="ACQ492" s="263"/>
      <c r="ACR492" s="263"/>
      <c r="ACS492" s="263"/>
      <c r="ACT492" s="263"/>
      <c r="ACU492" s="263"/>
      <c r="ACV492" s="263"/>
      <c r="ACW492" s="263"/>
      <c r="ACX492" s="263"/>
      <c r="ACY492" s="263"/>
      <c r="ACZ492" s="263"/>
      <c r="ADA492" s="263"/>
      <c r="ADB492" s="263"/>
      <c r="ADC492" s="263"/>
      <c r="ADD492" s="263"/>
      <c r="ADE492" s="263"/>
      <c r="ADF492" s="263"/>
      <c r="ADG492" s="263"/>
      <c r="ADH492" s="263"/>
      <c r="ADI492" s="263"/>
      <c r="ADJ492" s="263"/>
      <c r="ADK492" s="263"/>
      <c r="ADL492" s="263"/>
      <c r="ADM492" s="263"/>
      <c r="ADN492" s="263"/>
      <c r="ADO492" s="263"/>
      <c r="ADP492" s="263"/>
      <c r="ADQ492" s="263"/>
      <c r="ADR492" s="263"/>
      <c r="ADS492" s="263"/>
      <c r="ADT492" s="263"/>
      <c r="ADU492" s="263"/>
      <c r="ADV492" s="263"/>
      <c r="ADW492" s="263"/>
      <c r="ADX492" s="263"/>
      <c r="ADY492" s="263"/>
      <c r="ADZ492" s="263"/>
      <c r="AEA492" s="263"/>
      <c r="AEB492" s="263"/>
      <c r="AEC492" s="263"/>
      <c r="AED492" s="263"/>
      <c r="AEE492" s="263"/>
      <c r="AEF492" s="263"/>
      <c r="AEG492" s="263"/>
      <c r="AEH492" s="263"/>
      <c r="AEI492" s="263"/>
      <c r="AEJ492" s="263"/>
      <c r="AEK492" s="263"/>
      <c r="AEL492" s="263"/>
      <c r="AEM492" s="263"/>
      <c r="AEN492" s="263"/>
      <c r="AEO492" s="263"/>
      <c r="AEP492" s="263"/>
      <c r="AEQ492" s="263"/>
      <c r="AER492" s="263"/>
      <c r="AES492" s="263"/>
      <c r="AET492" s="263"/>
      <c r="AEU492" s="263"/>
      <c r="AEV492" s="263"/>
      <c r="AEW492" s="263"/>
      <c r="AEX492" s="263"/>
      <c r="AEY492" s="263"/>
      <c r="AEZ492" s="263"/>
      <c r="AFA492" s="263"/>
      <c r="AFB492" s="263"/>
      <c r="AFC492" s="263"/>
      <c r="AFD492" s="263"/>
      <c r="AFE492" s="263"/>
      <c r="AFF492" s="263"/>
      <c r="AFG492" s="263"/>
      <c r="AFH492" s="263"/>
      <c r="AFI492" s="263"/>
      <c r="AFJ492" s="263"/>
      <c r="AFK492" s="263"/>
      <c r="AFL492" s="263"/>
      <c r="AFM492" s="263"/>
      <c r="AFN492" s="263"/>
      <c r="AFO492" s="263"/>
      <c r="AFP492" s="263"/>
      <c r="AFQ492" s="263"/>
      <c r="AFR492" s="263"/>
      <c r="AFS492" s="263"/>
      <c r="AFT492" s="263"/>
      <c r="AFU492" s="263"/>
      <c r="AFV492" s="263"/>
      <c r="AFW492" s="263"/>
      <c r="AFX492" s="263"/>
      <c r="AFY492" s="263"/>
      <c r="AFZ492" s="263"/>
      <c r="AGA492" s="263"/>
      <c r="AGB492" s="263"/>
      <c r="AGC492" s="263"/>
      <c r="AGD492" s="263"/>
      <c r="AGE492" s="263"/>
      <c r="AGF492" s="263"/>
      <c r="AGG492" s="263"/>
      <c r="AGH492" s="263"/>
      <c r="AGI492" s="263"/>
      <c r="AGJ492" s="263"/>
      <c r="AGK492" s="263"/>
      <c r="AGL492" s="263"/>
      <c r="AGM492" s="263"/>
      <c r="AGN492" s="263"/>
      <c r="AGO492" s="263"/>
      <c r="AGP492" s="263"/>
      <c r="AGQ492" s="263"/>
      <c r="AGR492" s="263"/>
      <c r="AGS492" s="263"/>
      <c r="AGT492" s="263"/>
      <c r="AGU492" s="263"/>
      <c r="AGV492" s="263"/>
      <c r="AGW492" s="263"/>
      <c r="AGX492" s="263"/>
      <c r="AGY492" s="263"/>
      <c r="AGZ492" s="263"/>
      <c r="AHA492" s="263"/>
      <c r="AHB492" s="263"/>
      <c r="AHC492" s="263"/>
      <c r="AHD492" s="263"/>
      <c r="AHE492" s="263"/>
      <c r="AHF492" s="263"/>
      <c r="AHG492" s="263"/>
      <c r="AHH492" s="263"/>
      <c r="AHI492" s="263"/>
      <c r="AHJ492" s="263"/>
      <c r="AHK492" s="263"/>
      <c r="AHL492" s="263"/>
      <c r="AHM492" s="263"/>
      <c r="AHN492" s="263"/>
      <c r="AHO492" s="263"/>
      <c r="AHP492" s="263"/>
      <c r="AHQ492" s="263"/>
      <c r="AHR492" s="263"/>
      <c r="AHS492" s="263"/>
      <c r="AHT492" s="263"/>
      <c r="AHU492" s="263"/>
      <c r="AHV492" s="263"/>
      <c r="AHW492" s="263"/>
      <c r="AHX492" s="263"/>
      <c r="AHY492" s="263"/>
      <c r="AHZ492" s="263"/>
      <c r="AIA492" s="263"/>
      <c r="AIB492" s="263"/>
      <c r="AIC492" s="263"/>
      <c r="AID492" s="263"/>
      <c r="AIE492" s="263"/>
      <c r="AIF492" s="263"/>
      <c r="AIG492" s="263"/>
      <c r="AIH492" s="263"/>
      <c r="AII492" s="263"/>
      <c r="AIJ492" s="263"/>
      <c r="AIK492" s="263"/>
      <c r="AIL492" s="263"/>
      <c r="AIM492" s="263"/>
      <c r="AIN492" s="263"/>
      <c r="AIO492" s="263"/>
      <c r="AIP492" s="263"/>
      <c r="AIQ492" s="263"/>
      <c r="AIR492" s="263"/>
      <c r="AIS492" s="263"/>
      <c r="AIT492" s="263"/>
      <c r="AIU492" s="263"/>
      <c r="AIV492" s="263"/>
      <c r="AIW492" s="263"/>
      <c r="AIX492" s="263"/>
      <c r="AIY492" s="263"/>
      <c r="AIZ492" s="263"/>
      <c r="AJA492" s="263"/>
      <c r="AJB492" s="263"/>
      <c r="AJC492" s="263"/>
      <c r="AJD492" s="263"/>
      <c r="AJE492" s="263"/>
      <c r="AJF492" s="263"/>
      <c r="AJG492" s="263"/>
      <c r="AJH492" s="263"/>
      <c r="AJI492" s="263"/>
      <c r="AJJ492" s="263"/>
      <c r="AJK492" s="263"/>
      <c r="AJL492" s="263"/>
      <c r="AJM492" s="263"/>
      <c r="AJN492" s="263"/>
      <c r="AJO492" s="263"/>
      <c r="AJP492" s="263"/>
      <c r="AJQ492" s="263"/>
      <c r="AJR492" s="263"/>
      <c r="AJS492" s="263"/>
      <c r="AJT492" s="263"/>
      <c r="AJU492" s="263"/>
      <c r="AJV492" s="263"/>
      <c r="AJW492" s="263"/>
      <c r="AJX492" s="263"/>
      <c r="AJY492" s="263"/>
      <c r="AJZ492" s="263"/>
      <c r="AKA492" s="263"/>
      <c r="AKB492" s="263"/>
      <c r="AKC492" s="263"/>
      <c r="AKD492" s="263"/>
      <c r="AKE492" s="263"/>
      <c r="AKF492" s="263"/>
      <c r="AKG492" s="263"/>
      <c r="AKH492" s="263"/>
      <c r="AKI492" s="263"/>
      <c r="AKJ492" s="263"/>
      <c r="AKK492" s="263"/>
      <c r="AKL492" s="263"/>
      <c r="AKM492" s="263"/>
      <c r="AKN492" s="263"/>
      <c r="AKO492" s="263"/>
      <c r="AKP492" s="263"/>
      <c r="AKQ492" s="263"/>
      <c r="AKR492" s="263"/>
      <c r="AKS492" s="263"/>
      <c r="AKT492" s="263"/>
      <c r="AKU492" s="263"/>
      <c r="AKV492" s="263"/>
      <c r="AKW492" s="263"/>
      <c r="AKX492" s="263"/>
      <c r="AKY492" s="263"/>
      <c r="AKZ492" s="263"/>
      <c r="ALA492" s="263"/>
      <c r="ALB492" s="263"/>
      <c r="ALC492" s="263"/>
      <c r="ALD492" s="263"/>
      <c r="ALE492" s="263"/>
      <c r="ALF492" s="263"/>
      <c r="ALG492" s="263"/>
      <c r="ALH492" s="263"/>
      <c r="ALI492" s="263"/>
      <c r="ALJ492" s="263"/>
      <c r="ALK492" s="263"/>
      <c r="ALL492" s="263"/>
      <c r="ALM492" s="263"/>
      <c r="ALN492" s="263"/>
      <c r="ALO492" s="263"/>
      <c r="ALP492" s="263"/>
      <c r="ALQ492" s="263"/>
      <c r="ALR492" s="263"/>
      <c r="ALS492" s="263"/>
      <c r="ALT492" s="263"/>
      <c r="ALU492" s="263"/>
      <c r="ALV492" s="263"/>
      <c r="ALW492" s="263"/>
      <c r="ALX492" s="263"/>
      <c r="ALY492" s="263"/>
      <c r="ALZ492" s="263"/>
      <c r="AMA492" s="263"/>
      <c r="AMB492" s="263"/>
      <c r="AMC492" s="263"/>
      <c r="AMD492" s="263"/>
      <c r="AME492" s="263"/>
      <c r="AMF492" s="263"/>
      <c r="AMG492" s="263"/>
      <c r="AMH492" s="263"/>
      <c r="AMI492" s="263"/>
      <c r="AMJ492" s="263"/>
      <c r="AMK492" s="263"/>
      <c r="AML492" s="263"/>
      <c r="AMM492" s="263"/>
      <c r="AMN492" s="263"/>
      <c r="AMO492" s="263"/>
      <c r="AMP492" s="263"/>
      <c r="AMQ492" s="263"/>
      <c r="AMR492" s="263"/>
      <c r="AMS492" s="263"/>
      <c r="AMT492" s="263"/>
      <c r="AMU492" s="263"/>
      <c r="AMV492" s="263"/>
      <c r="AMW492" s="263"/>
      <c r="AMX492" s="263"/>
      <c r="AMY492" s="263"/>
      <c r="AMZ492" s="263"/>
      <c r="ANA492" s="263"/>
      <c r="ANB492" s="263"/>
      <c r="ANC492" s="263"/>
      <c r="AND492" s="263"/>
      <c r="ANE492" s="263"/>
      <c r="ANF492" s="263"/>
      <c r="ANG492" s="263"/>
      <c r="ANH492" s="263"/>
      <c r="ANI492" s="263"/>
      <c r="ANJ492" s="263"/>
      <c r="ANK492" s="263"/>
      <c r="ANL492" s="263"/>
      <c r="ANM492" s="263"/>
      <c r="ANN492" s="263"/>
      <c r="ANO492" s="263"/>
      <c r="ANP492" s="263"/>
      <c r="ANQ492" s="263"/>
      <c r="ANR492" s="263"/>
      <c r="ANS492" s="263"/>
      <c r="ANT492" s="263"/>
      <c r="ANU492" s="263"/>
      <c r="ANV492" s="263"/>
      <c r="ANW492" s="263"/>
      <c r="ANX492" s="263"/>
      <c r="ANY492" s="263"/>
      <c r="ANZ492" s="263"/>
      <c r="AOA492" s="263"/>
      <c r="AOB492" s="263"/>
      <c r="AOC492" s="263"/>
      <c r="AOD492" s="263"/>
      <c r="AOE492" s="263"/>
      <c r="AOF492" s="263"/>
      <c r="AOG492" s="263"/>
      <c r="AOH492" s="263"/>
      <c r="AOI492" s="263"/>
      <c r="AOJ492" s="263"/>
      <c r="AOK492" s="263"/>
      <c r="AOL492" s="263"/>
      <c r="AOM492" s="263"/>
      <c r="AON492" s="263"/>
      <c r="AOO492" s="263"/>
      <c r="AOP492" s="263"/>
      <c r="AOQ492" s="263"/>
      <c r="AOR492" s="263"/>
      <c r="AOS492" s="263"/>
      <c r="AOT492" s="263"/>
      <c r="AOU492" s="263"/>
    </row>
    <row r="493" spans="1:1087" s="264" customFormat="1">
      <c r="A493" s="332"/>
      <c r="B493" s="328"/>
      <c r="C493" s="292"/>
      <c r="D493" s="292"/>
      <c r="E493" s="292"/>
      <c r="F493" s="333"/>
      <c r="G493" s="334"/>
      <c r="H493" s="334"/>
      <c r="I493" s="335"/>
      <c r="J493" s="292"/>
      <c r="K493" s="336"/>
      <c r="L493" s="292"/>
      <c r="N493" s="263"/>
      <c r="O493" s="263"/>
      <c r="P493" s="263"/>
      <c r="Q493" s="263"/>
      <c r="R493" s="263"/>
      <c r="S493" s="263"/>
      <c r="T493" s="263"/>
      <c r="U493" s="263"/>
      <c r="V493" s="263"/>
      <c r="W493" s="263"/>
      <c r="X493" s="263"/>
      <c r="Y493" s="263"/>
      <c r="Z493" s="263"/>
      <c r="AA493" s="263"/>
      <c r="AB493" s="263"/>
      <c r="AC493" s="263"/>
      <c r="AD493" s="263"/>
      <c r="AE493" s="263"/>
      <c r="AF493" s="263"/>
      <c r="AG493" s="263"/>
      <c r="AH493" s="263"/>
      <c r="AI493" s="263"/>
      <c r="AJ493" s="263"/>
      <c r="AK493" s="263"/>
      <c r="AL493" s="263"/>
      <c r="AM493" s="263"/>
      <c r="AN493" s="263"/>
      <c r="AO493" s="263"/>
      <c r="AP493" s="263"/>
      <c r="AQ493" s="263"/>
      <c r="AR493" s="263"/>
      <c r="AS493" s="263"/>
      <c r="AT493" s="263"/>
      <c r="AU493" s="263"/>
      <c r="AV493" s="263"/>
      <c r="AW493" s="263"/>
      <c r="AX493" s="263"/>
      <c r="AY493" s="263"/>
      <c r="AZ493" s="263"/>
      <c r="BA493" s="263"/>
      <c r="BB493" s="263"/>
      <c r="BC493" s="263"/>
      <c r="BD493" s="263"/>
      <c r="BE493" s="263"/>
      <c r="BF493" s="263"/>
      <c r="BG493" s="263"/>
      <c r="BH493" s="263"/>
      <c r="BI493" s="263"/>
      <c r="BJ493" s="263"/>
      <c r="BK493" s="263"/>
      <c r="BL493" s="263"/>
      <c r="BM493" s="263"/>
      <c r="BN493" s="263"/>
      <c r="BO493" s="263"/>
      <c r="BP493" s="263"/>
      <c r="BQ493" s="263"/>
      <c r="BR493" s="263"/>
      <c r="BS493" s="263"/>
      <c r="BT493" s="263"/>
      <c r="BU493" s="263"/>
      <c r="BV493" s="263"/>
      <c r="BW493" s="263"/>
      <c r="BX493" s="263"/>
      <c r="BY493" s="263"/>
      <c r="BZ493" s="263"/>
      <c r="CA493" s="263"/>
      <c r="CB493" s="263"/>
      <c r="CC493" s="263"/>
      <c r="CD493" s="263"/>
      <c r="CE493" s="263"/>
      <c r="CF493" s="263"/>
      <c r="CG493" s="263"/>
      <c r="CH493" s="263"/>
      <c r="CI493" s="263"/>
      <c r="CJ493" s="263"/>
      <c r="CK493" s="263"/>
      <c r="CL493" s="263"/>
      <c r="CM493" s="263"/>
      <c r="CN493" s="263"/>
      <c r="CO493" s="263"/>
      <c r="CP493" s="263"/>
      <c r="CQ493" s="263"/>
      <c r="CR493" s="263"/>
      <c r="CS493" s="263"/>
      <c r="CT493" s="263"/>
      <c r="CU493" s="263"/>
      <c r="CV493" s="263"/>
      <c r="CW493" s="263"/>
      <c r="CX493" s="263"/>
      <c r="CY493" s="263"/>
      <c r="CZ493" s="263"/>
      <c r="DA493" s="263"/>
      <c r="DB493" s="263"/>
      <c r="DC493" s="263"/>
      <c r="DD493" s="263"/>
      <c r="DE493" s="263"/>
      <c r="DF493" s="263"/>
      <c r="DG493" s="263"/>
      <c r="DH493" s="263"/>
      <c r="DI493" s="263"/>
      <c r="DJ493" s="263"/>
      <c r="DK493" s="263"/>
      <c r="DL493" s="263"/>
      <c r="DM493" s="263"/>
      <c r="DN493" s="263"/>
      <c r="DO493" s="263"/>
      <c r="DP493" s="263"/>
      <c r="DQ493" s="263"/>
      <c r="DR493" s="263"/>
      <c r="DS493" s="263"/>
      <c r="DT493" s="263"/>
      <c r="DU493" s="263"/>
      <c r="DV493" s="263"/>
      <c r="DW493" s="263"/>
      <c r="DX493" s="263"/>
      <c r="DY493" s="263"/>
      <c r="DZ493" s="263"/>
      <c r="EA493" s="263"/>
      <c r="EB493" s="263"/>
      <c r="EC493" s="263"/>
      <c r="ED493" s="263"/>
      <c r="EE493" s="263"/>
      <c r="EF493" s="263"/>
      <c r="EG493" s="263"/>
      <c r="EH493" s="263"/>
      <c r="EI493" s="263"/>
      <c r="EJ493" s="263"/>
      <c r="EK493" s="263"/>
      <c r="EL493" s="263"/>
      <c r="EM493" s="263"/>
      <c r="EN493" s="263"/>
      <c r="EO493" s="263"/>
      <c r="EP493" s="263"/>
      <c r="EQ493" s="263"/>
      <c r="ER493" s="263"/>
      <c r="ES493" s="263"/>
      <c r="ET493" s="263"/>
      <c r="EU493" s="263"/>
      <c r="EV493" s="263"/>
      <c r="EW493" s="263"/>
      <c r="EX493" s="263"/>
      <c r="EY493" s="263"/>
      <c r="EZ493" s="263"/>
      <c r="FA493" s="263"/>
      <c r="FB493" s="263"/>
      <c r="FC493" s="263"/>
      <c r="FD493" s="263"/>
      <c r="FE493" s="263"/>
      <c r="FF493" s="263"/>
      <c r="FG493" s="263"/>
      <c r="FH493" s="263"/>
      <c r="FI493" s="263"/>
      <c r="FJ493" s="263"/>
      <c r="FK493" s="263"/>
      <c r="FL493" s="263"/>
      <c r="FM493" s="263"/>
      <c r="FN493" s="263"/>
      <c r="FO493" s="263"/>
      <c r="FP493" s="263"/>
      <c r="FQ493" s="263"/>
      <c r="FR493" s="263"/>
      <c r="FS493" s="263"/>
      <c r="FT493" s="263"/>
      <c r="FU493" s="263"/>
      <c r="FV493" s="263"/>
      <c r="FW493" s="263"/>
      <c r="FX493" s="263"/>
      <c r="FY493" s="263"/>
      <c r="FZ493" s="263"/>
      <c r="GA493" s="263"/>
      <c r="GB493" s="263"/>
      <c r="GC493" s="263"/>
      <c r="GD493" s="263"/>
      <c r="GE493" s="263"/>
      <c r="GF493" s="263"/>
      <c r="GG493" s="263"/>
      <c r="GH493" s="263"/>
      <c r="GI493" s="263"/>
      <c r="GJ493" s="263"/>
      <c r="GK493" s="263"/>
      <c r="GL493" s="263"/>
      <c r="GM493" s="263"/>
      <c r="GN493" s="263"/>
      <c r="GO493" s="263"/>
      <c r="GP493" s="263"/>
      <c r="GQ493" s="263"/>
      <c r="GR493" s="263"/>
      <c r="GS493" s="263"/>
      <c r="GT493" s="263"/>
      <c r="GU493" s="263"/>
      <c r="GV493" s="263"/>
      <c r="GW493" s="263"/>
      <c r="GX493" s="263"/>
      <c r="GY493" s="263"/>
      <c r="GZ493" s="263"/>
      <c r="HA493" s="263"/>
      <c r="HB493" s="263"/>
      <c r="HC493" s="263"/>
      <c r="HD493" s="263"/>
      <c r="HE493" s="263"/>
      <c r="HF493" s="263"/>
      <c r="HG493" s="263"/>
      <c r="HH493" s="263"/>
      <c r="HI493" s="263"/>
      <c r="HJ493" s="263"/>
      <c r="HK493" s="263"/>
      <c r="HL493" s="263"/>
      <c r="HM493" s="263"/>
      <c r="HN493" s="263"/>
      <c r="HO493" s="263"/>
      <c r="HP493" s="263"/>
      <c r="HQ493" s="263"/>
      <c r="HR493" s="263"/>
      <c r="HS493" s="263"/>
      <c r="HT493" s="263"/>
      <c r="HU493" s="263"/>
      <c r="HV493" s="263"/>
      <c r="HW493" s="263"/>
      <c r="HX493" s="263"/>
      <c r="HY493" s="263"/>
      <c r="HZ493" s="263"/>
      <c r="IA493" s="263"/>
      <c r="IB493" s="263"/>
      <c r="IC493" s="263"/>
      <c r="ID493" s="263"/>
      <c r="IE493" s="263"/>
      <c r="IF493" s="263"/>
      <c r="IG493" s="263"/>
      <c r="IH493" s="263"/>
      <c r="II493" s="263"/>
      <c r="IJ493" s="263"/>
      <c r="IK493" s="263"/>
      <c r="IL493" s="263"/>
      <c r="IM493" s="263"/>
      <c r="IN493" s="263"/>
      <c r="IO493" s="263"/>
      <c r="IP493" s="263"/>
      <c r="IQ493" s="263"/>
      <c r="IR493" s="263"/>
      <c r="IS493" s="263"/>
      <c r="IT493" s="263"/>
      <c r="IU493" s="263"/>
      <c r="IV493" s="263"/>
      <c r="IW493" s="263"/>
      <c r="IX493" s="263"/>
      <c r="IY493" s="263"/>
      <c r="IZ493" s="263"/>
      <c r="JA493" s="263"/>
      <c r="JB493" s="263"/>
      <c r="JC493" s="263"/>
      <c r="JD493" s="263"/>
      <c r="JE493" s="263"/>
      <c r="JF493" s="263"/>
      <c r="JG493" s="263"/>
      <c r="JH493" s="263"/>
      <c r="JI493" s="263"/>
      <c r="JJ493" s="263"/>
      <c r="JK493" s="263"/>
      <c r="JL493" s="263"/>
      <c r="JM493" s="263"/>
      <c r="JN493" s="263"/>
      <c r="JO493" s="263"/>
      <c r="JP493" s="263"/>
      <c r="JQ493" s="263"/>
      <c r="JR493" s="263"/>
      <c r="JS493" s="263"/>
      <c r="JT493" s="263"/>
      <c r="JU493" s="263"/>
      <c r="JV493" s="263"/>
      <c r="JW493" s="263"/>
      <c r="JX493" s="263"/>
      <c r="JY493" s="263"/>
      <c r="JZ493" s="263"/>
      <c r="KA493" s="263"/>
      <c r="KB493" s="263"/>
      <c r="KC493" s="263"/>
      <c r="KD493" s="263"/>
      <c r="KE493" s="263"/>
      <c r="KF493" s="263"/>
      <c r="KG493" s="263"/>
      <c r="KH493" s="263"/>
      <c r="KI493" s="263"/>
      <c r="KJ493" s="263"/>
      <c r="KK493" s="263"/>
      <c r="KL493" s="263"/>
      <c r="KM493" s="263"/>
      <c r="KN493" s="263"/>
      <c r="KO493" s="263"/>
      <c r="KP493" s="263"/>
      <c r="KQ493" s="263"/>
      <c r="KR493" s="263"/>
      <c r="KS493" s="263"/>
      <c r="KT493" s="263"/>
      <c r="KU493" s="263"/>
      <c r="KV493" s="263"/>
      <c r="KW493" s="263"/>
      <c r="KX493" s="263"/>
      <c r="KY493" s="263"/>
      <c r="KZ493" s="263"/>
      <c r="LA493" s="263"/>
      <c r="LB493" s="263"/>
      <c r="LC493" s="263"/>
      <c r="LD493" s="263"/>
      <c r="LE493" s="263"/>
      <c r="LF493" s="263"/>
      <c r="LG493" s="263"/>
      <c r="LH493" s="263"/>
      <c r="LI493" s="263"/>
      <c r="LJ493" s="263"/>
      <c r="LK493" s="263"/>
      <c r="LL493" s="263"/>
      <c r="LM493" s="263"/>
      <c r="LN493" s="263"/>
      <c r="LO493" s="263"/>
      <c r="LP493" s="263"/>
      <c r="LQ493" s="263"/>
      <c r="LR493" s="263"/>
      <c r="LS493" s="263"/>
      <c r="LT493" s="263"/>
      <c r="LU493" s="263"/>
      <c r="LV493" s="263"/>
      <c r="LW493" s="263"/>
      <c r="LX493" s="263"/>
      <c r="LY493" s="263"/>
      <c r="LZ493" s="263"/>
      <c r="MA493" s="263"/>
      <c r="MB493" s="263"/>
      <c r="MC493" s="263"/>
      <c r="MD493" s="263"/>
      <c r="ME493" s="263"/>
      <c r="MF493" s="263"/>
      <c r="MG493" s="263"/>
      <c r="MH493" s="263"/>
      <c r="MI493" s="263"/>
      <c r="MJ493" s="263"/>
      <c r="MK493" s="263"/>
      <c r="ML493" s="263"/>
      <c r="MM493" s="263"/>
      <c r="MN493" s="263"/>
      <c r="MO493" s="263"/>
      <c r="MP493" s="263"/>
      <c r="MQ493" s="263"/>
      <c r="MR493" s="263"/>
      <c r="MS493" s="263"/>
      <c r="MT493" s="263"/>
      <c r="MU493" s="263"/>
      <c r="MV493" s="263"/>
      <c r="MW493" s="263"/>
      <c r="MX493" s="263"/>
      <c r="MY493" s="263"/>
      <c r="MZ493" s="263"/>
      <c r="NA493" s="263"/>
      <c r="NB493" s="263"/>
      <c r="NC493" s="263"/>
      <c r="ND493" s="263"/>
      <c r="NE493" s="263"/>
      <c r="NF493" s="263"/>
      <c r="NG493" s="263"/>
      <c r="NH493" s="263"/>
      <c r="NI493" s="263"/>
      <c r="NJ493" s="263"/>
      <c r="NK493" s="263"/>
      <c r="NL493" s="263"/>
      <c r="NM493" s="263"/>
      <c r="NN493" s="263"/>
      <c r="NO493" s="263"/>
      <c r="NP493" s="263"/>
      <c r="NQ493" s="263"/>
      <c r="NR493" s="263"/>
      <c r="NS493" s="263"/>
      <c r="NT493" s="263"/>
      <c r="NU493" s="263"/>
      <c r="NV493" s="263"/>
      <c r="NW493" s="263"/>
      <c r="NX493" s="263"/>
      <c r="NY493" s="263"/>
      <c r="NZ493" s="263"/>
      <c r="OA493" s="263"/>
      <c r="OB493" s="263"/>
      <c r="OC493" s="263"/>
      <c r="OD493" s="263"/>
      <c r="OE493" s="263"/>
      <c r="OF493" s="263"/>
      <c r="OG493" s="263"/>
      <c r="OH493" s="263"/>
      <c r="OI493" s="263"/>
      <c r="OJ493" s="263"/>
      <c r="OK493" s="263"/>
      <c r="OL493" s="263"/>
      <c r="OM493" s="263"/>
      <c r="ON493" s="263"/>
      <c r="OO493" s="263"/>
      <c r="OP493" s="263"/>
      <c r="OQ493" s="263"/>
      <c r="OR493" s="263"/>
      <c r="OS493" s="263"/>
      <c r="OT493" s="263"/>
      <c r="OU493" s="263"/>
      <c r="OV493" s="263"/>
      <c r="OW493" s="263"/>
      <c r="OX493" s="263"/>
      <c r="OY493" s="263"/>
      <c r="OZ493" s="263"/>
      <c r="PA493" s="263"/>
      <c r="PB493" s="263"/>
      <c r="PC493" s="263"/>
      <c r="PD493" s="263"/>
      <c r="PE493" s="263"/>
      <c r="PF493" s="263"/>
      <c r="PG493" s="263"/>
      <c r="PH493" s="263"/>
      <c r="PI493" s="263"/>
      <c r="PJ493" s="263"/>
      <c r="PK493" s="263"/>
      <c r="PL493" s="263"/>
      <c r="PM493" s="263"/>
      <c r="PN493" s="263"/>
      <c r="PO493" s="263"/>
      <c r="PP493" s="263"/>
      <c r="PQ493" s="263"/>
      <c r="PR493" s="263"/>
      <c r="PS493" s="263"/>
      <c r="PT493" s="263"/>
      <c r="PU493" s="263"/>
      <c r="PV493" s="263"/>
      <c r="PW493" s="263"/>
      <c r="PX493" s="263"/>
      <c r="PY493" s="263"/>
      <c r="PZ493" s="263"/>
      <c r="QA493" s="263"/>
      <c r="QB493" s="263"/>
      <c r="QC493" s="263"/>
      <c r="QD493" s="263"/>
      <c r="QE493" s="263"/>
      <c r="QF493" s="263"/>
      <c r="QG493" s="263"/>
      <c r="QH493" s="263"/>
      <c r="QI493" s="263"/>
      <c r="QJ493" s="263"/>
      <c r="QK493" s="263"/>
      <c r="QL493" s="263"/>
      <c r="QM493" s="263"/>
      <c r="QN493" s="263"/>
      <c r="QO493" s="263"/>
      <c r="QP493" s="263"/>
      <c r="QQ493" s="263"/>
      <c r="QR493" s="263"/>
      <c r="QS493" s="263"/>
      <c r="QT493" s="263"/>
      <c r="QU493" s="263"/>
      <c r="QV493" s="263"/>
      <c r="QW493" s="263"/>
      <c r="QX493" s="263"/>
      <c r="QY493" s="263"/>
      <c r="QZ493" s="263"/>
      <c r="RA493" s="263"/>
      <c r="RB493" s="263"/>
      <c r="RC493" s="263"/>
      <c r="RD493" s="263"/>
      <c r="RE493" s="263"/>
      <c r="RF493" s="263"/>
      <c r="RG493" s="263"/>
      <c r="RH493" s="263"/>
      <c r="RI493" s="263"/>
      <c r="RJ493" s="263"/>
      <c r="RK493" s="263"/>
      <c r="RL493" s="263"/>
      <c r="RM493" s="263"/>
      <c r="RN493" s="263"/>
      <c r="RO493" s="263"/>
      <c r="RP493" s="263"/>
      <c r="RQ493" s="263"/>
      <c r="RR493" s="263"/>
      <c r="RS493" s="263"/>
      <c r="RT493" s="263"/>
      <c r="RU493" s="263"/>
      <c r="RV493" s="263"/>
      <c r="RW493" s="263"/>
      <c r="RX493" s="263"/>
      <c r="RY493" s="263"/>
      <c r="RZ493" s="263"/>
      <c r="SA493" s="263"/>
      <c r="SB493" s="263"/>
      <c r="SC493" s="263"/>
      <c r="SD493" s="263"/>
      <c r="SE493" s="263"/>
      <c r="SF493" s="263"/>
      <c r="SG493" s="263"/>
      <c r="SH493" s="263"/>
      <c r="SI493" s="263"/>
      <c r="SJ493" s="263"/>
      <c r="SK493" s="263"/>
      <c r="SL493" s="263"/>
      <c r="SM493" s="263"/>
      <c r="SN493" s="263"/>
      <c r="SO493" s="263"/>
      <c r="SP493" s="263"/>
      <c r="SQ493" s="263"/>
      <c r="SR493" s="263"/>
      <c r="SS493" s="263"/>
      <c r="ST493" s="263"/>
      <c r="SU493" s="263"/>
      <c r="SV493" s="263"/>
      <c r="SW493" s="263"/>
      <c r="SX493" s="263"/>
      <c r="SY493" s="263"/>
      <c r="SZ493" s="263"/>
      <c r="TA493" s="263"/>
      <c r="TB493" s="263"/>
      <c r="TC493" s="263"/>
      <c r="TD493" s="263"/>
      <c r="TE493" s="263"/>
      <c r="TF493" s="263"/>
      <c r="TG493" s="263"/>
      <c r="TH493" s="263"/>
      <c r="TI493" s="263"/>
      <c r="TJ493" s="263"/>
      <c r="TK493" s="263"/>
      <c r="TL493" s="263"/>
      <c r="TM493" s="263"/>
      <c r="TN493" s="263"/>
      <c r="TO493" s="263"/>
      <c r="TP493" s="263"/>
      <c r="TQ493" s="263"/>
      <c r="TR493" s="263"/>
      <c r="TS493" s="263"/>
      <c r="TT493" s="263"/>
      <c r="TU493" s="263"/>
      <c r="TV493" s="263"/>
      <c r="TW493" s="263"/>
      <c r="TX493" s="263"/>
      <c r="TY493" s="263"/>
      <c r="TZ493" s="263"/>
      <c r="UA493" s="263"/>
      <c r="UB493" s="263"/>
      <c r="UC493" s="263"/>
      <c r="UD493" s="263"/>
      <c r="UE493" s="263"/>
      <c r="UF493" s="263"/>
      <c r="UG493" s="263"/>
      <c r="UH493" s="263"/>
      <c r="UI493" s="263"/>
      <c r="UJ493" s="263"/>
      <c r="UK493" s="263"/>
      <c r="UL493" s="263"/>
      <c r="UM493" s="263"/>
      <c r="UN493" s="263"/>
      <c r="UO493" s="263"/>
      <c r="UP493" s="263"/>
      <c r="UQ493" s="263"/>
      <c r="UR493" s="263"/>
      <c r="US493" s="263"/>
      <c r="UT493" s="263"/>
      <c r="UU493" s="263"/>
      <c r="UV493" s="263"/>
      <c r="UW493" s="263"/>
      <c r="UX493" s="263"/>
      <c r="UY493" s="263"/>
      <c r="UZ493" s="263"/>
      <c r="VA493" s="263"/>
      <c r="VB493" s="263"/>
      <c r="VC493" s="263"/>
      <c r="VD493" s="263"/>
      <c r="VE493" s="263"/>
      <c r="VF493" s="263"/>
      <c r="VG493" s="263"/>
      <c r="VH493" s="263"/>
      <c r="VI493" s="263"/>
      <c r="VJ493" s="263"/>
      <c r="VK493" s="263"/>
      <c r="VL493" s="263"/>
      <c r="VM493" s="263"/>
      <c r="VN493" s="263"/>
      <c r="VO493" s="263"/>
      <c r="VP493" s="263"/>
      <c r="VQ493" s="263"/>
      <c r="VR493" s="263"/>
      <c r="VS493" s="263"/>
      <c r="VT493" s="263"/>
      <c r="VU493" s="263"/>
      <c r="VV493" s="263"/>
      <c r="VW493" s="263"/>
      <c r="VX493" s="263"/>
      <c r="VY493" s="263"/>
      <c r="VZ493" s="263"/>
      <c r="WA493" s="263"/>
      <c r="WB493" s="263"/>
      <c r="WC493" s="263"/>
      <c r="WD493" s="263"/>
      <c r="WE493" s="263"/>
      <c r="WF493" s="263"/>
      <c r="WG493" s="263"/>
      <c r="WH493" s="263"/>
      <c r="WI493" s="263"/>
      <c r="WJ493" s="263"/>
      <c r="WK493" s="263"/>
      <c r="WL493" s="263"/>
      <c r="WM493" s="263"/>
      <c r="WN493" s="263"/>
      <c r="WO493" s="263"/>
      <c r="WP493" s="263"/>
      <c r="WQ493" s="263"/>
      <c r="WR493" s="263"/>
      <c r="WS493" s="263"/>
      <c r="WT493" s="263"/>
      <c r="WU493" s="263"/>
      <c r="WV493" s="263"/>
      <c r="WW493" s="263"/>
      <c r="WX493" s="263"/>
      <c r="WY493" s="263"/>
      <c r="WZ493" s="263"/>
      <c r="XA493" s="263"/>
      <c r="XB493" s="263"/>
      <c r="XC493" s="263"/>
      <c r="XD493" s="263"/>
      <c r="XE493" s="263"/>
      <c r="XF493" s="263"/>
      <c r="XG493" s="263"/>
      <c r="XH493" s="263"/>
      <c r="XI493" s="263"/>
      <c r="XJ493" s="263"/>
      <c r="XK493" s="263"/>
      <c r="XL493" s="263"/>
      <c r="XM493" s="263"/>
      <c r="XN493" s="263"/>
      <c r="XO493" s="263"/>
      <c r="XP493" s="263"/>
      <c r="XQ493" s="263"/>
      <c r="XR493" s="263"/>
      <c r="XS493" s="263"/>
      <c r="XT493" s="263"/>
      <c r="XU493" s="263"/>
      <c r="XV493" s="263"/>
      <c r="XW493" s="263"/>
      <c r="XX493" s="263"/>
      <c r="XY493" s="263"/>
      <c r="XZ493" s="263"/>
      <c r="YA493" s="263"/>
      <c r="YB493" s="263"/>
      <c r="YC493" s="263"/>
      <c r="YD493" s="263"/>
      <c r="YE493" s="263"/>
      <c r="YF493" s="263"/>
      <c r="YG493" s="263"/>
      <c r="YH493" s="263"/>
      <c r="YI493" s="263"/>
      <c r="YJ493" s="263"/>
      <c r="YK493" s="263"/>
      <c r="YL493" s="263"/>
      <c r="YM493" s="263"/>
      <c r="YN493" s="263"/>
      <c r="YO493" s="263"/>
      <c r="YP493" s="263"/>
      <c r="YQ493" s="263"/>
      <c r="YR493" s="263"/>
      <c r="YS493" s="263"/>
      <c r="YT493" s="263"/>
      <c r="YU493" s="263"/>
      <c r="YV493" s="263"/>
      <c r="YW493" s="263"/>
      <c r="YX493" s="263"/>
      <c r="YY493" s="263"/>
      <c r="YZ493" s="263"/>
      <c r="ZA493" s="263"/>
      <c r="ZB493" s="263"/>
      <c r="ZC493" s="263"/>
      <c r="ZD493" s="263"/>
      <c r="ZE493" s="263"/>
      <c r="ZF493" s="263"/>
      <c r="ZG493" s="263"/>
      <c r="ZH493" s="263"/>
      <c r="ZI493" s="263"/>
      <c r="ZJ493" s="263"/>
      <c r="ZK493" s="263"/>
      <c r="ZL493" s="263"/>
      <c r="ZM493" s="263"/>
      <c r="ZN493" s="263"/>
      <c r="ZO493" s="263"/>
      <c r="ZP493" s="263"/>
      <c r="ZQ493" s="263"/>
      <c r="ZR493" s="263"/>
      <c r="ZS493" s="263"/>
      <c r="ZT493" s="263"/>
      <c r="ZU493" s="263"/>
      <c r="ZV493" s="263"/>
      <c r="ZW493" s="263"/>
      <c r="ZX493" s="263"/>
      <c r="ZY493" s="263"/>
      <c r="ZZ493" s="263"/>
      <c r="AAA493" s="263"/>
      <c r="AAB493" s="263"/>
      <c r="AAC493" s="263"/>
      <c r="AAD493" s="263"/>
      <c r="AAE493" s="263"/>
      <c r="AAF493" s="263"/>
      <c r="AAG493" s="263"/>
      <c r="AAH493" s="263"/>
      <c r="AAI493" s="263"/>
      <c r="AAJ493" s="263"/>
      <c r="AAK493" s="263"/>
      <c r="AAL493" s="263"/>
      <c r="AAM493" s="263"/>
      <c r="AAN493" s="263"/>
      <c r="AAO493" s="263"/>
      <c r="AAP493" s="263"/>
      <c r="AAQ493" s="263"/>
      <c r="AAR493" s="263"/>
      <c r="AAS493" s="263"/>
      <c r="AAT493" s="263"/>
      <c r="AAU493" s="263"/>
      <c r="AAV493" s="263"/>
      <c r="AAW493" s="263"/>
      <c r="AAX493" s="263"/>
      <c r="AAY493" s="263"/>
      <c r="AAZ493" s="263"/>
      <c r="ABA493" s="263"/>
      <c r="ABB493" s="263"/>
      <c r="ABC493" s="263"/>
      <c r="ABD493" s="263"/>
      <c r="ABE493" s="263"/>
      <c r="ABF493" s="263"/>
      <c r="ABG493" s="263"/>
      <c r="ABH493" s="263"/>
      <c r="ABI493" s="263"/>
      <c r="ABJ493" s="263"/>
      <c r="ABK493" s="263"/>
      <c r="ABL493" s="263"/>
      <c r="ABM493" s="263"/>
      <c r="ABN493" s="263"/>
      <c r="ABO493" s="263"/>
      <c r="ABP493" s="263"/>
      <c r="ABQ493" s="263"/>
      <c r="ABR493" s="263"/>
      <c r="ABS493" s="263"/>
      <c r="ABT493" s="263"/>
      <c r="ABU493" s="263"/>
      <c r="ABV493" s="263"/>
      <c r="ABW493" s="263"/>
      <c r="ABX493" s="263"/>
      <c r="ABY493" s="263"/>
      <c r="ABZ493" s="263"/>
      <c r="ACA493" s="263"/>
      <c r="ACB493" s="263"/>
      <c r="ACC493" s="263"/>
      <c r="ACD493" s="263"/>
      <c r="ACE493" s="263"/>
      <c r="ACF493" s="263"/>
      <c r="ACG493" s="263"/>
      <c r="ACH493" s="263"/>
      <c r="ACI493" s="263"/>
      <c r="ACJ493" s="263"/>
      <c r="ACK493" s="263"/>
      <c r="ACL493" s="263"/>
      <c r="ACM493" s="263"/>
      <c r="ACN493" s="263"/>
      <c r="ACO493" s="263"/>
      <c r="ACP493" s="263"/>
      <c r="ACQ493" s="263"/>
      <c r="ACR493" s="263"/>
      <c r="ACS493" s="263"/>
      <c r="ACT493" s="263"/>
      <c r="ACU493" s="263"/>
      <c r="ACV493" s="263"/>
      <c r="ACW493" s="263"/>
      <c r="ACX493" s="263"/>
      <c r="ACY493" s="263"/>
      <c r="ACZ493" s="263"/>
      <c r="ADA493" s="263"/>
      <c r="ADB493" s="263"/>
      <c r="ADC493" s="263"/>
      <c r="ADD493" s="263"/>
      <c r="ADE493" s="263"/>
      <c r="ADF493" s="263"/>
      <c r="ADG493" s="263"/>
      <c r="ADH493" s="263"/>
      <c r="ADI493" s="263"/>
      <c r="ADJ493" s="263"/>
      <c r="ADK493" s="263"/>
      <c r="ADL493" s="263"/>
      <c r="ADM493" s="263"/>
      <c r="ADN493" s="263"/>
      <c r="ADO493" s="263"/>
      <c r="ADP493" s="263"/>
      <c r="ADQ493" s="263"/>
      <c r="ADR493" s="263"/>
      <c r="ADS493" s="263"/>
      <c r="ADT493" s="263"/>
      <c r="ADU493" s="263"/>
      <c r="ADV493" s="263"/>
      <c r="ADW493" s="263"/>
      <c r="ADX493" s="263"/>
      <c r="ADY493" s="263"/>
      <c r="ADZ493" s="263"/>
      <c r="AEA493" s="263"/>
      <c r="AEB493" s="263"/>
      <c r="AEC493" s="263"/>
      <c r="AED493" s="263"/>
      <c r="AEE493" s="263"/>
      <c r="AEF493" s="263"/>
      <c r="AEG493" s="263"/>
      <c r="AEH493" s="263"/>
      <c r="AEI493" s="263"/>
      <c r="AEJ493" s="263"/>
      <c r="AEK493" s="263"/>
      <c r="AEL493" s="263"/>
      <c r="AEM493" s="263"/>
      <c r="AEN493" s="263"/>
      <c r="AEO493" s="263"/>
      <c r="AEP493" s="263"/>
      <c r="AEQ493" s="263"/>
      <c r="AER493" s="263"/>
      <c r="AES493" s="263"/>
      <c r="AET493" s="263"/>
      <c r="AEU493" s="263"/>
      <c r="AEV493" s="263"/>
      <c r="AEW493" s="263"/>
      <c r="AEX493" s="263"/>
      <c r="AEY493" s="263"/>
      <c r="AEZ493" s="263"/>
      <c r="AFA493" s="263"/>
      <c r="AFB493" s="263"/>
      <c r="AFC493" s="263"/>
      <c r="AFD493" s="263"/>
      <c r="AFE493" s="263"/>
      <c r="AFF493" s="263"/>
      <c r="AFG493" s="263"/>
      <c r="AFH493" s="263"/>
      <c r="AFI493" s="263"/>
      <c r="AFJ493" s="263"/>
      <c r="AFK493" s="263"/>
      <c r="AFL493" s="263"/>
      <c r="AFM493" s="263"/>
      <c r="AFN493" s="263"/>
      <c r="AFO493" s="263"/>
      <c r="AFP493" s="263"/>
      <c r="AFQ493" s="263"/>
      <c r="AFR493" s="263"/>
      <c r="AFS493" s="263"/>
      <c r="AFT493" s="263"/>
      <c r="AFU493" s="263"/>
      <c r="AFV493" s="263"/>
      <c r="AFW493" s="263"/>
      <c r="AFX493" s="263"/>
      <c r="AFY493" s="263"/>
      <c r="AFZ493" s="263"/>
      <c r="AGA493" s="263"/>
      <c r="AGB493" s="263"/>
      <c r="AGC493" s="263"/>
      <c r="AGD493" s="263"/>
      <c r="AGE493" s="263"/>
      <c r="AGF493" s="263"/>
      <c r="AGG493" s="263"/>
      <c r="AGH493" s="263"/>
      <c r="AGI493" s="263"/>
      <c r="AGJ493" s="263"/>
      <c r="AGK493" s="263"/>
      <c r="AGL493" s="263"/>
      <c r="AGM493" s="263"/>
      <c r="AGN493" s="263"/>
      <c r="AGO493" s="263"/>
      <c r="AGP493" s="263"/>
      <c r="AGQ493" s="263"/>
      <c r="AGR493" s="263"/>
      <c r="AGS493" s="263"/>
      <c r="AGT493" s="263"/>
      <c r="AGU493" s="263"/>
      <c r="AGV493" s="263"/>
      <c r="AGW493" s="263"/>
      <c r="AGX493" s="263"/>
      <c r="AGY493" s="263"/>
      <c r="AGZ493" s="263"/>
      <c r="AHA493" s="263"/>
      <c r="AHB493" s="263"/>
      <c r="AHC493" s="263"/>
      <c r="AHD493" s="263"/>
      <c r="AHE493" s="263"/>
      <c r="AHF493" s="263"/>
      <c r="AHG493" s="263"/>
      <c r="AHH493" s="263"/>
      <c r="AHI493" s="263"/>
      <c r="AHJ493" s="263"/>
      <c r="AHK493" s="263"/>
      <c r="AHL493" s="263"/>
      <c r="AHM493" s="263"/>
      <c r="AHN493" s="263"/>
      <c r="AHO493" s="263"/>
      <c r="AHP493" s="263"/>
      <c r="AHQ493" s="263"/>
      <c r="AHR493" s="263"/>
      <c r="AHS493" s="263"/>
      <c r="AHT493" s="263"/>
      <c r="AHU493" s="263"/>
      <c r="AHV493" s="263"/>
      <c r="AHW493" s="263"/>
      <c r="AHX493" s="263"/>
      <c r="AHY493" s="263"/>
      <c r="AHZ493" s="263"/>
      <c r="AIA493" s="263"/>
      <c r="AIB493" s="263"/>
      <c r="AIC493" s="263"/>
      <c r="AID493" s="263"/>
      <c r="AIE493" s="263"/>
      <c r="AIF493" s="263"/>
      <c r="AIG493" s="263"/>
      <c r="AIH493" s="263"/>
      <c r="AII493" s="263"/>
      <c r="AIJ493" s="263"/>
      <c r="AIK493" s="263"/>
      <c r="AIL493" s="263"/>
      <c r="AIM493" s="263"/>
      <c r="AIN493" s="263"/>
      <c r="AIO493" s="263"/>
      <c r="AIP493" s="263"/>
      <c r="AIQ493" s="263"/>
      <c r="AIR493" s="263"/>
      <c r="AIS493" s="263"/>
      <c r="AIT493" s="263"/>
      <c r="AIU493" s="263"/>
      <c r="AIV493" s="263"/>
      <c r="AIW493" s="263"/>
      <c r="AIX493" s="263"/>
      <c r="AIY493" s="263"/>
      <c r="AIZ493" s="263"/>
      <c r="AJA493" s="263"/>
      <c r="AJB493" s="263"/>
      <c r="AJC493" s="263"/>
      <c r="AJD493" s="263"/>
      <c r="AJE493" s="263"/>
      <c r="AJF493" s="263"/>
      <c r="AJG493" s="263"/>
      <c r="AJH493" s="263"/>
      <c r="AJI493" s="263"/>
      <c r="AJJ493" s="263"/>
      <c r="AJK493" s="263"/>
      <c r="AJL493" s="263"/>
      <c r="AJM493" s="263"/>
      <c r="AJN493" s="263"/>
      <c r="AJO493" s="263"/>
      <c r="AJP493" s="263"/>
      <c r="AJQ493" s="263"/>
      <c r="AJR493" s="263"/>
      <c r="AJS493" s="263"/>
      <c r="AJT493" s="263"/>
      <c r="AJU493" s="263"/>
      <c r="AJV493" s="263"/>
      <c r="AJW493" s="263"/>
      <c r="AJX493" s="263"/>
      <c r="AJY493" s="263"/>
      <c r="AJZ493" s="263"/>
      <c r="AKA493" s="263"/>
      <c r="AKB493" s="263"/>
      <c r="AKC493" s="263"/>
      <c r="AKD493" s="263"/>
      <c r="AKE493" s="263"/>
      <c r="AKF493" s="263"/>
      <c r="AKG493" s="263"/>
      <c r="AKH493" s="263"/>
      <c r="AKI493" s="263"/>
      <c r="AKJ493" s="263"/>
      <c r="AKK493" s="263"/>
      <c r="AKL493" s="263"/>
      <c r="AKM493" s="263"/>
      <c r="AKN493" s="263"/>
      <c r="AKO493" s="263"/>
      <c r="AKP493" s="263"/>
      <c r="AKQ493" s="263"/>
      <c r="AKR493" s="263"/>
      <c r="AKS493" s="263"/>
      <c r="AKT493" s="263"/>
      <c r="AKU493" s="263"/>
      <c r="AKV493" s="263"/>
      <c r="AKW493" s="263"/>
      <c r="AKX493" s="263"/>
      <c r="AKY493" s="263"/>
      <c r="AKZ493" s="263"/>
      <c r="ALA493" s="263"/>
      <c r="ALB493" s="263"/>
      <c r="ALC493" s="263"/>
      <c r="ALD493" s="263"/>
      <c r="ALE493" s="263"/>
      <c r="ALF493" s="263"/>
      <c r="ALG493" s="263"/>
      <c r="ALH493" s="263"/>
      <c r="ALI493" s="263"/>
      <c r="ALJ493" s="263"/>
      <c r="ALK493" s="263"/>
      <c r="ALL493" s="263"/>
      <c r="ALM493" s="263"/>
      <c r="ALN493" s="263"/>
      <c r="ALO493" s="263"/>
      <c r="ALP493" s="263"/>
      <c r="ALQ493" s="263"/>
      <c r="ALR493" s="263"/>
      <c r="ALS493" s="263"/>
      <c r="ALT493" s="263"/>
      <c r="ALU493" s="263"/>
      <c r="ALV493" s="263"/>
      <c r="ALW493" s="263"/>
      <c r="ALX493" s="263"/>
      <c r="ALY493" s="263"/>
      <c r="ALZ493" s="263"/>
      <c r="AMA493" s="263"/>
      <c r="AMB493" s="263"/>
      <c r="AMC493" s="263"/>
      <c r="AMD493" s="263"/>
      <c r="AME493" s="263"/>
      <c r="AMF493" s="263"/>
      <c r="AMG493" s="263"/>
      <c r="AMH493" s="263"/>
      <c r="AMI493" s="263"/>
      <c r="AMJ493" s="263"/>
      <c r="AMK493" s="263"/>
      <c r="AML493" s="263"/>
      <c r="AMM493" s="263"/>
      <c r="AMN493" s="263"/>
      <c r="AMO493" s="263"/>
      <c r="AMP493" s="263"/>
      <c r="AMQ493" s="263"/>
      <c r="AMR493" s="263"/>
      <c r="AMS493" s="263"/>
      <c r="AMT493" s="263"/>
      <c r="AMU493" s="263"/>
      <c r="AMV493" s="263"/>
      <c r="AMW493" s="263"/>
      <c r="AMX493" s="263"/>
      <c r="AMY493" s="263"/>
      <c r="AMZ493" s="263"/>
      <c r="ANA493" s="263"/>
      <c r="ANB493" s="263"/>
      <c r="ANC493" s="263"/>
      <c r="AND493" s="263"/>
      <c r="ANE493" s="263"/>
      <c r="ANF493" s="263"/>
      <c r="ANG493" s="263"/>
      <c r="ANH493" s="263"/>
      <c r="ANI493" s="263"/>
      <c r="ANJ493" s="263"/>
      <c r="ANK493" s="263"/>
      <c r="ANL493" s="263"/>
      <c r="ANM493" s="263"/>
      <c r="ANN493" s="263"/>
      <c r="ANO493" s="263"/>
      <c r="ANP493" s="263"/>
      <c r="ANQ493" s="263"/>
      <c r="ANR493" s="263"/>
      <c r="ANS493" s="263"/>
      <c r="ANT493" s="263"/>
      <c r="ANU493" s="263"/>
      <c r="ANV493" s="263"/>
      <c r="ANW493" s="263"/>
      <c r="ANX493" s="263"/>
      <c r="ANY493" s="263"/>
      <c r="ANZ493" s="263"/>
      <c r="AOA493" s="263"/>
      <c r="AOB493" s="263"/>
      <c r="AOC493" s="263"/>
      <c r="AOD493" s="263"/>
      <c r="AOE493" s="263"/>
      <c r="AOF493" s="263"/>
      <c r="AOG493" s="263"/>
      <c r="AOH493" s="263"/>
      <c r="AOI493" s="263"/>
      <c r="AOJ493" s="263"/>
      <c r="AOK493" s="263"/>
      <c r="AOL493" s="263"/>
      <c r="AOM493" s="263"/>
      <c r="AON493" s="263"/>
      <c r="AOO493" s="263"/>
      <c r="AOP493" s="263"/>
      <c r="AOQ493" s="263"/>
      <c r="AOR493" s="263"/>
      <c r="AOS493" s="263"/>
      <c r="AOT493" s="263"/>
      <c r="AOU493" s="263"/>
    </row>
    <row r="494" spans="1:1087" s="264" customFormat="1">
      <c r="A494" s="332"/>
      <c r="B494" s="328"/>
      <c r="C494" s="292"/>
      <c r="D494" s="292"/>
      <c r="E494" s="292"/>
      <c r="F494" s="333"/>
      <c r="G494" s="334"/>
      <c r="H494" s="334"/>
      <c r="I494" s="335"/>
      <c r="J494" s="292"/>
      <c r="K494" s="336"/>
      <c r="L494" s="292"/>
      <c r="N494" s="263"/>
      <c r="O494" s="263"/>
      <c r="P494" s="263"/>
      <c r="Q494" s="263"/>
      <c r="R494" s="263"/>
      <c r="S494" s="263"/>
      <c r="T494" s="263"/>
      <c r="U494" s="263"/>
      <c r="V494" s="263"/>
      <c r="W494" s="263"/>
      <c r="X494" s="263"/>
      <c r="Y494" s="263"/>
      <c r="Z494" s="263"/>
      <c r="AA494" s="263"/>
      <c r="AB494" s="263"/>
      <c r="AC494" s="263"/>
      <c r="AD494" s="263"/>
      <c r="AE494" s="263"/>
      <c r="AF494" s="263"/>
      <c r="AG494" s="263"/>
      <c r="AH494" s="263"/>
      <c r="AI494" s="263"/>
      <c r="AJ494" s="263"/>
      <c r="AK494" s="263"/>
      <c r="AL494" s="263"/>
      <c r="AM494" s="263"/>
      <c r="AN494" s="263"/>
      <c r="AO494" s="263"/>
      <c r="AP494" s="263"/>
      <c r="AQ494" s="263"/>
      <c r="AR494" s="263"/>
      <c r="AS494" s="263"/>
      <c r="AT494" s="263"/>
      <c r="AU494" s="263"/>
      <c r="AV494" s="263"/>
      <c r="AW494" s="263"/>
      <c r="AX494" s="263"/>
      <c r="AY494" s="263"/>
      <c r="AZ494" s="263"/>
      <c r="BA494" s="263"/>
      <c r="BB494" s="263"/>
      <c r="BC494" s="263"/>
      <c r="BD494" s="263"/>
      <c r="BE494" s="263"/>
      <c r="BF494" s="263"/>
      <c r="BG494" s="263"/>
      <c r="BH494" s="263"/>
      <c r="BI494" s="263"/>
      <c r="BJ494" s="263"/>
      <c r="BK494" s="263"/>
      <c r="BL494" s="263"/>
      <c r="BM494" s="263"/>
      <c r="BN494" s="263"/>
      <c r="BO494" s="263"/>
      <c r="BP494" s="263"/>
      <c r="BQ494" s="263"/>
      <c r="BR494" s="263"/>
      <c r="BS494" s="263"/>
      <c r="BT494" s="263"/>
      <c r="BU494" s="263"/>
      <c r="BV494" s="263"/>
      <c r="BW494" s="263"/>
      <c r="BX494" s="263"/>
      <c r="BY494" s="263"/>
      <c r="BZ494" s="263"/>
      <c r="CA494" s="263"/>
      <c r="CB494" s="263"/>
      <c r="CC494" s="263"/>
      <c r="CD494" s="263"/>
      <c r="CE494" s="263"/>
      <c r="CF494" s="263"/>
      <c r="CG494" s="263"/>
      <c r="CH494" s="263"/>
      <c r="CI494" s="263"/>
      <c r="CJ494" s="263"/>
      <c r="CK494" s="263"/>
      <c r="CL494" s="263"/>
      <c r="CM494" s="263"/>
      <c r="CN494" s="263"/>
      <c r="CO494" s="263"/>
      <c r="CP494" s="263"/>
      <c r="CQ494" s="263"/>
      <c r="CR494" s="263"/>
      <c r="CS494" s="263"/>
      <c r="CT494" s="263"/>
      <c r="CU494" s="263"/>
      <c r="CV494" s="263"/>
      <c r="CW494" s="263"/>
      <c r="CX494" s="263"/>
      <c r="CY494" s="263"/>
      <c r="CZ494" s="263"/>
      <c r="DA494" s="263"/>
      <c r="DB494" s="263"/>
      <c r="DC494" s="263"/>
      <c r="DD494" s="263"/>
      <c r="DE494" s="263"/>
      <c r="DF494" s="263"/>
      <c r="DG494" s="263"/>
      <c r="DH494" s="263"/>
      <c r="DI494" s="263"/>
      <c r="DJ494" s="263"/>
      <c r="DK494" s="263"/>
      <c r="DL494" s="263"/>
      <c r="DM494" s="263"/>
      <c r="DN494" s="263"/>
      <c r="DO494" s="263"/>
      <c r="DP494" s="263"/>
      <c r="DQ494" s="263"/>
      <c r="DR494" s="263"/>
      <c r="DS494" s="263"/>
      <c r="DT494" s="263"/>
      <c r="DU494" s="263"/>
      <c r="DV494" s="263"/>
      <c r="DW494" s="263"/>
      <c r="DX494" s="263"/>
      <c r="DY494" s="263"/>
      <c r="DZ494" s="263"/>
      <c r="EA494" s="263"/>
      <c r="EB494" s="263"/>
      <c r="EC494" s="263"/>
      <c r="ED494" s="263"/>
      <c r="EE494" s="263"/>
      <c r="EF494" s="263"/>
      <c r="EG494" s="263"/>
      <c r="EH494" s="263"/>
      <c r="EI494" s="263"/>
      <c r="EJ494" s="263"/>
      <c r="EK494" s="263"/>
      <c r="EL494" s="263"/>
      <c r="EM494" s="263"/>
      <c r="EN494" s="263"/>
      <c r="EO494" s="263"/>
      <c r="EP494" s="263"/>
      <c r="EQ494" s="263"/>
      <c r="ER494" s="263"/>
      <c r="ES494" s="263"/>
      <c r="ET494" s="263"/>
      <c r="EU494" s="263"/>
      <c r="EV494" s="263"/>
      <c r="EW494" s="263"/>
      <c r="EX494" s="263"/>
      <c r="EY494" s="263"/>
      <c r="EZ494" s="263"/>
      <c r="FA494" s="263"/>
      <c r="FB494" s="263"/>
      <c r="FC494" s="263"/>
      <c r="FD494" s="263"/>
      <c r="FE494" s="263"/>
      <c r="FF494" s="263"/>
      <c r="FG494" s="263"/>
      <c r="FH494" s="263"/>
      <c r="FI494" s="263"/>
      <c r="FJ494" s="263"/>
      <c r="FK494" s="263"/>
      <c r="FL494" s="263"/>
      <c r="FM494" s="263"/>
      <c r="FN494" s="263"/>
      <c r="FO494" s="263"/>
      <c r="FP494" s="263"/>
      <c r="FQ494" s="263"/>
      <c r="FR494" s="263"/>
      <c r="FS494" s="263"/>
      <c r="FT494" s="263"/>
      <c r="FU494" s="263"/>
      <c r="FV494" s="263"/>
      <c r="FW494" s="263"/>
      <c r="FX494" s="263"/>
      <c r="FY494" s="263"/>
      <c r="FZ494" s="263"/>
      <c r="GA494" s="263"/>
      <c r="GB494" s="263"/>
      <c r="GC494" s="263"/>
      <c r="GD494" s="263"/>
      <c r="GE494" s="263"/>
      <c r="GF494" s="263"/>
      <c r="GG494" s="263"/>
      <c r="GH494" s="263"/>
      <c r="GI494" s="263"/>
      <c r="GJ494" s="263"/>
      <c r="GK494" s="263"/>
      <c r="GL494" s="263"/>
      <c r="GM494" s="263"/>
      <c r="GN494" s="263"/>
      <c r="GO494" s="263"/>
      <c r="GP494" s="263"/>
      <c r="GQ494" s="263"/>
      <c r="GR494" s="263"/>
      <c r="GS494" s="263"/>
      <c r="GT494" s="263"/>
      <c r="GU494" s="263"/>
      <c r="GV494" s="263"/>
      <c r="GW494" s="263"/>
      <c r="GX494" s="263"/>
      <c r="GY494" s="263"/>
      <c r="GZ494" s="263"/>
      <c r="HA494" s="263"/>
      <c r="HB494" s="263"/>
      <c r="HC494" s="263"/>
      <c r="HD494" s="263"/>
      <c r="HE494" s="263"/>
      <c r="HF494" s="263"/>
      <c r="HG494" s="263"/>
      <c r="HH494" s="263"/>
      <c r="HI494" s="263"/>
      <c r="HJ494" s="263"/>
      <c r="HK494" s="263"/>
      <c r="HL494" s="263"/>
      <c r="HM494" s="263"/>
      <c r="HN494" s="263"/>
      <c r="HO494" s="263"/>
      <c r="HP494" s="263"/>
      <c r="HQ494" s="263"/>
      <c r="HR494" s="263"/>
      <c r="HS494" s="263"/>
      <c r="HT494" s="263"/>
      <c r="HU494" s="263"/>
      <c r="HV494" s="263"/>
      <c r="HW494" s="263"/>
      <c r="HX494" s="263"/>
      <c r="HY494" s="263"/>
      <c r="HZ494" s="263"/>
      <c r="IA494" s="263"/>
      <c r="IB494" s="263"/>
      <c r="IC494" s="263"/>
      <c r="ID494" s="263"/>
      <c r="IE494" s="263"/>
      <c r="IF494" s="263"/>
      <c r="IG494" s="263"/>
      <c r="IH494" s="263"/>
      <c r="II494" s="263"/>
      <c r="IJ494" s="263"/>
      <c r="IK494" s="263"/>
      <c r="IL494" s="263"/>
      <c r="IM494" s="263"/>
      <c r="IN494" s="263"/>
      <c r="IO494" s="263"/>
      <c r="IP494" s="263"/>
      <c r="IQ494" s="263"/>
      <c r="IR494" s="263"/>
      <c r="IS494" s="263"/>
      <c r="IT494" s="263"/>
      <c r="IU494" s="263"/>
      <c r="IV494" s="263"/>
      <c r="IW494" s="263"/>
      <c r="IX494" s="263"/>
      <c r="IY494" s="263"/>
      <c r="IZ494" s="263"/>
      <c r="JA494" s="263"/>
      <c r="JB494" s="263"/>
      <c r="JC494" s="263"/>
      <c r="JD494" s="263"/>
      <c r="JE494" s="263"/>
      <c r="JF494" s="263"/>
      <c r="JG494" s="263"/>
      <c r="JH494" s="263"/>
      <c r="JI494" s="263"/>
      <c r="JJ494" s="263"/>
      <c r="JK494" s="263"/>
      <c r="JL494" s="263"/>
      <c r="JM494" s="263"/>
      <c r="JN494" s="263"/>
      <c r="JO494" s="263"/>
      <c r="JP494" s="263"/>
      <c r="JQ494" s="263"/>
      <c r="JR494" s="263"/>
      <c r="JS494" s="263"/>
      <c r="JT494" s="263"/>
      <c r="JU494" s="263"/>
      <c r="JV494" s="263"/>
      <c r="JW494" s="263"/>
      <c r="JX494" s="263"/>
      <c r="JY494" s="263"/>
      <c r="JZ494" s="263"/>
      <c r="KA494" s="263"/>
      <c r="KB494" s="263"/>
      <c r="KC494" s="263"/>
      <c r="KD494" s="263"/>
      <c r="KE494" s="263"/>
      <c r="KF494" s="263"/>
      <c r="KG494" s="263"/>
      <c r="KH494" s="263"/>
      <c r="KI494" s="263"/>
      <c r="KJ494" s="263"/>
      <c r="KK494" s="263"/>
      <c r="KL494" s="263"/>
      <c r="KM494" s="263"/>
      <c r="KN494" s="263"/>
      <c r="KO494" s="263"/>
      <c r="KP494" s="263"/>
      <c r="KQ494" s="263"/>
      <c r="KR494" s="263"/>
      <c r="KS494" s="263"/>
      <c r="KT494" s="263"/>
      <c r="KU494" s="263"/>
      <c r="KV494" s="263"/>
      <c r="KW494" s="263"/>
      <c r="KX494" s="263"/>
      <c r="KY494" s="263"/>
      <c r="KZ494" s="263"/>
      <c r="LA494" s="263"/>
      <c r="LB494" s="263"/>
      <c r="LC494" s="263"/>
      <c r="LD494" s="263"/>
      <c r="LE494" s="263"/>
      <c r="LF494" s="263"/>
      <c r="LG494" s="263"/>
      <c r="LH494" s="263"/>
      <c r="LI494" s="263"/>
      <c r="LJ494" s="263"/>
      <c r="LK494" s="263"/>
      <c r="LL494" s="263"/>
      <c r="LM494" s="263"/>
      <c r="LN494" s="263"/>
      <c r="LO494" s="263"/>
      <c r="LP494" s="263"/>
      <c r="LQ494" s="263"/>
      <c r="LR494" s="263"/>
      <c r="LS494" s="263"/>
      <c r="LT494" s="263"/>
      <c r="LU494" s="263"/>
      <c r="LV494" s="263"/>
      <c r="LW494" s="263"/>
      <c r="LX494" s="263"/>
      <c r="LY494" s="263"/>
      <c r="LZ494" s="263"/>
      <c r="MA494" s="263"/>
      <c r="MB494" s="263"/>
      <c r="MC494" s="263"/>
      <c r="MD494" s="263"/>
      <c r="ME494" s="263"/>
      <c r="MF494" s="263"/>
      <c r="MG494" s="263"/>
      <c r="MH494" s="263"/>
      <c r="MI494" s="263"/>
      <c r="MJ494" s="263"/>
      <c r="MK494" s="263"/>
      <c r="ML494" s="263"/>
      <c r="MM494" s="263"/>
      <c r="MN494" s="263"/>
      <c r="MO494" s="263"/>
      <c r="MP494" s="263"/>
      <c r="MQ494" s="263"/>
      <c r="MR494" s="263"/>
      <c r="MS494" s="263"/>
      <c r="MT494" s="263"/>
      <c r="MU494" s="263"/>
      <c r="MV494" s="263"/>
      <c r="MW494" s="263"/>
      <c r="MX494" s="263"/>
      <c r="MY494" s="263"/>
      <c r="MZ494" s="263"/>
      <c r="NA494" s="263"/>
      <c r="NB494" s="263"/>
      <c r="NC494" s="263"/>
      <c r="ND494" s="263"/>
      <c r="NE494" s="263"/>
      <c r="NF494" s="263"/>
      <c r="NG494" s="263"/>
      <c r="NH494" s="263"/>
      <c r="NI494" s="263"/>
      <c r="NJ494" s="263"/>
      <c r="NK494" s="263"/>
      <c r="NL494" s="263"/>
      <c r="NM494" s="263"/>
      <c r="NN494" s="263"/>
      <c r="NO494" s="263"/>
      <c r="NP494" s="263"/>
      <c r="NQ494" s="263"/>
      <c r="NR494" s="263"/>
      <c r="NS494" s="263"/>
      <c r="NT494" s="263"/>
      <c r="NU494" s="263"/>
      <c r="NV494" s="263"/>
      <c r="NW494" s="263"/>
      <c r="NX494" s="263"/>
      <c r="NY494" s="263"/>
      <c r="NZ494" s="263"/>
      <c r="OA494" s="263"/>
      <c r="OB494" s="263"/>
      <c r="OC494" s="263"/>
      <c r="OD494" s="263"/>
      <c r="OE494" s="263"/>
      <c r="OF494" s="263"/>
      <c r="OG494" s="263"/>
      <c r="OH494" s="263"/>
      <c r="OI494" s="263"/>
      <c r="OJ494" s="263"/>
      <c r="OK494" s="263"/>
      <c r="OL494" s="263"/>
      <c r="OM494" s="263"/>
      <c r="ON494" s="263"/>
      <c r="OO494" s="263"/>
      <c r="OP494" s="263"/>
      <c r="OQ494" s="263"/>
      <c r="OR494" s="263"/>
      <c r="OS494" s="263"/>
      <c r="OT494" s="263"/>
      <c r="OU494" s="263"/>
      <c r="OV494" s="263"/>
      <c r="OW494" s="263"/>
      <c r="OX494" s="263"/>
      <c r="OY494" s="263"/>
      <c r="OZ494" s="263"/>
      <c r="PA494" s="263"/>
      <c r="PB494" s="263"/>
      <c r="PC494" s="263"/>
      <c r="PD494" s="263"/>
      <c r="PE494" s="263"/>
      <c r="PF494" s="263"/>
      <c r="PG494" s="263"/>
      <c r="PH494" s="263"/>
      <c r="PI494" s="263"/>
      <c r="PJ494" s="263"/>
      <c r="PK494" s="263"/>
      <c r="PL494" s="263"/>
      <c r="PM494" s="263"/>
      <c r="PN494" s="263"/>
      <c r="PO494" s="263"/>
      <c r="PP494" s="263"/>
      <c r="PQ494" s="263"/>
      <c r="PR494" s="263"/>
      <c r="PS494" s="263"/>
      <c r="PT494" s="263"/>
      <c r="PU494" s="263"/>
      <c r="PV494" s="263"/>
      <c r="PW494" s="263"/>
      <c r="PX494" s="263"/>
      <c r="PY494" s="263"/>
      <c r="PZ494" s="263"/>
      <c r="QA494" s="263"/>
      <c r="QB494" s="263"/>
      <c r="QC494" s="263"/>
      <c r="QD494" s="263"/>
      <c r="QE494" s="263"/>
      <c r="QF494" s="263"/>
      <c r="QG494" s="263"/>
      <c r="QH494" s="263"/>
      <c r="QI494" s="263"/>
      <c r="QJ494" s="263"/>
      <c r="QK494" s="263"/>
      <c r="QL494" s="263"/>
      <c r="QM494" s="263"/>
      <c r="QN494" s="263"/>
      <c r="QO494" s="263"/>
      <c r="QP494" s="263"/>
      <c r="QQ494" s="263"/>
      <c r="QR494" s="263"/>
      <c r="QS494" s="263"/>
      <c r="QT494" s="263"/>
      <c r="QU494" s="263"/>
      <c r="QV494" s="263"/>
      <c r="QW494" s="263"/>
      <c r="QX494" s="263"/>
      <c r="QY494" s="263"/>
      <c r="QZ494" s="263"/>
      <c r="RA494" s="263"/>
      <c r="RB494" s="263"/>
      <c r="RC494" s="263"/>
      <c r="RD494" s="263"/>
      <c r="RE494" s="263"/>
      <c r="RF494" s="263"/>
      <c r="RG494" s="263"/>
      <c r="RH494" s="263"/>
      <c r="RI494" s="263"/>
      <c r="RJ494" s="263"/>
      <c r="RK494" s="263"/>
      <c r="RL494" s="263"/>
      <c r="RM494" s="263"/>
      <c r="RN494" s="263"/>
      <c r="RO494" s="263"/>
      <c r="RP494" s="263"/>
      <c r="RQ494" s="263"/>
      <c r="RR494" s="263"/>
      <c r="RS494" s="263"/>
      <c r="RT494" s="263"/>
      <c r="RU494" s="263"/>
      <c r="RV494" s="263"/>
      <c r="RW494" s="263"/>
      <c r="RX494" s="263"/>
      <c r="RY494" s="263"/>
      <c r="RZ494" s="263"/>
      <c r="SA494" s="263"/>
      <c r="SB494" s="263"/>
      <c r="SC494" s="263"/>
      <c r="SD494" s="263"/>
      <c r="SE494" s="263"/>
      <c r="SF494" s="263"/>
      <c r="SG494" s="263"/>
      <c r="SH494" s="263"/>
      <c r="SI494" s="263"/>
      <c r="SJ494" s="263"/>
      <c r="SK494" s="263"/>
      <c r="SL494" s="263"/>
      <c r="SM494" s="263"/>
      <c r="SN494" s="263"/>
      <c r="SO494" s="263"/>
      <c r="SP494" s="263"/>
      <c r="SQ494" s="263"/>
      <c r="SR494" s="263"/>
      <c r="SS494" s="263"/>
      <c r="ST494" s="263"/>
      <c r="SU494" s="263"/>
      <c r="SV494" s="263"/>
      <c r="SW494" s="263"/>
      <c r="SX494" s="263"/>
      <c r="SY494" s="263"/>
      <c r="SZ494" s="263"/>
      <c r="TA494" s="263"/>
      <c r="TB494" s="263"/>
      <c r="TC494" s="263"/>
      <c r="TD494" s="263"/>
      <c r="TE494" s="263"/>
      <c r="TF494" s="263"/>
      <c r="TG494" s="263"/>
      <c r="TH494" s="263"/>
      <c r="TI494" s="263"/>
      <c r="TJ494" s="263"/>
      <c r="TK494" s="263"/>
      <c r="TL494" s="263"/>
      <c r="TM494" s="263"/>
      <c r="TN494" s="263"/>
      <c r="TO494" s="263"/>
      <c r="TP494" s="263"/>
      <c r="TQ494" s="263"/>
      <c r="TR494" s="263"/>
      <c r="TS494" s="263"/>
      <c r="TT494" s="263"/>
      <c r="TU494" s="263"/>
      <c r="TV494" s="263"/>
      <c r="TW494" s="263"/>
      <c r="TX494" s="263"/>
      <c r="TY494" s="263"/>
      <c r="TZ494" s="263"/>
      <c r="UA494" s="263"/>
      <c r="UB494" s="263"/>
      <c r="UC494" s="263"/>
      <c r="UD494" s="263"/>
      <c r="UE494" s="263"/>
      <c r="UF494" s="263"/>
      <c r="UG494" s="263"/>
      <c r="UH494" s="263"/>
      <c r="UI494" s="263"/>
      <c r="UJ494" s="263"/>
      <c r="UK494" s="263"/>
      <c r="UL494" s="263"/>
      <c r="UM494" s="263"/>
      <c r="UN494" s="263"/>
      <c r="UO494" s="263"/>
      <c r="UP494" s="263"/>
      <c r="UQ494" s="263"/>
      <c r="UR494" s="263"/>
      <c r="US494" s="263"/>
      <c r="UT494" s="263"/>
      <c r="UU494" s="263"/>
      <c r="UV494" s="263"/>
      <c r="UW494" s="263"/>
      <c r="UX494" s="263"/>
      <c r="UY494" s="263"/>
      <c r="UZ494" s="263"/>
      <c r="VA494" s="263"/>
      <c r="VB494" s="263"/>
      <c r="VC494" s="263"/>
      <c r="VD494" s="263"/>
      <c r="VE494" s="263"/>
      <c r="VF494" s="263"/>
      <c r="VG494" s="263"/>
      <c r="VH494" s="263"/>
      <c r="VI494" s="263"/>
      <c r="VJ494" s="263"/>
      <c r="VK494" s="263"/>
      <c r="VL494" s="263"/>
      <c r="VM494" s="263"/>
      <c r="VN494" s="263"/>
      <c r="VO494" s="263"/>
      <c r="VP494" s="263"/>
      <c r="VQ494" s="263"/>
      <c r="VR494" s="263"/>
      <c r="VS494" s="263"/>
      <c r="VT494" s="263"/>
      <c r="VU494" s="263"/>
      <c r="VV494" s="263"/>
      <c r="VW494" s="263"/>
      <c r="VX494" s="263"/>
      <c r="VY494" s="263"/>
      <c r="VZ494" s="263"/>
      <c r="WA494" s="263"/>
      <c r="WB494" s="263"/>
      <c r="WC494" s="263"/>
      <c r="WD494" s="263"/>
      <c r="WE494" s="263"/>
      <c r="WF494" s="263"/>
      <c r="WG494" s="263"/>
      <c r="WH494" s="263"/>
      <c r="WI494" s="263"/>
      <c r="WJ494" s="263"/>
      <c r="WK494" s="263"/>
      <c r="WL494" s="263"/>
      <c r="WM494" s="263"/>
      <c r="WN494" s="263"/>
      <c r="WO494" s="263"/>
      <c r="WP494" s="263"/>
      <c r="WQ494" s="263"/>
      <c r="WR494" s="263"/>
      <c r="WS494" s="263"/>
      <c r="WT494" s="263"/>
      <c r="WU494" s="263"/>
      <c r="WV494" s="263"/>
      <c r="WW494" s="263"/>
      <c r="WX494" s="263"/>
      <c r="WY494" s="263"/>
      <c r="WZ494" s="263"/>
      <c r="XA494" s="263"/>
      <c r="XB494" s="263"/>
      <c r="XC494" s="263"/>
      <c r="XD494" s="263"/>
      <c r="XE494" s="263"/>
      <c r="XF494" s="263"/>
      <c r="XG494" s="263"/>
      <c r="XH494" s="263"/>
      <c r="XI494" s="263"/>
      <c r="XJ494" s="263"/>
      <c r="XK494" s="263"/>
      <c r="XL494" s="263"/>
      <c r="XM494" s="263"/>
      <c r="XN494" s="263"/>
      <c r="XO494" s="263"/>
      <c r="XP494" s="263"/>
      <c r="XQ494" s="263"/>
      <c r="XR494" s="263"/>
      <c r="XS494" s="263"/>
      <c r="XT494" s="263"/>
      <c r="XU494" s="263"/>
      <c r="XV494" s="263"/>
      <c r="XW494" s="263"/>
      <c r="XX494" s="263"/>
      <c r="XY494" s="263"/>
      <c r="XZ494" s="263"/>
      <c r="YA494" s="263"/>
      <c r="YB494" s="263"/>
      <c r="YC494" s="263"/>
      <c r="YD494" s="263"/>
      <c r="YE494" s="263"/>
      <c r="YF494" s="263"/>
      <c r="YG494" s="263"/>
      <c r="YH494" s="263"/>
      <c r="YI494" s="263"/>
      <c r="YJ494" s="263"/>
      <c r="YK494" s="263"/>
      <c r="YL494" s="263"/>
      <c r="YM494" s="263"/>
      <c r="YN494" s="263"/>
      <c r="YO494" s="263"/>
      <c r="YP494" s="263"/>
      <c r="YQ494" s="263"/>
      <c r="YR494" s="263"/>
      <c r="YS494" s="263"/>
      <c r="YT494" s="263"/>
      <c r="YU494" s="263"/>
      <c r="YV494" s="263"/>
      <c r="YW494" s="263"/>
      <c r="YX494" s="263"/>
      <c r="YY494" s="263"/>
      <c r="YZ494" s="263"/>
      <c r="ZA494" s="263"/>
      <c r="ZB494" s="263"/>
      <c r="ZC494" s="263"/>
      <c r="ZD494" s="263"/>
      <c r="ZE494" s="263"/>
      <c r="ZF494" s="263"/>
      <c r="ZG494" s="263"/>
      <c r="ZH494" s="263"/>
      <c r="ZI494" s="263"/>
      <c r="ZJ494" s="263"/>
      <c r="ZK494" s="263"/>
      <c r="ZL494" s="263"/>
      <c r="ZM494" s="263"/>
      <c r="ZN494" s="263"/>
      <c r="ZO494" s="263"/>
      <c r="ZP494" s="263"/>
      <c r="ZQ494" s="263"/>
      <c r="ZR494" s="263"/>
      <c r="ZS494" s="263"/>
      <c r="ZT494" s="263"/>
      <c r="ZU494" s="263"/>
      <c r="ZV494" s="263"/>
      <c r="ZW494" s="263"/>
      <c r="ZX494" s="263"/>
      <c r="ZY494" s="263"/>
      <c r="ZZ494" s="263"/>
      <c r="AAA494" s="263"/>
      <c r="AAB494" s="263"/>
      <c r="AAC494" s="263"/>
      <c r="AAD494" s="263"/>
      <c r="AAE494" s="263"/>
      <c r="AAF494" s="263"/>
      <c r="AAG494" s="263"/>
      <c r="AAH494" s="263"/>
      <c r="AAI494" s="263"/>
      <c r="AAJ494" s="263"/>
      <c r="AAK494" s="263"/>
      <c r="AAL494" s="263"/>
      <c r="AAM494" s="263"/>
      <c r="AAN494" s="263"/>
      <c r="AAO494" s="263"/>
      <c r="AAP494" s="263"/>
      <c r="AAQ494" s="263"/>
      <c r="AAR494" s="263"/>
      <c r="AAS494" s="263"/>
      <c r="AAT494" s="263"/>
      <c r="AAU494" s="263"/>
      <c r="AAV494" s="263"/>
      <c r="AAW494" s="263"/>
      <c r="AAX494" s="263"/>
      <c r="AAY494" s="263"/>
      <c r="AAZ494" s="263"/>
      <c r="ABA494" s="263"/>
      <c r="ABB494" s="263"/>
      <c r="ABC494" s="263"/>
      <c r="ABD494" s="263"/>
      <c r="ABE494" s="263"/>
      <c r="ABF494" s="263"/>
      <c r="ABG494" s="263"/>
      <c r="ABH494" s="263"/>
      <c r="ABI494" s="263"/>
      <c r="ABJ494" s="263"/>
      <c r="ABK494" s="263"/>
      <c r="ABL494" s="263"/>
      <c r="ABM494" s="263"/>
      <c r="ABN494" s="263"/>
      <c r="ABO494" s="263"/>
      <c r="ABP494" s="263"/>
      <c r="ABQ494" s="263"/>
      <c r="ABR494" s="263"/>
      <c r="ABS494" s="263"/>
      <c r="ABT494" s="263"/>
      <c r="ABU494" s="263"/>
      <c r="ABV494" s="263"/>
      <c r="ABW494" s="263"/>
      <c r="ABX494" s="263"/>
      <c r="ABY494" s="263"/>
      <c r="ABZ494" s="263"/>
      <c r="ACA494" s="263"/>
      <c r="ACB494" s="263"/>
      <c r="ACC494" s="263"/>
      <c r="ACD494" s="263"/>
      <c r="ACE494" s="263"/>
      <c r="ACF494" s="263"/>
      <c r="ACG494" s="263"/>
      <c r="ACH494" s="263"/>
      <c r="ACI494" s="263"/>
      <c r="ACJ494" s="263"/>
      <c r="ACK494" s="263"/>
      <c r="ACL494" s="263"/>
      <c r="ACM494" s="263"/>
      <c r="ACN494" s="263"/>
      <c r="ACO494" s="263"/>
      <c r="ACP494" s="263"/>
      <c r="ACQ494" s="263"/>
      <c r="ACR494" s="263"/>
      <c r="ACS494" s="263"/>
      <c r="ACT494" s="263"/>
      <c r="ACU494" s="263"/>
      <c r="ACV494" s="263"/>
      <c r="ACW494" s="263"/>
      <c r="ACX494" s="263"/>
      <c r="ACY494" s="263"/>
      <c r="ACZ494" s="263"/>
      <c r="ADA494" s="263"/>
      <c r="ADB494" s="263"/>
      <c r="ADC494" s="263"/>
      <c r="ADD494" s="263"/>
      <c r="ADE494" s="263"/>
      <c r="ADF494" s="263"/>
      <c r="ADG494" s="263"/>
      <c r="ADH494" s="263"/>
      <c r="ADI494" s="263"/>
      <c r="ADJ494" s="263"/>
      <c r="ADK494" s="263"/>
      <c r="ADL494" s="263"/>
      <c r="ADM494" s="263"/>
      <c r="ADN494" s="263"/>
      <c r="ADO494" s="263"/>
      <c r="ADP494" s="263"/>
      <c r="ADQ494" s="263"/>
      <c r="ADR494" s="263"/>
      <c r="ADS494" s="263"/>
      <c r="ADT494" s="263"/>
      <c r="ADU494" s="263"/>
      <c r="ADV494" s="263"/>
      <c r="ADW494" s="263"/>
      <c r="ADX494" s="263"/>
      <c r="ADY494" s="263"/>
      <c r="ADZ494" s="263"/>
      <c r="AEA494" s="263"/>
      <c r="AEB494" s="263"/>
      <c r="AEC494" s="263"/>
      <c r="AED494" s="263"/>
      <c r="AEE494" s="263"/>
      <c r="AEF494" s="263"/>
      <c r="AEG494" s="263"/>
      <c r="AEH494" s="263"/>
      <c r="AEI494" s="263"/>
      <c r="AEJ494" s="263"/>
      <c r="AEK494" s="263"/>
      <c r="AEL494" s="263"/>
      <c r="AEM494" s="263"/>
      <c r="AEN494" s="263"/>
      <c r="AEO494" s="263"/>
      <c r="AEP494" s="263"/>
      <c r="AEQ494" s="263"/>
      <c r="AER494" s="263"/>
      <c r="AES494" s="263"/>
      <c r="AET494" s="263"/>
      <c r="AEU494" s="263"/>
      <c r="AEV494" s="263"/>
      <c r="AEW494" s="263"/>
      <c r="AEX494" s="263"/>
      <c r="AEY494" s="263"/>
      <c r="AEZ494" s="263"/>
      <c r="AFA494" s="263"/>
      <c r="AFB494" s="263"/>
      <c r="AFC494" s="263"/>
      <c r="AFD494" s="263"/>
      <c r="AFE494" s="263"/>
      <c r="AFF494" s="263"/>
      <c r="AFG494" s="263"/>
      <c r="AFH494" s="263"/>
      <c r="AFI494" s="263"/>
      <c r="AFJ494" s="263"/>
      <c r="AFK494" s="263"/>
      <c r="AFL494" s="263"/>
      <c r="AFM494" s="263"/>
      <c r="AFN494" s="263"/>
      <c r="AFO494" s="263"/>
      <c r="AFP494" s="263"/>
      <c r="AFQ494" s="263"/>
      <c r="AFR494" s="263"/>
      <c r="AFS494" s="263"/>
      <c r="AFT494" s="263"/>
      <c r="AFU494" s="263"/>
      <c r="AFV494" s="263"/>
      <c r="AFW494" s="263"/>
      <c r="AFX494" s="263"/>
      <c r="AFY494" s="263"/>
      <c r="AFZ494" s="263"/>
      <c r="AGA494" s="263"/>
      <c r="AGB494" s="263"/>
      <c r="AGC494" s="263"/>
      <c r="AGD494" s="263"/>
      <c r="AGE494" s="263"/>
      <c r="AGF494" s="263"/>
      <c r="AGG494" s="263"/>
      <c r="AGH494" s="263"/>
      <c r="AGI494" s="263"/>
      <c r="AGJ494" s="263"/>
      <c r="AGK494" s="263"/>
      <c r="AGL494" s="263"/>
      <c r="AGM494" s="263"/>
      <c r="AGN494" s="263"/>
      <c r="AGO494" s="263"/>
      <c r="AGP494" s="263"/>
      <c r="AGQ494" s="263"/>
      <c r="AGR494" s="263"/>
      <c r="AGS494" s="263"/>
      <c r="AGT494" s="263"/>
      <c r="AGU494" s="263"/>
      <c r="AGV494" s="263"/>
      <c r="AGW494" s="263"/>
      <c r="AGX494" s="263"/>
      <c r="AGY494" s="263"/>
      <c r="AGZ494" s="263"/>
      <c r="AHA494" s="263"/>
      <c r="AHB494" s="263"/>
      <c r="AHC494" s="263"/>
      <c r="AHD494" s="263"/>
      <c r="AHE494" s="263"/>
      <c r="AHF494" s="263"/>
      <c r="AHG494" s="263"/>
      <c r="AHH494" s="263"/>
      <c r="AHI494" s="263"/>
      <c r="AHJ494" s="263"/>
      <c r="AHK494" s="263"/>
      <c r="AHL494" s="263"/>
      <c r="AHM494" s="263"/>
      <c r="AHN494" s="263"/>
      <c r="AHO494" s="263"/>
      <c r="AHP494" s="263"/>
      <c r="AHQ494" s="263"/>
      <c r="AHR494" s="263"/>
      <c r="AHS494" s="263"/>
      <c r="AHT494" s="263"/>
      <c r="AHU494" s="263"/>
      <c r="AHV494" s="263"/>
      <c r="AHW494" s="263"/>
      <c r="AHX494" s="263"/>
      <c r="AHY494" s="263"/>
      <c r="AHZ494" s="263"/>
      <c r="AIA494" s="263"/>
      <c r="AIB494" s="263"/>
      <c r="AIC494" s="263"/>
      <c r="AID494" s="263"/>
      <c r="AIE494" s="263"/>
      <c r="AIF494" s="263"/>
      <c r="AIG494" s="263"/>
      <c r="AIH494" s="263"/>
      <c r="AII494" s="263"/>
      <c r="AIJ494" s="263"/>
      <c r="AIK494" s="263"/>
      <c r="AIL494" s="263"/>
      <c r="AIM494" s="263"/>
      <c r="AIN494" s="263"/>
      <c r="AIO494" s="263"/>
      <c r="AIP494" s="263"/>
      <c r="AIQ494" s="263"/>
      <c r="AIR494" s="263"/>
      <c r="AIS494" s="263"/>
      <c r="AIT494" s="263"/>
      <c r="AIU494" s="263"/>
      <c r="AIV494" s="263"/>
      <c r="AIW494" s="263"/>
      <c r="AIX494" s="263"/>
      <c r="AIY494" s="263"/>
      <c r="AIZ494" s="263"/>
      <c r="AJA494" s="263"/>
      <c r="AJB494" s="263"/>
      <c r="AJC494" s="263"/>
      <c r="AJD494" s="263"/>
      <c r="AJE494" s="263"/>
      <c r="AJF494" s="263"/>
      <c r="AJG494" s="263"/>
      <c r="AJH494" s="263"/>
      <c r="AJI494" s="263"/>
      <c r="AJJ494" s="263"/>
      <c r="AJK494" s="263"/>
      <c r="AJL494" s="263"/>
      <c r="AJM494" s="263"/>
      <c r="AJN494" s="263"/>
      <c r="AJO494" s="263"/>
      <c r="AJP494" s="263"/>
      <c r="AJQ494" s="263"/>
      <c r="AJR494" s="263"/>
      <c r="AJS494" s="263"/>
      <c r="AJT494" s="263"/>
      <c r="AJU494" s="263"/>
      <c r="AJV494" s="263"/>
      <c r="AJW494" s="263"/>
      <c r="AJX494" s="263"/>
      <c r="AJY494" s="263"/>
      <c r="AJZ494" s="263"/>
      <c r="AKA494" s="263"/>
      <c r="AKB494" s="263"/>
      <c r="AKC494" s="263"/>
      <c r="AKD494" s="263"/>
      <c r="AKE494" s="263"/>
      <c r="AKF494" s="263"/>
      <c r="AKG494" s="263"/>
      <c r="AKH494" s="263"/>
      <c r="AKI494" s="263"/>
      <c r="AKJ494" s="263"/>
      <c r="AKK494" s="263"/>
      <c r="AKL494" s="263"/>
      <c r="AKM494" s="263"/>
      <c r="AKN494" s="263"/>
      <c r="AKO494" s="263"/>
      <c r="AKP494" s="263"/>
      <c r="AKQ494" s="263"/>
      <c r="AKR494" s="263"/>
      <c r="AKS494" s="263"/>
      <c r="AKT494" s="263"/>
      <c r="AKU494" s="263"/>
      <c r="AKV494" s="263"/>
      <c r="AKW494" s="263"/>
      <c r="AKX494" s="263"/>
      <c r="AKY494" s="263"/>
      <c r="AKZ494" s="263"/>
      <c r="ALA494" s="263"/>
      <c r="ALB494" s="263"/>
      <c r="ALC494" s="263"/>
      <c r="ALD494" s="263"/>
      <c r="ALE494" s="263"/>
      <c r="ALF494" s="263"/>
      <c r="ALG494" s="263"/>
      <c r="ALH494" s="263"/>
      <c r="ALI494" s="263"/>
      <c r="ALJ494" s="263"/>
      <c r="ALK494" s="263"/>
      <c r="ALL494" s="263"/>
      <c r="ALM494" s="263"/>
      <c r="ALN494" s="263"/>
      <c r="ALO494" s="263"/>
      <c r="ALP494" s="263"/>
      <c r="ALQ494" s="263"/>
      <c r="ALR494" s="263"/>
      <c r="ALS494" s="263"/>
      <c r="ALT494" s="263"/>
      <c r="ALU494" s="263"/>
      <c r="ALV494" s="263"/>
      <c r="ALW494" s="263"/>
      <c r="ALX494" s="263"/>
      <c r="ALY494" s="263"/>
      <c r="ALZ494" s="263"/>
      <c r="AMA494" s="263"/>
      <c r="AMB494" s="263"/>
      <c r="AMC494" s="263"/>
      <c r="AMD494" s="263"/>
      <c r="AME494" s="263"/>
      <c r="AMF494" s="263"/>
      <c r="AMG494" s="263"/>
      <c r="AMH494" s="263"/>
      <c r="AMI494" s="263"/>
      <c r="AMJ494" s="263"/>
      <c r="AMK494" s="263"/>
      <c r="AML494" s="263"/>
      <c r="AMM494" s="263"/>
      <c r="AMN494" s="263"/>
      <c r="AMO494" s="263"/>
      <c r="AMP494" s="263"/>
      <c r="AMQ494" s="263"/>
      <c r="AMR494" s="263"/>
      <c r="AMS494" s="263"/>
      <c r="AMT494" s="263"/>
      <c r="AMU494" s="263"/>
      <c r="AMV494" s="263"/>
      <c r="AMW494" s="263"/>
      <c r="AMX494" s="263"/>
      <c r="AMY494" s="263"/>
      <c r="AMZ494" s="263"/>
      <c r="ANA494" s="263"/>
      <c r="ANB494" s="263"/>
      <c r="ANC494" s="263"/>
      <c r="AND494" s="263"/>
      <c r="ANE494" s="263"/>
      <c r="ANF494" s="263"/>
      <c r="ANG494" s="263"/>
      <c r="ANH494" s="263"/>
      <c r="ANI494" s="263"/>
      <c r="ANJ494" s="263"/>
      <c r="ANK494" s="263"/>
      <c r="ANL494" s="263"/>
      <c r="ANM494" s="263"/>
      <c r="ANN494" s="263"/>
      <c r="ANO494" s="263"/>
      <c r="ANP494" s="263"/>
      <c r="ANQ494" s="263"/>
      <c r="ANR494" s="263"/>
      <c r="ANS494" s="263"/>
      <c r="ANT494" s="263"/>
      <c r="ANU494" s="263"/>
      <c r="ANV494" s="263"/>
      <c r="ANW494" s="263"/>
      <c r="ANX494" s="263"/>
      <c r="ANY494" s="263"/>
      <c r="ANZ494" s="263"/>
      <c r="AOA494" s="263"/>
      <c r="AOB494" s="263"/>
      <c r="AOC494" s="263"/>
      <c r="AOD494" s="263"/>
      <c r="AOE494" s="263"/>
      <c r="AOF494" s="263"/>
      <c r="AOG494" s="263"/>
      <c r="AOH494" s="263"/>
      <c r="AOI494" s="263"/>
      <c r="AOJ494" s="263"/>
      <c r="AOK494" s="263"/>
      <c r="AOL494" s="263"/>
      <c r="AOM494" s="263"/>
      <c r="AON494" s="263"/>
      <c r="AOO494" s="263"/>
      <c r="AOP494" s="263"/>
      <c r="AOQ494" s="263"/>
      <c r="AOR494" s="263"/>
      <c r="AOS494" s="263"/>
      <c r="AOT494" s="263"/>
      <c r="AOU494" s="263"/>
    </row>
    <row r="495" spans="1:1087" s="264" customFormat="1">
      <c r="A495" s="332"/>
      <c r="B495" s="328"/>
      <c r="C495" s="292"/>
      <c r="D495" s="292"/>
      <c r="E495" s="292"/>
      <c r="F495" s="333"/>
      <c r="G495" s="334"/>
      <c r="H495" s="334"/>
      <c r="I495" s="335"/>
      <c r="J495" s="292"/>
      <c r="K495" s="336"/>
      <c r="L495" s="292"/>
      <c r="N495" s="263"/>
      <c r="O495" s="263"/>
      <c r="P495" s="263"/>
      <c r="Q495" s="263"/>
      <c r="R495" s="263"/>
      <c r="S495" s="263"/>
      <c r="T495" s="263"/>
      <c r="U495" s="263"/>
      <c r="V495" s="263"/>
      <c r="W495" s="263"/>
      <c r="X495" s="263"/>
      <c r="Y495" s="263"/>
      <c r="Z495" s="263"/>
      <c r="AA495" s="263"/>
      <c r="AB495" s="263"/>
      <c r="AC495" s="263"/>
      <c r="AD495" s="263"/>
      <c r="AE495" s="263"/>
      <c r="AF495" s="263"/>
      <c r="AG495" s="263"/>
      <c r="AH495" s="263"/>
      <c r="AI495" s="263"/>
      <c r="AJ495" s="263"/>
      <c r="AK495" s="263"/>
      <c r="AL495" s="263"/>
      <c r="AM495" s="263"/>
      <c r="AN495" s="263"/>
      <c r="AO495" s="263"/>
      <c r="AP495" s="263"/>
      <c r="AQ495" s="263"/>
      <c r="AR495" s="263"/>
      <c r="AS495" s="263"/>
      <c r="AT495" s="263"/>
      <c r="AU495" s="263"/>
      <c r="AV495" s="263"/>
      <c r="AW495" s="263"/>
      <c r="AX495" s="263"/>
      <c r="AY495" s="263"/>
      <c r="AZ495" s="263"/>
      <c r="BA495" s="263"/>
      <c r="BB495" s="263"/>
      <c r="BC495" s="263"/>
      <c r="BD495" s="263"/>
      <c r="BE495" s="263"/>
      <c r="BF495" s="263"/>
      <c r="BG495" s="263"/>
      <c r="BH495" s="263"/>
      <c r="BI495" s="263"/>
      <c r="BJ495" s="263"/>
      <c r="BK495" s="263"/>
      <c r="BL495" s="263"/>
      <c r="BM495" s="263"/>
      <c r="BN495" s="263"/>
      <c r="BO495" s="263"/>
      <c r="BP495" s="263"/>
      <c r="BQ495" s="263"/>
      <c r="BR495" s="263"/>
      <c r="BS495" s="263"/>
      <c r="BT495" s="263"/>
      <c r="BU495" s="263"/>
      <c r="BV495" s="263"/>
      <c r="BW495" s="263"/>
      <c r="BX495" s="263"/>
      <c r="BY495" s="263"/>
      <c r="BZ495" s="263"/>
      <c r="CA495" s="263"/>
      <c r="CB495" s="263"/>
      <c r="CC495" s="263"/>
      <c r="CD495" s="263"/>
      <c r="CE495" s="263"/>
      <c r="CF495" s="263"/>
      <c r="CG495" s="263"/>
      <c r="CH495" s="263"/>
      <c r="CI495" s="263"/>
      <c r="CJ495" s="263"/>
      <c r="CK495" s="263"/>
      <c r="CL495" s="263"/>
      <c r="CM495" s="263"/>
      <c r="CN495" s="263"/>
      <c r="CO495" s="263"/>
      <c r="CP495" s="263"/>
      <c r="CQ495" s="263"/>
      <c r="CR495" s="263"/>
      <c r="CS495" s="263"/>
      <c r="CT495" s="263"/>
      <c r="CU495" s="263"/>
      <c r="CV495" s="263"/>
      <c r="CW495" s="263"/>
      <c r="CX495" s="263"/>
      <c r="CY495" s="263"/>
      <c r="CZ495" s="263"/>
      <c r="DA495" s="263"/>
      <c r="DB495" s="263"/>
      <c r="DC495" s="263"/>
      <c r="DD495" s="263"/>
      <c r="DE495" s="263"/>
      <c r="DF495" s="263"/>
      <c r="DG495" s="263"/>
      <c r="DH495" s="263"/>
      <c r="DI495" s="263"/>
      <c r="DJ495" s="263"/>
      <c r="DK495" s="263"/>
      <c r="DL495" s="263"/>
      <c r="DM495" s="263"/>
      <c r="DN495" s="263"/>
      <c r="DO495" s="263"/>
      <c r="DP495" s="263"/>
      <c r="DQ495" s="263"/>
      <c r="DR495" s="263"/>
      <c r="DS495" s="263"/>
      <c r="DT495" s="263"/>
      <c r="DU495" s="263"/>
      <c r="DV495" s="263"/>
      <c r="DW495" s="263"/>
      <c r="DX495" s="263"/>
      <c r="DY495" s="263"/>
      <c r="DZ495" s="263"/>
      <c r="EA495" s="263"/>
      <c r="EB495" s="263"/>
      <c r="EC495" s="263"/>
      <c r="ED495" s="263"/>
      <c r="EE495" s="263"/>
      <c r="EF495" s="263"/>
      <c r="EG495" s="263"/>
      <c r="EH495" s="263"/>
      <c r="EI495" s="263"/>
      <c r="EJ495" s="263"/>
      <c r="EK495" s="263"/>
      <c r="EL495" s="263"/>
      <c r="EM495" s="263"/>
      <c r="EN495" s="263"/>
      <c r="EO495" s="263"/>
      <c r="EP495" s="263"/>
      <c r="EQ495" s="263"/>
      <c r="ER495" s="263"/>
      <c r="ES495" s="263"/>
      <c r="ET495" s="263"/>
      <c r="EU495" s="263"/>
      <c r="EV495" s="263"/>
      <c r="EW495" s="263"/>
      <c r="EX495" s="263"/>
      <c r="EY495" s="263"/>
      <c r="EZ495" s="263"/>
      <c r="FA495" s="263"/>
      <c r="FB495" s="263"/>
      <c r="FC495" s="263"/>
      <c r="FD495" s="263"/>
      <c r="FE495" s="263"/>
      <c r="FF495" s="263"/>
      <c r="FG495" s="263"/>
      <c r="FH495" s="263"/>
      <c r="FI495" s="263"/>
      <c r="FJ495" s="263"/>
      <c r="FK495" s="263"/>
      <c r="FL495" s="263"/>
      <c r="FM495" s="263"/>
      <c r="FN495" s="263"/>
      <c r="FO495" s="263"/>
      <c r="FP495" s="263"/>
      <c r="FQ495" s="263"/>
      <c r="FR495" s="263"/>
      <c r="FS495" s="263"/>
      <c r="FT495" s="263"/>
      <c r="FU495" s="263"/>
      <c r="FV495" s="263"/>
      <c r="FW495" s="263"/>
      <c r="FX495" s="263"/>
      <c r="FY495" s="263"/>
      <c r="FZ495" s="263"/>
      <c r="GA495" s="263"/>
      <c r="GB495" s="263"/>
      <c r="GC495" s="263"/>
      <c r="GD495" s="263"/>
      <c r="GE495" s="263"/>
      <c r="GF495" s="263"/>
      <c r="GG495" s="263"/>
      <c r="GH495" s="263"/>
      <c r="GI495" s="263"/>
      <c r="GJ495" s="263"/>
      <c r="GK495" s="263"/>
      <c r="GL495" s="263"/>
      <c r="GM495" s="263"/>
      <c r="GN495" s="263"/>
      <c r="GO495" s="263"/>
      <c r="GP495" s="263"/>
      <c r="GQ495" s="263"/>
      <c r="GR495" s="263"/>
      <c r="GS495" s="263"/>
      <c r="GT495" s="263"/>
      <c r="GU495" s="263"/>
      <c r="GV495" s="263"/>
      <c r="GW495" s="263"/>
      <c r="GX495" s="263"/>
      <c r="GY495" s="263"/>
      <c r="GZ495" s="263"/>
      <c r="HA495" s="263"/>
      <c r="HB495" s="263"/>
      <c r="HC495" s="263"/>
      <c r="HD495" s="263"/>
      <c r="HE495" s="263"/>
      <c r="HF495" s="263"/>
      <c r="HG495" s="263"/>
      <c r="HH495" s="263"/>
      <c r="HI495" s="263"/>
      <c r="HJ495" s="263"/>
      <c r="HK495" s="263"/>
      <c r="HL495" s="263"/>
      <c r="HM495" s="263"/>
      <c r="HN495" s="263"/>
      <c r="HO495" s="263"/>
      <c r="HP495" s="263"/>
      <c r="HQ495" s="263"/>
      <c r="HR495" s="263"/>
      <c r="HS495" s="263"/>
      <c r="HT495" s="263"/>
      <c r="HU495" s="263"/>
      <c r="HV495" s="263"/>
      <c r="HW495" s="263"/>
      <c r="HX495" s="263"/>
      <c r="HY495" s="263"/>
      <c r="HZ495" s="263"/>
      <c r="IA495" s="263"/>
      <c r="IB495" s="263"/>
      <c r="IC495" s="263"/>
      <c r="ID495" s="263"/>
      <c r="IE495" s="263"/>
      <c r="IF495" s="263"/>
      <c r="IG495" s="263"/>
      <c r="IH495" s="263"/>
      <c r="II495" s="263"/>
      <c r="IJ495" s="263"/>
      <c r="IK495" s="263"/>
      <c r="IL495" s="263"/>
      <c r="IM495" s="263"/>
      <c r="IN495" s="263"/>
      <c r="IO495" s="263"/>
      <c r="IP495" s="263"/>
      <c r="IQ495" s="263"/>
      <c r="IR495" s="263"/>
      <c r="IS495" s="263"/>
      <c r="IT495" s="263"/>
      <c r="IU495" s="263"/>
      <c r="IV495" s="263"/>
      <c r="IW495" s="263"/>
      <c r="IX495" s="263"/>
      <c r="IY495" s="263"/>
      <c r="IZ495" s="263"/>
      <c r="JA495" s="263"/>
      <c r="JB495" s="263"/>
      <c r="JC495" s="263"/>
      <c r="JD495" s="263"/>
      <c r="JE495" s="263"/>
      <c r="JF495" s="263"/>
      <c r="JG495" s="263"/>
      <c r="JH495" s="263"/>
      <c r="JI495" s="263"/>
      <c r="JJ495" s="263"/>
      <c r="JK495" s="263"/>
      <c r="JL495" s="263"/>
      <c r="JM495" s="263"/>
      <c r="JN495" s="263"/>
      <c r="JO495" s="263"/>
      <c r="JP495" s="263"/>
      <c r="JQ495" s="263"/>
      <c r="JR495" s="263"/>
      <c r="JS495" s="263"/>
      <c r="JT495" s="263"/>
      <c r="JU495" s="263"/>
      <c r="JV495" s="263"/>
      <c r="JW495" s="263"/>
      <c r="JX495" s="263"/>
      <c r="JY495" s="263"/>
      <c r="JZ495" s="263"/>
      <c r="KA495" s="263"/>
      <c r="KB495" s="263"/>
      <c r="KC495" s="263"/>
      <c r="KD495" s="263"/>
      <c r="KE495" s="263"/>
      <c r="KF495" s="263"/>
      <c r="KG495" s="263"/>
      <c r="KH495" s="263"/>
      <c r="KI495" s="263"/>
      <c r="KJ495" s="263"/>
      <c r="KK495" s="263"/>
      <c r="KL495" s="263"/>
      <c r="KM495" s="263"/>
      <c r="KN495" s="263"/>
      <c r="KO495" s="263"/>
      <c r="KP495" s="263"/>
      <c r="KQ495" s="263"/>
      <c r="KR495" s="263"/>
      <c r="KS495" s="263"/>
      <c r="KT495" s="263"/>
      <c r="KU495" s="263"/>
      <c r="KV495" s="263"/>
      <c r="KW495" s="263"/>
      <c r="KX495" s="263"/>
      <c r="KY495" s="263"/>
      <c r="KZ495" s="263"/>
      <c r="LA495" s="263"/>
      <c r="LB495" s="263"/>
      <c r="LC495" s="263"/>
      <c r="LD495" s="263"/>
      <c r="LE495" s="263"/>
      <c r="LF495" s="263"/>
      <c r="LG495" s="263"/>
      <c r="LH495" s="263"/>
      <c r="LI495" s="263"/>
      <c r="LJ495" s="263"/>
      <c r="LK495" s="263"/>
      <c r="LL495" s="263"/>
      <c r="LM495" s="263"/>
      <c r="LN495" s="263"/>
      <c r="LO495" s="263"/>
      <c r="LP495" s="263"/>
      <c r="LQ495" s="263"/>
      <c r="LR495" s="263"/>
      <c r="LS495" s="263"/>
      <c r="LT495" s="263"/>
      <c r="LU495" s="263"/>
      <c r="LV495" s="263"/>
      <c r="LW495" s="263"/>
      <c r="LX495" s="263"/>
      <c r="LY495" s="263"/>
      <c r="LZ495" s="263"/>
      <c r="MA495" s="263"/>
      <c r="MB495" s="263"/>
      <c r="MC495" s="263"/>
      <c r="MD495" s="263"/>
      <c r="ME495" s="263"/>
      <c r="MF495" s="263"/>
      <c r="MG495" s="263"/>
      <c r="MH495" s="263"/>
      <c r="MI495" s="263"/>
      <c r="MJ495" s="263"/>
      <c r="MK495" s="263"/>
      <c r="ML495" s="263"/>
      <c r="MM495" s="263"/>
      <c r="MN495" s="263"/>
      <c r="MO495" s="263"/>
      <c r="MP495" s="263"/>
      <c r="MQ495" s="263"/>
      <c r="MR495" s="263"/>
      <c r="MS495" s="263"/>
      <c r="MT495" s="263"/>
      <c r="MU495" s="263"/>
      <c r="MV495" s="263"/>
      <c r="MW495" s="263"/>
      <c r="MX495" s="263"/>
      <c r="MY495" s="263"/>
      <c r="MZ495" s="263"/>
      <c r="NA495" s="263"/>
      <c r="NB495" s="263"/>
      <c r="NC495" s="263"/>
      <c r="ND495" s="263"/>
      <c r="NE495" s="263"/>
      <c r="NF495" s="263"/>
      <c r="NG495" s="263"/>
      <c r="NH495" s="263"/>
      <c r="NI495" s="263"/>
      <c r="NJ495" s="263"/>
      <c r="NK495" s="263"/>
      <c r="NL495" s="263"/>
      <c r="NM495" s="263"/>
      <c r="NN495" s="263"/>
      <c r="NO495" s="263"/>
      <c r="NP495" s="263"/>
      <c r="NQ495" s="263"/>
      <c r="NR495" s="263"/>
      <c r="NS495" s="263"/>
      <c r="NT495" s="263"/>
      <c r="NU495" s="263"/>
      <c r="NV495" s="263"/>
      <c r="NW495" s="263"/>
      <c r="NX495" s="263"/>
      <c r="NY495" s="263"/>
      <c r="NZ495" s="263"/>
      <c r="OA495" s="263"/>
      <c r="OB495" s="263"/>
      <c r="OC495" s="263"/>
      <c r="OD495" s="263"/>
      <c r="OE495" s="263"/>
      <c r="OF495" s="263"/>
      <c r="OG495" s="263"/>
      <c r="OH495" s="263"/>
      <c r="OI495" s="263"/>
      <c r="OJ495" s="263"/>
      <c r="OK495" s="263"/>
      <c r="OL495" s="263"/>
      <c r="OM495" s="263"/>
      <c r="ON495" s="263"/>
      <c r="OO495" s="263"/>
      <c r="OP495" s="263"/>
      <c r="OQ495" s="263"/>
      <c r="OR495" s="263"/>
      <c r="OS495" s="263"/>
      <c r="OT495" s="263"/>
      <c r="OU495" s="263"/>
      <c r="OV495" s="263"/>
      <c r="OW495" s="263"/>
      <c r="OX495" s="263"/>
      <c r="OY495" s="263"/>
      <c r="OZ495" s="263"/>
      <c r="PA495" s="263"/>
      <c r="PB495" s="263"/>
      <c r="PC495" s="263"/>
      <c r="PD495" s="263"/>
      <c r="PE495" s="263"/>
      <c r="PF495" s="263"/>
      <c r="PG495" s="263"/>
      <c r="PH495" s="263"/>
      <c r="PI495" s="263"/>
      <c r="PJ495" s="263"/>
      <c r="PK495" s="263"/>
      <c r="PL495" s="263"/>
      <c r="PM495" s="263"/>
      <c r="PN495" s="263"/>
      <c r="PO495" s="263"/>
      <c r="PP495" s="263"/>
      <c r="PQ495" s="263"/>
      <c r="PR495" s="263"/>
      <c r="PS495" s="263"/>
      <c r="PT495" s="263"/>
      <c r="PU495" s="263"/>
      <c r="PV495" s="263"/>
      <c r="PW495" s="263"/>
      <c r="PX495" s="263"/>
      <c r="PY495" s="263"/>
      <c r="PZ495" s="263"/>
      <c r="QA495" s="263"/>
      <c r="QB495" s="263"/>
      <c r="QC495" s="263"/>
      <c r="QD495" s="263"/>
      <c r="QE495" s="263"/>
      <c r="QF495" s="263"/>
      <c r="QG495" s="263"/>
      <c r="QH495" s="263"/>
      <c r="QI495" s="263"/>
      <c r="QJ495" s="263"/>
      <c r="QK495" s="263"/>
      <c r="QL495" s="263"/>
      <c r="QM495" s="263"/>
      <c r="QN495" s="263"/>
      <c r="QO495" s="263"/>
      <c r="QP495" s="263"/>
      <c r="QQ495" s="263"/>
      <c r="QR495" s="263"/>
      <c r="QS495" s="263"/>
      <c r="QT495" s="263"/>
      <c r="QU495" s="263"/>
      <c r="QV495" s="263"/>
      <c r="QW495" s="263"/>
      <c r="QX495" s="263"/>
      <c r="QY495" s="263"/>
      <c r="QZ495" s="263"/>
      <c r="RA495" s="263"/>
      <c r="RB495" s="263"/>
      <c r="RC495" s="263"/>
      <c r="RD495" s="263"/>
      <c r="RE495" s="263"/>
      <c r="RF495" s="263"/>
      <c r="RG495" s="263"/>
      <c r="RH495" s="263"/>
      <c r="RI495" s="263"/>
      <c r="RJ495" s="263"/>
      <c r="RK495" s="263"/>
      <c r="RL495" s="263"/>
      <c r="RM495" s="263"/>
      <c r="RN495" s="263"/>
      <c r="RO495" s="263"/>
      <c r="RP495" s="263"/>
      <c r="RQ495" s="263"/>
      <c r="RR495" s="263"/>
      <c r="RS495" s="263"/>
      <c r="RT495" s="263"/>
      <c r="RU495" s="263"/>
      <c r="RV495" s="263"/>
      <c r="RW495" s="263"/>
      <c r="RX495" s="263"/>
      <c r="RY495" s="263"/>
      <c r="RZ495" s="263"/>
      <c r="SA495" s="263"/>
      <c r="SB495" s="263"/>
      <c r="SC495" s="263"/>
      <c r="SD495" s="263"/>
      <c r="SE495" s="263"/>
      <c r="SF495" s="263"/>
      <c r="SG495" s="263"/>
      <c r="SH495" s="263"/>
      <c r="SI495" s="263"/>
      <c r="SJ495" s="263"/>
      <c r="SK495" s="263"/>
      <c r="SL495" s="263"/>
      <c r="SM495" s="263"/>
      <c r="SN495" s="263"/>
      <c r="SO495" s="263"/>
      <c r="SP495" s="263"/>
      <c r="SQ495" s="263"/>
      <c r="SR495" s="263"/>
      <c r="SS495" s="263"/>
      <c r="ST495" s="263"/>
      <c r="SU495" s="263"/>
      <c r="SV495" s="263"/>
      <c r="SW495" s="263"/>
      <c r="SX495" s="263"/>
      <c r="SY495" s="263"/>
      <c r="SZ495" s="263"/>
      <c r="TA495" s="263"/>
      <c r="TB495" s="263"/>
      <c r="TC495" s="263"/>
      <c r="TD495" s="263"/>
      <c r="TE495" s="263"/>
      <c r="TF495" s="263"/>
      <c r="TG495" s="263"/>
      <c r="TH495" s="263"/>
      <c r="TI495" s="263"/>
      <c r="TJ495" s="263"/>
      <c r="TK495" s="263"/>
      <c r="TL495" s="263"/>
      <c r="TM495" s="263"/>
      <c r="TN495" s="263"/>
      <c r="TO495" s="263"/>
      <c r="TP495" s="263"/>
      <c r="TQ495" s="263"/>
      <c r="TR495" s="263"/>
      <c r="TS495" s="263"/>
      <c r="TT495" s="263"/>
      <c r="TU495" s="263"/>
      <c r="TV495" s="263"/>
      <c r="TW495" s="263"/>
      <c r="TX495" s="263"/>
      <c r="TY495" s="263"/>
      <c r="TZ495" s="263"/>
      <c r="UA495" s="263"/>
      <c r="UB495" s="263"/>
      <c r="UC495" s="263"/>
      <c r="UD495" s="263"/>
      <c r="UE495" s="263"/>
      <c r="UF495" s="263"/>
      <c r="UG495" s="263"/>
      <c r="UH495" s="263"/>
      <c r="UI495" s="263"/>
      <c r="UJ495" s="263"/>
      <c r="UK495" s="263"/>
      <c r="UL495" s="263"/>
      <c r="UM495" s="263"/>
      <c r="UN495" s="263"/>
      <c r="UO495" s="263"/>
      <c r="UP495" s="263"/>
      <c r="UQ495" s="263"/>
      <c r="UR495" s="263"/>
      <c r="US495" s="263"/>
      <c r="UT495" s="263"/>
      <c r="UU495" s="263"/>
      <c r="UV495" s="263"/>
      <c r="UW495" s="263"/>
      <c r="UX495" s="263"/>
      <c r="UY495" s="263"/>
      <c r="UZ495" s="263"/>
      <c r="VA495" s="263"/>
      <c r="VB495" s="263"/>
      <c r="VC495" s="263"/>
      <c r="VD495" s="263"/>
      <c r="VE495" s="263"/>
      <c r="VF495" s="263"/>
      <c r="VG495" s="263"/>
      <c r="VH495" s="263"/>
      <c r="VI495" s="263"/>
      <c r="VJ495" s="263"/>
      <c r="VK495" s="263"/>
      <c r="VL495" s="263"/>
      <c r="VM495" s="263"/>
      <c r="VN495" s="263"/>
      <c r="VO495" s="263"/>
      <c r="VP495" s="263"/>
      <c r="VQ495" s="263"/>
      <c r="VR495" s="263"/>
      <c r="VS495" s="263"/>
      <c r="VT495" s="263"/>
      <c r="VU495" s="263"/>
      <c r="VV495" s="263"/>
      <c r="VW495" s="263"/>
      <c r="VX495" s="263"/>
      <c r="VY495" s="263"/>
      <c r="VZ495" s="263"/>
      <c r="WA495" s="263"/>
      <c r="WB495" s="263"/>
      <c r="WC495" s="263"/>
      <c r="WD495" s="263"/>
      <c r="WE495" s="263"/>
      <c r="WF495" s="263"/>
      <c r="WG495" s="263"/>
      <c r="WH495" s="263"/>
      <c r="WI495" s="263"/>
      <c r="WJ495" s="263"/>
      <c r="WK495" s="263"/>
      <c r="WL495" s="263"/>
      <c r="WM495" s="263"/>
      <c r="WN495" s="263"/>
      <c r="WO495" s="263"/>
      <c r="WP495" s="263"/>
      <c r="WQ495" s="263"/>
      <c r="WR495" s="263"/>
      <c r="WS495" s="263"/>
      <c r="WT495" s="263"/>
      <c r="WU495" s="263"/>
      <c r="WV495" s="263"/>
      <c r="WW495" s="263"/>
      <c r="WX495" s="263"/>
      <c r="WY495" s="263"/>
      <c r="WZ495" s="263"/>
      <c r="XA495" s="263"/>
      <c r="XB495" s="263"/>
      <c r="XC495" s="263"/>
      <c r="XD495" s="263"/>
      <c r="XE495" s="263"/>
      <c r="XF495" s="263"/>
      <c r="XG495" s="263"/>
      <c r="XH495" s="263"/>
      <c r="XI495" s="263"/>
      <c r="XJ495" s="263"/>
      <c r="XK495" s="263"/>
      <c r="XL495" s="263"/>
      <c r="XM495" s="263"/>
      <c r="XN495" s="263"/>
      <c r="XO495" s="263"/>
      <c r="XP495" s="263"/>
      <c r="XQ495" s="263"/>
      <c r="XR495" s="263"/>
      <c r="XS495" s="263"/>
      <c r="XT495" s="263"/>
      <c r="XU495" s="263"/>
      <c r="XV495" s="263"/>
      <c r="XW495" s="263"/>
      <c r="XX495" s="263"/>
      <c r="XY495" s="263"/>
      <c r="XZ495" s="263"/>
      <c r="YA495" s="263"/>
      <c r="YB495" s="263"/>
      <c r="YC495" s="263"/>
      <c r="YD495" s="263"/>
      <c r="YE495" s="263"/>
      <c r="YF495" s="263"/>
      <c r="YG495" s="263"/>
      <c r="YH495" s="263"/>
      <c r="YI495" s="263"/>
      <c r="YJ495" s="263"/>
      <c r="YK495" s="263"/>
      <c r="YL495" s="263"/>
      <c r="YM495" s="263"/>
      <c r="YN495" s="263"/>
      <c r="YO495" s="263"/>
      <c r="YP495" s="263"/>
      <c r="YQ495" s="263"/>
      <c r="YR495" s="263"/>
      <c r="YS495" s="263"/>
      <c r="YT495" s="263"/>
      <c r="YU495" s="263"/>
      <c r="YV495" s="263"/>
      <c r="YW495" s="263"/>
      <c r="YX495" s="263"/>
      <c r="YY495" s="263"/>
      <c r="YZ495" s="263"/>
      <c r="ZA495" s="263"/>
      <c r="ZB495" s="263"/>
      <c r="ZC495" s="263"/>
      <c r="ZD495" s="263"/>
      <c r="ZE495" s="263"/>
      <c r="ZF495" s="263"/>
      <c r="ZG495" s="263"/>
      <c r="ZH495" s="263"/>
      <c r="ZI495" s="263"/>
      <c r="ZJ495" s="263"/>
      <c r="ZK495" s="263"/>
      <c r="ZL495" s="263"/>
      <c r="ZM495" s="263"/>
      <c r="ZN495" s="263"/>
      <c r="ZO495" s="263"/>
      <c r="ZP495" s="263"/>
      <c r="ZQ495" s="263"/>
      <c r="ZR495" s="263"/>
      <c r="ZS495" s="263"/>
      <c r="ZT495" s="263"/>
      <c r="ZU495" s="263"/>
      <c r="ZV495" s="263"/>
      <c r="ZW495" s="263"/>
      <c r="ZX495" s="263"/>
      <c r="ZY495" s="263"/>
      <c r="ZZ495" s="263"/>
      <c r="AAA495" s="263"/>
      <c r="AAB495" s="263"/>
      <c r="AAC495" s="263"/>
      <c r="AAD495" s="263"/>
      <c r="AAE495" s="263"/>
      <c r="AAF495" s="263"/>
      <c r="AAG495" s="263"/>
      <c r="AAH495" s="263"/>
      <c r="AAI495" s="263"/>
      <c r="AAJ495" s="263"/>
      <c r="AAK495" s="263"/>
      <c r="AAL495" s="263"/>
      <c r="AAM495" s="263"/>
      <c r="AAN495" s="263"/>
      <c r="AAO495" s="263"/>
      <c r="AAP495" s="263"/>
      <c r="AAQ495" s="263"/>
      <c r="AAR495" s="263"/>
      <c r="AAS495" s="263"/>
      <c r="AAT495" s="263"/>
      <c r="AAU495" s="263"/>
      <c r="AAV495" s="263"/>
      <c r="AAW495" s="263"/>
      <c r="AAX495" s="263"/>
      <c r="AAY495" s="263"/>
      <c r="AAZ495" s="263"/>
      <c r="ABA495" s="263"/>
      <c r="ABB495" s="263"/>
      <c r="ABC495" s="263"/>
      <c r="ABD495" s="263"/>
      <c r="ABE495" s="263"/>
      <c r="ABF495" s="263"/>
      <c r="ABG495" s="263"/>
      <c r="ABH495" s="263"/>
      <c r="ABI495" s="263"/>
      <c r="ABJ495" s="263"/>
      <c r="ABK495" s="263"/>
      <c r="ABL495" s="263"/>
      <c r="ABM495" s="263"/>
      <c r="ABN495" s="263"/>
      <c r="ABO495" s="263"/>
      <c r="ABP495" s="263"/>
      <c r="ABQ495" s="263"/>
      <c r="ABR495" s="263"/>
      <c r="ABS495" s="263"/>
      <c r="ABT495" s="263"/>
      <c r="ABU495" s="263"/>
      <c r="ABV495" s="263"/>
      <c r="ABW495" s="263"/>
      <c r="ABX495" s="263"/>
      <c r="ABY495" s="263"/>
      <c r="ABZ495" s="263"/>
      <c r="ACA495" s="263"/>
      <c r="ACB495" s="263"/>
      <c r="ACC495" s="263"/>
      <c r="ACD495" s="263"/>
      <c r="ACE495" s="263"/>
      <c r="ACF495" s="263"/>
      <c r="ACG495" s="263"/>
      <c r="ACH495" s="263"/>
      <c r="ACI495" s="263"/>
      <c r="ACJ495" s="263"/>
      <c r="ACK495" s="263"/>
      <c r="ACL495" s="263"/>
      <c r="ACM495" s="263"/>
      <c r="ACN495" s="263"/>
      <c r="ACO495" s="263"/>
      <c r="ACP495" s="263"/>
      <c r="ACQ495" s="263"/>
      <c r="ACR495" s="263"/>
      <c r="ACS495" s="263"/>
      <c r="ACT495" s="263"/>
      <c r="ACU495" s="263"/>
      <c r="ACV495" s="263"/>
      <c r="ACW495" s="263"/>
      <c r="ACX495" s="263"/>
      <c r="ACY495" s="263"/>
      <c r="ACZ495" s="263"/>
      <c r="ADA495" s="263"/>
      <c r="ADB495" s="263"/>
      <c r="ADC495" s="263"/>
      <c r="ADD495" s="263"/>
      <c r="ADE495" s="263"/>
      <c r="ADF495" s="263"/>
      <c r="ADG495" s="263"/>
      <c r="ADH495" s="263"/>
      <c r="ADI495" s="263"/>
      <c r="ADJ495" s="263"/>
      <c r="ADK495" s="263"/>
      <c r="ADL495" s="263"/>
      <c r="ADM495" s="263"/>
      <c r="ADN495" s="263"/>
      <c r="ADO495" s="263"/>
      <c r="ADP495" s="263"/>
      <c r="ADQ495" s="263"/>
      <c r="ADR495" s="263"/>
      <c r="ADS495" s="263"/>
      <c r="ADT495" s="263"/>
      <c r="ADU495" s="263"/>
      <c r="ADV495" s="263"/>
      <c r="ADW495" s="263"/>
      <c r="ADX495" s="263"/>
      <c r="ADY495" s="263"/>
      <c r="ADZ495" s="263"/>
      <c r="AEA495" s="263"/>
      <c r="AEB495" s="263"/>
      <c r="AEC495" s="263"/>
      <c r="AED495" s="263"/>
      <c r="AEE495" s="263"/>
      <c r="AEF495" s="263"/>
      <c r="AEG495" s="263"/>
      <c r="AEH495" s="263"/>
      <c r="AEI495" s="263"/>
      <c r="AEJ495" s="263"/>
      <c r="AEK495" s="263"/>
      <c r="AEL495" s="263"/>
      <c r="AEM495" s="263"/>
      <c r="AEN495" s="263"/>
      <c r="AEO495" s="263"/>
      <c r="AEP495" s="263"/>
      <c r="AEQ495" s="263"/>
      <c r="AER495" s="263"/>
      <c r="AES495" s="263"/>
      <c r="AET495" s="263"/>
      <c r="AEU495" s="263"/>
      <c r="AEV495" s="263"/>
      <c r="AEW495" s="263"/>
      <c r="AEX495" s="263"/>
      <c r="AEY495" s="263"/>
      <c r="AEZ495" s="263"/>
      <c r="AFA495" s="263"/>
      <c r="AFB495" s="263"/>
      <c r="AFC495" s="263"/>
      <c r="AFD495" s="263"/>
      <c r="AFE495" s="263"/>
      <c r="AFF495" s="263"/>
      <c r="AFG495" s="263"/>
      <c r="AFH495" s="263"/>
      <c r="AFI495" s="263"/>
      <c r="AFJ495" s="263"/>
      <c r="AFK495" s="263"/>
      <c r="AFL495" s="263"/>
      <c r="AFM495" s="263"/>
      <c r="AFN495" s="263"/>
      <c r="AFO495" s="263"/>
      <c r="AFP495" s="263"/>
      <c r="AFQ495" s="263"/>
      <c r="AFR495" s="263"/>
      <c r="AFS495" s="263"/>
      <c r="AFT495" s="263"/>
      <c r="AFU495" s="263"/>
      <c r="AFV495" s="263"/>
      <c r="AFW495" s="263"/>
      <c r="AFX495" s="263"/>
      <c r="AFY495" s="263"/>
      <c r="AFZ495" s="263"/>
      <c r="AGA495" s="263"/>
      <c r="AGB495" s="263"/>
      <c r="AGC495" s="263"/>
      <c r="AGD495" s="263"/>
      <c r="AGE495" s="263"/>
      <c r="AGF495" s="263"/>
      <c r="AGG495" s="263"/>
      <c r="AGH495" s="263"/>
      <c r="AGI495" s="263"/>
      <c r="AGJ495" s="263"/>
      <c r="AGK495" s="263"/>
      <c r="AGL495" s="263"/>
      <c r="AGM495" s="263"/>
      <c r="AGN495" s="263"/>
      <c r="AGO495" s="263"/>
      <c r="AGP495" s="263"/>
      <c r="AGQ495" s="263"/>
      <c r="AGR495" s="263"/>
      <c r="AGS495" s="263"/>
      <c r="AGT495" s="263"/>
      <c r="AGU495" s="263"/>
      <c r="AGV495" s="263"/>
      <c r="AGW495" s="263"/>
      <c r="AGX495" s="263"/>
      <c r="AGY495" s="263"/>
      <c r="AGZ495" s="263"/>
      <c r="AHA495" s="263"/>
      <c r="AHB495" s="263"/>
      <c r="AHC495" s="263"/>
      <c r="AHD495" s="263"/>
      <c r="AHE495" s="263"/>
      <c r="AHF495" s="263"/>
      <c r="AHG495" s="263"/>
      <c r="AHH495" s="263"/>
      <c r="AHI495" s="263"/>
      <c r="AHJ495" s="263"/>
      <c r="AHK495" s="263"/>
      <c r="AHL495" s="263"/>
      <c r="AHM495" s="263"/>
      <c r="AHN495" s="263"/>
      <c r="AHO495" s="263"/>
      <c r="AHP495" s="263"/>
      <c r="AHQ495" s="263"/>
      <c r="AHR495" s="263"/>
      <c r="AHS495" s="263"/>
      <c r="AHT495" s="263"/>
      <c r="AHU495" s="263"/>
      <c r="AHV495" s="263"/>
      <c r="AHW495" s="263"/>
      <c r="AHX495" s="263"/>
      <c r="AHY495" s="263"/>
      <c r="AHZ495" s="263"/>
      <c r="AIA495" s="263"/>
      <c r="AIB495" s="263"/>
      <c r="AIC495" s="263"/>
      <c r="AID495" s="263"/>
      <c r="AIE495" s="263"/>
      <c r="AIF495" s="263"/>
      <c r="AIG495" s="263"/>
      <c r="AIH495" s="263"/>
      <c r="AII495" s="263"/>
      <c r="AIJ495" s="263"/>
      <c r="AIK495" s="263"/>
      <c r="AIL495" s="263"/>
      <c r="AIM495" s="263"/>
      <c r="AIN495" s="263"/>
      <c r="AIO495" s="263"/>
      <c r="AIP495" s="263"/>
      <c r="AIQ495" s="263"/>
      <c r="AIR495" s="263"/>
      <c r="AIS495" s="263"/>
      <c r="AIT495" s="263"/>
      <c r="AIU495" s="263"/>
      <c r="AIV495" s="263"/>
      <c r="AIW495" s="263"/>
      <c r="AIX495" s="263"/>
      <c r="AIY495" s="263"/>
      <c r="AIZ495" s="263"/>
      <c r="AJA495" s="263"/>
      <c r="AJB495" s="263"/>
      <c r="AJC495" s="263"/>
      <c r="AJD495" s="263"/>
      <c r="AJE495" s="263"/>
      <c r="AJF495" s="263"/>
      <c r="AJG495" s="263"/>
      <c r="AJH495" s="263"/>
      <c r="AJI495" s="263"/>
      <c r="AJJ495" s="263"/>
      <c r="AJK495" s="263"/>
      <c r="AJL495" s="263"/>
      <c r="AJM495" s="263"/>
      <c r="AJN495" s="263"/>
      <c r="AJO495" s="263"/>
      <c r="AJP495" s="263"/>
      <c r="AJQ495" s="263"/>
      <c r="AJR495" s="263"/>
      <c r="AJS495" s="263"/>
      <c r="AJT495" s="263"/>
      <c r="AJU495" s="263"/>
      <c r="AJV495" s="263"/>
      <c r="AJW495" s="263"/>
      <c r="AJX495" s="263"/>
      <c r="AJY495" s="263"/>
      <c r="AJZ495" s="263"/>
      <c r="AKA495" s="263"/>
      <c r="AKB495" s="263"/>
      <c r="AKC495" s="263"/>
      <c r="AKD495" s="263"/>
      <c r="AKE495" s="263"/>
      <c r="AKF495" s="263"/>
      <c r="AKG495" s="263"/>
      <c r="AKH495" s="263"/>
      <c r="AKI495" s="263"/>
      <c r="AKJ495" s="263"/>
      <c r="AKK495" s="263"/>
      <c r="AKL495" s="263"/>
      <c r="AKM495" s="263"/>
      <c r="AKN495" s="263"/>
      <c r="AKO495" s="263"/>
      <c r="AKP495" s="263"/>
      <c r="AKQ495" s="263"/>
      <c r="AKR495" s="263"/>
      <c r="AKS495" s="263"/>
      <c r="AKT495" s="263"/>
      <c r="AKU495" s="263"/>
      <c r="AKV495" s="263"/>
      <c r="AKW495" s="263"/>
      <c r="AKX495" s="263"/>
      <c r="AKY495" s="263"/>
      <c r="AKZ495" s="263"/>
      <c r="ALA495" s="263"/>
      <c r="ALB495" s="263"/>
      <c r="ALC495" s="263"/>
      <c r="ALD495" s="263"/>
      <c r="ALE495" s="263"/>
      <c r="ALF495" s="263"/>
      <c r="ALG495" s="263"/>
      <c r="ALH495" s="263"/>
      <c r="ALI495" s="263"/>
      <c r="ALJ495" s="263"/>
      <c r="ALK495" s="263"/>
      <c r="ALL495" s="263"/>
      <c r="ALM495" s="263"/>
      <c r="ALN495" s="263"/>
      <c r="ALO495" s="263"/>
      <c r="ALP495" s="263"/>
      <c r="ALQ495" s="263"/>
      <c r="ALR495" s="263"/>
      <c r="ALS495" s="263"/>
      <c r="ALT495" s="263"/>
      <c r="ALU495" s="263"/>
      <c r="ALV495" s="263"/>
      <c r="ALW495" s="263"/>
      <c r="ALX495" s="263"/>
      <c r="ALY495" s="263"/>
      <c r="ALZ495" s="263"/>
      <c r="AMA495" s="263"/>
      <c r="AMB495" s="263"/>
      <c r="AMC495" s="263"/>
      <c r="AMD495" s="263"/>
      <c r="AME495" s="263"/>
      <c r="AMF495" s="263"/>
      <c r="AMG495" s="263"/>
      <c r="AMH495" s="263"/>
      <c r="AMI495" s="263"/>
      <c r="AMJ495" s="263"/>
      <c r="AMK495" s="263"/>
      <c r="AML495" s="263"/>
      <c r="AMM495" s="263"/>
      <c r="AMN495" s="263"/>
      <c r="AMO495" s="263"/>
      <c r="AMP495" s="263"/>
      <c r="AMQ495" s="263"/>
      <c r="AMR495" s="263"/>
      <c r="AMS495" s="263"/>
      <c r="AMT495" s="263"/>
      <c r="AMU495" s="263"/>
      <c r="AMV495" s="263"/>
      <c r="AMW495" s="263"/>
      <c r="AMX495" s="263"/>
      <c r="AMY495" s="263"/>
      <c r="AMZ495" s="263"/>
      <c r="ANA495" s="263"/>
      <c r="ANB495" s="263"/>
      <c r="ANC495" s="263"/>
      <c r="AND495" s="263"/>
      <c r="ANE495" s="263"/>
      <c r="ANF495" s="263"/>
      <c r="ANG495" s="263"/>
      <c r="ANH495" s="263"/>
      <c r="ANI495" s="263"/>
      <c r="ANJ495" s="263"/>
      <c r="ANK495" s="263"/>
      <c r="ANL495" s="263"/>
      <c r="ANM495" s="263"/>
      <c r="ANN495" s="263"/>
      <c r="ANO495" s="263"/>
      <c r="ANP495" s="263"/>
      <c r="ANQ495" s="263"/>
      <c r="ANR495" s="263"/>
      <c r="ANS495" s="263"/>
      <c r="ANT495" s="263"/>
      <c r="ANU495" s="263"/>
      <c r="ANV495" s="263"/>
      <c r="ANW495" s="263"/>
      <c r="ANX495" s="263"/>
      <c r="ANY495" s="263"/>
      <c r="ANZ495" s="263"/>
      <c r="AOA495" s="263"/>
      <c r="AOB495" s="263"/>
      <c r="AOC495" s="263"/>
      <c r="AOD495" s="263"/>
      <c r="AOE495" s="263"/>
      <c r="AOF495" s="263"/>
      <c r="AOG495" s="263"/>
      <c r="AOH495" s="263"/>
      <c r="AOI495" s="263"/>
      <c r="AOJ495" s="263"/>
      <c r="AOK495" s="263"/>
      <c r="AOL495" s="263"/>
      <c r="AOM495" s="263"/>
      <c r="AON495" s="263"/>
      <c r="AOO495" s="263"/>
      <c r="AOP495" s="263"/>
      <c r="AOQ495" s="263"/>
      <c r="AOR495" s="263"/>
      <c r="AOS495" s="263"/>
      <c r="AOT495" s="263"/>
      <c r="AOU495" s="263"/>
    </row>
    <row r="496" spans="1:1087" s="264" customFormat="1">
      <c r="A496" s="332"/>
      <c r="B496" s="328"/>
      <c r="C496" s="292"/>
      <c r="D496" s="292"/>
      <c r="E496" s="292"/>
      <c r="F496" s="333"/>
      <c r="G496" s="334"/>
      <c r="H496" s="334"/>
      <c r="I496" s="335"/>
      <c r="J496" s="292"/>
      <c r="K496" s="336"/>
      <c r="L496" s="292"/>
      <c r="N496" s="263"/>
      <c r="O496" s="263"/>
      <c r="P496" s="263"/>
      <c r="Q496" s="263"/>
      <c r="R496" s="263"/>
      <c r="S496" s="263"/>
      <c r="T496" s="263"/>
      <c r="U496" s="263"/>
      <c r="V496" s="263"/>
      <c r="W496" s="263"/>
      <c r="X496" s="263"/>
      <c r="Y496" s="263"/>
      <c r="Z496" s="263"/>
      <c r="AA496" s="263"/>
      <c r="AB496" s="263"/>
      <c r="AC496" s="263"/>
      <c r="AD496" s="263"/>
      <c r="AE496" s="263"/>
      <c r="AF496" s="263"/>
      <c r="AG496" s="263"/>
      <c r="AH496" s="263"/>
      <c r="AI496" s="263"/>
      <c r="AJ496" s="263"/>
      <c r="AK496" s="263"/>
      <c r="AL496" s="263"/>
      <c r="AM496" s="263"/>
      <c r="AN496" s="263"/>
      <c r="AO496" s="263"/>
      <c r="AP496" s="263"/>
      <c r="AQ496" s="263"/>
      <c r="AR496" s="263"/>
      <c r="AS496" s="263"/>
      <c r="AT496" s="263"/>
      <c r="AU496" s="263"/>
      <c r="AV496" s="263"/>
      <c r="AW496" s="263"/>
      <c r="AX496" s="263"/>
      <c r="AY496" s="263"/>
      <c r="AZ496" s="263"/>
      <c r="BA496" s="263"/>
      <c r="BB496" s="263"/>
      <c r="BC496" s="263"/>
      <c r="BD496" s="263"/>
      <c r="BE496" s="263"/>
      <c r="BF496" s="263"/>
      <c r="BG496" s="263"/>
      <c r="BH496" s="263"/>
      <c r="BI496" s="263"/>
      <c r="BJ496" s="263"/>
      <c r="BK496" s="263"/>
      <c r="BL496" s="263"/>
      <c r="BM496" s="263"/>
      <c r="BN496" s="263"/>
      <c r="BO496" s="263"/>
      <c r="BP496" s="263"/>
      <c r="BQ496" s="263"/>
      <c r="BR496" s="263"/>
      <c r="BS496" s="263"/>
      <c r="BT496" s="263"/>
      <c r="BU496" s="263"/>
      <c r="BV496" s="263"/>
      <c r="BW496" s="263"/>
      <c r="BX496" s="263"/>
      <c r="BY496" s="263"/>
      <c r="BZ496" s="263"/>
      <c r="CA496" s="263"/>
      <c r="CB496" s="263"/>
      <c r="CC496" s="263"/>
      <c r="CD496" s="263"/>
      <c r="CE496" s="263"/>
      <c r="CF496" s="263"/>
      <c r="CG496" s="263"/>
      <c r="CH496" s="263"/>
      <c r="CI496" s="263"/>
      <c r="CJ496" s="263"/>
      <c r="CK496" s="263"/>
      <c r="CL496" s="263"/>
      <c r="CM496" s="263"/>
      <c r="CN496" s="263"/>
      <c r="CO496" s="263"/>
      <c r="CP496" s="263"/>
      <c r="CQ496" s="263"/>
      <c r="CR496" s="263"/>
      <c r="CS496" s="263"/>
      <c r="CT496" s="263"/>
      <c r="CU496" s="263"/>
      <c r="CV496" s="263"/>
      <c r="CW496" s="263"/>
      <c r="CX496" s="263"/>
      <c r="CY496" s="263"/>
      <c r="CZ496" s="263"/>
      <c r="DA496" s="263"/>
      <c r="DB496" s="263"/>
      <c r="DC496" s="263"/>
      <c r="DD496" s="263"/>
      <c r="DE496" s="263"/>
      <c r="DF496" s="263"/>
      <c r="DG496" s="263"/>
      <c r="DH496" s="263"/>
      <c r="DI496" s="263"/>
      <c r="DJ496" s="263"/>
      <c r="DK496" s="263"/>
      <c r="DL496" s="263"/>
      <c r="DM496" s="263"/>
      <c r="DN496" s="263"/>
      <c r="DO496" s="263"/>
      <c r="DP496" s="263"/>
      <c r="DQ496" s="263"/>
      <c r="DR496" s="263"/>
      <c r="DS496" s="263"/>
      <c r="DT496" s="263"/>
      <c r="DU496" s="263"/>
      <c r="DV496" s="263"/>
      <c r="DW496" s="263"/>
      <c r="DX496" s="263"/>
      <c r="DY496" s="263"/>
      <c r="DZ496" s="263"/>
      <c r="EA496" s="263"/>
      <c r="EB496" s="263"/>
      <c r="EC496" s="263"/>
      <c r="ED496" s="263"/>
      <c r="EE496" s="263"/>
      <c r="EF496" s="263"/>
      <c r="EG496" s="263"/>
      <c r="EH496" s="263"/>
      <c r="EI496" s="263"/>
      <c r="EJ496" s="263"/>
      <c r="EK496" s="263"/>
      <c r="EL496" s="263"/>
      <c r="EM496" s="263"/>
      <c r="EN496" s="263"/>
      <c r="EO496" s="263"/>
      <c r="EP496" s="263"/>
      <c r="EQ496" s="263"/>
      <c r="ER496" s="263"/>
      <c r="ES496" s="263"/>
      <c r="ET496" s="263"/>
      <c r="EU496" s="263"/>
      <c r="EV496" s="263"/>
      <c r="EW496" s="263"/>
      <c r="EX496" s="263"/>
      <c r="EY496" s="263"/>
      <c r="EZ496" s="263"/>
      <c r="FA496" s="263"/>
      <c r="FB496" s="263"/>
      <c r="FC496" s="263"/>
      <c r="FD496" s="263"/>
      <c r="FE496" s="263"/>
      <c r="FF496" s="263"/>
      <c r="FG496" s="263"/>
      <c r="FH496" s="263"/>
      <c r="FI496" s="263"/>
      <c r="FJ496" s="263"/>
      <c r="FK496" s="263"/>
      <c r="FL496" s="263"/>
      <c r="FM496" s="263"/>
      <c r="FN496" s="263"/>
      <c r="FO496" s="263"/>
      <c r="FP496" s="263"/>
      <c r="FQ496" s="263"/>
      <c r="FR496" s="263"/>
      <c r="FS496" s="263"/>
      <c r="FT496" s="263"/>
      <c r="FU496" s="263"/>
      <c r="FV496" s="263"/>
      <c r="FW496" s="263"/>
      <c r="FX496" s="263"/>
      <c r="FY496" s="263"/>
      <c r="FZ496" s="263"/>
      <c r="GA496" s="263"/>
      <c r="GB496" s="263"/>
      <c r="GC496" s="263"/>
      <c r="GD496" s="263"/>
      <c r="GE496" s="263"/>
      <c r="GF496" s="263"/>
      <c r="GG496" s="263"/>
      <c r="GH496" s="263"/>
      <c r="GI496" s="263"/>
      <c r="GJ496" s="263"/>
      <c r="GK496" s="263"/>
      <c r="GL496" s="263"/>
      <c r="GM496" s="263"/>
      <c r="GN496" s="263"/>
      <c r="GO496" s="263"/>
      <c r="GP496" s="263"/>
      <c r="GQ496" s="263"/>
      <c r="GR496" s="263"/>
      <c r="GS496" s="263"/>
      <c r="GT496" s="263"/>
      <c r="GU496" s="263"/>
      <c r="GV496" s="263"/>
      <c r="GW496" s="263"/>
      <c r="GX496" s="263"/>
      <c r="GY496" s="263"/>
      <c r="GZ496" s="263"/>
      <c r="HA496" s="263"/>
      <c r="HB496" s="263"/>
      <c r="HC496" s="263"/>
      <c r="HD496" s="263"/>
      <c r="HE496" s="263"/>
      <c r="HF496" s="263"/>
      <c r="HG496" s="263"/>
      <c r="HH496" s="263"/>
      <c r="HI496" s="263"/>
      <c r="HJ496" s="263"/>
      <c r="HK496" s="263"/>
      <c r="HL496" s="263"/>
      <c r="HM496" s="263"/>
      <c r="HN496" s="263"/>
      <c r="HO496" s="263"/>
      <c r="HP496" s="263"/>
      <c r="HQ496" s="263"/>
      <c r="HR496" s="263"/>
      <c r="HS496" s="263"/>
      <c r="HT496" s="263"/>
      <c r="HU496" s="263"/>
      <c r="HV496" s="263"/>
      <c r="HW496" s="263"/>
      <c r="HX496" s="263"/>
      <c r="HY496" s="263"/>
      <c r="HZ496" s="263"/>
      <c r="IA496" s="263"/>
      <c r="IB496" s="263"/>
      <c r="IC496" s="263"/>
      <c r="ID496" s="263"/>
      <c r="IE496" s="263"/>
      <c r="IF496" s="263"/>
      <c r="IG496" s="263"/>
      <c r="IH496" s="263"/>
      <c r="II496" s="263"/>
      <c r="IJ496" s="263"/>
      <c r="IK496" s="263"/>
      <c r="IL496" s="263"/>
      <c r="IM496" s="263"/>
      <c r="IN496" s="263"/>
      <c r="IO496" s="263"/>
      <c r="IP496" s="263"/>
      <c r="IQ496" s="263"/>
      <c r="IR496" s="263"/>
      <c r="IS496" s="263"/>
      <c r="IT496" s="263"/>
      <c r="IU496" s="263"/>
      <c r="IV496" s="263"/>
      <c r="IW496" s="263"/>
      <c r="IX496" s="263"/>
      <c r="IY496" s="263"/>
      <c r="IZ496" s="263"/>
      <c r="JA496" s="263"/>
      <c r="JB496" s="263"/>
      <c r="JC496" s="263"/>
      <c r="JD496" s="263"/>
      <c r="JE496" s="263"/>
      <c r="JF496" s="263"/>
      <c r="JG496" s="263"/>
      <c r="JH496" s="263"/>
      <c r="JI496" s="263"/>
      <c r="JJ496" s="263"/>
      <c r="JK496" s="263"/>
      <c r="JL496" s="263"/>
      <c r="JM496" s="263"/>
      <c r="JN496" s="263"/>
      <c r="JO496" s="263"/>
      <c r="JP496" s="263"/>
      <c r="JQ496" s="263"/>
      <c r="JR496" s="263"/>
      <c r="JS496" s="263"/>
      <c r="JT496" s="263"/>
      <c r="JU496" s="263"/>
      <c r="JV496" s="263"/>
      <c r="JW496" s="263"/>
      <c r="JX496" s="263"/>
      <c r="JY496" s="263"/>
      <c r="JZ496" s="263"/>
      <c r="KA496" s="263"/>
      <c r="KB496" s="263"/>
      <c r="KC496" s="263"/>
      <c r="KD496" s="263"/>
      <c r="KE496" s="263"/>
      <c r="KF496" s="263"/>
      <c r="KG496" s="263"/>
      <c r="KH496" s="263"/>
      <c r="KI496" s="263"/>
      <c r="KJ496" s="263"/>
      <c r="KK496" s="263"/>
      <c r="KL496" s="263"/>
      <c r="KM496" s="263"/>
      <c r="KN496" s="263"/>
      <c r="KO496" s="263"/>
      <c r="KP496" s="263"/>
      <c r="KQ496" s="263"/>
      <c r="KR496" s="263"/>
      <c r="KS496" s="263"/>
      <c r="KT496" s="263"/>
      <c r="KU496" s="263"/>
      <c r="KV496" s="263"/>
      <c r="KW496" s="263"/>
      <c r="KX496" s="263"/>
      <c r="KY496" s="263"/>
      <c r="KZ496" s="263"/>
      <c r="LA496" s="263"/>
      <c r="LB496" s="263"/>
      <c r="LC496" s="263"/>
      <c r="LD496" s="263"/>
      <c r="LE496" s="263"/>
      <c r="LF496" s="263"/>
      <c r="LG496" s="263"/>
      <c r="LH496" s="263"/>
      <c r="LI496" s="263"/>
      <c r="LJ496" s="263"/>
      <c r="LK496" s="263"/>
      <c r="LL496" s="263"/>
      <c r="LM496" s="263"/>
      <c r="LN496" s="263"/>
      <c r="LO496" s="263"/>
      <c r="LP496" s="263"/>
      <c r="LQ496" s="263"/>
      <c r="LR496" s="263"/>
      <c r="LS496" s="263"/>
      <c r="LT496" s="263"/>
      <c r="LU496" s="263"/>
      <c r="LV496" s="263"/>
      <c r="LW496" s="263"/>
      <c r="LX496" s="263"/>
      <c r="LY496" s="263"/>
      <c r="LZ496" s="263"/>
      <c r="MA496" s="263"/>
      <c r="MB496" s="263"/>
      <c r="MC496" s="263"/>
      <c r="MD496" s="263"/>
      <c r="ME496" s="263"/>
      <c r="MF496" s="263"/>
      <c r="MG496" s="263"/>
      <c r="MH496" s="263"/>
      <c r="MI496" s="263"/>
      <c r="MJ496" s="263"/>
      <c r="MK496" s="263"/>
      <c r="ML496" s="263"/>
      <c r="MM496" s="263"/>
      <c r="MN496" s="263"/>
      <c r="MO496" s="263"/>
      <c r="MP496" s="263"/>
      <c r="MQ496" s="263"/>
      <c r="MR496" s="263"/>
      <c r="MS496" s="263"/>
      <c r="MT496" s="263"/>
      <c r="MU496" s="263"/>
      <c r="MV496" s="263"/>
      <c r="MW496" s="263"/>
      <c r="MX496" s="263"/>
      <c r="MY496" s="263"/>
      <c r="MZ496" s="263"/>
      <c r="NA496" s="263"/>
      <c r="NB496" s="263"/>
      <c r="NC496" s="263"/>
      <c r="ND496" s="263"/>
      <c r="NE496" s="263"/>
      <c r="NF496" s="263"/>
      <c r="NG496" s="263"/>
      <c r="NH496" s="263"/>
      <c r="NI496" s="263"/>
      <c r="NJ496" s="263"/>
      <c r="NK496" s="263"/>
      <c r="NL496" s="263"/>
      <c r="NM496" s="263"/>
      <c r="NN496" s="263"/>
      <c r="NO496" s="263"/>
      <c r="NP496" s="263"/>
      <c r="NQ496" s="263"/>
      <c r="NR496" s="263"/>
      <c r="NS496" s="263"/>
      <c r="NT496" s="263"/>
      <c r="NU496" s="263"/>
      <c r="NV496" s="263"/>
      <c r="NW496" s="263"/>
      <c r="NX496" s="263"/>
      <c r="NY496" s="263"/>
      <c r="NZ496" s="263"/>
      <c r="OA496" s="263"/>
      <c r="OB496" s="263"/>
      <c r="OC496" s="263"/>
      <c r="OD496" s="263"/>
      <c r="OE496" s="263"/>
      <c r="OF496" s="263"/>
      <c r="OG496" s="263"/>
      <c r="OH496" s="263"/>
      <c r="OI496" s="263"/>
      <c r="OJ496" s="263"/>
      <c r="OK496" s="263"/>
      <c r="OL496" s="263"/>
      <c r="OM496" s="263"/>
      <c r="ON496" s="263"/>
      <c r="OO496" s="263"/>
      <c r="OP496" s="263"/>
      <c r="OQ496" s="263"/>
      <c r="OR496" s="263"/>
      <c r="OS496" s="263"/>
      <c r="OT496" s="263"/>
      <c r="OU496" s="263"/>
      <c r="OV496" s="263"/>
      <c r="OW496" s="263"/>
      <c r="OX496" s="263"/>
      <c r="OY496" s="263"/>
      <c r="OZ496" s="263"/>
      <c r="PA496" s="263"/>
      <c r="PB496" s="263"/>
      <c r="PC496" s="263"/>
      <c r="PD496" s="263"/>
      <c r="PE496" s="263"/>
      <c r="PF496" s="263"/>
      <c r="PG496" s="263"/>
      <c r="PH496" s="263"/>
      <c r="PI496" s="263"/>
      <c r="PJ496" s="263"/>
      <c r="PK496" s="263"/>
      <c r="PL496" s="263"/>
      <c r="PM496" s="263"/>
      <c r="PN496" s="263"/>
      <c r="PO496" s="263"/>
      <c r="PP496" s="263"/>
      <c r="PQ496" s="263"/>
      <c r="PR496" s="263"/>
      <c r="PS496" s="263"/>
      <c r="PT496" s="263"/>
      <c r="PU496" s="263"/>
      <c r="PV496" s="263"/>
      <c r="PW496" s="263"/>
      <c r="PX496" s="263"/>
      <c r="PY496" s="263"/>
      <c r="PZ496" s="263"/>
      <c r="QA496" s="263"/>
      <c r="QB496" s="263"/>
      <c r="QC496" s="263"/>
      <c r="QD496" s="263"/>
      <c r="QE496" s="263"/>
      <c r="QF496" s="263"/>
      <c r="QG496" s="263"/>
      <c r="QH496" s="263"/>
      <c r="QI496" s="263"/>
      <c r="QJ496" s="263"/>
      <c r="QK496" s="263"/>
      <c r="QL496" s="263"/>
      <c r="QM496" s="263"/>
      <c r="QN496" s="263"/>
      <c r="QO496" s="263"/>
      <c r="QP496" s="263"/>
      <c r="QQ496" s="263"/>
      <c r="QR496" s="263"/>
      <c r="QS496" s="263"/>
      <c r="QT496" s="263"/>
      <c r="QU496" s="263"/>
      <c r="QV496" s="263"/>
      <c r="QW496" s="263"/>
      <c r="QX496" s="263"/>
      <c r="QY496" s="263"/>
      <c r="QZ496" s="263"/>
      <c r="RA496" s="263"/>
      <c r="RB496" s="263"/>
      <c r="RC496" s="263"/>
      <c r="RD496" s="263"/>
      <c r="RE496" s="263"/>
      <c r="RF496" s="263"/>
      <c r="RG496" s="263"/>
      <c r="RH496" s="263"/>
      <c r="RI496" s="263"/>
      <c r="RJ496" s="263"/>
      <c r="RK496" s="263"/>
      <c r="RL496" s="263"/>
      <c r="RM496" s="263"/>
      <c r="RN496" s="263"/>
      <c r="RO496" s="263"/>
      <c r="RP496" s="263"/>
      <c r="RQ496" s="263"/>
      <c r="RR496" s="263"/>
      <c r="RS496" s="263"/>
      <c r="RT496" s="263"/>
      <c r="RU496" s="263"/>
      <c r="RV496" s="263"/>
      <c r="RW496" s="263"/>
      <c r="RX496" s="263"/>
      <c r="RY496" s="263"/>
      <c r="RZ496" s="263"/>
      <c r="SA496" s="263"/>
      <c r="SB496" s="263"/>
      <c r="SC496" s="263"/>
      <c r="SD496" s="263"/>
      <c r="SE496" s="263"/>
      <c r="SF496" s="263"/>
      <c r="SG496" s="263"/>
      <c r="SH496" s="263"/>
      <c r="SI496" s="263"/>
      <c r="SJ496" s="263"/>
      <c r="SK496" s="263"/>
      <c r="SL496" s="263"/>
      <c r="SM496" s="263"/>
      <c r="SN496" s="263"/>
      <c r="SO496" s="263"/>
      <c r="SP496" s="263"/>
      <c r="SQ496" s="263"/>
      <c r="SR496" s="263"/>
      <c r="SS496" s="263"/>
      <c r="ST496" s="263"/>
      <c r="SU496" s="263"/>
      <c r="SV496" s="263"/>
      <c r="SW496" s="263"/>
      <c r="SX496" s="263"/>
      <c r="SY496" s="263"/>
      <c r="SZ496" s="263"/>
      <c r="TA496" s="263"/>
      <c r="TB496" s="263"/>
      <c r="TC496" s="263"/>
      <c r="TD496" s="263"/>
      <c r="TE496" s="263"/>
      <c r="TF496" s="263"/>
      <c r="TG496" s="263"/>
      <c r="TH496" s="263"/>
      <c r="TI496" s="263"/>
      <c r="TJ496" s="263"/>
      <c r="TK496" s="263"/>
      <c r="TL496" s="263"/>
      <c r="TM496" s="263"/>
      <c r="TN496" s="263"/>
      <c r="TO496" s="263"/>
      <c r="TP496" s="263"/>
      <c r="TQ496" s="263"/>
      <c r="TR496" s="263"/>
      <c r="TS496" s="263"/>
      <c r="TT496" s="263"/>
      <c r="TU496" s="263"/>
      <c r="TV496" s="263"/>
      <c r="TW496" s="263"/>
      <c r="TX496" s="263"/>
      <c r="TY496" s="263"/>
      <c r="TZ496" s="263"/>
      <c r="UA496" s="263"/>
      <c r="UB496" s="263"/>
      <c r="UC496" s="263"/>
      <c r="UD496" s="263"/>
      <c r="UE496" s="263"/>
      <c r="UF496" s="263"/>
      <c r="UG496" s="263"/>
      <c r="UH496" s="263"/>
      <c r="UI496" s="263"/>
      <c r="UJ496" s="263"/>
      <c r="UK496" s="263"/>
      <c r="UL496" s="263"/>
      <c r="UM496" s="263"/>
      <c r="UN496" s="263"/>
      <c r="UO496" s="263"/>
      <c r="UP496" s="263"/>
      <c r="UQ496" s="263"/>
      <c r="UR496" s="263"/>
      <c r="US496" s="263"/>
      <c r="UT496" s="263"/>
      <c r="UU496" s="263"/>
      <c r="UV496" s="263"/>
      <c r="UW496" s="263"/>
      <c r="UX496" s="263"/>
      <c r="UY496" s="263"/>
      <c r="UZ496" s="263"/>
      <c r="VA496" s="263"/>
      <c r="VB496" s="263"/>
      <c r="VC496" s="263"/>
      <c r="VD496" s="263"/>
      <c r="VE496" s="263"/>
      <c r="VF496" s="263"/>
      <c r="VG496" s="263"/>
      <c r="VH496" s="263"/>
      <c r="VI496" s="263"/>
      <c r="VJ496" s="263"/>
      <c r="VK496" s="263"/>
      <c r="VL496" s="263"/>
      <c r="VM496" s="263"/>
      <c r="VN496" s="263"/>
      <c r="VO496" s="263"/>
      <c r="VP496" s="263"/>
      <c r="VQ496" s="263"/>
      <c r="VR496" s="263"/>
      <c r="VS496" s="263"/>
      <c r="VT496" s="263"/>
      <c r="VU496" s="263"/>
      <c r="VV496" s="263"/>
      <c r="VW496" s="263"/>
      <c r="VX496" s="263"/>
      <c r="VY496" s="263"/>
      <c r="VZ496" s="263"/>
      <c r="WA496" s="263"/>
      <c r="WB496" s="263"/>
      <c r="WC496" s="263"/>
      <c r="WD496" s="263"/>
      <c r="WE496" s="263"/>
      <c r="WF496" s="263"/>
      <c r="WG496" s="263"/>
      <c r="WH496" s="263"/>
      <c r="WI496" s="263"/>
      <c r="WJ496" s="263"/>
      <c r="WK496" s="263"/>
      <c r="WL496" s="263"/>
      <c r="WM496" s="263"/>
      <c r="WN496" s="263"/>
      <c r="WO496" s="263"/>
      <c r="WP496" s="263"/>
      <c r="WQ496" s="263"/>
      <c r="WR496" s="263"/>
      <c r="WS496" s="263"/>
      <c r="WT496" s="263"/>
      <c r="WU496" s="263"/>
      <c r="WV496" s="263"/>
      <c r="WW496" s="263"/>
      <c r="WX496" s="263"/>
      <c r="WY496" s="263"/>
      <c r="WZ496" s="263"/>
      <c r="XA496" s="263"/>
      <c r="XB496" s="263"/>
      <c r="XC496" s="263"/>
      <c r="XD496" s="263"/>
      <c r="XE496" s="263"/>
      <c r="XF496" s="263"/>
      <c r="XG496" s="263"/>
      <c r="XH496" s="263"/>
      <c r="XI496" s="263"/>
      <c r="XJ496" s="263"/>
      <c r="XK496" s="263"/>
      <c r="XL496" s="263"/>
      <c r="XM496" s="263"/>
      <c r="XN496" s="263"/>
      <c r="XO496" s="263"/>
      <c r="XP496" s="263"/>
      <c r="XQ496" s="263"/>
      <c r="XR496" s="263"/>
      <c r="XS496" s="263"/>
      <c r="XT496" s="263"/>
      <c r="XU496" s="263"/>
      <c r="XV496" s="263"/>
      <c r="XW496" s="263"/>
      <c r="XX496" s="263"/>
      <c r="XY496" s="263"/>
      <c r="XZ496" s="263"/>
      <c r="YA496" s="263"/>
      <c r="YB496" s="263"/>
      <c r="YC496" s="263"/>
      <c r="YD496" s="263"/>
      <c r="YE496" s="263"/>
      <c r="YF496" s="263"/>
      <c r="YG496" s="263"/>
      <c r="YH496" s="263"/>
      <c r="YI496" s="263"/>
      <c r="YJ496" s="263"/>
      <c r="YK496" s="263"/>
      <c r="YL496" s="263"/>
      <c r="YM496" s="263"/>
      <c r="YN496" s="263"/>
      <c r="YO496" s="263"/>
      <c r="YP496" s="263"/>
      <c r="YQ496" s="263"/>
      <c r="YR496" s="263"/>
      <c r="YS496" s="263"/>
      <c r="YT496" s="263"/>
      <c r="YU496" s="263"/>
      <c r="YV496" s="263"/>
      <c r="YW496" s="263"/>
      <c r="YX496" s="263"/>
      <c r="YY496" s="263"/>
      <c r="YZ496" s="263"/>
      <c r="ZA496" s="263"/>
      <c r="ZB496" s="263"/>
      <c r="ZC496" s="263"/>
      <c r="ZD496" s="263"/>
      <c r="ZE496" s="263"/>
      <c r="ZF496" s="263"/>
      <c r="ZG496" s="263"/>
      <c r="ZH496" s="263"/>
      <c r="ZI496" s="263"/>
      <c r="ZJ496" s="263"/>
      <c r="ZK496" s="263"/>
      <c r="ZL496" s="263"/>
      <c r="ZM496" s="263"/>
      <c r="ZN496" s="263"/>
      <c r="ZO496" s="263"/>
      <c r="ZP496" s="263"/>
      <c r="ZQ496" s="263"/>
      <c r="ZR496" s="263"/>
      <c r="ZS496" s="263"/>
      <c r="ZT496" s="263"/>
      <c r="ZU496" s="263"/>
      <c r="ZV496" s="263"/>
      <c r="ZW496" s="263"/>
      <c r="ZX496" s="263"/>
      <c r="ZY496" s="263"/>
      <c r="ZZ496" s="263"/>
      <c r="AAA496" s="263"/>
      <c r="AAB496" s="263"/>
      <c r="AAC496" s="263"/>
      <c r="AAD496" s="263"/>
      <c r="AAE496" s="263"/>
      <c r="AAF496" s="263"/>
      <c r="AAG496" s="263"/>
      <c r="AAH496" s="263"/>
      <c r="AAI496" s="263"/>
      <c r="AAJ496" s="263"/>
      <c r="AAK496" s="263"/>
      <c r="AAL496" s="263"/>
      <c r="AAM496" s="263"/>
      <c r="AAN496" s="263"/>
      <c r="AAO496" s="263"/>
      <c r="AAP496" s="263"/>
      <c r="AAQ496" s="263"/>
      <c r="AAR496" s="263"/>
      <c r="AAS496" s="263"/>
      <c r="AAT496" s="263"/>
      <c r="AAU496" s="263"/>
      <c r="AAV496" s="263"/>
      <c r="AAW496" s="263"/>
      <c r="AAX496" s="263"/>
      <c r="AAY496" s="263"/>
      <c r="AAZ496" s="263"/>
      <c r="ABA496" s="263"/>
      <c r="ABB496" s="263"/>
      <c r="ABC496" s="263"/>
      <c r="ABD496" s="263"/>
      <c r="ABE496" s="263"/>
      <c r="ABF496" s="263"/>
      <c r="ABG496" s="263"/>
      <c r="ABH496" s="263"/>
      <c r="ABI496" s="263"/>
      <c r="ABJ496" s="263"/>
      <c r="ABK496" s="263"/>
      <c r="ABL496" s="263"/>
      <c r="ABM496" s="263"/>
      <c r="ABN496" s="263"/>
      <c r="ABO496" s="263"/>
      <c r="ABP496" s="263"/>
      <c r="ABQ496" s="263"/>
      <c r="ABR496" s="263"/>
      <c r="ABS496" s="263"/>
      <c r="ABT496" s="263"/>
      <c r="ABU496" s="263"/>
      <c r="ABV496" s="263"/>
      <c r="ABW496" s="263"/>
      <c r="ABX496" s="263"/>
      <c r="ABY496" s="263"/>
      <c r="ABZ496" s="263"/>
      <c r="ACA496" s="263"/>
      <c r="ACB496" s="263"/>
      <c r="ACC496" s="263"/>
      <c r="ACD496" s="263"/>
      <c r="ACE496" s="263"/>
      <c r="ACF496" s="263"/>
      <c r="ACG496" s="263"/>
      <c r="ACH496" s="263"/>
      <c r="ACI496" s="263"/>
      <c r="ACJ496" s="263"/>
      <c r="ACK496" s="263"/>
      <c r="ACL496" s="263"/>
      <c r="ACM496" s="263"/>
      <c r="ACN496" s="263"/>
      <c r="ACO496" s="263"/>
      <c r="ACP496" s="263"/>
      <c r="ACQ496" s="263"/>
      <c r="ACR496" s="263"/>
      <c r="ACS496" s="263"/>
      <c r="ACT496" s="263"/>
      <c r="ACU496" s="263"/>
      <c r="ACV496" s="263"/>
      <c r="ACW496" s="263"/>
      <c r="ACX496" s="263"/>
      <c r="ACY496" s="263"/>
      <c r="ACZ496" s="263"/>
      <c r="ADA496" s="263"/>
      <c r="ADB496" s="263"/>
      <c r="ADC496" s="263"/>
      <c r="ADD496" s="263"/>
      <c r="ADE496" s="263"/>
      <c r="ADF496" s="263"/>
      <c r="ADG496" s="263"/>
      <c r="ADH496" s="263"/>
      <c r="ADI496" s="263"/>
      <c r="ADJ496" s="263"/>
      <c r="ADK496" s="263"/>
      <c r="ADL496" s="263"/>
      <c r="ADM496" s="263"/>
      <c r="ADN496" s="263"/>
      <c r="ADO496" s="263"/>
      <c r="ADP496" s="263"/>
      <c r="ADQ496" s="263"/>
      <c r="ADR496" s="263"/>
      <c r="ADS496" s="263"/>
      <c r="ADT496" s="263"/>
      <c r="ADU496" s="263"/>
      <c r="ADV496" s="263"/>
      <c r="ADW496" s="263"/>
      <c r="ADX496" s="263"/>
      <c r="ADY496" s="263"/>
      <c r="ADZ496" s="263"/>
      <c r="AEA496" s="263"/>
      <c r="AEB496" s="263"/>
      <c r="AEC496" s="263"/>
      <c r="AED496" s="263"/>
      <c r="AEE496" s="263"/>
      <c r="AEF496" s="263"/>
      <c r="AEG496" s="263"/>
      <c r="AEH496" s="263"/>
      <c r="AEI496" s="263"/>
      <c r="AEJ496" s="263"/>
      <c r="AEK496" s="263"/>
      <c r="AEL496" s="263"/>
      <c r="AEM496" s="263"/>
      <c r="AEN496" s="263"/>
      <c r="AEO496" s="263"/>
      <c r="AEP496" s="263"/>
      <c r="AEQ496" s="263"/>
      <c r="AER496" s="263"/>
      <c r="AES496" s="263"/>
      <c r="AET496" s="263"/>
      <c r="AEU496" s="263"/>
      <c r="AEV496" s="263"/>
      <c r="AEW496" s="263"/>
      <c r="AEX496" s="263"/>
      <c r="AEY496" s="263"/>
      <c r="AEZ496" s="263"/>
      <c r="AFA496" s="263"/>
      <c r="AFB496" s="263"/>
      <c r="AFC496" s="263"/>
      <c r="AFD496" s="263"/>
      <c r="AFE496" s="263"/>
      <c r="AFF496" s="263"/>
      <c r="AFG496" s="263"/>
      <c r="AFH496" s="263"/>
      <c r="AFI496" s="263"/>
      <c r="AFJ496" s="263"/>
      <c r="AFK496" s="263"/>
      <c r="AFL496" s="263"/>
      <c r="AFM496" s="263"/>
      <c r="AFN496" s="263"/>
      <c r="AFO496" s="263"/>
      <c r="AFP496" s="263"/>
      <c r="AFQ496" s="263"/>
      <c r="AFR496" s="263"/>
      <c r="AFS496" s="263"/>
      <c r="AFT496" s="263"/>
      <c r="AFU496" s="263"/>
      <c r="AFV496" s="263"/>
      <c r="AFW496" s="263"/>
      <c r="AFX496" s="263"/>
      <c r="AFY496" s="263"/>
      <c r="AFZ496" s="263"/>
      <c r="AGA496" s="263"/>
      <c r="AGB496" s="263"/>
      <c r="AGC496" s="263"/>
      <c r="AGD496" s="263"/>
      <c r="AGE496" s="263"/>
      <c r="AGF496" s="263"/>
      <c r="AGG496" s="263"/>
      <c r="AGH496" s="263"/>
      <c r="AGI496" s="263"/>
      <c r="AGJ496" s="263"/>
      <c r="AGK496" s="263"/>
      <c r="AGL496" s="263"/>
      <c r="AGM496" s="263"/>
      <c r="AGN496" s="263"/>
      <c r="AGO496" s="263"/>
      <c r="AGP496" s="263"/>
      <c r="AGQ496" s="263"/>
      <c r="AGR496" s="263"/>
      <c r="AGS496" s="263"/>
      <c r="AGT496" s="263"/>
      <c r="AGU496" s="263"/>
      <c r="AGV496" s="263"/>
      <c r="AGW496" s="263"/>
      <c r="AGX496" s="263"/>
      <c r="AGY496" s="263"/>
      <c r="AGZ496" s="263"/>
      <c r="AHA496" s="263"/>
      <c r="AHB496" s="263"/>
      <c r="AHC496" s="263"/>
      <c r="AHD496" s="263"/>
      <c r="AHE496" s="263"/>
      <c r="AHF496" s="263"/>
      <c r="AHG496" s="263"/>
      <c r="AHH496" s="263"/>
      <c r="AHI496" s="263"/>
      <c r="AHJ496" s="263"/>
      <c r="AHK496" s="263"/>
      <c r="AHL496" s="263"/>
      <c r="AHM496" s="263"/>
      <c r="AHN496" s="263"/>
      <c r="AHO496" s="263"/>
      <c r="AHP496" s="263"/>
      <c r="AHQ496" s="263"/>
      <c r="AHR496" s="263"/>
      <c r="AHS496" s="263"/>
      <c r="AHT496" s="263"/>
      <c r="AHU496" s="263"/>
      <c r="AHV496" s="263"/>
      <c r="AHW496" s="263"/>
      <c r="AHX496" s="263"/>
      <c r="AHY496" s="263"/>
      <c r="AHZ496" s="263"/>
      <c r="AIA496" s="263"/>
      <c r="AIB496" s="263"/>
      <c r="AIC496" s="263"/>
      <c r="AID496" s="263"/>
      <c r="AIE496" s="263"/>
      <c r="AIF496" s="263"/>
      <c r="AIG496" s="263"/>
      <c r="AIH496" s="263"/>
      <c r="AII496" s="263"/>
      <c r="AIJ496" s="263"/>
      <c r="AIK496" s="263"/>
      <c r="AIL496" s="263"/>
      <c r="AIM496" s="263"/>
      <c r="AIN496" s="263"/>
      <c r="AIO496" s="263"/>
      <c r="AIP496" s="263"/>
      <c r="AIQ496" s="263"/>
      <c r="AIR496" s="263"/>
      <c r="AIS496" s="263"/>
      <c r="AIT496" s="263"/>
      <c r="AIU496" s="263"/>
      <c r="AIV496" s="263"/>
      <c r="AIW496" s="263"/>
      <c r="AIX496" s="263"/>
      <c r="AIY496" s="263"/>
      <c r="AIZ496" s="263"/>
      <c r="AJA496" s="263"/>
      <c r="AJB496" s="263"/>
      <c r="AJC496" s="263"/>
      <c r="AJD496" s="263"/>
      <c r="AJE496" s="263"/>
      <c r="AJF496" s="263"/>
      <c r="AJG496" s="263"/>
      <c r="AJH496" s="263"/>
      <c r="AJI496" s="263"/>
      <c r="AJJ496" s="263"/>
      <c r="AJK496" s="263"/>
      <c r="AJL496" s="263"/>
      <c r="AJM496" s="263"/>
      <c r="AJN496" s="263"/>
      <c r="AJO496" s="263"/>
      <c r="AJP496" s="263"/>
      <c r="AJQ496" s="263"/>
      <c r="AJR496" s="263"/>
      <c r="AJS496" s="263"/>
      <c r="AJT496" s="263"/>
      <c r="AJU496" s="263"/>
      <c r="AJV496" s="263"/>
      <c r="AJW496" s="263"/>
      <c r="AJX496" s="263"/>
      <c r="AJY496" s="263"/>
      <c r="AJZ496" s="263"/>
      <c r="AKA496" s="263"/>
      <c r="AKB496" s="263"/>
      <c r="AKC496" s="263"/>
      <c r="AKD496" s="263"/>
      <c r="AKE496" s="263"/>
      <c r="AKF496" s="263"/>
      <c r="AKG496" s="263"/>
      <c r="AKH496" s="263"/>
      <c r="AKI496" s="263"/>
      <c r="AKJ496" s="263"/>
      <c r="AKK496" s="263"/>
      <c r="AKL496" s="263"/>
      <c r="AKM496" s="263"/>
      <c r="AKN496" s="263"/>
      <c r="AKO496" s="263"/>
      <c r="AKP496" s="263"/>
      <c r="AKQ496" s="263"/>
      <c r="AKR496" s="263"/>
      <c r="AKS496" s="263"/>
      <c r="AKT496" s="263"/>
      <c r="AKU496" s="263"/>
      <c r="AKV496" s="263"/>
      <c r="AKW496" s="263"/>
      <c r="AKX496" s="263"/>
      <c r="AKY496" s="263"/>
      <c r="AKZ496" s="263"/>
      <c r="ALA496" s="263"/>
      <c r="ALB496" s="263"/>
      <c r="ALC496" s="263"/>
      <c r="ALD496" s="263"/>
      <c r="ALE496" s="263"/>
      <c r="ALF496" s="263"/>
      <c r="ALG496" s="263"/>
      <c r="ALH496" s="263"/>
      <c r="ALI496" s="263"/>
      <c r="ALJ496" s="263"/>
      <c r="ALK496" s="263"/>
      <c r="ALL496" s="263"/>
      <c r="ALM496" s="263"/>
      <c r="ALN496" s="263"/>
      <c r="ALO496" s="263"/>
      <c r="ALP496" s="263"/>
      <c r="ALQ496" s="263"/>
      <c r="ALR496" s="263"/>
      <c r="ALS496" s="263"/>
      <c r="ALT496" s="263"/>
      <c r="ALU496" s="263"/>
      <c r="ALV496" s="263"/>
      <c r="ALW496" s="263"/>
      <c r="ALX496" s="263"/>
      <c r="ALY496" s="263"/>
      <c r="ALZ496" s="263"/>
      <c r="AMA496" s="263"/>
      <c r="AMB496" s="263"/>
      <c r="AMC496" s="263"/>
      <c r="AMD496" s="263"/>
      <c r="AME496" s="263"/>
      <c r="AMF496" s="263"/>
      <c r="AMG496" s="263"/>
      <c r="AMH496" s="263"/>
      <c r="AMI496" s="263"/>
      <c r="AMJ496" s="263"/>
      <c r="AMK496" s="263"/>
      <c r="AML496" s="263"/>
      <c r="AMM496" s="263"/>
      <c r="AMN496" s="263"/>
      <c r="AMO496" s="263"/>
      <c r="AMP496" s="263"/>
      <c r="AMQ496" s="263"/>
      <c r="AMR496" s="263"/>
      <c r="AMS496" s="263"/>
      <c r="AMT496" s="263"/>
      <c r="AMU496" s="263"/>
      <c r="AMV496" s="263"/>
      <c r="AMW496" s="263"/>
      <c r="AMX496" s="263"/>
      <c r="AMY496" s="263"/>
      <c r="AMZ496" s="263"/>
      <c r="ANA496" s="263"/>
      <c r="ANB496" s="263"/>
      <c r="ANC496" s="263"/>
      <c r="AND496" s="263"/>
      <c r="ANE496" s="263"/>
      <c r="ANF496" s="263"/>
      <c r="ANG496" s="263"/>
      <c r="ANH496" s="263"/>
      <c r="ANI496" s="263"/>
      <c r="ANJ496" s="263"/>
      <c r="ANK496" s="263"/>
      <c r="ANL496" s="263"/>
      <c r="ANM496" s="263"/>
      <c r="ANN496" s="263"/>
      <c r="ANO496" s="263"/>
      <c r="ANP496" s="263"/>
      <c r="ANQ496" s="263"/>
      <c r="ANR496" s="263"/>
      <c r="ANS496" s="263"/>
      <c r="ANT496" s="263"/>
      <c r="ANU496" s="263"/>
      <c r="ANV496" s="263"/>
      <c r="ANW496" s="263"/>
      <c r="ANX496" s="263"/>
      <c r="ANY496" s="263"/>
      <c r="ANZ496" s="263"/>
      <c r="AOA496" s="263"/>
      <c r="AOB496" s="263"/>
      <c r="AOC496" s="263"/>
      <c r="AOD496" s="263"/>
      <c r="AOE496" s="263"/>
      <c r="AOF496" s="263"/>
      <c r="AOG496" s="263"/>
      <c r="AOH496" s="263"/>
      <c r="AOI496" s="263"/>
      <c r="AOJ496" s="263"/>
      <c r="AOK496" s="263"/>
      <c r="AOL496" s="263"/>
      <c r="AOM496" s="263"/>
      <c r="AON496" s="263"/>
      <c r="AOO496" s="263"/>
      <c r="AOP496" s="263"/>
      <c r="AOQ496" s="263"/>
      <c r="AOR496" s="263"/>
      <c r="AOS496" s="263"/>
      <c r="AOT496" s="263"/>
      <c r="AOU496" s="263"/>
    </row>
    <row r="497" spans="1:1087" s="264" customFormat="1">
      <c r="A497" s="332"/>
      <c r="B497" s="328"/>
      <c r="C497" s="292"/>
      <c r="D497" s="292"/>
      <c r="E497" s="292"/>
      <c r="F497" s="333"/>
      <c r="G497" s="334"/>
      <c r="H497" s="334"/>
      <c r="I497" s="335"/>
      <c r="J497" s="292"/>
      <c r="K497" s="336"/>
      <c r="L497" s="292"/>
      <c r="N497" s="263"/>
      <c r="O497" s="263"/>
      <c r="P497" s="263"/>
      <c r="Q497" s="263"/>
      <c r="R497" s="263"/>
      <c r="S497" s="263"/>
      <c r="T497" s="263"/>
      <c r="U497" s="263"/>
      <c r="V497" s="263"/>
      <c r="W497" s="263"/>
      <c r="X497" s="263"/>
      <c r="Y497" s="263"/>
      <c r="Z497" s="263"/>
      <c r="AA497" s="263"/>
      <c r="AB497" s="263"/>
      <c r="AC497" s="263"/>
      <c r="AD497" s="263"/>
      <c r="AE497" s="263"/>
      <c r="AF497" s="263"/>
      <c r="AG497" s="263"/>
      <c r="AH497" s="263"/>
      <c r="AI497" s="263"/>
      <c r="AJ497" s="263"/>
      <c r="AK497" s="263"/>
      <c r="AL497" s="263"/>
      <c r="AM497" s="263"/>
      <c r="AN497" s="263"/>
      <c r="AO497" s="263"/>
      <c r="AP497" s="263"/>
      <c r="AQ497" s="263"/>
      <c r="AR497" s="263"/>
      <c r="AS497" s="263"/>
      <c r="AT497" s="263"/>
      <c r="AU497" s="263"/>
      <c r="AV497" s="263"/>
      <c r="AW497" s="263"/>
      <c r="AX497" s="263"/>
      <c r="AY497" s="263"/>
      <c r="AZ497" s="263"/>
      <c r="BA497" s="263"/>
      <c r="BB497" s="263"/>
      <c r="BC497" s="263"/>
      <c r="BD497" s="263"/>
      <c r="BE497" s="263"/>
      <c r="BF497" s="263"/>
      <c r="BG497" s="263"/>
      <c r="BH497" s="263"/>
      <c r="BI497" s="263"/>
      <c r="BJ497" s="263"/>
      <c r="BK497" s="263"/>
      <c r="BL497" s="263"/>
      <c r="BM497" s="263"/>
      <c r="BN497" s="263"/>
      <c r="BO497" s="263"/>
      <c r="BP497" s="263"/>
      <c r="BQ497" s="263"/>
      <c r="BR497" s="263"/>
      <c r="BS497" s="263"/>
      <c r="BT497" s="263"/>
      <c r="BU497" s="263"/>
      <c r="BV497" s="263"/>
      <c r="BW497" s="263"/>
      <c r="BX497" s="263"/>
      <c r="BY497" s="263"/>
      <c r="BZ497" s="263"/>
      <c r="CA497" s="263"/>
      <c r="CB497" s="263"/>
      <c r="CC497" s="263"/>
      <c r="CD497" s="263"/>
      <c r="CE497" s="263"/>
      <c r="CF497" s="263"/>
      <c r="CG497" s="263"/>
      <c r="CH497" s="263"/>
      <c r="CI497" s="263"/>
      <c r="CJ497" s="263"/>
      <c r="CK497" s="263"/>
      <c r="CL497" s="263"/>
      <c r="CM497" s="263"/>
      <c r="CN497" s="263"/>
      <c r="CO497" s="263"/>
      <c r="CP497" s="263"/>
      <c r="CQ497" s="263"/>
      <c r="CR497" s="263"/>
      <c r="CS497" s="263"/>
      <c r="CT497" s="263"/>
      <c r="CU497" s="263"/>
      <c r="CV497" s="263"/>
      <c r="CW497" s="263"/>
      <c r="CX497" s="263"/>
      <c r="CY497" s="263"/>
      <c r="CZ497" s="263"/>
      <c r="DA497" s="263"/>
      <c r="DB497" s="263"/>
      <c r="DC497" s="263"/>
      <c r="DD497" s="263"/>
      <c r="DE497" s="263"/>
      <c r="DF497" s="263"/>
      <c r="DG497" s="263"/>
      <c r="DH497" s="263"/>
      <c r="DI497" s="263"/>
      <c r="DJ497" s="263"/>
      <c r="DK497" s="263"/>
      <c r="DL497" s="263"/>
      <c r="DM497" s="263"/>
      <c r="DN497" s="263"/>
      <c r="DO497" s="263"/>
      <c r="DP497" s="263"/>
      <c r="DQ497" s="263"/>
      <c r="DR497" s="263"/>
      <c r="DS497" s="263"/>
      <c r="DT497" s="263"/>
      <c r="DU497" s="263"/>
      <c r="DV497" s="263"/>
      <c r="DW497" s="263"/>
      <c r="DX497" s="263"/>
      <c r="DY497" s="263"/>
      <c r="DZ497" s="263"/>
      <c r="EA497" s="263"/>
      <c r="EB497" s="263"/>
      <c r="EC497" s="263"/>
      <c r="ED497" s="263"/>
      <c r="EE497" s="263"/>
      <c r="EF497" s="263"/>
      <c r="EG497" s="263"/>
      <c r="EH497" s="263"/>
      <c r="EI497" s="263"/>
      <c r="EJ497" s="263"/>
      <c r="EK497" s="263"/>
      <c r="EL497" s="263"/>
      <c r="EM497" s="263"/>
      <c r="EN497" s="263"/>
      <c r="EO497" s="263"/>
      <c r="EP497" s="263"/>
      <c r="EQ497" s="263"/>
      <c r="ER497" s="263"/>
      <c r="ES497" s="263"/>
      <c r="ET497" s="263"/>
      <c r="EU497" s="263"/>
      <c r="EV497" s="263"/>
      <c r="EW497" s="263"/>
      <c r="EX497" s="263"/>
      <c r="EY497" s="263"/>
      <c r="EZ497" s="263"/>
      <c r="FA497" s="263"/>
      <c r="FB497" s="263"/>
      <c r="FC497" s="263"/>
      <c r="FD497" s="263"/>
      <c r="FE497" s="263"/>
      <c r="FF497" s="263"/>
      <c r="FG497" s="263"/>
      <c r="FH497" s="263"/>
      <c r="FI497" s="263"/>
      <c r="FJ497" s="263"/>
      <c r="FK497" s="263"/>
      <c r="FL497" s="263"/>
      <c r="FM497" s="263"/>
      <c r="FN497" s="263"/>
      <c r="FO497" s="263"/>
      <c r="FP497" s="263"/>
      <c r="FQ497" s="263"/>
      <c r="FR497" s="263"/>
      <c r="FS497" s="263"/>
      <c r="FT497" s="263"/>
      <c r="FU497" s="263"/>
      <c r="FV497" s="263"/>
      <c r="FW497" s="263"/>
      <c r="FX497" s="263"/>
      <c r="FY497" s="263"/>
      <c r="FZ497" s="263"/>
      <c r="GA497" s="263"/>
      <c r="GB497" s="263"/>
      <c r="GC497" s="263"/>
      <c r="GD497" s="263"/>
      <c r="GE497" s="263"/>
      <c r="GF497" s="263"/>
      <c r="GG497" s="263"/>
      <c r="GH497" s="263"/>
      <c r="GI497" s="263"/>
      <c r="GJ497" s="263"/>
      <c r="GK497" s="263"/>
      <c r="GL497" s="263"/>
      <c r="GM497" s="263"/>
      <c r="GN497" s="263"/>
      <c r="GO497" s="263"/>
      <c r="GP497" s="263"/>
      <c r="GQ497" s="263"/>
      <c r="GR497" s="263"/>
      <c r="GS497" s="263"/>
      <c r="GT497" s="263"/>
      <c r="GU497" s="263"/>
      <c r="GV497" s="263"/>
      <c r="GW497" s="263"/>
      <c r="GX497" s="263"/>
      <c r="GY497" s="263"/>
      <c r="GZ497" s="263"/>
      <c r="HA497" s="263"/>
      <c r="HB497" s="263"/>
      <c r="HC497" s="263"/>
      <c r="HD497" s="263"/>
      <c r="HE497" s="263"/>
      <c r="HF497" s="263"/>
      <c r="HG497" s="263"/>
      <c r="HH497" s="263"/>
      <c r="HI497" s="263"/>
      <c r="HJ497" s="263"/>
      <c r="HK497" s="263"/>
      <c r="HL497" s="263"/>
      <c r="HM497" s="263"/>
      <c r="HN497" s="263"/>
      <c r="HO497" s="263"/>
      <c r="HP497" s="263"/>
      <c r="HQ497" s="263"/>
      <c r="HR497" s="263"/>
      <c r="HS497" s="263"/>
      <c r="HT497" s="263"/>
      <c r="HU497" s="263"/>
      <c r="HV497" s="263"/>
      <c r="HW497" s="263"/>
      <c r="HX497" s="263"/>
      <c r="HY497" s="263"/>
      <c r="HZ497" s="263"/>
      <c r="IA497" s="263"/>
      <c r="IB497" s="263"/>
      <c r="IC497" s="263"/>
      <c r="ID497" s="263"/>
      <c r="IE497" s="263"/>
      <c r="IF497" s="263"/>
      <c r="IG497" s="263"/>
      <c r="IH497" s="263"/>
      <c r="II497" s="263"/>
      <c r="IJ497" s="263"/>
      <c r="IK497" s="263"/>
      <c r="IL497" s="263"/>
      <c r="IM497" s="263"/>
      <c r="IN497" s="263"/>
      <c r="IO497" s="263"/>
      <c r="IP497" s="263"/>
      <c r="IQ497" s="263"/>
      <c r="IR497" s="263"/>
      <c r="IS497" s="263"/>
      <c r="IT497" s="263"/>
      <c r="IU497" s="263"/>
      <c r="IV497" s="263"/>
      <c r="IW497" s="263"/>
      <c r="IX497" s="263"/>
      <c r="IY497" s="263"/>
      <c r="IZ497" s="263"/>
      <c r="JA497" s="263"/>
      <c r="JB497" s="263"/>
      <c r="JC497" s="263"/>
      <c r="JD497" s="263"/>
      <c r="JE497" s="263"/>
      <c r="JF497" s="263"/>
      <c r="JG497" s="263"/>
      <c r="JH497" s="263"/>
      <c r="JI497" s="263"/>
      <c r="JJ497" s="263"/>
      <c r="JK497" s="263"/>
      <c r="JL497" s="263"/>
      <c r="JM497" s="263"/>
      <c r="JN497" s="263"/>
      <c r="JO497" s="263"/>
      <c r="JP497" s="263"/>
      <c r="JQ497" s="263"/>
      <c r="JR497" s="263"/>
      <c r="JS497" s="263"/>
      <c r="JT497" s="263"/>
      <c r="JU497" s="263"/>
      <c r="JV497" s="263"/>
      <c r="JW497" s="263"/>
      <c r="JX497" s="263"/>
      <c r="JY497" s="263"/>
      <c r="JZ497" s="263"/>
      <c r="KA497" s="263"/>
      <c r="KB497" s="263"/>
      <c r="KC497" s="263"/>
      <c r="KD497" s="263"/>
      <c r="KE497" s="263"/>
      <c r="KF497" s="263"/>
      <c r="KG497" s="263"/>
      <c r="KH497" s="263"/>
      <c r="KI497" s="263"/>
      <c r="KJ497" s="263"/>
      <c r="KK497" s="263"/>
      <c r="KL497" s="263"/>
      <c r="KM497" s="263"/>
      <c r="KN497" s="263"/>
      <c r="KO497" s="263"/>
      <c r="KP497" s="263"/>
      <c r="KQ497" s="263"/>
      <c r="KR497" s="263"/>
      <c r="KS497" s="263"/>
      <c r="KT497" s="263"/>
      <c r="KU497" s="263"/>
      <c r="KV497" s="263"/>
      <c r="KW497" s="263"/>
      <c r="KX497" s="263"/>
      <c r="KY497" s="263"/>
      <c r="KZ497" s="263"/>
      <c r="LA497" s="263"/>
      <c r="LB497" s="263"/>
      <c r="LC497" s="263"/>
      <c r="LD497" s="263"/>
      <c r="LE497" s="263"/>
      <c r="LF497" s="263"/>
      <c r="LG497" s="263"/>
      <c r="LH497" s="263"/>
      <c r="LI497" s="263"/>
      <c r="LJ497" s="263"/>
      <c r="LK497" s="263"/>
      <c r="LL497" s="263"/>
      <c r="LM497" s="263"/>
      <c r="LN497" s="263"/>
      <c r="LO497" s="263"/>
      <c r="LP497" s="263"/>
      <c r="LQ497" s="263"/>
      <c r="LR497" s="263"/>
      <c r="LS497" s="263"/>
      <c r="LT497" s="263"/>
      <c r="LU497" s="263"/>
      <c r="LV497" s="263"/>
      <c r="LW497" s="263"/>
      <c r="LX497" s="263"/>
      <c r="LY497" s="263"/>
      <c r="LZ497" s="263"/>
      <c r="MA497" s="263"/>
      <c r="MB497" s="263"/>
      <c r="MC497" s="263"/>
      <c r="MD497" s="263"/>
      <c r="ME497" s="263"/>
      <c r="MF497" s="263"/>
      <c r="MG497" s="263"/>
      <c r="MH497" s="263"/>
      <c r="MI497" s="263"/>
      <c r="MJ497" s="263"/>
      <c r="MK497" s="263"/>
      <c r="ML497" s="263"/>
      <c r="MM497" s="263"/>
      <c r="MN497" s="263"/>
      <c r="MO497" s="263"/>
      <c r="MP497" s="263"/>
      <c r="MQ497" s="263"/>
      <c r="MR497" s="263"/>
      <c r="MS497" s="263"/>
      <c r="MT497" s="263"/>
      <c r="MU497" s="263"/>
      <c r="MV497" s="263"/>
      <c r="MW497" s="263"/>
      <c r="MX497" s="263"/>
      <c r="MY497" s="263"/>
      <c r="MZ497" s="263"/>
      <c r="NA497" s="263"/>
      <c r="NB497" s="263"/>
      <c r="NC497" s="263"/>
      <c r="ND497" s="263"/>
      <c r="NE497" s="263"/>
      <c r="NF497" s="263"/>
      <c r="NG497" s="263"/>
      <c r="NH497" s="263"/>
      <c r="NI497" s="263"/>
      <c r="NJ497" s="263"/>
      <c r="NK497" s="263"/>
      <c r="NL497" s="263"/>
      <c r="NM497" s="263"/>
      <c r="NN497" s="263"/>
      <c r="NO497" s="263"/>
      <c r="NP497" s="263"/>
      <c r="NQ497" s="263"/>
      <c r="NR497" s="263"/>
      <c r="NS497" s="263"/>
      <c r="NT497" s="263"/>
      <c r="NU497" s="263"/>
      <c r="NV497" s="263"/>
      <c r="NW497" s="263"/>
      <c r="NX497" s="263"/>
      <c r="NY497" s="263"/>
      <c r="NZ497" s="263"/>
      <c r="OA497" s="263"/>
      <c r="OB497" s="263"/>
      <c r="OC497" s="263"/>
      <c r="OD497" s="263"/>
      <c r="OE497" s="263"/>
      <c r="OF497" s="263"/>
      <c r="OG497" s="263"/>
      <c r="OH497" s="263"/>
      <c r="OI497" s="263"/>
      <c r="OJ497" s="263"/>
      <c r="OK497" s="263"/>
      <c r="OL497" s="263"/>
      <c r="OM497" s="263"/>
      <c r="ON497" s="263"/>
      <c r="OO497" s="263"/>
      <c r="OP497" s="263"/>
      <c r="OQ497" s="263"/>
      <c r="OR497" s="263"/>
      <c r="OS497" s="263"/>
      <c r="OT497" s="263"/>
      <c r="OU497" s="263"/>
      <c r="OV497" s="263"/>
      <c r="OW497" s="263"/>
      <c r="OX497" s="263"/>
      <c r="OY497" s="263"/>
      <c r="OZ497" s="263"/>
      <c r="PA497" s="263"/>
      <c r="PB497" s="263"/>
      <c r="PC497" s="263"/>
      <c r="PD497" s="263"/>
      <c r="PE497" s="263"/>
      <c r="PF497" s="263"/>
      <c r="PG497" s="263"/>
      <c r="PH497" s="263"/>
      <c r="PI497" s="263"/>
      <c r="PJ497" s="263"/>
      <c r="PK497" s="263"/>
      <c r="PL497" s="263"/>
      <c r="PM497" s="263"/>
      <c r="PN497" s="263"/>
      <c r="PO497" s="263"/>
      <c r="PP497" s="263"/>
      <c r="PQ497" s="263"/>
      <c r="PR497" s="263"/>
      <c r="PS497" s="263"/>
      <c r="PT497" s="263"/>
      <c r="PU497" s="263"/>
      <c r="PV497" s="263"/>
      <c r="PW497" s="263"/>
      <c r="PX497" s="263"/>
      <c r="PY497" s="263"/>
      <c r="PZ497" s="263"/>
      <c r="QA497" s="263"/>
      <c r="QB497" s="263"/>
      <c r="QC497" s="263"/>
      <c r="QD497" s="263"/>
      <c r="QE497" s="263"/>
      <c r="QF497" s="263"/>
      <c r="QG497" s="263"/>
      <c r="QH497" s="263"/>
      <c r="QI497" s="263"/>
      <c r="QJ497" s="263"/>
      <c r="QK497" s="263"/>
      <c r="QL497" s="263"/>
      <c r="QM497" s="263"/>
      <c r="QN497" s="263"/>
      <c r="QO497" s="263"/>
      <c r="QP497" s="263"/>
      <c r="QQ497" s="263"/>
      <c r="QR497" s="263"/>
      <c r="QS497" s="263"/>
      <c r="QT497" s="263"/>
      <c r="QU497" s="263"/>
      <c r="QV497" s="263"/>
      <c r="QW497" s="263"/>
      <c r="QX497" s="263"/>
      <c r="QY497" s="263"/>
      <c r="QZ497" s="263"/>
      <c r="RA497" s="263"/>
      <c r="RB497" s="263"/>
      <c r="RC497" s="263"/>
      <c r="RD497" s="263"/>
      <c r="RE497" s="263"/>
      <c r="RF497" s="263"/>
      <c r="RG497" s="263"/>
      <c r="RH497" s="263"/>
      <c r="RI497" s="263"/>
      <c r="RJ497" s="263"/>
      <c r="RK497" s="263"/>
      <c r="RL497" s="263"/>
      <c r="RM497" s="263"/>
      <c r="RN497" s="263"/>
      <c r="RO497" s="263"/>
      <c r="RP497" s="263"/>
      <c r="RQ497" s="263"/>
      <c r="RR497" s="263"/>
      <c r="RS497" s="263"/>
      <c r="RT497" s="263"/>
      <c r="RU497" s="263"/>
      <c r="RV497" s="263"/>
      <c r="RW497" s="263"/>
      <c r="RX497" s="263"/>
      <c r="RY497" s="263"/>
      <c r="RZ497" s="263"/>
      <c r="SA497" s="263"/>
      <c r="SB497" s="263"/>
      <c r="SC497" s="263"/>
      <c r="SD497" s="263"/>
      <c r="SE497" s="263"/>
      <c r="SF497" s="263"/>
      <c r="SG497" s="263"/>
      <c r="SH497" s="263"/>
      <c r="SI497" s="263"/>
      <c r="SJ497" s="263"/>
      <c r="SK497" s="263"/>
      <c r="SL497" s="263"/>
      <c r="SM497" s="263"/>
      <c r="SN497" s="263"/>
      <c r="SO497" s="263"/>
      <c r="SP497" s="263"/>
      <c r="SQ497" s="263"/>
      <c r="SR497" s="263"/>
      <c r="SS497" s="263"/>
      <c r="ST497" s="263"/>
      <c r="SU497" s="263"/>
      <c r="SV497" s="263"/>
      <c r="SW497" s="263"/>
      <c r="SX497" s="263"/>
      <c r="SY497" s="263"/>
      <c r="SZ497" s="263"/>
      <c r="TA497" s="263"/>
      <c r="TB497" s="263"/>
      <c r="TC497" s="263"/>
      <c r="TD497" s="263"/>
      <c r="TE497" s="263"/>
      <c r="TF497" s="263"/>
      <c r="TG497" s="263"/>
      <c r="TH497" s="263"/>
      <c r="TI497" s="263"/>
      <c r="TJ497" s="263"/>
      <c r="TK497" s="263"/>
      <c r="TL497" s="263"/>
      <c r="TM497" s="263"/>
      <c r="TN497" s="263"/>
      <c r="TO497" s="263"/>
      <c r="TP497" s="263"/>
      <c r="TQ497" s="263"/>
      <c r="TR497" s="263"/>
      <c r="TS497" s="263"/>
      <c r="TT497" s="263"/>
      <c r="TU497" s="263"/>
      <c r="TV497" s="263"/>
      <c r="TW497" s="263"/>
      <c r="TX497" s="263"/>
      <c r="TY497" s="263"/>
      <c r="TZ497" s="263"/>
      <c r="UA497" s="263"/>
      <c r="UB497" s="263"/>
      <c r="UC497" s="263"/>
      <c r="UD497" s="263"/>
      <c r="UE497" s="263"/>
      <c r="UF497" s="263"/>
      <c r="UG497" s="263"/>
      <c r="UH497" s="263"/>
      <c r="UI497" s="263"/>
      <c r="UJ497" s="263"/>
      <c r="UK497" s="263"/>
      <c r="UL497" s="263"/>
      <c r="UM497" s="263"/>
      <c r="UN497" s="263"/>
      <c r="UO497" s="263"/>
      <c r="UP497" s="263"/>
      <c r="UQ497" s="263"/>
      <c r="UR497" s="263"/>
      <c r="US497" s="263"/>
      <c r="UT497" s="263"/>
      <c r="UU497" s="263"/>
      <c r="UV497" s="263"/>
      <c r="UW497" s="263"/>
      <c r="UX497" s="263"/>
      <c r="UY497" s="263"/>
      <c r="UZ497" s="263"/>
      <c r="VA497" s="263"/>
      <c r="VB497" s="263"/>
      <c r="VC497" s="263"/>
      <c r="VD497" s="263"/>
      <c r="VE497" s="263"/>
      <c r="VF497" s="263"/>
      <c r="VG497" s="263"/>
      <c r="VH497" s="263"/>
      <c r="VI497" s="263"/>
      <c r="VJ497" s="263"/>
      <c r="VK497" s="263"/>
      <c r="VL497" s="263"/>
      <c r="VM497" s="263"/>
      <c r="VN497" s="263"/>
      <c r="VO497" s="263"/>
      <c r="VP497" s="263"/>
      <c r="VQ497" s="263"/>
      <c r="VR497" s="263"/>
      <c r="VS497" s="263"/>
      <c r="VT497" s="263"/>
      <c r="VU497" s="263"/>
      <c r="VV497" s="263"/>
      <c r="VW497" s="263"/>
      <c r="VX497" s="263"/>
      <c r="VY497" s="263"/>
      <c r="VZ497" s="263"/>
      <c r="WA497" s="263"/>
      <c r="WB497" s="263"/>
      <c r="WC497" s="263"/>
      <c r="WD497" s="263"/>
      <c r="WE497" s="263"/>
      <c r="WF497" s="263"/>
      <c r="WG497" s="263"/>
      <c r="WH497" s="263"/>
      <c r="WI497" s="263"/>
      <c r="WJ497" s="263"/>
      <c r="WK497" s="263"/>
      <c r="WL497" s="263"/>
      <c r="WM497" s="263"/>
      <c r="WN497" s="263"/>
      <c r="WO497" s="263"/>
      <c r="WP497" s="263"/>
      <c r="WQ497" s="263"/>
      <c r="WR497" s="263"/>
      <c r="WS497" s="263"/>
      <c r="WT497" s="263"/>
      <c r="WU497" s="263"/>
      <c r="WV497" s="263"/>
      <c r="WW497" s="263"/>
      <c r="WX497" s="263"/>
      <c r="WY497" s="263"/>
      <c r="WZ497" s="263"/>
      <c r="XA497" s="263"/>
      <c r="XB497" s="263"/>
      <c r="XC497" s="263"/>
      <c r="XD497" s="263"/>
      <c r="XE497" s="263"/>
      <c r="XF497" s="263"/>
      <c r="XG497" s="263"/>
      <c r="XH497" s="263"/>
      <c r="XI497" s="263"/>
      <c r="XJ497" s="263"/>
      <c r="XK497" s="263"/>
      <c r="XL497" s="263"/>
      <c r="XM497" s="263"/>
      <c r="XN497" s="263"/>
      <c r="XO497" s="263"/>
      <c r="XP497" s="263"/>
      <c r="XQ497" s="263"/>
      <c r="XR497" s="263"/>
      <c r="XS497" s="263"/>
      <c r="XT497" s="263"/>
      <c r="XU497" s="263"/>
      <c r="XV497" s="263"/>
      <c r="XW497" s="263"/>
      <c r="XX497" s="263"/>
      <c r="XY497" s="263"/>
      <c r="XZ497" s="263"/>
      <c r="YA497" s="263"/>
      <c r="YB497" s="263"/>
      <c r="YC497" s="263"/>
      <c r="YD497" s="263"/>
      <c r="YE497" s="263"/>
      <c r="YF497" s="263"/>
      <c r="YG497" s="263"/>
      <c r="YH497" s="263"/>
      <c r="YI497" s="263"/>
      <c r="YJ497" s="263"/>
      <c r="YK497" s="263"/>
      <c r="YL497" s="263"/>
      <c r="YM497" s="263"/>
      <c r="YN497" s="263"/>
      <c r="YO497" s="263"/>
      <c r="YP497" s="263"/>
      <c r="YQ497" s="263"/>
      <c r="YR497" s="263"/>
      <c r="YS497" s="263"/>
      <c r="YT497" s="263"/>
      <c r="YU497" s="263"/>
      <c r="YV497" s="263"/>
      <c r="YW497" s="263"/>
      <c r="YX497" s="263"/>
      <c r="YY497" s="263"/>
      <c r="YZ497" s="263"/>
      <c r="ZA497" s="263"/>
      <c r="ZB497" s="263"/>
      <c r="ZC497" s="263"/>
      <c r="ZD497" s="263"/>
      <c r="ZE497" s="263"/>
      <c r="ZF497" s="263"/>
      <c r="ZG497" s="263"/>
      <c r="ZH497" s="263"/>
      <c r="ZI497" s="263"/>
      <c r="ZJ497" s="263"/>
      <c r="ZK497" s="263"/>
      <c r="ZL497" s="263"/>
      <c r="ZM497" s="263"/>
      <c r="ZN497" s="263"/>
      <c r="ZO497" s="263"/>
      <c r="ZP497" s="263"/>
      <c r="ZQ497" s="263"/>
      <c r="ZR497" s="263"/>
      <c r="ZS497" s="263"/>
      <c r="ZT497" s="263"/>
      <c r="ZU497" s="263"/>
      <c r="ZV497" s="263"/>
      <c r="ZW497" s="263"/>
      <c r="ZX497" s="263"/>
      <c r="ZY497" s="263"/>
      <c r="ZZ497" s="263"/>
      <c r="AAA497" s="263"/>
      <c r="AAB497" s="263"/>
      <c r="AAC497" s="263"/>
      <c r="AAD497" s="263"/>
      <c r="AAE497" s="263"/>
      <c r="AAF497" s="263"/>
      <c r="AAG497" s="263"/>
      <c r="AAH497" s="263"/>
      <c r="AAI497" s="263"/>
      <c r="AAJ497" s="263"/>
      <c r="AAK497" s="263"/>
      <c r="AAL497" s="263"/>
      <c r="AAM497" s="263"/>
      <c r="AAN497" s="263"/>
      <c r="AAO497" s="263"/>
      <c r="AAP497" s="263"/>
      <c r="AAQ497" s="263"/>
      <c r="AAR497" s="263"/>
      <c r="AAS497" s="263"/>
      <c r="AAT497" s="263"/>
      <c r="AAU497" s="263"/>
      <c r="AAV497" s="263"/>
      <c r="AAW497" s="263"/>
      <c r="AAX497" s="263"/>
      <c r="AAY497" s="263"/>
      <c r="AAZ497" s="263"/>
      <c r="ABA497" s="263"/>
      <c r="ABB497" s="263"/>
      <c r="ABC497" s="263"/>
      <c r="ABD497" s="263"/>
      <c r="ABE497" s="263"/>
      <c r="ABF497" s="263"/>
      <c r="ABG497" s="263"/>
      <c r="ABH497" s="263"/>
      <c r="ABI497" s="263"/>
      <c r="ABJ497" s="263"/>
      <c r="ABK497" s="263"/>
      <c r="ABL497" s="263"/>
      <c r="ABM497" s="263"/>
      <c r="ABN497" s="263"/>
      <c r="ABO497" s="263"/>
      <c r="ABP497" s="263"/>
      <c r="ABQ497" s="263"/>
      <c r="ABR497" s="263"/>
      <c r="ABS497" s="263"/>
      <c r="ABT497" s="263"/>
      <c r="ABU497" s="263"/>
      <c r="ABV497" s="263"/>
      <c r="ABW497" s="263"/>
      <c r="ABX497" s="263"/>
      <c r="ABY497" s="263"/>
      <c r="ABZ497" s="263"/>
      <c r="ACA497" s="263"/>
      <c r="ACB497" s="263"/>
      <c r="ACC497" s="263"/>
      <c r="ACD497" s="263"/>
      <c r="ACE497" s="263"/>
      <c r="ACF497" s="263"/>
      <c r="ACG497" s="263"/>
      <c r="ACH497" s="263"/>
      <c r="ACI497" s="263"/>
      <c r="ACJ497" s="263"/>
      <c r="ACK497" s="263"/>
      <c r="ACL497" s="263"/>
      <c r="ACM497" s="263"/>
      <c r="ACN497" s="263"/>
      <c r="ACO497" s="263"/>
      <c r="ACP497" s="263"/>
      <c r="ACQ497" s="263"/>
      <c r="ACR497" s="263"/>
      <c r="ACS497" s="263"/>
      <c r="ACT497" s="263"/>
      <c r="ACU497" s="263"/>
      <c r="ACV497" s="263"/>
      <c r="ACW497" s="263"/>
      <c r="ACX497" s="263"/>
      <c r="ACY497" s="263"/>
      <c r="ACZ497" s="263"/>
      <c r="ADA497" s="263"/>
      <c r="ADB497" s="263"/>
      <c r="ADC497" s="263"/>
      <c r="ADD497" s="263"/>
      <c r="ADE497" s="263"/>
      <c r="ADF497" s="263"/>
      <c r="ADG497" s="263"/>
      <c r="ADH497" s="263"/>
      <c r="ADI497" s="263"/>
      <c r="ADJ497" s="263"/>
      <c r="ADK497" s="263"/>
      <c r="ADL497" s="263"/>
      <c r="ADM497" s="263"/>
      <c r="ADN497" s="263"/>
      <c r="ADO497" s="263"/>
      <c r="ADP497" s="263"/>
      <c r="ADQ497" s="263"/>
      <c r="ADR497" s="263"/>
      <c r="ADS497" s="263"/>
      <c r="ADT497" s="263"/>
      <c r="ADU497" s="263"/>
      <c r="ADV497" s="263"/>
      <c r="ADW497" s="263"/>
      <c r="ADX497" s="263"/>
      <c r="ADY497" s="263"/>
      <c r="ADZ497" s="263"/>
      <c r="AEA497" s="263"/>
      <c r="AEB497" s="263"/>
      <c r="AEC497" s="263"/>
      <c r="AED497" s="263"/>
      <c r="AEE497" s="263"/>
      <c r="AEF497" s="263"/>
      <c r="AEG497" s="263"/>
      <c r="AEH497" s="263"/>
      <c r="AEI497" s="263"/>
      <c r="AEJ497" s="263"/>
      <c r="AEK497" s="263"/>
      <c r="AEL497" s="263"/>
      <c r="AEM497" s="263"/>
      <c r="AEN497" s="263"/>
      <c r="AEO497" s="263"/>
      <c r="AEP497" s="263"/>
      <c r="AEQ497" s="263"/>
      <c r="AER497" s="263"/>
      <c r="AES497" s="263"/>
      <c r="AET497" s="263"/>
      <c r="AEU497" s="263"/>
      <c r="AEV497" s="263"/>
      <c r="AEW497" s="263"/>
      <c r="AEX497" s="263"/>
      <c r="AEY497" s="263"/>
      <c r="AEZ497" s="263"/>
      <c r="AFA497" s="263"/>
      <c r="AFB497" s="263"/>
      <c r="AFC497" s="263"/>
      <c r="AFD497" s="263"/>
      <c r="AFE497" s="263"/>
      <c r="AFF497" s="263"/>
      <c r="AFG497" s="263"/>
      <c r="AFH497" s="263"/>
      <c r="AFI497" s="263"/>
      <c r="AFJ497" s="263"/>
      <c r="AFK497" s="263"/>
      <c r="AFL497" s="263"/>
      <c r="AFM497" s="263"/>
      <c r="AFN497" s="263"/>
      <c r="AFO497" s="263"/>
      <c r="AFP497" s="263"/>
      <c r="AFQ497" s="263"/>
      <c r="AFR497" s="263"/>
      <c r="AFS497" s="263"/>
      <c r="AFT497" s="263"/>
      <c r="AFU497" s="263"/>
      <c r="AFV497" s="263"/>
      <c r="AFW497" s="263"/>
      <c r="AFX497" s="263"/>
      <c r="AFY497" s="263"/>
      <c r="AFZ497" s="263"/>
      <c r="AGA497" s="263"/>
      <c r="AGB497" s="263"/>
      <c r="AGC497" s="263"/>
      <c r="AGD497" s="263"/>
      <c r="AGE497" s="263"/>
      <c r="AGF497" s="263"/>
      <c r="AGG497" s="263"/>
      <c r="AGH497" s="263"/>
      <c r="AGI497" s="263"/>
      <c r="AGJ497" s="263"/>
      <c r="AGK497" s="263"/>
      <c r="AGL497" s="263"/>
      <c r="AGM497" s="263"/>
      <c r="AGN497" s="263"/>
      <c r="AGO497" s="263"/>
      <c r="AGP497" s="263"/>
      <c r="AGQ497" s="263"/>
      <c r="AGR497" s="263"/>
      <c r="AGS497" s="263"/>
      <c r="AGT497" s="263"/>
      <c r="AGU497" s="263"/>
      <c r="AGV497" s="263"/>
      <c r="AGW497" s="263"/>
      <c r="AGX497" s="263"/>
      <c r="AGY497" s="263"/>
      <c r="AGZ497" s="263"/>
      <c r="AHA497" s="263"/>
      <c r="AHB497" s="263"/>
      <c r="AHC497" s="263"/>
      <c r="AHD497" s="263"/>
      <c r="AHE497" s="263"/>
      <c r="AHF497" s="263"/>
      <c r="AHG497" s="263"/>
      <c r="AHH497" s="263"/>
      <c r="AHI497" s="263"/>
      <c r="AHJ497" s="263"/>
      <c r="AHK497" s="263"/>
      <c r="AHL497" s="263"/>
      <c r="AHM497" s="263"/>
      <c r="AHN497" s="263"/>
      <c r="AHO497" s="263"/>
      <c r="AHP497" s="263"/>
      <c r="AHQ497" s="263"/>
      <c r="AHR497" s="263"/>
      <c r="AHS497" s="263"/>
      <c r="AHT497" s="263"/>
      <c r="AHU497" s="263"/>
      <c r="AHV497" s="263"/>
      <c r="AHW497" s="263"/>
      <c r="AHX497" s="263"/>
      <c r="AHY497" s="263"/>
      <c r="AHZ497" s="263"/>
      <c r="AIA497" s="263"/>
      <c r="AIB497" s="263"/>
      <c r="AIC497" s="263"/>
      <c r="AID497" s="263"/>
      <c r="AIE497" s="263"/>
      <c r="AIF497" s="263"/>
      <c r="AIG497" s="263"/>
      <c r="AIH497" s="263"/>
      <c r="AII497" s="263"/>
      <c r="AIJ497" s="263"/>
      <c r="AIK497" s="263"/>
      <c r="AIL497" s="263"/>
      <c r="AIM497" s="263"/>
      <c r="AIN497" s="263"/>
      <c r="AIO497" s="263"/>
      <c r="AIP497" s="263"/>
      <c r="AIQ497" s="263"/>
      <c r="AIR497" s="263"/>
      <c r="AIS497" s="263"/>
      <c r="AIT497" s="263"/>
      <c r="AIU497" s="263"/>
      <c r="AIV497" s="263"/>
      <c r="AIW497" s="263"/>
      <c r="AIX497" s="263"/>
      <c r="AIY497" s="263"/>
      <c r="AIZ497" s="263"/>
      <c r="AJA497" s="263"/>
      <c r="AJB497" s="263"/>
      <c r="AJC497" s="263"/>
      <c r="AJD497" s="263"/>
      <c r="AJE497" s="263"/>
      <c r="AJF497" s="263"/>
      <c r="AJG497" s="263"/>
      <c r="AJH497" s="263"/>
      <c r="AJI497" s="263"/>
      <c r="AJJ497" s="263"/>
      <c r="AJK497" s="263"/>
      <c r="AJL497" s="263"/>
      <c r="AJM497" s="263"/>
      <c r="AJN497" s="263"/>
      <c r="AJO497" s="263"/>
      <c r="AJP497" s="263"/>
      <c r="AJQ497" s="263"/>
      <c r="AJR497" s="263"/>
      <c r="AJS497" s="263"/>
      <c r="AJT497" s="263"/>
      <c r="AJU497" s="263"/>
      <c r="AJV497" s="263"/>
      <c r="AJW497" s="263"/>
      <c r="AJX497" s="263"/>
      <c r="AJY497" s="263"/>
      <c r="AJZ497" s="263"/>
      <c r="AKA497" s="263"/>
      <c r="AKB497" s="263"/>
      <c r="AKC497" s="263"/>
      <c r="AKD497" s="263"/>
      <c r="AKE497" s="263"/>
      <c r="AKF497" s="263"/>
      <c r="AKG497" s="263"/>
      <c r="AKH497" s="263"/>
      <c r="AKI497" s="263"/>
      <c r="AKJ497" s="263"/>
      <c r="AKK497" s="263"/>
      <c r="AKL497" s="263"/>
      <c r="AKM497" s="263"/>
      <c r="AKN497" s="263"/>
      <c r="AKO497" s="263"/>
      <c r="AKP497" s="263"/>
      <c r="AKQ497" s="263"/>
      <c r="AKR497" s="263"/>
      <c r="AKS497" s="263"/>
      <c r="AKT497" s="263"/>
      <c r="AKU497" s="263"/>
      <c r="AKV497" s="263"/>
      <c r="AKW497" s="263"/>
      <c r="AKX497" s="263"/>
      <c r="AKY497" s="263"/>
      <c r="AKZ497" s="263"/>
      <c r="ALA497" s="263"/>
      <c r="ALB497" s="263"/>
      <c r="ALC497" s="263"/>
      <c r="ALD497" s="263"/>
      <c r="ALE497" s="263"/>
      <c r="ALF497" s="263"/>
      <c r="ALG497" s="263"/>
      <c r="ALH497" s="263"/>
      <c r="ALI497" s="263"/>
      <c r="ALJ497" s="263"/>
      <c r="ALK497" s="263"/>
      <c r="ALL497" s="263"/>
      <c r="ALM497" s="263"/>
      <c r="ALN497" s="263"/>
      <c r="ALO497" s="263"/>
      <c r="ALP497" s="263"/>
      <c r="ALQ497" s="263"/>
      <c r="ALR497" s="263"/>
      <c r="ALS497" s="263"/>
      <c r="ALT497" s="263"/>
      <c r="ALU497" s="263"/>
      <c r="ALV497" s="263"/>
      <c r="ALW497" s="263"/>
      <c r="ALX497" s="263"/>
      <c r="ALY497" s="263"/>
      <c r="ALZ497" s="263"/>
      <c r="AMA497" s="263"/>
      <c r="AMB497" s="263"/>
      <c r="AMC497" s="263"/>
      <c r="AMD497" s="263"/>
      <c r="AME497" s="263"/>
      <c r="AMF497" s="263"/>
      <c r="AMG497" s="263"/>
      <c r="AMH497" s="263"/>
      <c r="AMI497" s="263"/>
      <c r="AMJ497" s="263"/>
      <c r="AMK497" s="263"/>
      <c r="AML497" s="263"/>
      <c r="AMM497" s="263"/>
      <c r="AMN497" s="263"/>
      <c r="AMO497" s="263"/>
      <c r="AMP497" s="263"/>
      <c r="AMQ497" s="263"/>
      <c r="AMR497" s="263"/>
      <c r="AMS497" s="263"/>
      <c r="AMT497" s="263"/>
      <c r="AMU497" s="263"/>
      <c r="AMV497" s="263"/>
      <c r="AMW497" s="263"/>
      <c r="AMX497" s="263"/>
      <c r="AMY497" s="263"/>
      <c r="AMZ497" s="263"/>
      <c r="ANA497" s="263"/>
      <c r="ANB497" s="263"/>
      <c r="ANC497" s="263"/>
      <c r="AND497" s="263"/>
      <c r="ANE497" s="263"/>
      <c r="ANF497" s="263"/>
      <c r="ANG497" s="263"/>
      <c r="ANH497" s="263"/>
      <c r="ANI497" s="263"/>
      <c r="ANJ497" s="263"/>
      <c r="ANK497" s="263"/>
      <c r="ANL497" s="263"/>
      <c r="ANM497" s="263"/>
      <c r="ANN497" s="263"/>
      <c r="ANO497" s="263"/>
      <c r="ANP497" s="263"/>
      <c r="ANQ497" s="263"/>
      <c r="ANR497" s="263"/>
      <c r="ANS497" s="263"/>
      <c r="ANT497" s="263"/>
      <c r="ANU497" s="263"/>
      <c r="ANV497" s="263"/>
      <c r="ANW497" s="263"/>
      <c r="ANX497" s="263"/>
      <c r="ANY497" s="263"/>
      <c r="ANZ497" s="263"/>
      <c r="AOA497" s="263"/>
      <c r="AOB497" s="263"/>
      <c r="AOC497" s="263"/>
      <c r="AOD497" s="263"/>
      <c r="AOE497" s="263"/>
      <c r="AOF497" s="263"/>
      <c r="AOG497" s="263"/>
      <c r="AOH497" s="263"/>
      <c r="AOI497" s="263"/>
      <c r="AOJ497" s="263"/>
      <c r="AOK497" s="263"/>
      <c r="AOL497" s="263"/>
      <c r="AOM497" s="263"/>
      <c r="AON497" s="263"/>
      <c r="AOO497" s="263"/>
      <c r="AOP497" s="263"/>
      <c r="AOQ497" s="263"/>
      <c r="AOR497" s="263"/>
      <c r="AOS497" s="263"/>
      <c r="AOT497" s="263"/>
      <c r="AOU497" s="263"/>
    </row>
    <row r="498" spans="1:1087" s="264" customFormat="1">
      <c r="A498" s="332"/>
      <c r="B498" s="328"/>
      <c r="C498" s="292"/>
      <c r="D498" s="292"/>
      <c r="E498" s="292"/>
      <c r="F498" s="333"/>
      <c r="G498" s="334"/>
      <c r="H498" s="334"/>
      <c r="I498" s="335"/>
      <c r="J498" s="292"/>
      <c r="K498" s="336"/>
      <c r="L498" s="292"/>
      <c r="N498" s="263"/>
      <c r="O498" s="263"/>
      <c r="P498" s="263"/>
      <c r="Q498" s="263"/>
      <c r="R498" s="263"/>
      <c r="S498" s="263"/>
      <c r="T498" s="263"/>
      <c r="U498" s="263"/>
      <c r="V498" s="263"/>
      <c r="W498" s="263"/>
      <c r="X498" s="263"/>
      <c r="Y498" s="263"/>
      <c r="Z498" s="263"/>
      <c r="AA498" s="263"/>
      <c r="AB498" s="263"/>
      <c r="AC498" s="263"/>
      <c r="AD498" s="263"/>
      <c r="AE498" s="263"/>
      <c r="AF498" s="263"/>
      <c r="AG498" s="263"/>
      <c r="AH498" s="263"/>
      <c r="AI498" s="263"/>
      <c r="AJ498" s="263"/>
      <c r="AK498" s="263"/>
      <c r="AL498" s="263"/>
      <c r="AM498" s="263"/>
      <c r="AN498" s="263"/>
      <c r="AO498" s="263"/>
      <c r="AP498" s="263"/>
      <c r="AQ498" s="263"/>
      <c r="AR498" s="263"/>
      <c r="AS498" s="263"/>
      <c r="AT498" s="263"/>
      <c r="AU498" s="263"/>
      <c r="AV498" s="263"/>
      <c r="AW498" s="263"/>
      <c r="AX498" s="263"/>
      <c r="AY498" s="263"/>
      <c r="AZ498" s="263"/>
      <c r="BA498" s="263"/>
      <c r="BB498" s="263"/>
      <c r="BC498" s="263"/>
      <c r="BD498" s="263"/>
      <c r="BE498" s="263"/>
      <c r="BF498" s="263"/>
      <c r="BG498" s="263"/>
      <c r="BH498" s="263"/>
      <c r="BI498" s="263"/>
      <c r="BJ498" s="263"/>
      <c r="BK498" s="263"/>
      <c r="BL498" s="263"/>
      <c r="BM498" s="263"/>
      <c r="BN498" s="263"/>
      <c r="BO498" s="263"/>
      <c r="BP498" s="263"/>
      <c r="BQ498" s="263"/>
      <c r="BR498" s="263"/>
      <c r="BS498" s="263"/>
      <c r="BT498" s="263"/>
      <c r="BU498" s="263"/>
      <c r="BV498" s="263"/>
      <c r="BW498" s="263"/>
      <c r="BX498" s="263"/>
      <c r="BY498" s="263"/>
      <c r="BZ498" s="263"/>
      <c r="CA498" s="263"/>
      <c r="CB498" s="263"/>
      <c r="CC498" s="263"/>
      <c r="CD498" s="263"/>
      <c r="CE498" s="263"/>
      <c r="CF498" s="263"/>
      <c r="CG498" s="263"/>
      <c r="CH498" s="263"/>
      <c r="CI498" s="263"/>
      <c r="CJ498" s="263"/>
      <c r="CK498" s="263"/>
      <c r="CL498" s="263"/>
      <c r="CM498" s="263"/>
      <c r="CN498" s="263"/>
      <c r="CO498" s="263"/>
      <c r="CP498" s="263"/>
      <c r="CQ498" s="263"/>
      <c r="CR498" s="263"/>
      <c r="CS498" s="263"/>
      <c r="CT498" s="263"/>
      <c r="CU498" s="263"/>
      <c r="CV498" s="263"/>
      <c r="CW498" s="263"/>
      <c r="CX498" s="263"/>
      <c r="CY498" s="263"/>
      <c r="CZ498" s="263"/>
      <c r="DA498" s="263"/>
      <c r="DB498" s="263"/>
      <c r="DC498" s="263"/>
      <c r="DD498" s="263"/>
      <c r="DE498" s="263"/>
      <c r="DF498" s="263"/>
      <c r="DG498" s="263"/>
      <c r="DH498" s="263"/>
      <c r="DI498" s="263"/>
      <c r="DJ498" s="263"/>
      <c r="DK498" s="263"/>
      <c r="DL498" s="263"/>
      <c r="DM498" s="263"/>
      <c r="DN498" s="263"/>
      <c r="DO498" s="263"/>
      <c r="DP498" s="263"/>
      <c r="DQ498" s="263"/>
      <c r="DR498" s="263"/>
      <c r="DS498" s="263"/>
      <c r="DT498" s="263"/>
      <c r="DU498" s="263"/>
      <c r="DV498" s="263"/>
      <c r="DW498" s="263"/>
      <c r="DX498" s="263"/>
      <c r="DY498" s="263"/>
      <c r="DZ498" s="263"/>
      <c r="EA498" s="263"/>
      <c r="EB498" s="263"/>
      <c r="EC498" s="263"/>
      <c r="ED498" s="263"/>
      <c r="EE498" s="263"/>
      <c r="EF498" s="263"/>
      <c r="EG498" s="263"/>
      <c r="EH498" s="263"/>
      <c r="EI498" s="263"/>
      <c r="EJ498" s="263"/>
      <c r="EK498" s="263"/>
      <c r="EL498" s="263"/>
      <c r="EM498" s="263"/>
      <c r="EN498" s="263"/>
      <c r="EO498" s="263"/>
      <c r="EP498" s="263"/>
      <c r="EQ498" s="263"/>
      <c r="ER498" s="263"/>
      <c r="ES498" s="263"/>
      <c r="ET498" s="263"/>
      <c r="EU498" s="263"/>
      <c r="EV498" s="263"/>
      <c r="EW498" s="263"/>
      <c r="EX498" s="263"/>
      <c r="EY498" s="263"/>
      <c r="EZ498" s="263"/>
      <c r="FA498" s="263"/>
      <c r="FB498" s="263"/>
      <c r="FC498" s="263"/>
      <c r="FD498" s="263"/>
      <c r="FE498" s="263"/>
      <c r="FF498" s="263"/>
      <c r="FG498" s="263"/>
      <c r="FH498" s="263"/>
      <c r="FI498" s="263"/>
      <c r="FJ498" s="263"/>
      <c r="FK498" s="263"/>
      <c r="FL498" s="263"/>
      <c r="FM498" s="263"/>
      <c r="FN498" s="263"/>
      <c r="FO498" s="263"/>
      <c r="FP498" s="263"/>
      <c r="FQ498" s="263"/>
      <c r="FR498" s="263"/>
      <c r="FS498" s="263"/>
      <c r="FT498" s="263"/>
      <c r="FU498" s="263"/>
      <c r="FV498" s="263"/>
      <c r="FW498" s="263"/>
      <c r="FX498" s="263"/>
      <c r="FY498" s="263"/>
      <c r="FZ498" s="263"/>
      <c r="GA498" s="263"/>
      <c r="GB498" s="263"/>
      <c r="GC498" s="263"/>
      <c r="GD498" s="263"/>
      <c r="GE498" s="263"/>
      <c r="GF498" s="263"/>
      <c r="GG498" s="263"/>
      <c r="GH498" s="263"/>
      <c r="GI498" s="263"/>
      <c r="GJ498" s="263"/>
      <c r="GK498" s="263"/>
      <c r="GL498" s="263"/>
      <c r="GM498" s="263"/>
      <c r="GN498" s="263"/>
      <c r="GO498" s="263"/>
      <c r="GP498" s="263"/>
      <c r="GQ498" s="263"/>
      <c r="GR498" s="263"/>
      <c r="GS498" s="263"/>
      <c r="GT498" s="263"/>
      <c r="GU498" s="263"/>
      <c r="GV498" s="263"/>
      <c r="GW498" s="263"/>
      <c r="GX498" s="263"/>
      <c r="GY498" s="263"/>
      <c r="GZ498" s="263"/>
      <c r="HA498" s="263"/>
      <c r="HB498" s="263"/>
      <c r="HC498" s="263"/>
      <c r="HD498" s="263"/>
      <c r="HE498" s="263"/>
      <c r="HF498" s="263"/>
      <c r="HG498" s="263"/>
      <c r="HH498" s="263"/>
      <c r="HI498" s="263"/>
      <c r="HJ498" s="263"/>
      <c r="HK498" s="263"/>
      <c r="HL498" s="263"/>
      <c r="HM498" s="263"/>
      <c r="HN498" s="263"/>
      <c r="HO498" s="263"/>
      <c r="HP498" s="263"/>
      <c r="HQ498" s="263"/>
      <c r="HR498" s="263"/>
      <c r="HS498" s="263"/>
      <c r="HT498" s="263"/>
      <c r="HU498" s="263"/>
      <c r="HV498" s="263"/>
      <c r="HW498" s="263"/>
      <c r="HX498" s="263"/>
      <c r="HY498" s="263"/>
      <c r="HZ498" s="263"/>
      <c r="IA498" s="263"/>
      <c r="IB498" s="263"/>
      <c r="IC498" s="263"/>
      <c r="ID498" s="263"/>
      <c r="IE498" s="263"/>
      <c r="IF498" s="263"/>
      <c r="IG498" s="263"/>
      <c r="IH498" s="263"/>
      <c r="II498" s="263"/>
      <c r="IJ498" s="263"/>
      <c r="IK498" s="263"/>
      <c r="IL498" s="263"/>
      <c r="IM498" s="263"/>
      <c r="IN498" s="263"/>
      <c r="IO498" s="263"/>
      <c r="IP498" s="263"/>
      <c r="IQ498" s="263"/>
      <c r="IR498" s="263"/>
      <c r="IS498" s="263"/>
      <c r="IT498" s="263"/>
      <c r="IU498" s="263"/>
      <c r="IV498" s="263"/>
      <c r="IW498" s="263"/>
      <c r="IX498" s="263"/>
      <c r="IY498" s="263"/>
      <c r="IZ498" s="263"/>
      <c r="JA498" s="263"/>
      <c r="JB498" s="263"/>
      <c r="JC498" s="263"/>
      <c r="JD498" s="263"/>
      <c r="JE498" s="263"/>
      <c r="JF498" s="263"/>
      <c r="JG498" s="263"/>
      <c r="JH498" s="263"/>
      <c r="JI498" s="263"/>
      <c r="JJ498" s="263"/>
      <c r="JK498" s="263"/>
      <c r="JL498" s="263"/>
      <c r="JM498" s="263"/>
      <c r="JN498" s="263"/>
      <c r="JO498" s="263"/>
      <c r="JP498" s="263"/>
      <c r="JQ498" s="263"/>
      <c r="JR498" s="263"/>
      <c r="JS498" s="263"/>
      <c r="JT498" s="263"/>
      <c r="JU498" s="263"/>
      <c r="JV498" s="263"/>
      <c r="JW498" s="263"/>
      <c r="JX498" s="263"/>
      <c r="JY498" s="263"/>
      <c r="JZ498" s="263"/>
      <c r="KA498" s="263"/>
      <c r="KB498" s="263"/>
      <c r="KC498" s="263"/>
      <c r="KD498" s="263"/>
      <c r="KE498" s="263"/>
      <c r="KF498" s="263"/>
      <c r="KG498" s="263"/>
      <c r="KH498" s="263"/>
      <c r="KI498" s="263"/>
      <c r="KJ498" s="263"/>
      <c r="KK498" s="263"/>
      <c r="KL498" s="263"/>
      <c r="KM498" s="263"/>
      <c r="KN498" s="263"/>
      <c r="KO498" s="263"/>
      <c r="KP498" s="263"/>
      <c r="KQ498" s="263"/>
      <c r="KR498" s="263"/>
      <c r="KS498" s="263"/>
      <c r="KT498" s="263"/>
      <c r="KU498" s="263"/>
      <c r="KV498" s="263"/>
      <c r="KW498" s="263"/>
      <c r="KX498" s="263"/>
      <c r="KY498" s="263"/>
      <c r="KZ498" s="263"/>
      <c r="LA498" s="263"/>
      <c r="LB498" s="263"/>
      <c r="LC498" s="263"/>
      <c r="LD498" s="263"/>
      <c r="LE498" s="263"/>
      <c r="LF498" s="263"/>
      <c r="LG498" s="263"/>
      <c r="LH498" s="263"/>
      <c r="LI498" s="263"/>
      <c r="LJ498" s="263"/>
      <c r="LK498" s="263"/>
      <c r="LL498" s="263"/>
      <c r="LM498" s="263"/>
      <c r="LN498" s="263"/>
      <c r="LO498" s="263"/>
      <c r="LP498" s="263"/>
      <c r="LQ498" s="263"/>
      <c r="LR498" s="263"/>
      <c r="LS498" s="263"/>
      <c r="LT498" s="263"/>
      <c r="LU498" s="263"/>
      <c r="LV498" s="263"/>
      <c r="LW498" s="263"/>
      <c r="LX498" s="263"/>
      <c r="LY498" s="263"/>
      <c r="LZ498" s="263"/>
      <c r="MA498" s="263"/>
      <c r="MB498" s="263"/>
      <c r="MC498" s="263"/>
      <c r="MD498" s="263"/>
      <c r="ME498" s="263"/>
      <c r="MF498" s="263"/>
      <c r="MG498" s="263"/>
      <c r="MH498" s="263"/>
      <c r="MI498" s="263"/>
      <c r="MJ498" s="263"/>
      <c r="MK498" s="263"/>
      <c r="ML498" s="263"/>
      <c r="MM498" s="263"/>
      <c r="MN498" s="263"/>
      <c r="MO498" s="263"/>
      <c r="MP498" s="263"/>
      <c r="MQ498" s="263"/>
      <c r="MR498" s="263"/>
      <c r="MS498" s="263"/>
      <c r="MT498" s="263"/>
      <c r="MU498" s="263"/>
      <c r="MV498" s="263"/>
      <c r="MW498" s="263"/>
      <c r="MX498" s="263"/>
      <c r="MY498" s="263"/>
      <c r="MZ498" s="263"/>
      <c r="NA498" s="263"/>
      <c r="NB498" s="263"/>
      <c r="NC498" s="263"/>
      <c r="ND498" s="263"/>
      <c r="NE498" s="263"/>
      <c r="NF498" s="263"/>
      <c r="NG498" s="263"/>
      <c r="NH498" s="263"/>
      <c r="NI498" s="263"/>
      <c r="NJ498" s="263"/>
      <c r="NK498" s="263"/>
      <c r="NL498" s="263"/>
      <c r="NM498" s="263"/>
      <c r="NN498" s="263"/>
      <c r="NO498" s="263"/>
      <c r="NP498" s="263"/>
      <c r="NQ498" s="263"/>
      <c r="NR498" s="263"/>
      <c r="NS498" s="263"/>
      <c r="NT498" s="263"/>
      <c r="NU498" s="263"/>
      <c r="NV498" s="263"/>
      <c r="NW498" s="263"/>
      <c r="NX498" s="263"/>
      <c r="NY498" s="263"/>
      <c r="NZ498" s="263"/>
      <c r="OA498" s="263"/>
      <c r="OB498" s="263"/>
      <c r="OC498" s="263"/>
      <c r="OD498" s="263"/>
      <c r="OE498" s="263"/>
      <c r="OF498" s="263"/>
      <c r="OG498" s="263"/>
      <c r="OH498" s="263"/>
      <c r="OI498" s="263"/>
      <c r="OJ498" s="263"/>
      <c r="OK498" s="263"/>
      <c r="OL498" s="263"/>
      <c r="OM498" s="263"/>
      <c r="ON498" s="263"/>
      <c r="OO498" s="263"/>
      <c r="OP498" s="263"/>
      <c r="OQ498" s="263"/>
      <c r="OR498" s="263"/>
      <c r="OS498" s="263"/>
      <c r="OT498" s="263"/>
      <c r="OU498" s="263"/>
      <c r="OV498" s="263"/>
      <c r="OW498" s="263"/>
      <c r="OX498" s="263"/>
      <c r="OY498" s="263"/>
      <c r="OZ498" s="263"/>
      <c r="PA498" s="263"/>
      <c r="PB498" s="263"/>
      <c r="PC498" s="263"/>
      <c r="PD498" s="263"/>
      <c r="PE498" s="263"/>
      <c r="PF498" s="263"/>
      <c r="PG498" s="263"/>
      <c r="PH498" s="263"/>
      <c r="PI498" s="263"/>
      <c r="PJ498" s="263"/>
      <c r="PK498" s="263"/>
      <c r="PL498" s="263"/>
      <c r="PM498" s="263"/>
      <c r="PN498" s="263"/>
      <c r="PO498" s="263"/>
      <c r="PP498" s="263"/>
      <c r="PQ498" s="263"/>
      <c r="PR498" s="263"/>
      <c r="PS498" s="263"/>
      <c r="PT498" s="263"/>
      <c r="PU498" s="263"/>
      <c r="PV498" s="263"/>
      <c r="PW498" s="263"/>
      <c r="PX498" s="263"/>
      <c r="PY498" s="263"/>
      <c r="PZ498" s="263"/>
      <c r="QA498" s="263"/>
      <c r="QB498" s="263"/>
      <c r="QC498" s="263"/>
      <c r="QD498" s="263"/>
      <c r="QE498" s="263"/>
      <c r="QF498" s="263"/>
      <c r="QG498" s="263"/>
      <c r="QH498" s="263"/>
      <c r="QI498" s="263"/>
      <c r="QJ498" s="263"/>
      <c r="QK498" s="263"/>
      <c r="QL498" s="263"/>
      <c r="QM498" s="263"/>
      <c r="QN498" s="263"/>
      <c r="QO498" s="263"/>
      <c r="QP498" s="263"/>
      <c r="QQ498" s="263"/>
      <c r="QR498" s="263"/>
      <c r="QS498" s="263"/>
      <c r="QT498" s="263"/>
      <c r="QU498" s="263"/>
      <c r="QV498" s="263"/>
      <c r="QW498" s="263"/>
      <c r="QX498" s="263"/>
      <c r="QY498" s="263"/>
      <c r="QZ498" s="263"/>
      <c r="RA498" s="263"/>
      <c r="RB498" s="263"/>
      <c r="RC498" s="263"/>
      <c r="RD498" s="263"/>
      <c r="RE498" s="263"/>
      <c r="RF498" s="263"/>
      <c r="RG498" s="263"/>
      <c r="RH498" s="263"/>
      <c r="RI498" s="263"/>
      <c r="RJ498" s="263"/>
      <c r="RK498" s="263"/>
      <c r="RL498" s="263"/>
      <c r="RM498" s="263"/>
      <c r="RN498" s="263"/>
      <c r="RO498" s="263"/>
      <c r="RP498" s="263"/>
      <c r="RQ498" s="263"/>
      <c r="RR498" s="263"/>
      <c r="RS498" s="263"/>
      <c r="RT498" s="263"/>
      <c r="RU498" s="263"/>
      <c r="RV498" s="263"/>
      <c r="RW498" s="263"/>
      <c r="RX498" s="263"/>
      <c r="RY498" s="263"/>
      <c r="RZ498" s="263"/>
      <c r="SA498" s="263"/>
      <c r="SB498" s="263"/>
      <c r="SC498" s="263"/>
      <c r="SD498" s="263"/>
      <c r="SE498" s="263"/>
      <c r="SF498" s="263"/>
      <c r="SG498" s="263"/>
      <c r="SH498" s="263"/>
      <c r="SI498" s="263"/>
      <c r="SJ498" s="263"/>
      <c r="SK498" s="263"/>
      <c r="SL498" s="263"/>
      <c r="SM498" s="263"/>
      <c r="SN498" s="263"/>
      <c r="SO498" s="263"/>
      <c r="SP498" s="263"/>
      <c r="SQ498" s="263"/>
      <c r="SR498" s="263"/>
      <c r="SS498" s="263"/>
      <c r="ST498" s="263"/>
      <c r="SU498" s="263"/>
      <c r="SV498" s="263"/>
      <c r="SW498" s="263"/>
      <c r="SX498" s="263"/>
      <c r="SY498" s="263"/>
      <c r="SZ498" s="263"/>
      <c r="TA498" s="263"/>
      <c r="TB498" s="263"/>
      <c r="TC498" s="263"/>
      <c r="TD498" s="263"/>
      <c r="TE498" s="263"/>
      <c r="TF498" s="263"/>
      <c r="TG498" s="263"/>
      <c r="TH498" s="263"/>
      <c r="TI498" s="263"/>
      <c r="TJ498" s="263"/>
      <c r="TK498" s="263"/>
      <c r="TL498" s="263"/>
      <c r="TM498" s="263"/>
      <c r="TN498" s="263"/>
      <c r="TO498" s="263"/>
      <c r="TP498" s="263"/>
      <c r="TQ498" s="263"/>
      <c r="TR498" s="263"/>
      <c r="TS498" s="263"/>
      <c r="TT498" s="263"/>
      <c r="TU498" s="263"/>
      <c r="TV498" s="263"/>
      <c r="TW498" s="263"/>
      <c r="TX498" s="263"/>
      <c r="TY498" s="263"/>
      <c r="TZ498" s="263"/>
      <c r="UA498" s="263"/>
      <c r="UB498" s="263"/>
      <c r="UC498" s="263"/>
      <c r="UD498" s="263"/>
      <c r="UE498" s="263"/>
      <c r="UF498" s="263"/>
      <c r="UG498" s="263"/>
      <c r="UH498" s="263"/>
      <c r="UI498" s="263"/>
      <c r="UJ498" s="263"/>
      <c r="UK498" s="263"/>
      <c r="UL498" s="263"/>
      <c r="UM498" s="263"/>
      <c r="UN498" s="263"/>
      <c r="UO498" s="263"/>
      <c r="UP498" s="263"/>
      <c r="UQ498" s="263"/>
      <c r="UR498" s="263"/>
      <c r="US498" s="263"/>
      <c r="UT498" s="263"/>
      <c r="UU498" s="263"/>
      <c r="UV498" s="263"/>
      <c r="UW498" s="263"/>
      <c r="UX498" s="263"/>
      <c r="UY498" s="263"/>
      <c r="UZ498" s="263"/>
      <c r="VA498" s="263"/>
      <c r="VB498" s="263"/>
      <c r="VC498" s="263"/>
      <c r="VD498" s="263"/>
      <c r="VE498" s="263"/>
      <c r="VF498" s="263"/>
      <c r="VG498" s="263"/>
      <c r="VH498" s="263"/>
      <c r="VI498" s="263"/>
      <c r="VJ498" s="263"/>
      <c r="VK498" s="263"/>
      <c r="VL498" s="263"/>
      <c r="VM498" s="263"/>
      <c r="VN498" s="263"/>
      <c r="VO498" s="263"/>
      <c r="VP498" s="263"/>
      <c r="VQ498" s="263"/>
      <c r="VR498" s="263"/>
      <c r="VS498" s="263"/>
      <c r="VT498" s="263"/>
      <c r="VU498" s="263"/>
      <c r="VV498" s="263"/>
      <c r="VW498" s="263"/>
      <c r="VX498" s="263"/>
      <c r="VY498" s="263"/>
      <c r="VZ498" s="263"/>
      <c r="WA498" s="263"/>
      <c r="WB498" s="263"/>
      <c r="WC498" s="263"/>
      <c r="WD498" s="263"/>
      <c r="WE498" s="263"/>
      <c r="WF498" s="263"/>
      <c r="WG498" s="263"/>
      <c r="WH498" s="263"/>
      <c r="WI498" s="263"/>
      <c r="WJ498" s="263"/>
      <c r="WK498" s="263"/>
      <c r="WL498" s="263"/>
      <c r="WM498" s="263"/>
      <c r="WN498" s="263"/>
      <c r="WO498" s="263"/>
      <c r="WP498" s="263"/>
      <c r="WQ498" s="263"/>
      <c r="WR498" s="263"/>
      <c r="WS498" s="263"/>
      <c r="WT498" s="263"/>
      <c r="WU498" s="263"/>
      <c r="WV498" s="263"/>
      <c r="WW498" s="263"/>
      <c r="WX498" s="263"/>
      <c r="WY498" s="263"/>
      <c r="WZ498" s="263"/>
      <c r="XA498" s="263"/>
      <c r="XB498" s="263"/>
      <c r="XC498" s="263"/>
      <c r="XD498" s="263"/>
      <c r="XE498" s="263"/>
      <c r="XF498" s="263"/>
      <c r="XG498" s="263"/>
      <c r="XH498" s="263"/>
      <c r="XI498" s="263"/>
      <c r="XJ498" s="263"/>
      <c r="XK498" s="263"/>
      <c r="XL498" s="263"/>
      <c r="XM498" s="263"/>
      <c r="XN498" s="263"/>
      <c r="XO498" s="263"/>
      <c r="XP498" s="263"/>
      <c r="XQ498" s="263"/>
      <c r="XR498" s="263"/>
      <c r="XS498" s="263"/>
      <c r="XT498" s="263"/>
      <c r="XU498" s="263"/>
      <c r="XV498" s="263"/>
      <c r="XW498" s="263"/>
      <c r="XX498" s="263"/>
      <c r="XY498" s="263"/>
      <c r="XZ498" s="263"/>
      <c r="YA498" s="263"/>
      <c r="YB498" s="263"/>
      <c r="YC498" s="263"/>
      <c r="YD498" s="263"/>
      <c r="YE498" s="263"/>
      <c r="YF498" s="263"/>
      <c r="YG498" s="263"/>
      <c r="YH498" s="263"/>
      <c r="YI498" s="263"/>
      <c r="YJ498" s="263"/>
      <c r="YK498" s="263"/>
      <c r="YL498" s="263"/>
      <c r="YM498" s="263"/>
      <c r="YN498" s="263"/>
      <c r="YO498" s="263"/>
      <c r="YP498" s="263"/>
      <c r="YQ498" s="263"/>
      <c r="YR498" s="263"/>
      <c r="YS498" s="263"/>
      <c r="YT498" s="263"/>
      <c r="YU498" s="263"/>
      <c r="YV498" s="263"/>
      <c r="YW498" s="263"/>
      <c r="YX498" s="263"/>
      <c r="YY498" s="263"/>
      <c r="YZ498" s="263"/>
      <c r="ZA498" s="263"/>
      <c r="ZB498" s="263"/>
      <c r="ZC498" s="263"/>
      <c r="ZD498" s="263"/>
      <c r="ZE498" s="263"/>
      <c r="ZF498" s="263"/>
      <c r="ZG498" s="263"/>
      <c r="ZH498" s="263"/>
      <c r="ZI498" s="263"/>
      <c r="ZJ498" s="263"/>
      <c r="ZK498" s="263"/>
      <c r="ZL498" s="263"/>
      <c r="ZM498" s="263"/>
      <c r="ZN498" s="263"/>
      <c r="ZO498" s="263"/>
      <c r="ZP498" s="263"/>
      <c r="ZQ498" s="263"/>
      <c r="ZR498" s="263"/>
      <c r="ZS498" s="263"/>
      <c r="ZT498" s="263"/>
      <c r="ZU498" s="263"/>
      <c r="ZV498" s="263"/>
      <c r="ZW498" s="263"/>
      <c r="ZX498" s="263"/>
      <c r="ZY498" s="263"/>
      <c r="ZZ498" s="263"/>
      <c r="AAA498" s="263"/>
      <c r="AAB498" s="263"/>
      <c r="AAC498" s="263"/>
      <c r="AAD498" s="263"/>
      <c r="AAE498" s="263"/>
      <c r="AAF498" s="263"/>
      <c r="AAG498" s="263"/>
      <c r="AAH498" s="263"/>
      <c r="AAI498" s="263"/>
      <c r="AAJ498" s="263"/>
      <c r="AAK498" s="263"/>
      <c r="AAL498" s="263"/>
      <c r="AAM498" s="263"/>
      <c r="AAN498" s="263"/>
      <c r="AAO498" s="263"/>
      <c r="AAP498" s="263"/>
      <c r="AAQ498" s="263"/>
      <c r="AAR498" s="263"/>
      <c r="AAS498" s="263"/>
      <c r="AAT498" s="263"/>
      <c r="AAU498" s="263"/>
      <c r="AAV498" s="263"/>
      <c r="AAW498" s="263"/>
      <c r="AAX498" s="263"/>
      <c r="AAY498" s="263"/>
      <c r="AAZ498" s="263"/>
      <c r="ABA498" s="263"/>
      <c r="ABB498" s="263"/>
      <c r="ABC498" s="263"/>
      <c r="ABD498" s="263"/>
      <c r="ABE498" s="263"/>
      <c r="ABF498" s="263"/>
      <c r="ABG498" s="263"/>
      <c r="ABH498" s="263"/>
      <c r="ABI498" s="263"/>
      <c r="ABJ498" s="263"/>
      <c r="ABK498" s="263"/>
      <c r="ABL498" s="263"/>
      <c r="ABM498" s="263"/>
      <c r="ABN498" s="263"/>
      <c r="ABO498" s="263"/>
      <c r="ABP498" s="263"/>
      <c r="ABQ498" s="263"/>
      <c r="ABR498" s="263"/>
      <c r="ABS498" s="263"/>
      <c r="ABT498" s="263"/>
      <c r="ABU498" s="263"/>
      <c r="ABV498" s="263"/>
      <c r="ABW498" s="263"/>
      <c r="ABX498" s="263"/>
      <c r="ABY498" s="263"/>
      <c r="ABZ498" s="263"/>
      <c r="ACA498" s="263"/>
      <c r="ACB498" s="263"/>
      <c r="ACC498" s="263"/>
      <c r="ACD498" s="263"/>
      <c r="ACE498" s="263"/>
      <c r="ACF498" s="263"/>
      <c r="ACG498" s="263"/>
      <c r="ACH498" s="263"/>
      <c r="ACI498" s="263"/>
      <c r="ACJ498" s="263"/>
      <c r="ACK498" s="263"/>
      <c r="ACL498" s="263"/>
      <c r="ACM498" s="263"/>
      <c r="ACN498" s="263"/>
      <c r="ACO498" s="263"/>
      <c r="ACP498" s="263"/>
      <c r="ACQ498" s="263"/>
      <c r="ACR498" s="263"/>
      <c r="ACS498" s="263"/>
      <c r="ACT498" s="263"/>
      <c r="ACU498" s="263"/>
      <c r="ACV498" s="263"/>
      <c r="ACW498" s="263"/>
      <c r="ACX498" s="263"/>
      <c r="ACY498" s="263"/>
      <c r="ACZ498" s="263"/>
      <c r="ADA498" s="263"/>
      <c r="ADB498" s="263"/>
      <c r="ADC498" s="263"/>
      <c r="ADD498" s="263"/>
      <c r="ADE498" s="263"/>
      <c r="ADF498" s="263"/>
      <c r="ADG498" s="263"/>
      <c r="ADH498" s="263"/>
      <c r="ADI498" s="263"/>
      <c r="ADJ498" s="263"/>
      <c r="ADK498" s="263"/>
      <c r="ADL498" s="263"/>
      <c r="ADM498" s="263"/>
      <c r="ADN498" s="263"/>
      <c r="ADO498" s="263"/>
      <c r="ADP498" s="263"/>
      <c r="ADQ498" s="263"/>
      <c r="ADR498" s="263"/>
      <c r="ADS498" s="263"/>
      <c r="ADT498" s="263"/>
      <c r="ADU498" s="263"/>
      <c r="ADV498" s="263"/>
      <c r="ADW498" s="263"/>
      <c r="ADX498" s="263"/>
      <c r="ADY498" s="263"/>
      <c r="ADZ498" s="263"/>
      <c r="AEA498" s="263"/>
      <c r="AEB498" s="263"/>
      <c r="AEC498" s="263"/>
      <c r="AED498" s="263"/>
      <c r="AEE498" s="263"/>
      <c r="AEF498" s="263"/>
      <c r="AEG498" s="263"/>
      <c r="AEH498" s="263"/>
      <c r="AEI498" s="263"/>
      <c r="AEJ498" s="263"/>
      <c r="AEK498" s="263"/>
      <c r="AEL498" s="263"/>
      <c r="AEM498" s="263"/>
      <c r="AEN498" s="263"/>
      <c r="AEO498" s="263"/>
      <c r="AEP498" s="263"/>
      <c r="AEQ498" s="263"/>
      <c r="AER498" s="263"/>
      <c r="AES498" s="263"/>
      <c r="AET498" s="263"/>
      <c r="AEU498" s="263"/>
      <c r="AEV498" s="263"/>
      <c r="AEW498" s="263"/>
      <c r="AEX498" s="263"/>
      <c r="AEY498" s="263"/>
      <c r="AEZ498" s="263"/>
      <c r="AFA498" s="263"/>
      <c r="AFB498" s="263"/>
      <c r="AFC498" s="263"/>
      <c r="AFD498" s="263"/>
      <c r="AFE498" s="263"/>
      <c r="AFF498" s="263"/>
      <c r="AFG498" s="263"/>
      <c r="AFH498" s="263"/>
      <c r="AFI498" s="263"/>
      <c r="AFJ498" s="263"/>
      <c r="AFK498" s="263"/>
      <c r="AFL498" s="263"/>
      <c r="AFM498" s="263"/>
      <c r="AFN498" s="263"/>
      <c r="AFO498" s="263"/>
      <c r="AFP498" s="263"/>
      <c r="AFQ498" s="263"/>
      <c r="AFR498" s="263"/>
      <c r="AFS498" s="263"/>
      <c r="AFT498" s="263"/>
      <c r="AFU498" s="263"/>
      <c r="AFV498" s="263"/>
      <c r="AFW498" s="263"/>
      <c r="AFX498" s="263"/>
      <c r="AFY498" s="263"/>
      <c r="AFZ498" s="263"/>
      <c r="AGA498" s="263"/>
      <c r="AGB498" s="263"/>
      <c r="AGC498" s="263"/>
      <c r="AGD498" s="263"/>
      <c r="AGE498" s="263"/>
      <c r="AGF498" s="263"/>
      <c r="AGG498" s="263"/>
      <c r="AGH498" s="263"/>
      <c r="AGI498" s="263"/>
      <c r="AGJ498" s="263"/>
      <c r="AGK498" s="263"/>
      <c r="AGL498" s="263"/>
      <c r="AGM498" s="263"/>
      <c r="AGN498" s="263"/>
      <c r="AGO498" s="263"/>
      <c r="AGP498" s="263"/>
      <c r="AGQ498" s="263"/>
      <c r="AGR498" s="263"/>
      <c r="AGS498" s="263"/>
      <c r="AGT498" s="263"/>
      <c r="AGU498" s="263"/>
      <c r="AGV498" s="263"/>
      <c r="AGW498" s="263"/>
      <c r="AGX498" s="263"/>
      <c r="AGY498" s="263"/>
      <c r="AGZ498" s="263"/>
      <c r="AHA498" s="263"/>
      <c r="AHB498" s="263"/>
      <c r="AHC498" s="263"/>
      <c r="AHD498" s="263"/>
      <c r="AHE498" s="263"/>
      <c r="AHF498" s="263"/>
      <c r="AHG498" s="263"/>
      <c r="AHH498" s="263"/>
      <c r="AHI498" s="263"/>
      <c r="AHJ498" s="263"/>
      <c r="AHK498" s="263"/>
      <c r="AHL498" s="263"/>
      <c r="AHM498" s="263"/>
      <c r="AHN498" s="263"/>
      <c r="AHO498" s="263"/>
      <c r="AHP498" s="263"/>
      <c r="AHQ498" s="263"/>
      <c r="AHR498" s="263"/>
      <c r="AHS498" s="263"/>
      <c r="AHT498" s="263"/>
      <c r="AHU498" s="263"/>
      <c r="AHV498" s="263"/>
      <c r="AHW498" s="263"/>
      <c r="AHX498" s="263"/>
      <c r="AHY498" s="263"/>
      <c r="AHZ498" s="263"/>
      <c r="AIA498" s="263"/>
      <c r="AIB498" s="263"/>
      <c r="AIC498" s="263"/>
      <c r="AID498" s="263"/>
      <c r="AIE498" s="263"/>
      <c r="AIF498" s="263"/>
      <c r="AIG498" s="263"/>
      <c r="AIH498" s="263"/>
      <c r="AII498" s="263"/>
      <c r="AIJ498" s="263"/>
      <c r="AIK498" s="263"/>
      <c r="AIL498" s="263"/>
      <c r="AIM498" s="263"/>
      <c r="AIN498" s="263"/>
      <c r="AIO498" s="263"/>
      <c r="AIP498" s="263"/>
      <c r="AIQ498" s="263"/>
      <c r="AIR498" s="263"/>
      <c r="AIS498" s="263"/>
      <c r="AIT498" s="263"/>
      <c r="AIU498" s="263"/>
      <c r="AIV498" s="263"/>
      <c r="AIW498" s="263"/>
      <c r="AIX498" s="263"/>
      <c r="AIY498" s="263"/>
      <c r="AIZ498" s="263"/>
      <c r="AJA498" s="263"/>
      <c r="AJB498" s="263"/>
      <c r="AJC498" s="263"/>
      <c r="AJD498" s="263"/>
      <c r="AJE498" s="263"/>
      <c r="AJF498" s="263"/>
      <c r="AJG498" s="263"/>
      <c r="AJH498" s="263"/>
      <c r="AJI498" s="263"/>
      <c r="AJJ498" s="263"/>
      <c r="AJK498" s="263"/>
      <c r="AJL498" s="263"/>
      <c r="AJM498" s="263"/>
      <c r="AJN498" s="263"/>
      <c r="AJO498" s="263"/>
      <c r="AJP498" s="263"/>
      <c r="AJQ498" s="263"/>
      <c r="AJR498" s="263"/>
      <c r="AJS498" s="263"/>
      <c r="AJT498" s="263"/>
      <c r="AJU498" s="263"/>
      <c r="AJV498" s="263"/>
      <c r="AJW498" s="263"/>
      <c r="AJX498" s="263"/>
      <c r="AJY498" s="263"/>
      <c r="AJZ498" s="263"/>
      <c r="AKA498" s="263"/>
      <c r="AKB498" s="263"/>
      <c r="AKC498" s="263"/>
      <c r="AKD498" s="263"/>
      <c r="AKE498" s="263"/>
      <c r="AKF498" s="263"/>
      <c r="AKG498" s="263"/>
      <c r="AKH498" s="263"/>
      <c r="AKI498" s="263"/>
      <c r="AKJ498" s="263"/>
      <c r="AKK498" s="263"/>
      <c r="AKL498" s="263"/>
      <c r="AKM498" s="263"/>
      <c r="AKN498" s="263"/>
      <c r="AKO498" s="263"/>
      <c r="AKP498" s="263"/>
      <c r="AKQ498" s="263"/>
      <c r="AKR498" s="263"/>
      <c r="AKS498" s="263"/>
      <c r="AKT498" s="263"/>
      <c r="AKU498" s="263"/>
      <c r="AKV498" s="263"/>
      <c r="AKW498" s="263"/>
      <c r="AKX498" s="263"/>
      <c r="AKY498" s="263"/>
      <c r="AKZ498" s="263"/>
      <c r="ALA498" s="263"/>
      <c r="ALB498" s="263"/>
      <c r="ALC498" s="263"/>
      <c r="ALD498" s="263"/>
      <c r="ALE498" s="263"/>
      <c r="ALF498" s="263"/>
      <c r="ALG498" s="263"/>
      <c r="ALH498" s="263"/>
      <c r="ALI498" s="263"/>
      <c r="ALJ498" s="263"/>
      <c r="ALK498" s="263"/>
      <c r="ALL498" s="263"/>
      <c r="ALM498" s="263"/>
      <c r="ALN498" s="263"/>
      <c r="ALO498" s="263"/>
      <c r="ALP498" s="263"/>
      <c r="ALQ498" s="263"/>
      <c r="ALR498" s="263"/>
      <c r="ALS498" s="263"/>
      <c r="ALT498" s="263"/>
      <c r="ALU498" s="263"/>
      <c r="ALV498" s="263"/>
      <c r="ALW498" s="263"/>
      <c r="ALX498" s="263"/>
      <c r="ALY498" s="263"/>
      <c r="ALZ498" s="263"/>
      <c r="AMA498" s="263"/>
      <c r="AMB498" s="263"/>
      <c r="AMC498" s="263"/>
      <c r="AMD498" s="263"/>
      <c r="AME498" s="263"/>
      <c r="AMF498" s="263"/>
      <c r="AMG498" s="263"/>
      <c r="AMH498" s="263"/>
      <c r="AMI498" s="263"/>
      <c r="AMJ498" s="263"/>
      <c r="AMK498" s="263"/>
      <c r="AML498" s="263"/>
      <c r="AMM498" s="263"/>
      <c r="AMN498" s="263"/>
      <c r="AMO498" s="263"/>
      <c r="AMP498" s="263"/>
      <c r="AMQ498" s="263"/>
      <c r="AMR498" s="263"/>
      <c r="AMS498" s="263"/>
      <c r="AMT498" s="263"/>
      <c r="AMU498" s="263"/>
      <c r="AMV498" s="263"/>
      <c r="AMW498" s="263"/>
      <c r="AMX498" s="263"/>
      <c r="AMY498" s="263"/>
      <c r="AMZ498" s="263"/>
      <c r="ANA498" s="263"/>
      <c r="ANB498" s="263"/>
      <c r="ANC498" s="263"/>
      <c r="AND498" s="263"/>
      <c r="ANE498" s="263"/>
      <c r="ANF498" s="263"/>
      <c r="ANG498" s="263"/>
      <c r="ANH498" s="263"/>
      <c r="ANI498" s="263"/>
      <c r="ANJ498" s="263"/>
      <c r="ANK498" s="263"/>
      <c r="ANL498" s="263"/>
      <c r="ANM498" s="263"/>
      <c r="ANN498" s="263"/>
      <c r="ANO498" s="263"/>
      <c r="ANP498" s="263"/>
      <c r="ANQ498" s="263"/>
      <c r="ANR498" s="263"/>
      <c r="ANS498" s="263"/>
      <c r="ANT498" s="263"/>
      <c r="ANU498" s="263"/>
      <c r="ANV498" s="263"/>
      <c r="ANW498" s="263"/>
      <c r="ANX498" s="263"/>
      <c r="ANY498" s="263"/>
      <c r="ANZ498" s="263"/>
      <c r="AOA498" s="263"/>
      <c r="AOB498" s="263"/>
      <c r="AOC498" s="263"/>
      <c r="AOD498" s="263"/>
      <c r="AOE498" s="263"/>
      <c r="AOF498" s="263"/>
      <c r="AOG498" s="263"/>
      <c r="AOH498" s="263"/>
      <c r="AOI498" s="263"/>
      <c r="AOJ498" s="263"/>
      <c r="AOK498" s="263"/>
      <c r="AOL498" s="263"/>
      <c r="AOM498" s="263"/>
      <c r="AON498" s="263"/>
      <c r="AOO498" s="263"/>
      <c r="AOP498" s="263"/>
      <c r="AOQ498" s="263"/>
      <c r="AOR498" s="263"/>
      <c r="AOS498" s="263"/>
      <c r="AOT498" s="263"/>
      <c r="AOU498" s="263"/>
    </row>
    <row r="499" spans="1:1087" s="264" customFormat="1">
      <c r="A499" s="332"/>
      <c r="B499" s="328"/>
      <c r="C499" s="292"/>
      <c r="D499" s="292"/>
      <c r="E499" s="292"/>
      <c r="F499" s="333"/>
      <c r="G499" s="334"/>
      <c r="H499" s="334"/>
      <c r="I499" s="335"/>
      <c r="J499" s="292"/>
      <c r="K499" s="336"/>
      <c r="L499" s="292"/>
      <c r="N499" s="263"/>
      <c r="O499" s="263"/>
      <c r="P499" s="263"/>
      <c r="Q499" s="263"/>
      <c r="R499" s="263"/>
      <c r="S499" s="263"/>
      <c r="T499" s="263"/>
      <c r="U499" s="263"/>
      <c r="V499" s="263"/>
      <c r="W499" s="263"/>
      <c r="X499" s="263"/>
      <c r="Y499" s="263"/>
      <c r="Z499" s="263"/>
      <c r="AA499" s="263"/>
      <c r="AB499" s="263"/>
      <c r="AC499" s="263"/>
      <c r="AD499" s="263"/>
      <c r="AE499" s="263"/>
      <c r="AF499" s="263"/>
      <c r="AG499" s="263"/>
      <c r="AH499" s="263"/>
      <c r="AI499" s="263"/>
      <c r="AJ499" s="263"/>
      <c r="AK499" s="263"/>
      <c r="AL499" s="263"/>
      <c r="AM499" s="263"/>
      <c r="AN499" s="263"/>
      <c r="AO499" s="263"/>
      <c r="AP499" s="263"/>
      <c r="AQ499" s="263"/>
      <c r="AR499" s="263"/>
      <c r="AS499" s="263"/>
      <c r="AT499" s="263"/>
      <c r="AU499" s="263"/>
      <c r="AV499" s="263"/>
      <c r="AW499" s="263"/>
      <c r="AX499" s="263"/>
      <c r="AY499" s="263"/>
      <c r="AZ499" s="263"/>
      <c r="BA499" s="263"/>
      <c r="BB499" s="263"/>
      <c r="BC499" s="263"/>
      <c r="BD499" s="263"/>
      <c r="BE499" s="263"/>
      <c r="BF499" s="263"/>
      <c r="BG499" s="263"/>
      <c r="BH499" s="263"/>
      <c r="BI499" s="263"/>
      <c r="BJ499" s="263"/>
      <c r="BK499" s="263"/>
      <c r="BL499" s="263"/>
      <c r="BM499" s="263"/>
      <c r="BN499" s="263"/>
      <c r="BO499" s="263"/>
      <c r="BP499" s="263"/>
      <c r="BQ499" s="263"/>
      <c r="BR499" s="263"/>
      <c r="BS499" s="263"/>
      <c r="BT499" s="263"/>
      <c r="BU499" s="263"/>
      <c r="BV499" s="263"/>
      <c r="BW499" s="263"/>
      <c r="BX499" s="263"/>
      <c r="BY499" s="263"/>
      <c r="BZ499" s="263"/>
      <c r="CA499" s="263"/>
      <c r="CB499" s="263"/>
      <c r="CC499" s="263"/>
      <c r="CD499" s="263"/>
      <c r="CE499" s="263"/>
      <c r="CF499" s="263"/>
      <c r="CG499" s="263"/>
      <c r="CH499" s="263"/>
      <c r="CI499" s="263"/>
      <c r="CJ499" s="263"/>
      <c r="CK499" s="263"/>
      <c r="CL499" s="263"/>
      <c r="CM499" s="263"/>
      <c r="CN499" s="263"/>
      <c r="CO499" s="263"/>
      <c r="CP499" s="263"/>
      <c r="CQ499" s="263"/>
      <c r="CR499" s="263"/>
      <c r="CS499" s="263"/>
      <c r="CT499" s="263"/>
      <c r="CU499" s="263"/>
      <c r="CV499" s="263"/>
      <c r="CW499" s="263"/>
      <c r="CX499" s="263"/>
      <c r="CY499" s="263"/>
      <c r="CZ499" s="263"/>
      <c r="DA499" s="263"/>
      <c r="DB499" s="263"/>
      <c r="DC499" s="263"/>
      <c r="DD499" s="263"/>
      <c r="DE499" s="263"/>
      <c r="DF499" s="263"/>
      <c r="DG499" s="263"/>
      <c r="DH499" s="263"/>
      <c r="DI499" s="263"/>
      <c r="DJ499" s="263"/>
      <c r="DK499" s="263"/>
      <c r="DL499" s="263"/>
      <c r="DM499" s="263"/>
      <c r="DN499" s="263"/>
      <c r="DO499" s="263"/>
      <c r="DP499" s="263"/>
      <c r="DQ499" s="263"/>
      <c r="DR499" s="263"/>
      <c r="DS499" s="263"/>
      <c r="DT499" s="263"/>
      <c r="DU499" s="263"/>
      <c r="DV499" s="263"/>
      <c r="DW499" s="263"/>
      <c r="DX499" s="263"/>
      <c r="DY499" s="263"/>
      <c r="DZ499" s="263"/>
      <c r="EA499" s="263"/>
      <c r="EB499" s="263"/>
      <c r="EC499" s="263"/>
      <c r="ED499" s="263"/>
      <c r="EE499" s="263"/>
      <c r="EF499" s="263"/>
      <c r="EG499" s="263"/>
      <c r="EH499" s="263"/>
      <c r="EI499" s="263"/>
      <c r="EJ499" s="263"/>
      <c r="EK499" s="263"/>
      <c r="EL499" s="263"/>
      <c r="EM499" s="263"/>
      <c r="EN499" s="263"/>
      <c r="EO499" s="263"/>
      <c r="EP499" s="263"/>
      <c r="EQ499" s="263"/>
      <c r="ER499" s="263"/>
      <c r="ES499" s="263"/>
      <c r="ET499" s="263"/>
      <c r="EU499" s="263"/>
      <c r="EV499" s="263"/>
      <c r="EW499" s="263"/>
      <c r="EX499" s="263"/>
      <c r="EY499" s="263"/>
      <c r="EZ499" s="263"/>
      <c r="FA499" s="263"/>
      <c r="FB499" s="263"/>
      <c r="FC499" s="263"/>
      <c r="FD499" s="263"/>
      <c r="FE499" s="263"/>
      <c r="FF499" s="263"/>
      <c r="FG499" s="263"/>
      <c r="FH499" s="263"/>
      <c r="FI499" s="263"/>
      <c r="FJ499" s="263"/>
      <c r="FK499" s="263"/>
      <c r="FL499" s="263"/>
      <c r="FM499" s="263"/>
      <c r="FN499" s="263"/>
      <c r="FO499" s="263"/>
      <c r="FP499" s="263"/>
      <c r="FQ499" s="263"/>
      <c r="FR499" s="263"/>
      <c r="FS499" s="263"/>
      <c r="FT499" s="263"/>
      <c r="FU499" s="263"/>
      <c r="FV499" s="263"/>
      <c r="FW499" s="263"/>
      <c r="FX499" s="263"/>
      <c r="FY499" s="263"/>
      <c r="FZ499" s="263"/>
      <c r="GA499" s="263"/>
      <c r="GB499" s="263"/>
      <c r="GC499" s="263"/>
      <c r="GD499" s="263"/>
      <c r="GE499" s="263"/>
      <c r="GF499" s="263"/>
      <c r="GG499" s="263"/>
      <c r="GH499" s="263"/>
      <c r="GI499" s="263"/>
      <c r="GJ499" s="263"/>
      <c r="GK499" s="263"/>
      <c r="GL499" s="263"/>
      <c r="GM499" s="263"/>
      <c r="GN499" s="263"/>
      <c r="GO499" s="263"/>
      <c r="GP499" s="263"/>
      <c r="GQ499" s="263"/>
      <c r="GR499" s="263"/>
      <c r="GS499" s="263"/>
      <c r="GT499" s="263"/>
      <c r="GU499" s="263"/>
      <c r="GV499" s="263"/>
      <c r="GW499" s="263"/>
      <c r="GX499" s="263"/>
      <c r="GY499" s="263"/>
      <c r="GZ499" s="263"/>
      <c r="HA499" s="263"/>
      <c r="HB499" s="263"/>
      <c r="HC499" s="263"/>
      <c r="HD499" s="263"/>
      <c r="HE499" s="263"/>
      <c r="HF499" s="263"/>
      <c r="HG499" s="263"/>
      <c r="HH499" s="263"/>
      <c r="HI499" s="263"/>
      <c r="HJ499" s="263"/>
      <c r="HK499" s="263"/>
      <c r="HL499" s="263"/>
      <c r="HM499" s="263"/>
      <c r="HN499" s="263"/>
      <c r="HO499" s="263"/>
      <c r="HP499" s="263"/>
      <c r="HQ499" s="263"/>
      <c r="HR499" s="263"/>
      <c r="HS499" s="263"/>
      <c r="HT499" s="263"/>
      <c r="HU499" s="263"/>
      <c r="HV499" s="263"/>
      <c r="HW499" s="263"/>
      <c r="HX499" s="263"/>
      <c r="HY499" s="263"/>
      <c r="HZ499" s="263"/>
      <c r="IA499" s="263"/>
      <c r="IB499" s="263"/>
      <c r="IC499" s="263"/>
      <c r="ID499" s="263"/>
      <c r="IE499" s="263"/>
      <c r="IF499" s="263"/>
      <c r="IG499" s="263"/>
      <c r="IH499" s="263"/>
      <c r="II499" s="263"/>
      <c r="IJ499" s="263"/>
      <c r="IK499" s="263"/>
      <c r="IL499" s="263"/>
      <c r="IM499" s="263"/>
      <c r="IN499" s="263"/>
      <c r="IO499" s="263"/>
      <c r="IP499" s="263"/>
      <c r="IQ499" s="263"/>
      <c r="IR499" s="263"/>
      <c r="IS499" s="263"/>
      <c r="IT499" s="263"/>
      <c r="IU499" s="263"/>
      <c r="IV499" s="263"/>
      <c r="IW499" s="263"/>
      <c r="IX499" s="263"/>
      <c r="IY499" s="263"/>
      <c r="IZ499" s="263"/>
      <c r="JA499" s="263"/>
      <c r="JB499" s="263"/>
      <c r="JC499" s="263"/>
      <c r="JD499" s="263"/>
      <c r="JE499" s="263"/>
      <c r="JF499" s="263"/>
      <c r="JG499" s="263"/>
      <c r="JH499" s="263"/>
      <c r="JI499" s="263"/>
      <c r="JJ499" s="263"/>
      <c r="JK499" s="263"/>
      <c r="JL499" s="263"/>
      <c r="JM499" s="263"/>
      <c r="JN499" s="263"/>
      <c r="JO499" s="263"/>
      <c r="JP499" s="263"/>
      <c r="JQ499" s="263"/>
      <c r="JR499" s="263"/>
      <c r="JS499" s="263"/>
      <c r="JT499" s="263"/>
      <c r="JU499" s="263"/>
      <c r="JV499" s="263"/>
      <c r="JW499" s="263"/>
      <c r="JX499" s="263"/>
      <c r="JY499" s="263"/>
      <c r="JZ499" s="263"/>
      <c r="KA499" s="263"/>
      <c r="KB499" s="263"/>
      <c r="KC499" s="263"/>
      <c r="KD499" s="263"/>
      <c r="KE499" s="263"/>
      <c r="KF499" s="263"/>
      <c r="KG499" s="263"/>
      <c r="KH499" s="263"/>
      <c r="KI499" s="263"/>
      <c r="KJ499" s="263"/>
      <c r="KK499" s="263"/>
      <c r="KL499" s="263"/>
      <c r="KM499" s="263"/>
      <c r="KN499" s="263"/>
      <c r="KO499" s="263"/>
      <c r="KP499" s="263"/>
      <c r="KQ499" s="263"/>
      <c r="KR499" s="263"/>
      <c r="KS499" s="263"/>
      <c r="KT499" s="263"/>
      <c r="KU499" s="263"/>
      <c r="KV499" s="263"/>
      <c r="KW499" s="263"/>
      <c r="KX499" s="263"/>
      <c r="KY499" s="263"/>
      <c r="KZ499" s="263"/>
      <c r="LA499" s="263"/>
      <c r="LB499" s="263"/>
      <c r="LC499" s="263"/>
      <c r="LD499" s="263"/>
      <c r="LE499" s="263"/>
      <c r="LF499" s="263"/>
      <c r="LG499" s="263"/>
      <c r="LH499" s="263"/>
      <c r="LI499" s="263"/>
      <c r="LJ499" s="263"/>
      <c r="LK499" s="263"/>
      <c r="LL499" s="263"/>
      <c r="LM499" s="263"/>
      <c r="LN499" s="263"/>
      <c r="LO499" s="263"/>
      <c r="LP499" s="263"/>
      <c r="LQ499" s="263"/>
      <c r="LR499" s="263"/>
      <c r="LS499" s="263"/>
      <c r="LT499" s="263"/>
      <c r="LU499" s="263"/>
      <c r="LV499" s="263"/>
      <c r="LW499" s="263"/>
      <c r="LX499" s="263"/>
      <c r="LY499" s="263"/>
      <c r="LZ499" s="263"/>
      <c r="MA499" s="263"/>
      <c r="MB499" s="263"/>
      <c r="MC499" s="263"/>
      <c r="MD499" s="263"/>
      <c r="ME499" s="263"/>
      <c r="MF499" s="263"/>
      <c r="MG499" s="263"/>
      <c r="MH499" s="263"/>
      <c r="MI499" s="263"/>
      <c r="MJ499" s="263"/>
      <c r="MK499" s="263"/>
      <c r="ML499" s="263"/>
      <c r="MM499" s="263"/>
      <c r="MN499" s="263"/>
      <c r="MO499" s="263"/>
      <c r="MP499" s="263"/>
      <c r="MQ499" s="263"/>
      <c r="MR499" s="263"/>
      <c r="MS499" s="263"/>
      <c r="MT499" s="263"/>
      <c r="MU499" s="263"/>
      <c r="MV499" s="263"/>
      <c r="MW499" s="263"/>
      <c r="MX499" s="263"/>
      <c r="MY499" s="263"/>
      <c r="MZ499" s="263"/>
      <c r="NA499" s="263"/>
      <c r="NB499" s="263"/>
      <c r="NC499" s="263"/>
      <c r="ND499" s="263"/>
      <c r="NE499" s="263"/>
      <c r="NF499" s="263"/>
      <c r="NG499" s="263"/>
      <c r="NH499" s="263"/>
      <c r="NI499" s="263"/>
      <c r="NJ499" s="263"/>
      <c r="NK499" s="263"/>
      <c r="NL499" s="263"/>
      <c r="NM499" s="263"/>
      <c r="NN499" s="263"/>
      <c r="NO499" s="263"/>
      <c r="NP499" s="263"/>
      <c r="NQ499" s="263"/>
      <c r="NR499" s="263"/>
      <c r="NS499" s="263"/>
      <c r="NT499" s="263"/>
      <c r="NU499" s="263"/>
      <c r="NV499" s="263"/>
      <c r="NW499" s="263"/>
      <c r="NX499" s="263"/>
      <c r="NY499" s="263"/>
      <c r="NZ499" s="263"/>
      <c r="OA499" s="263"/>
      <c r="OB499" s="263"/>
      <c r="OC499" s="263"/>
      <c r="OD499" s="263"/>
      <c r="OE499" s="263"/>
      <c r="OF499" s="263"/>
      <c r="OG499" s="263"/>
      <c r="OH499" s="263"/>
      <c r="OI499" s="263"/>
      <c r="OJ499" s="263"/>
      <c r="OK499" s="263"/>
      <c r="OL499" s="263"/>
      <c r="OM499" s="263"/>
      <c r="ON499" s="263"/>
      <c r="OO499" s="263"/>
      <c r="OP499" s="263"/>
      <c r="OQ499" s="263"/>
      <c r="OR499" s="263"/>
      <c r="OS499" s="263"/>
      <c r="OT499" s="263"/>
      <c r="OU499" s="263"/>
      <c r="OV499" s="263"/>
      <c r="OW499" s="263"/>
      <c r="OX499" s="263"/>
      <c r="OY499" s="263"/>
      <c r="OZ499" s="263"/>
      <c r="PA499" s="263"/>
      <c r="PB499" s="263"/>
      <c r="PC499" s="263"/>
      <c r="PD499" s="263"/>
      <c r="PE499" s="263"/>
      <c r="PF499" s="263"/>
      <c r="PG499" s="263"/>
      <c r="PH499" s="263"/>
      <c r="PI499" s="263"/>
      <c r="PJ499" s="263"/>
      <c r="PK499" s="263"/>
      <c r="PL499" s="263"/>
      <c r="PM499" s="263"/>
      <c r="PN499" s="263"/>
      <c r="PO499" s="263"/>
      <c r="PP499" s="263"/>
      <c r="PQ499" s="263"/>
      <c r="PR499" s="263"/>
      <c r="PS499" s="263"/>
      <c r="PT499" s="263"/>
      <c r="PU499" s="263"/>
      <c r="PV499" s="263"/>
      <c r="PW499" s="263"/>
      <c r="PX499" s="263"/>
      <c r="PY499" s="263"/>
      <c r="PZ499" s="263"/>
      <c r="QA499" s="263"/>
      <c r="QB499" s="263"/>
      <c r="QC499" s="263"/>
      <c r="QD499" s="263"/>
      <c r="QE499" s="263"/>
      <c r="QF499" s="263"/>
      <c r="QG499" s="263"/>
      <c r="QH499" s="263"/>
      <c r="QI499" s="263"/>
      <c r="QJ499" s="263"/>
      <c r="QK499" s="263"/>
      <c r="QL499" s="263"/>
      <c r="QM499" s="263"/>
      <c r="QN499" s="263"/>
      <c r="QO499" s="263"/>
      <c r="QP499" s="263"/>
      <c r="QQ499" s="263"/>
      <c r="QR499" s="263"/>
      <c r="QS499" s="263"/>
      <c r="QT499" s="263"/>
      <c r="QU499" s="263"/>
      <c r="QV499" s="263"/>
      <c r="QW499" s="263"/>
      <c r="QX499" s="263"/>
      <c r="QY499" s="263"/>
      <c r="QZ499" s="263"/>
      <c r="RA499" s="263"/>
      <c r="RB499" s="263"/>
      <c r="RC499" s="263"/>
      <c r="RD499" s="263"/>
      <c r="RE499" s="263"/>
      <c r="RF499" s="263"/>
      <c r="RG499" s="263"/>
      <c r="RH499" s="263"/>
      <c r="RI499" s="263"/>
      <c r="RJ499" s="263"/>
      <c r="RK499" s="263"/>
      <c r="RL499" s="263"/>
      <c r="RM499" s="263"/>
      <c r="RN499" s="263"/>
      <c r="RO499" s="263"/>
      <c r="RP499" s="263"/>
      <c r="RQ499" s="263"/>
      <c r="RR499" s="263"/>
      <c r="RS499" s="263"/>
      <c r="RT499" s="263"/>
      <c r="RU499" s="263"/>
      <c r="RV499" s="263"/>
      <c r="RW499" s="263"/>
      <c r="RX499" s="263"/>
      <c r="RY499" s="263"/>
      <c r="RZ499" s="263"/>
      <c r="SA499" s="263"/>
      <c r="SB499" s="263"/>
      <c r="SC499" s="263"/>
      <c r="SD499" s="263"/>
      <c r="SE499" s="263"/>
      <c r="SF499" s="263"/>
      <c r="SG499" s="263"/>
      <c r="SH499" s="263"/>
      <c r="SI499" s="263"/>
      <c r="SJ499" s="263"/>
      <c r="SK499" s="263"/>
      <c r="SL499" s="263"/>
      <c r="SM499" s="263"/>
      <c r="SN499" s="263"/>
      <c r="SO499" s="263"/>
      <c r="SP499" s="263"/>
      <c r="SQ499" s="263"/>
      <c r="SR499" s="263"/>
      <c r="SS499" s="263"/>
      <c r="ST499" s="263"/>
      <c r="SU499" s="263"/>
      <c r="SV499" s="263"/>
      <c r="SW499" s="263"/>
      <c r="SX499" s="263"/>
      <c r="SY499" s="263"/>
      <c r="SZ499" s="263"/>
      <c r="TA499" s="263"/>
      <c r="TB499" s="263"/>
      <c r="TC499" s="263"/>
      <c r="TD499" s="263"/>
      <c r="TE499" s="263"/>
      <c r="TF499" s="263"/>
      <c r="TG499" s="263"/>
      <c r="TH499" s="263"/>
      <c r="TI499" s="263"/>
      <c r="TJ499" s="263"/>
      <c r="TK499" s="263"/>
      <c r="TL499" s="263"/>
      <c r="TM499" s="263"/>
      <c r="TN499" s="263"/>
      <c r="TO499" s="263"/>
      <c r="TP499" s="263"/>
      <c r="TQ499" s="263"/>
      <c r="TR499" s="263"/>
      <c r="TS499" s="263"/>
      <c r="TT499" s="263"/>
      <c r="TU499" s="263"/>
      <c r="TV499" s="263"/>
      <c r="TW499" s="263"/>
      <c r="TX499" s="263"/>
      <c r="TY499" s="263"/>
      <c r="TZ499" s="263"/>
      <c r="UA499" s="263"/>
      <c r="UB499" s="263"/>
      <c r="UC499" s="263"/>
      <c r="UD499" s="263"/>
      <c r="UE499" s="263"/>
      <c r="UF499" s="263"/>
      <c r="UG499" s="263"/>
      <c r="UH499" s="263"/>
      <c r="UI499" s="263"/>
      <c r="UJ499" s="263"/>
      <c r="UK499" s="263"/>
      <c r="UL499" s="263"/>
      <c r="UM499" s="263"/>
      <c r="UN499" s="263"/>
      <c r="UO499" s="263"/>
      <c r="UP499" s="263"/>
      <c r="UQ499" s="263"/>
      <c r="UR499" s="263"/>
      <c r="US499" s="263"/>
      <c r="UT499" s="263"/>
      <c r="UU499" s="263"/>
      <c r="UV499" s="263"/>
      <c r="UW499" s="263"/>
      <c r="UX499" s="263"/>
      <c r="UY499" s="263"/>
      <c r="UZ499" s="263"/>
      <c r="VA499" s="263"/>
      <c r="VB499" s="263"/>
      <c r="VC499" s="263"/>
      <c r="VD499" s="263"/>
      <c r="VE499" s="263"/>
      <c r="VF499" s="263"/>
      <c r="VG499" s="263"/>
      <c r="VH499" s="263"/>
      <c r="VI499" s="263"/>
      <c r="VJ499" s="263"/>
      <c r="VK499" s="263"/>
      <c r="VL499" s="263"/>
      <c r="VM499" s="263"/>
      <c r="VN499" s="263"/>
      <c r="VO499" s="263"/>
      <c r="VP499" s="263"/>
      <c r="VQ499" s="263"/>
      <c r="VR499" s="263"/>
      <c r="VS499" s="263"/>
      <c r="VT499" s="263"/>
      <c r="VU499" s="263"/>
      <c r="VV499" s="263"/>
      <c r="VW499" s="263"/>
      <c r="VX499" s="263"/>
      <c r="VY499" s="263"/>
      <c r="VZ499" s="263"/>
      <c r="WA499" s="263"/>
      <c r="WB499" s="263"/>
      <c r="WC499" s="263"/>
      <c r="WD499" s="263"/>
      <c r="WE499" s="263"/>
      <c r="WF499" s="263"/>
      <c r="WG499" s="263"/>
      <c r="WH499" s="263"/>
      <c r="WI499" s="263"/>
      <c r="WJ499" s="263"/>
      <c r="WK499" s="263"/>
      <c r="WL499" s="263"/>
      <c r="WM499" s="263"/>
      <c r="WN499" s="263"/>
      <c r="WO499" s="263"/>
      <c r="WP499" s="263"/>
      <c r="WQ499" s="263"/>
      <c r="WR499" s="263"/>
      <c r="WS499" s="263"/>
      <c r="WT499" s="263"/>
      <c r="WU499" s="263"/>
      <c r="WV499" s="263"/>
      <c r="WW499" s="263"/>
      <c r="WX499" s="263"/>
      <c r="WY499" s="263"/>
      <c r="WZ499" s="263"/>
      <c r="XA499" s="263"/>
      <c r="XB499" s="263"/>
      <c r="XC499" s="263"/>
      <c r="XD499" s="263"/>
      <c r="XE499" s="263"/>
      <c r="XF499" s="263"/>
      <c r="XG499" s="263"/>
      <c r="XH499" s="263"/>
      <c r="XI499" s="263"/>
      <c r="XJ499" s="263"/>
      <c r="XK499" s="263"/>
      <c r="XL499" s="263"/>
      <c r="XM499" s="263"/>
      <c r="XN499" s="263"/>
      <c r="XO499" s="263"/>
      <c r="XP499" s="263"/>
      <c r="XQ499" s="263"/>
      <c r="XR499" s="263"/>
      <c r="XS499" s="263"/>
      <c r="XT499" s="263"/>
      <c r="XU499" s="263"/>
      <c r="XV499" s="263"/>
      <c r="XW499" s="263"/>
      <c r="XX499" s="263"/>
      <c r="XY499" s="263"/>
      <c r="XZ499" s="263"/>
      <c r="YA499" s="263"/>
      <c r="YB499" s="263"/>
      <c r="YC499" s="263"/>
      <c r="YD499" s="263"/>
      <c r="YE499" s="263"/>
      <c r="YF499" s="263"/>
      <c r="YG499" s="263"/>
      <c r="YH499" s="263"/>
      <c r="YI499" s="263"/>
      <c r="YJ499" s="263"/>
      <c r="YK499" s="263"/>
      <c r="YL499" s="263"/>
      <c r="YM499" s="263"/>
      <c r="YN499" s="263"/>
      <c r="YO499" s="263"/>
      <c r="YP499" s="263"/>
      <c r="YQ499" s="263"/>
      <c r="YR499" s="263"/>
      <c r="YS499" s="263"/>
      <c r="YT499" s="263"/>
      <c r="YU499" s="263"/>
      <c r="YV499" s="263"/>
      <c r="YW499" s="263"/>
      <c r="YX499" s="263"/>
      <c r="YY499" s="263"/>
      <c r="YZ499" s="263"/>
      <c r="ZA499" s="263"/>
      <c r="ZB499" s="263"/>
      <c r="ZC499" s="263"/>
      <c r="ZD499" s="263"/>
      <c r="ZE499" s="263"/>
      <c r="ZF499" s="263"/>
      <c r="ZG499" s="263"/>
      <c r="ZH499" s="263"/>
      <c r="ZI499" s="263"/>
      <c r="ZJ499" s="263"/>
      <c r="ZK499" s="263"/>
      <c r="ZL499" s="263"/>
      <c r="ZM499" s="263"/>
      <c r="ZN499" s="263"/>
      <c r="ZO499" s="263"/>
      <c r="ZP499" s="263"/>
      <c r="ZQ499" s="263"/>
      <c r="ZR499" s="263"/>
      <c r="ZS499" s="263"/>
      <c r="ZT499" s="263"/>
      <c r="ZU499" s="263"/>
      <c r="ZV499" s="263"/>
      <c r="ZW499" s="263"/>
      <c r="ZX499" s="263"/>
      <c r="ZY499" s="263"/>
      <c r="ZZ499" s="263"/>
      <c r="AAA499" s="263"/>
      <c r="AAB499" s="263"/>
      <c r="AAC499" s="263"/>
      <c r="AAD499" s="263"/>
      <c r="AAE499" s="263"/>
      <c r="AAF499" s="263"/>
      <c r="AAG499" s="263"/>
      <c r="AAH499" s="263"/>
      <c r="AAI499" s="263"/>
      <c r="AAJ499" s="263"/>
      <c r="AAK499" s="263"/>
      <c r="AAL499" s="263"/>
      <c r="AAM499" s="263"/>
      <c r="AAN499" s="263"/>
      <c r="AAO499" s="263"/>
      <c r="AAP499" s="263"/>
      <c r="AAQ499" s="263"/>
      <c r="AAR499" s="263"/>
      <c r="AAS499" s="263"/>
      <c r="AAT499" s="263"/>
      <c r="AAU499" s="263"/>
      <c r="AAV499" s="263"/>
      <c r="AAW499" s="263"/>
      <c r="AAX499" s="263"/>
      <c r="AAY499" s="263"/>
      <c r="AAZ499" s="263"/>
      <c r="ABA499" s="263"/>
      <c r="ABB499" s="263"/>
      <c r="ABC499" s="263"/>
      <c r="ABD499" s="263"/>
      <c r="ABE499" s="263"/>
      <c r="ABF499" s="263"/>
      <c r="ABG499" s="263"/>
      <c r="ABH499" s="263"/>
      <c r="ABI499" s="263"/>
      <c r="ABJ499" s="263"/>
      <c r="ABK499" s="263"/>
      <c r="ABL499" s="263"/>
      <c r="ABM499" s="263"/>
      <c r="ABN499" s="263"/>
      <c r="ABO499" s="263"/>
      <c r="ABP499" s="263"/>
      <c r="ABQ499" s="263"/>
      <c r="ABR499" s="263"/>
      <c r="ABS499" s="263"/>
      <c r="ABT499" s="263"/>
      <c r="ABU499" s="263"/>
      <c r="ABV499" s="263"/>
      <c r="ABW499" s="263"/>
      <c r="ABX499" s="263"/>
      <c r="ABY499" s="263"/>
      <c r="ABZ499" s="263"/>
      <c r="ACA499" s="263"/>
      <c r="ACB499" s="263"/>
      <c r="ACC499" s="263"/>
      <c r="ACD499" s="263"/>
      <c r="ACE499" s="263"/>
      <c r="ACF499" s="263"/>
      <c r="ACG499" s="263"/>
      <c r="ACH499" s="263"/>
      <c r="ACI499" s="263"/>
      <c r="ACJ499" s="263"/>
      <c r="ACK499" s="263"/>
      <c r="ACL499" s="263"/>
      <c r="ACM499" s="263"/>
      <c r="ACN499" s="263"/>
      <c r="ACO499" s="263"/>
      <c r="ACP499" s="263"/>
      <c r="ACQ499" s="263"/>
      <c r="ACR499" s="263"/>
      <c r="ACS499" s="263"/>
      <c r="ACT499" s="263"/>
      <c r="ACU499" s="263"/>
      <c r="ACV499" s="263"/>
      <c r="ACW499" s="263"/>
      <c r="ACX499" s="263"/>
      <c r="ACY499" s="263"/>
      <c r="ACZ499" s="263"/>
      <c r="ADA499" s="263"/>
      <c r="ADB499" s="263"/>
      <c r="ADC499" s="263"/>
      <c r="ADD499" s="263"/>
      <c r="ADE499" s="263"/>
      <c r="ADF499" s="263"/>
      <c r="ADG499" s="263"/>
      <c r="ADH499" s="263"/>
      <c r="ADI499" s="263"/>
      <c r="ADJ499" s="263"/>
      <c r="ADK499" s="263"/>
      <c r="ADL499" s="263"/>
      <c r="ADM499" s="263"/>
      <c r="ADN499" s="263"/>
      <c r="ADO499" s="263"/>
      <c r="ADP499" s="263"/>
      <c r="ADQ499" s="263"/>
      <c r="ADR499" s="263"/>
      <c r="ADS499" s="263"/>
      <c r="ADT499" s="263"/>
      <c r="ADU499" s="263"/>
      <c r="ADV499" s="263"/>
      <c r="ADW499" s="263"/>
      <c r="ADX499" s="263"/>
      <c r="ADY499" s="263"/>
      <c r="ADZ499" s="263"/>
      <c r="AEA499" s="263"/>
      <c r="AEB499" s="263"/>
      <c r="AEC499" s="263"/>
      <c r="AED499" s="263"/>
      <c r="AEE499" s="263"/>
      <c r="AEF499" s="263"/>
      <c r="AEG499" s="263"/>
      <c r="AEH499" s="263"/>
      <c r="AEI499" s="263"/>
      <c r="AEJ499" s="263"/>
      <c r="AEK499" s="263"/>
      <c r="AEL499" s="263"/>
      <c r="AEM499" s="263"/>
      <c r="AEN499" s="263"/>
      <c r="AEO499" s="263"/>
      <c r="AEP499" s="263"/>
      <c r="AEQ499" s="263"/>
      <c r="AER499" s="263"/>
      <c r="AES499" s="263"/>
      <c r="AET499" s="263"/>
      <c r="AEU499" s="263"/>
      <c r="AEV499" s="263"/>
      <c r="AEW499" s="263"/>
      <c r="AEX499" s="263"/>
      <c r="AEY499" s="263"/>
      <c r="AEZ499" s="263"/>
      <c r="AFA499" s="263"/>
      <c r="AFB499" s="263"/>
      <c r="AFC499" s="263"/>
      <c r="AFD499" s="263"/>
      <c r="AFE499" s="263"/>
      <c r="AFF499" s="263"/>
      <c r="AFG499" s="263"/>
      <c r="AFH499" s="263"/>
      <c r="AFI499" s="263"/>
      <c r="AFJ499" s="263"/>
      <c r="AFK499" s="263"/>
      <c r="AFL499" s="263"/>
      <c r="AFM499" s="263"/>
      <c r="AFN499" s="263"/>
      <c r="AFO499" s="263"/>
      <c r="AFP499" s="263"/>
      <c r="AFQ499" s="263"/>
      <c r="AFR499" s="263"/>
      <c r="AFS499" s="263"/>
      <c r="AFT499" s="263"/>
      <c r="AFU499" s="263"/>
      <c r="AFV499" s="263"/>
      <c r="AFW499" s="263"/>
      <c r="AFX499" s="263"/>
      <c r="AFY499" s="263"/>
      <c r="AFZ499" s="263"/>
      <c r="AGA499" s="263"/>
      <c r="AGB499" s="263"/>
      <c r="AGC499" s="263"/>
      <c r="AGD499" s="263"/>
      <c r="AGE499" s="263"/>
      <c r="AGF499" s="263"/>
      <c r="AGG499" s="263"/>
      <c r="AGH499" s="263"/>
      <c r="AGI499" s="263"/>
      <c r="AGJ499" s="263"/>
      <c r="AGK499" s="263"/>
      <c r="AGL499" s="263"/>
      <c r="AGM499" s="263"/>
      <c r="AGN499" s="263"/>
      <c r="AGO499" s="263"/>
      <c r="AGP499" s="263"/>
      <c r="AGQ499" s="263"/>
      <c r="AGR499" s="263"/>
      <c r="AGS499" s="263"/>
      <c r="AGT499" s="263"/>
      <c r="AGU499" s="263"/>
      <c r="AGV499" s="263"/>
      <c r="AGW499" s="263"/>
      <c r="AGX499" s="263"/>
      <c r="AGY499" s="263"/>
      <c r="AGZ499" s="263"/>
      <c r="AHA499" s="263"/>
      <c r="AHB499" s="263"/>
      <c r="AHC499" s="263"/>
      <c r="AHD499" s="263"/>
      <c r="AHE499" s="263"/>
      <c r="AHF499" s="263"/>
      <c r="AHG499" s="263"/>
      <c r="AHH499" s="263"/>
      <c r="AHI499" s="263"/>
      <c r="AHJ499" s="263"/>
      <c r="AHK499" s="263"/>
      <c r="AHL499" s="263"/>
      <c r="AHM499" s="263"/>
      <c r="AHN499" s="263"/>
      <c r="AHO499" s="263"/>
      <c r="AHP499" s="263"/>
      <c r="AHQ499" s="263"/>
      <c r="AHR499" s="263"/>
      <c r="AHS499" s="263"/>
      <c r="AHT499" s="263"/>
      <c r="AHU499" s="263"/>
      <c r="AHV499" s="263"/>
      <c r="AHW499" s="263"/>
      <c r="AHX499" s="263"/>
      <c r="AHY499" s="263"/>
      <c r="AHZ499" s="263"/>
      <c r="AIA499" s="263"/>
      <c r="AIB499" s="263"/>
      <c r="AIC499" s="263"/>
      <c r="AID499" s="263"/>
      <c r="AIE499" s="263"/>
      <c r="AIF499" s="263"/>
      <c r="AIG499" s="263"/>
      <c r="AIH499" s="263"/>
      <c r="AII499" s="263"/>
      <c r="AIJ499" s="263"/>
      <c r="AIK499" s="263"/>
      <c r="AIL499" s="263"/>
      <c r="AIM499" s="263"/>
      <c r="AIN499" s="263"/>
      <c r="AIO499" s="263"/>
      <c r="AIP499" s="263"/>
      <c r="AIQ499" s="263"/>
      <c r="AIR499" s="263"/>
      <c r="AIS499" s="263"/>
      <c r="AIT499" s="263"/>
      <c r="AIU499" s="263"/>
      <c r="AIV499" s="263"/>
      <c r="AIW499" s="263"/>
      <c r="AIX499" s="263"/>
      <c r="AIY499" s="263"/>
      <c r="AIZ499" s="263"/>
      <c r="AJA499" s="263"/>
      <c r="AJB499" s="263"/>
      <c r="AJC499" s="263"/>
      <c r="AJD499" s="263"/>
      <c r="AJE499" s="263"/>
      <c r="AJF499" s="263"/>
      <c r="AJG499" s="263"/>
      <c r="AJH499" s="263"/>
      <c r="AJI499" s="263"/>
      <c r="AJJ499" s="263"/>
      <c r="AJK499" s="263"/>
      <c r="AJL499" s="263"/>
      <c r="AJM499" s="263"/>
      <c r="AJN499" s="263"/>
      <c r="AJO499" s="263"/>
      <c r="AJP499" s="263"/>
      <c r="AJQ499" s="263"/>
      <c r="AJR499" s="263"/>
      <c r="AJS499" s="263"/>
      <c r="AJT499" s="263"/>
      <c r="AJU499" s="263"/>
      <c r="AJV499" s="263"/>
      <c r="AJW499" s="263"/>
      <c r="AJX499" s="263"/>
      <c r="AJY499" s="263"/>
      <c r="AJZ499" s="263"/>
      <c r="AKA499" s="263"/>
      <c r="AKB499" s="263"/>
      <c r="AKC499" s="263"/>
      <c r="AKD499" s="263"/>
      <c r="AKE499" s="263"/>
      <c r="AKF499" s="263"/>
      <c r="AKG499" s="263"/>
      <c r="AKH499" s="263"/>
      <c r="AKI499" s="263"/>
      <c r="AKJ499" s="263"/>
      <c r="AKK499" s="263"/>
      <c r="AKL499" s="263"/>
      <c r="AKM499" s="263"/>
      <c r="AKN499" s="263"/>
      <c r="AKO499" s="263"/>
      <c r="AKP499" s="263"/>
      <c r="AKQ499" s="263"/>
      <c r="AKR499" s="263"/>
      <c r="AKS499" s="263"/>
      <c r="AKT499" s="263"/>
      <c r="AKU499" s="263"/>
      <c r="AKV499" s="263"/>
      <c r="AKW499" s="263"/>
      <c r="AKX499" s="263"/>
      <c r="AKY499" s="263"/>
      <c r="AKZ499" s="263"/>
      <c r="ALA499" s="263"/>
      <c r="ALB499" s="263"/>
      <c r="ALC499" s="263"/>
      <c r="ALD499" s="263"/>
      <c r="ALE499" s="263"/>
      <c r="ALF499" s="263"/>
      <c r="ALG499" s="263"/>
      <c r="ALH499" s="263"/>
      <c r="ALI499" s="263"/>
      <c r="ALJ499" s="263"/>
      <c r="ALK499" s="263"/>
      <c r="ALL499" s="263"/>
      <c r="ALM499" s="263"/>
      <c r="ALN499" s="263"/>
      <c r="ALO499" s="263"/>
      <c r="ALP499" s="263"/>
      <c r="ALQ499" s="263"/>
      <c r="ALR499" s="263"/>
      <c r="ALS499" s="263"/>
      <c r="ALT499" s="263"/>
      <c r="ALU499" s="263"/>
      <c r="ALV499" s="263"/>
      <c r="ALW499" s="263"/>
      <c r="ALX499" s="263"/>
      <c r="ALY499" s="263"/>
      <c r="ALZ499" s="263"/>
      <c r="AMA499" s="263"/>
      <c r="AMB499" s="263"/>
      <c r="AMC499" s="263"/>
      <c r="AMD499" s="263"/>
      <c r="AME499" s="263"/>
      <c r="AMF499" s="263"/>
      <c r="AMG499" s="263"/>
      <c r="AMH499" s="263"/>
      <c r="AMI499" s="263"/>
      <c r="AMJ499" s="263"/>
      <c r="AMK499" s="263"/>
      <c r="AML499" s="263"/>
      <c r="AMM499" s="263"/>
      <c r="AMN499" s="263"/>
      <c r="AMO499" s="263"/>
      <c r="AMP499" s="263"/>
      <c r="AMQ499" s="263"/>
      <c r="AMR499" s="263"/>
      <c r="AMS499" s="263"/>
      <c r="AMT499" s="263"/>
      <c r="AMU499" s="263"/>
      <c r="AMV499" s="263"/>
      <c r="AMW499" s="263"/>
      <c r="AMX499" s="263"/>
      <c r="AMY499" s="263"/>
      <c r="AMZ499" s="263"/>
      <c r="ANA499" s="263"/>
      <c r="ANB499" s="263"/>
      <c r="ANC499" s="263"/>
      <c r="AND499" s="263"/>
      <c r="ANE499" s="263"/>
      <c r="ANF499" s="263"/>
      <c r="ANG499" s="263"/>
      <c r="ANH499" s="263"/>
      <c r="ANI499" s="263"/>
      <c r="ANJ499" s="263"/>
      <c r="ANK499" s="263"/>
      <c r="ANL499" s="263"/>
      <c r="ANM499" s="263"/>
      <c r="ANN499" s="263"/>
      <c r="ANO499" s="263"/>
      <c r="ANP499" s="263"/>
      <c r="ANQ499" s="263"/>
      <c r="ANR499" s="263"/>
      <c r="ANS499" s="263"/>
      <c r="ANT499" s="263"/>
      <c r="ANU499" s="263"/>
      <c r="ANV499" s="263"/>
      <c r="ANW499" s="263"/>
      <c r="ANX499" s="263"/>
      <c r="ANY499" s="263"/>
      <c r="ANZ499" s="263"/>
      <c r="AOA499" s="263"/>
      <c r="AOB499" s="263"/>
      <c r="AOC499" s="263"/>
      <c r="AOD499" s="263"/>
      <c r="AOE499" s="263"/>
      <c r="AOF499" s="263"/>
      <c r="AOG499" s="263"/>
      <c r="AOH499" s="263"/>
      <c r="AOI499" s="263"/>
      <c r="AOJ499" s="263"/>
      <c r="AOK499" s="263"/>
      <c r="AOL499" s="263"/>
      <c r="AOM499" s="263"/>
      <c r="AON499" s="263"/>
      <c r="AOO499" s="263"/>
      <c r="AOP499" s="263"/>
      <c r="AOQ499" s="263"/>
      <c r="AOR499" s="263"/>
      <c r="AOS499" s="263"/>
      <c r="AOT499" s="263"/>
      <c r="AOU499" s="263"/>
    </row>
    <row r="500" spans="1:1087" s="264" customFormat="1">
      <c r="A500" s="332"/>
      <c r="B500" s="328"/>
      <c r="C500" s="292"/>
      <c r="D500" s="292"/>
      <c r="E500" s="292"/>
      <c r="F500" s="333"/>
      <c r="G500" s="334"/>
      <c r="H500" s="334"/>
      <c r="I500" s="335"/>
      <c r="J500" s="292"/>
      <c r="K500" s="336"/>
      <c r="L500" s="292"/>
      <c r="N500" s="263"/>
      <c r="O500" s="263"/>
      <c r="P500" s="263"/>
      <c r="Q500" s="263"/>
      <c r="R500" s="263"/>
      <c r="S500" s="263"/>
      <c r="T500" s="263"/>
      <c r="U500" s="263"/>
      <c r="V500" s="263"/>
      <c r="W500" s="263"/>
      <c r="X500" s="263"/>
      <c r="Y500" s="263"/>
      <c r="Z500" s="263"/>
      <c r="AA500" s="263"/>
      <c r="AB500" s="263"/>
      <c r="AC500" s="263"/>
      <c r="AD500" s="263"/>
      <c r="AE500" s="263"/>
      <c r="AF500" s="263"/>
      <c r="AG500" s="263"/>
      <c r="AH500" s="263"/>
      <c r="AI500" s="263"/>
      <c r="AJ500" s="263"/>
      <c r="AK500" s="263"/>
      <c r="AL500" s="263"/>
      <c r="AM500" s="263"/>
      <c r="AN500" s="263"/>
      <c r="AO500" s="263"/>
      <c r="AP500" s="263"/>
      <c r="AQ500" s="263"/>
      <c r="AR500" s="263"/>
      <c r="AS500" s="263"/>
      <c r="AT500" s="263"/>
      <c r="AU500" s="263"/>
      <c r="AV500" s="263"/>
      <c r="AW500" s="263"/>
      <c r="AX500" s="263"/>
      <c r="AY500" s="263"/>
      <c r="AZ500" s="263"/>
      <c r="BA500" s="263"/>
      <c r="BB500" s="263"/>
      <c r="BC500" s="263"/>
      <c r="BD500" s="263"/>
      <c r="BE500" s="263"/>
      <c r="BF500" s="263"/>
      <c r="BG500" s="263"/>
      <c r="BH500" s="263"/>
      <c r="BI500" s="263"/>
      <c r="BJ500" s="263"/>
      <c r="BK500" s="263"/>
      <c r="BL500" s="263"/>
      <c r="BM500" s="263"/>
      <c r="BN500" s="263"/>
      <c r="BO500" s="263"/>
      <c r="BP500" s="263"/>
      <c r="BQ500" s="263"/>
      <c r="BR500" s="263"/>
      <c r="BS500" s="263"/>
      <c r="BT500" s="263"/>
      <c r="BU500" s="263"/>
      <c r="BV500" s="263"/>
      <c r="BW500" s="263"/>
      <c r="BX500" s="263"/>
      <c r="BY500" s="263"/>
      <c r="BZ500" s="263"/>
      <c r="CA500" s="263"/>
      <c r="CB500" s="263"/>
      <c r="CC500" s="263"/>
      <c r="CD500" s="263"/>
      <c r="CE500" s="263"/>
      <c r="CF500" s="263"/>
      <c r="CG500" s="263"/>
      <c r="CH500" s="263"/>
      <c r="CI500" s="263"/>
      <c r="CJ500" s="263"/>
      <c r="CK500" s="263"/>
      <c r="CL500" s="263"/>
      <c r="CM500" s="263"/>
      <c r="CN500" s="263"/>
      <c r="CO500" s="263"/>
      <c r="CP500" s="263"/>
      <c r="CQ500" s="263"/>
      <c r="CR500" s="263"/>
      <c r="CS500" s="263"/>
      <c r="CT500" s="263"/>
      <c r="CU500" s="263"/>
      <c r="CV500" s="263"/>
      <c r="CW500" s="263"/>
      <c r="CX500" s="263"/>
      <c r="CY500" s="263"/>
      <c r="CZ500" s="263"/>
      <c r="DA500" s="263"/>
      <c r="DB500" s="263"/>
      <c r="DC500" s="263"/>
      <c r="DD500" s="263"/>
      <c r="DE500" s="263"/>
      <c r="DF500" s="263"/>
      <c r="DG500" s="263"/>
      <c r="DH500" s="263"/>
      <c r="DI500" s="263"/>
      <c r="DJ500" s="263"/>
      <c r="DK500" s="263"/>
      <c r="DL500" s="263"/>
      <c r="DM500" s="263"/>
      <c r="DN500" s="263"/>
      <c r="DO500" s="263"/>
      <c r="DP500" s="263"/>
      <c r="DQ500" s="263"/>
      <c r="DR500" s="263"/>
      <c r="DS500" s="263"/>
      <c r="DT500" s="263"/>
      <c r="DU500" s="263"/>
      <c r="DV500" s="263"/>
      <c r="DW500" s="263"/>
      <c r="DX500" s="263"/>
      <c r="DY500" s="263"/>
      <c r="DZ500" s="263"/>
      <c r="EA500" s="263"/>
      <c r="EB500" s="263"/>
      <c r="EC500" s="263"/>
      <c r="ED500" s="263"/>
      <c r="EE500" s="263"/>
      <c r="EF500" s="263"/>
      <c r="EG500" s="263"/>
      <c r="EH500" s="263"/>
      <c r="EI500" s="263"/>
      <c r="EJ500" s="263"/>
      <c r="EK500" s="263"/>
      <c r="EL500" s="263"/>
      <c r="EM500" s="263"/>
      <c r="EN500" s="263"/>
      <c r="EO500" s="263"/>
      <c r="EP500" s="263"/>
      <c r="EQ500" s="263"/>
      <c r="ER500" s="263"/>
      <c r="ES500" s="263"/>
      <c r="ET500" s="263"/>
      <c r="EU500" s="263"/>
      <c r="EV500" s="263"/>
      <c r="EW500" s="263"/>
      <c r="EX500" s="263"/>
      <c r="EY500" s="263"/>
      <c r="EZ500" s="263"/>
      <c r="FA500" s="263"/>
      <c r="FB500" s="263"/>
      <c r="FC500" s="263"/>
      <c r="FD500" s="263"/>
      <c r="FE500" s="263"/>
      <c r="FF500" s="263"/>
      <c r="FG500" s="263"/>
      <c r="FH500" s="263"/>
      <c r="FI500" s="263"/>
      <c r="FJ500" s="263"/>
      <c r="FK500" s="263"/>
      <c r="FL500" s="263"/>
      <c r="FM500" s="263"/>
      <c r="FN500" s="263"/>
      <c r="FO500" s="263"/>
      <c r="FP500" s="263"/>
      <c r="FQ500" s="263"/>
      <c r="FR500" s="263"/>
      <c r="FS500" s="263"/>
      <c r="FT500" s="263"/>
      <c r="FU500" s="263"/>
      <c r="FV500" s="263"/>
      <c r="FW500" s="263"/>
      <c r="FX500" s="263"/>
      <c r="FY500" s="263"/>
      <c r="FZ500" s="263"/>
      <c r="GA500" s="263"/>
      <c r="GB500" s="263"/>
      <c r="GC500" s="263"/>
      <c r="GD500" s="263"/>
      <c r="GE500" s="263"/>
      <c r="GF500" s="263"/>
      <c r="GG500" s="263"/>
      <c r="GH500" s="263"/>
      <c r="GI500" s="263"/>
      <c r="GJ500" s="263"/>
      <c r="GK500" s="263"/>
      <c r="GL500" s="263"/>
      <c r="GM500" s="263"/>
      <c r="GN500" s="263"/>
      <c r="GO500" s="263"/>
      <c r="GP500" s="263"/>
      <c r="GQ500" s="263"/>
      <c r="GR500" s="263"/>
      <c r="GS500" s="263"/>
      <c r="GT500" s="263"/>
      <c r="GU500" s="263"/>
      <c r="GV500" s="263"/>
      <c r="GW500" s="263"/>
      <c r="GX500" s="263"/>
      <c r="GY500" s="263"/>
      <c r="GZ500" s="263"/>
      <c r="HA500" s="263"/>
      <c r="HB500" s="263"/>
      <c r="HC500" s="263"/>
      <c r="HD500" s="263"/>
      <c r="HE500" s="263"/>
      <c r="HF500" s="263"/>
      <c r="HG500" s="263"/>
      <c r="HH500" s="263"/>
      <c r="HI500" s="263"/>
      <c r="HJ500" s="263"/>
      <c r="HK500" s="263"/>
      <c r="HL500" s="263"/>
      <c r="HM500" s="263"/>
      <c r="HN500" s="263"/>
      <c r="HO500" s="263"/>
      <c r="HP500" s="263"/>
      <c r="HQ500" s="263"/>
      <c r="HR500" s="263"/>
      <c r="HS500" s="263"/>
      <c r="HT500" s="263"/>
      <c r="HU500" s="263"/>
      <c r="HV500" s="263"/>
      <c r="HW500" s="263"/>
      <c r="HX500" s="263"/>
      <c r="HY500" s="263"/>
      <c r="HZ500" s="263"/>
      <c r="IA500" s="263"/>
      <c r="IB500" s="263"/>
      <c r="IC500" s="263"/>
      <c r="ID500" s="263"/>
      <c r="IE500" s="263"/>
      <c r="IF500" s="263"/>
      <c r="IG500" s="263"/>
      <c r="IH500" s="263"/>
      <c r="II500" s="263"/>
      <c r="IJ500" s="263"/>
      <c r="IK500" s="263"/>
      <c r="IL500" s="263"/>
      <c r="IM500" s="263"/>
      <c r="IN500" s="263"/>
      <c r="IO500" s="263"/>
      <c r="IP500" s="263"/>
      <c r="IQ500" s="263"/>
      <c r="IR500" s="263"/>
      <c r="IS500" s="263"/>
      <c r="IT500" s="263"/>
      <c r="IU500" s="263"/>
      <c r="IV500" s="263"/>
      <c r="IW500" s="263"/>
      <c r="IX500" s="263"/>
      <c r="IY500" s="263"/>
      <c r="IZ500" s="263"/>
      <c r="JA500" s="263"/>
      <c r="JB500" s="263"/>
      <c r="JC500" s="263"/>
      <c r="JD500" s="263"/>
      <c r="JE500" s="263"/>
      <c r="JF500" s="263"/>
      <c r="JG500" s="263"/>
      <c r="JH500" s="263"/>
      <c r="JI500" s="263"/>
      <c r="JJ500" s="263"/>
      <c r="JK500" s="263"/>
      <c r="JL500" s="263"/>
      <c r="JM500" s="263"/>
      <c r="JN500" s="263"/>
      <c r="JO500" s="263"/>
      <c r="JP500" s="263"/>
      <c r="JQ500" s="263"/>
      <c r="JR500" s="263"/>
      <c r="JS500" s="263"/>
      <c r="JT500" s="263"/>
      <c r="JU500" s="263"/>
      <c r="JV500" s="263"/>
      <c r="JW500" s="263"/>
      <c r="JX500" s="263"/>
      <c r="JY500" s="263"/>
      <c r="JZ500" s="263"/>
      <c r="KA500" s="263"/>
      <c r="KB500" s="263"/>
      <c r="KC500" s="263"/>
      <c r="KD500" s="263"/>
      <c r="KE500" s="263"/>
      <c r="KF500" s="263"/>
      <c r="KG500" s="263"/>
      <c r="KH500" s="263"/>
      <c r="KI500" s="263"/>
      <c r="KJ500" s="263"/>
      <c r="KK500" s="263"/>
      <c r="KL500" s="263"/>
      <c r="KM500" s="263"/>
      <c r="KN500" s="263"/>
      <c r="KO500" s="263"/>
      <c r="KP500" s="263"/>
      <c r="KQ500" s="263"/>
      <c r="KR500" s="263"/>
      <c r="KS500" s="263"/>
      <c r="KT500" s="263"/>
      <c r="KU500" s="263"/>
      <c r="KV500" s="263"/>
      <c r="KW500" s="263"/>
      <c r="KX500" s="263"/>
      <c r="KY500" s="263"/>
      <c r="KZ500" s="263"/>
      <c r="LA500" s="263"/>
      <c r="LB500" s="263"/>
      <c r="LC500" s="263"/>
      <c r="LD500" s="263"/>
      <c r="LE500" s="263"/>
      <c r="LF500" s="263"/>
      <c r="LG500" s="263"/>
      <c r="LH500" s="263"/>
      <c r="LI500" s="263"/>
      <c r="LJ500" s="263"/>
      <c r="LK500" s="263"/>
      <c r="LL500" s="263"/>
      <c r="LM500" s="263"/>
      <c r="LN500" s="263"/>
      <c r="LO500" s="263"/>
      <c r="LP500" s="263"/>
      <c r="LQ500" s="263"/>
      <c r="LR500" s="263"/>
      <c r="LS500" s="263"/>
      <c r="LT500" s="263"/>
      <c r="LU500" s="263"/>
      <c r="LV500" s="263"/>
      <c r="LW500" s="263"/>
      <c r="LX500" s="263"/>
      <c r="LY500" s="263"/>
      <c r="LZ500" s="263"/>
      <c r="MA500" s="263"/>
      <c r="MB500" s="263"/>
      <c r="MC500" s="263"/>
      <c r="MD500" s="263"/>
      <c r="ME500" s="263"/>
      <c r="MF500" s="263"/>
      <c r="MG500" s="263"/>
      <c r="MH500" s="263"/>
      <c r="MI500" s="263"/>
      <c r="MJ500" s="263"/>
      <c r="MK500" s="263"/>
      <c r="ML500" s="263"/>
      <c r="MM500" s="263"/>
      <c r="MN500" s="263"/>
      <c r="MO500" s="263"/>
      <c r="MP500" s="263"/>
      <c r="MQ500" s="263"/>
      <c r="MR500" s="263"/>
      <c r="MS500" s="263"/>
      <c r="MT500" s="263"/>
      <c r="MU500" s="263"/>
      <c r="MV500" s="263"/>
      <c r="MW500" s="263"/>
      <c r="MX500" s="263"/>
      <c r="MY500" s="263"/>
      <c r="MZ500" s="263"/>
      <c r="NA500" s="263"/>
      <c r="NB500" s="263"/>
      <c r="NC500" s="263"/>
      <c r="ND500" s="263"/>
      <c r="NE500" s="263"/>
      <c r="NF500" s="263"/>
      <c r="NG500" s="263"/>
      <c r="NH500" s="263"/>
      <c r="NI500" s="263"/>
      <c r="NJ500" s="263"/>
      <c r="NK500" s="263"/>
      <c r="NL500" s="263"/>
      <c r="NM500" s="263"/>
      <c r="NN500" s="263"/>
      <c r="NO500" s="263"/>
      <c r="NP500" s="263"/>
      <c r="NQ500" s="263"/>
      <c r="NR500" s="263"/>
      <c r="NS500" s="263"/>
      <c r="NT500" s="263"/>
      <c r="NU500" s="263"/>
      <c r="NV500" s="263"/>
      <c r="NW500" s="263"/>
      <c r="NX500" s="263"/>
      <c r="NY500" s="263"/>
      <c r="NZ500" s="263"/>
      <c r="OA500" s="263"/>
      <c r="OB500" s="263"/>
      <c r="OC500" s="263"/>
      <c r="OD500" s="263"/>
      <c r="OE500" s="263"/>
      <c r="OF500" s="263"/>
      <c r="OG500" s="263"/>
      <c r="OH500" s="263"/>
      <c r="OI500" s="263"/>
      <c r="OJ500" s="263"/>
      <c r="OK500" s="263"/>
      <c r="OL500" s="263"/>
      <c r="OM500" s="263"/>
      <c r="ON500" s="263"/>
      <c r="OO500" s="263"/>
      <c r="OP500" s="263"/>
      <c r="OQ500" s="263"/>
      <c r="OR500" s="263"/>
      <c r="OS500" s="263"/>
      <c r="OT500" s="263"/>
      <c r="OU500" s="263"/>
      <c r="OV500" s="263"/>
      <c r="OW500" s="263"/>
      <c r="OX500" s="263"/>
      <c r="OY500" s="263"/>
      <c r="OZ500" s="263"/>
      <c r="PA500" s="263"/>
      <c r="PB500" s="263"/>
      <c r="PC500" s="263"/>
      <c r="PD500" s="263"/>
      <c r="PE500" s="263"/>
      <c r="PF500" s="263"/>
      <c r="PG500" s="263"/>
      <c r="PH500" s="263"/>
      <c r="PI500" s="263"/>
      <c r="PJ500" s="263"/>
      <c r="PK500" s="263"/>
      <c r="PL500" s="263"/>
      <c r="PM500" s="263"/>
      <c r="PN500" s="263"/>
      <c r="PO500" s="263"/>
      <c r="PP500" s="263"/>
      <c r="PQ500" s="263"/>
      <c r="PR500" s="263"/>
      <c r="PS500" s="263"/>
      <c r="PT500" s="263"/>
      <c r="PU500" s="263"/>
      <c r="PV500" s="263"/>
      <c r="PW500" s="263"/>
      <c r="PX500" s="263"/>
      <c r="PY500" s="263"/>
      <c r="PZ500" s="263"/>
      <c r="QA500" s="263"/>
      <c r="QB500" s="263"/>
      <c r="QC500" s="263"/>
      <c r="QD500" s="263"/>
      <c r="QE500" s="263"/>
      <c r="QF500" s="263"/>
      <c r="QG500" s="263"/>
      <c r="QH500" s="263"/>
      <c r="QI500" s="263"/>
      <c r="QJ500" s="263"/>
      <c r="QK500" s="263"/>
      <c r="QL500" s="263"/>
      <c r="QM500" s="263"/>
      <c r="QN500" s="263"/>
      <c r="QO500" s="263"/>
      <c r="QP500" s="263"/>
      <c r="QQ500" s="263"/>
      <c r="QR500" s="263"/>
      <c r="QS500" s="263"/>
      <c r="QT500" s="263"/>
      <c r="QU500" s="263"/>
      <c r="QV500" s="263"/>
      <c r="QW500" s="263"/>
      <c r="QX500" s="263"/>
      <c r="QY500" s="263"/>
      <c r="QZ500" s="263"/>
      <c r="RA500" s="263"/>
      <c r="RB500" s="263"/>
      <c r="RC500" s="263"/>
      <c r="RD500" s="263"/>
      <c r="RE500" s="263"/>
      <c r="RF500" s="263"/>
      <c r="RG500" s="263"/>
      <c r="RH500" s="263"/>
      <c r="RI500" s="263"/>
      <c r="RJ500" s="263"/>
      <c r="RK500" s="263"/>
      <c r="RL500" s="263"/>
      <c r="RM500" s="263"/>
      <c r="RN500" s="263"/>
      <c r="RO500" s="263"/>
      <c r="RP500" s="263"/>
      <c r="RQ500" s="263"/>
      <c r="RR500" s="263"/>
      <c r="RS500" s="263"/>
      <c r="RT500" s="263"/>
      <c r="RU500" s="263"/>
      <c r="RV500" s="263"/>
      <c r="RW500" s="263"/>
      <c r="RX500" s="263"/>
      <c r="RY500" s="263"/>
      <c r="RZ500" s="263"/>
      <c r="SA500" s="263"/>
      <c r="SB500" s="263"/>
      <c r="SC500" s="263"/>
      <c r="SD500" s="263"/>
      <c r="SE500" s="263"/>
      <c r="SF500" s="263"/>
      <c r="SG500" s="263"/>
      <c r="SH500" s="263"/>
      <c r="SI500" s="263"/>
      <c r="SJ500" s="263"/>
      <c r="SK500" s="263"/>
      <c r="SL500" s="263"/>
      <c r="SM500" s="263"/>
      <c r="SN500" s="263"/>
      <c r="SO500" s="263"/>
      <c r="SP500" s="263"/>
      <c r="SQ500" s="263"/>
      <c r="SR500" s="263"/>
      <c r="SS500" s="263"/>
      <c r="ST500" s="263"/>
      <c r="SU500" s="263"/>
      <c r="SV500" s="263"/>
      <c r="SW500" s="263"/>
      <c r="SX500" s="263"/>
      <c r="SY500" s="263"/>
      <c r="SZ500" s="263"/>
      <c r="TA500" s="263"/>
      <c r="TB500" s="263"/>
      <c r="TC500" s="263"/>
      <c r="TD500" s="263"/>
      <c r="TE500" s="263"/>
      <c r="TF500" s="263"/>
      <c r="TG500" s="263"/>
      <c r="TH500" s="263"/>
      <c r="TI500" s="263"/>
      <c r="TJ500" s="263"/>
      <c r="TK500" s="263"/>
      <c r="TL500" s="263"/>
      <c r="TM500" s="263"/>
      <c r="TN500" s="263"/>
      <c r="TO500" s="263"/>
      <c r="TP500" s="263"/>
      <c r="TQ500" s="263"/>
      <c r="TR500" s="263"/>
      <c r="TS500" s="263"/>
      <c r="TT500" s="263"/>
      <c r="TU500" s="263"/>
      <c r="TV500" s="263"/>
      <c r="TW500" s="263"/>
      <c r="TX500" s="263"/>
      <c r="TY500" s="263"/>
      <c r="TZ500" s="263"/>
      <c r="UA500" s="263"/>
      <c r="UB500" s="263"/>
      <c r="UC500" s="263"/>
      <c r="UD500" s="263"/>
      <c r="UE500" s="263"/>
      <c r="UF500" s="263"/>
      <c r="UG500" s="263"/>
      <c r="UH500" s="263"/>
      <c r="UI500" s="263"/>
      <c r="UJ500" s="263"/>
      <c r="UK500" s="263"/>
      <c r="UL500" s="263"/>
      <c r="UM500" s="263"/>
      <c r="UN500" s="263"/>
      <c r="UO500" s="263"/>
      <c r="UP500" s="263"/>
      <c r="UQ500" s="263"/>
      <c r="UR500" s="263"/>
      <c r="US500" s="263"/>
      <c r="UT500" s="263"/>
      <c r="UU500" s="263"/>
      <c r="UV500" s="263"/>
      <c r="UW500" s="263"/>
      <c r="UX500" s="263"/>
      <c r="UY500" s="263"/>
      <c r="UZ500" s="263"/>
      <c r="VA500" s="263"/>
      <c r="VB500" s="263"/>
      <c r="VC500" s="263"/>
      <c r="VD500" s="263"/>
      <c r="VE500" s="263"/>
      <c r="VF500" s="263"/>
      <c r="VG500" s="263"/>
      <c r="VH500" s="263"/>
      <c r="VI500" s="263"/>
      <c r="VJ500" s="263"/>
      <c r="VK500" s="263"/>
      <c r="VL500" s="263"/>
      <c r="VM500" s="263"/>
      <c r="VN500" s="263"/>
      <c r="VO500" s="263"/>
      <c r="VP500" s="263"/>
      <c r="VQ500" s="263"/>
      <c r="VR500" s="263"/>
      <c r="VS500" s="263"/>
      <c r="VT500" s="263"/>
      <c r="VU500" s="263"/>
      <c r="VV500" s="263"/>
      <c r="VW500" s="263"/>
      <c r="VX500" s="263"/>
      <c r="VY500" s="263"/>
      <c r="VZ500" s="263"/>
      <c r="WA500" s="263"/>
      <c r="WB500" s="263"/>
      <c r="WC500" s="263"/>
      <c r="WD500" s="263"/>
      <c r="WE500" s="263"/>
      <c r="WF500" s="263"/>
      <c r="WG500" s="263"/>
      <c r="WH500" s="263"/>
      <c r="WI500" s="263"/>
      <c r="WJ500" s="263"/>
      <c r="WK500" s="263"/>
      <c r="WL500" s="263"/>
      <c r="WM500" s="263"/>
      <c r="WN500" s="263"/>
      <c r="WO500" s="263"/>
      <c r="WP500" s="263"/>
      <c r="WQ500" s="263"/>
      <c r="WR500" s="263"/>
      <c r="WS500" s="263"/>
      <c r="WT500" s="263"/>
      <c r="WU500" s="263"/>
      <c r="WV500" s="263"/>
      <c r="WW500" s="263"/>
      <c r="WX500" s="263"/>
      <c r="WY500" s="263"/>
      <c r="WZ500" s="263"/>
      <c r="XA500" s="263"/>
      <c r="XB500" s="263"/>
      <c r="XC500" s="263"/>
      <c r="XD500" s="263"/>
      <c r="XE500" s="263"/>
      <c r="XF500" s="263"/>
      <c r="XG500" s="263"/>
      <c r="XH500" s="263"/>
      <c r="XI500" s="263"/>
      <c r="XJ500" s="263"/>
      <c r="XK500" s="263"/>
      <c r="XL500" s="263"/>
      <c r="XM500" s="263"/>
      <c r="XN500" s="263"/>
      <c r="XO500" s="263"/>
      <c r="XP500" s="263"/>
      <c r="XQ500" s="263"/>
      <c r="XR500" s="263"/>
      <c r="XS500" s="263"/>
      <c r="XT500" s="263"/>
      <c r="XU500" s="263"/>
      <c r="XV500" s="263"/>
      <c r="XW500" s="263"/>
      <c r="XX500" s="263"/>
      <c r="XY500" s="263"/>
      <c r="XZ500" s="263"/>
      <c r="YA500" s="263"/>
      <c r="YB500" s="263"/>
      <c r="YC500" s="263"/>
      <c r="YD500" s="263"/>
      <c r="YE500" s="263"/>
      <c r="YF500" s="263"/>
      <c r="YG500" s="263"/>
      <c r="YH500" s="263"/>
      <c r="YI500" s="263"/>
      <c r="YJ500" s="263"/>
      <c r="YK500" s="263"/>
      <c r="YL500" s="263"/>
      <c r="YM500" s="263"/>
      <c r="YN500" s="263"/>
      <c r="YO500" s="263"/>
      <c r="YP500" s="263"/>
      <c r="YQ500" s="263"/>
      <c r="YR500" s="263"/>
      <c r="YS500" s="263"/>
      <c r="YT500" s="263"/>
      <c r="YU500" s="263"/>
      <c r="YV500" s="263"/>
      <c r="YW500" s="263"/>
      <c r="YX500" s="263"/>
      <c r="YY500" s="263"/>
      <c r="YZ500" s="263"/>
      <c r="ZA500" s="263"/>
      <c r="ZB500" s="263"/>
      <c r="ZC500" s="263"/>
      <c r="ZD500" s="263"/>
      <c r="ZE500" s="263"/>
      <c r="ZF500" s="263"/>
      <c r="ZG500" s="263"/>
      <c r="ZH500" s="263"/>
      <c r="ZI500" s="263"/>
      <c r="ZJ500" s="263"/>
      <c r="ZK500" s="263"/>
      <c r="ZL500" s="263"/>
      <c r="ZM500" s="263"/>
      <c r="ZN500" s="263"/>
      <c r="ZO500" s="263"/>
      <c r="ZP500" s="263"/>
      <c r="ZQ500" s="263"/>
      <c r="ZR500" s="263"/>
      <c r="ZS500" s="263"/>
      <c r="ZT500" s="263"/>
      <c r="ZU500" s="263"/>
      <c r="ZV500" s="263"/>
      <c r="ZW500" s="263"/>
      <c r="ZX500" s="263"/>
      <c r="ZY500" s="263"/>
      <c r="ZZ500" s="263"/>
      <c r="AAA500" s="263"/>
      <c r="AAB500" s="263"/>
      <c r="AAC500" s="263"/>
      <c r="AAD500" s="263"/>
      <c r="AAE500" s="263"/>
      <c r="AAF500" s="263"/>
      <c r="AAG500" s="263"/>
      <c r="AAH500" s="263"/>
      <c r="AAI500" s="263"/>
      <c r="AAJ500" s="263"/>
      <c r="AAK500" s="263"/>
      <c r="AAL500" s="263"/>
      <c r="AAM500" s="263"/>
      <c r="AAN500" s="263"/>
      <c r="AAO500" s="263"/>
      <c r="AAP500" s="263"/>
      <c r="AAQ500" s="263"/>
      <c r="AAR500" s="263"/>
      <c r="AAS500" s="263"/>
      <c r="AAT500" s="263"/>
      <c r="AAU500" s="263"/>
      <c r="AAV500" s="263"/>
      <c r="AAW500" s="263"/>
      <c r="AAX500" s="263"/>
      <c r="AAY500" s="263"/>
      <c r="AAZ500" s="263"/>
      <c r="ABA500" s="263"/>
      <c r="ABB500" s="263"/>
      <c r="ABC500" s="263"/>
      <c r="ABD500" s="263"/>
      <c r="ABE500" s="263"/>
      <c r="ABF500" s="263"/>
      <c r="ABG500" s="263"/>
      <c r="ABH500" s="263"/>
      <c r="ABI500" s="263"/>
      <c r="ABJ500" s="263"/>
      <c r="ABK500" s="263"/>
      <c r="ABL500" s="263"/>
      <c r="ABM500" s="263"/>
      <c r="ABN500" s="263"/>
      <c r="ABO500" s="263"/>
      <c r="ABP500" s="263"/>
      <c r="ABQ500" s="263"/>
      <c r="ABR500" s="263"/>
      <c r="ABS500" s="263"/>
      <c r="ABT500" s="263"/>
      <c r="ABU500" s="263"/>
      <c r="ABV500" s="263"/>
      <c r="ABW500" s="263"/>
      <c r="ABX500" s="263"/>
      <c r="ABY500" s="263"/>
      <c r="ABZ500" s="263"/>
      <c r="ACA500" s="263"/>
      <c r="ACB500" s="263"/>
      <c r="ACC500" s="263"/>
      <c r="ACD500" s="263"/>
      <c r="ACE500" s="263"/>
      <c r="ACF500" s="263"/>
      <c r="ACG500" s="263"/>
      <c r="ACH500" s="263"/>
      <c r="ACI500" s="263"/>
      <c r="ACJ500" s="263"/>
      <c r="ACK500" s="263"/>
      <c r="ACL500" s="263"/>
      <c r="ACM500" s="263"/>
      <c r="ACN500" s="263"/>
      <c r="ACO500" s="263"/>
      <c r="ACP500" s="263"/>
      <c r="ACQ500" s="263"/>
      <c r="ACR500" s="263"/>
      <c r="ACS500" s="263"/>
      <c r="ACT500" s="263"/>
      <c r="ACU500" s="263"/>
      <c r="ACV500" s="263"/>
      <c r="ACW500" s="263"/>
      <c r="ACX500" s="263"/>
      <c r="ACY500" s="263"/>
      <c r="ACZ500" s="263"/>
      <c r="ADA500" s="263"/>
      <c r="ADB500" s="263"/>
      <c r="ADC500" s="263"/>
      <c r="ADD500" s="263"/>
      <c r="ADE500" s="263"/>
      <c r="ADF500" s="263"/>
      <c r="ADG500" s="263"/>
      <c r="ADH500" s="263"/>
      <c r="ADI500" s="263"/>
      <c r="ADJ500" s="263"/>
      <c r="ADK500" s="263"/>
      <c r="ADL500" s="263"/>
      <c r="ADM500" s="263"/>
      <c r="ADN500" s="263"/>
      <c r="ADO500" s="263"/>
      <c r="ADP500" s="263"/>
      <c r="ADQ500" s="263"/>
      <c r="ADR500" s="263"/>
      <c r="ADS500" s="263"/>
      <c r="ADT500" s="263"/>
      <c r="ADU500" s="263"/>
      <c r="ADV500" s="263"/>
      <c r="ADW500" s="263"/>
      <c r="ADX500" s="263"/>
      <c r="ADY500" s="263"/>
      <c r="ADZ500" s="263"/>
      <c r="AEA500" s="263"/>
      <c r="AEB500" s="263"/>
      <c r="AEC500" s="263"/>
      <c r="AED500" s="263"/>
      <c r="AEE500" s="263"/>
      <c r="AEF500" s="263"/>
      <c r="AEG500" s="263"/>
      <c r="AEH500" s="263"/>
      <c r="AEI500" s="263"/>
      <c r="AEJ500" s="263"/>
      <c r="AEK500" s="263"/>
      <c r="AEL500" s="263"/>
      <c r="AEM500" s="263"/>
      <c r="AEN500" s="263"/>
      <c r="AEO500" s="263"/>
      <c r="AEP500" s="263"/>
      <c r="AEQ500" s="263"/>
      <c r="AER500" s="263"/>
      <c r="AES500" s="263"/>
      <c r="AET500" s="263"/>
      <c r="AEU500" s="263"/>
      <c r="AEV500" s="263"/>
      <c r="AEW500" s="263"/>
      <c r="AEX500" s="263"/>
      <c r="AEY500" s="263"/>
      <c r="AEZ500" s="263"/>
      <c r="AFA500" s="263"/>
      <c r="AFB500" s="263"/>
      <c r="AFC500" s="263"/>
      <c r="AFD500" s="263"/>
      <c r="AFE500" s="263"/>
      <c r="AFF500" s="263"/>
      <c r="AFG500" s="263"/>
      <c r="AFH500" s="263"/>
      <c r="AFI500" s="263"/>
      <c r="AFJ500" s="263"/>
      <c r="AFK500" s="263"/>
      <c r="AFL500" s="263"/>
      <c r="AFM500" s="263"/>
      <c r="AFN500" s="263"/>
      <c r="AFO500" s="263"/>
      <c r="AFP500" s="263"/>
      <c r="AFQ500" s="263"/>
      <c r="AFR500" s="263"/>
      <c r="AFS500" s="263"/>
      <c r="AFT500" s="263"/>
      <c r="AFU500" s="263"/>
      <c r="AFV500" s="263"/>
      <c r="AFW500" s="263"/>
      <c r="AFX500" s="263"/>
      <c r="AFY500" s="263"/>
      <c r="AFZ500" s="263"/>
      <c r="AGA500" s="263"/>
      <c r="AGB500" s="263"/>
      <c r="AGC500" s="263"/>
      <c r="AGD500" s="263"/>
      <c r="AGE500" s="263"/>
      <c r="AGF500" s="263"/>
      <c r="AGG500" s="263"/>
      <c r="AGH500" s="263"/>
      <c r="AGI500" s="263"/>
      <c r="AGJ500" s="263"/>
      <c r="AGK500" s="263"/>
      <c r="AGL500" s="263"/>
      <c r="AGM500" s="263"/>
      <c r="AGN500" s="263"/>
      <c r="AGO500" s="263"/>
      <c r="AGP500" s="263"/>
      <c r="AGQ500" s="263"/>
      <c r="AGR500" s="263"/>
      <c r="AGS500" s="263"/>
      <c r="AGT500" s="263"/>
      <c r="AGU500" s="263"/>
      <c r="AGV500" s="263"/>
      <c r="AGW500" s="263"/>
      <c r="AGX500" s="263"/>
      <c r="AGY500" s="263"/>
      <c r="AGZ500" s="263"/>
      <c r="AHA500" s="263"/>
      <c r="AHB500" s="263"/>
      <c r="AHC500" s="263"/>
      <c r="AHD500" s="263"/>
      <c r="AHE500" s="263"/>
      <c r="AHF500" s="263"/>
      <c r="AHG500" s="263"/>
      <c r="AHH500" s="263"/>
      <c r="AHI500" s="263"/>
      <c r="AHJ500" s="263"/>
      <c r="AHK500" s="263"/>
      <c r="AHL500" s="263"/>
      <c r="AHM500" s="263"/>
      <c r="AHN500" s="263"/>
      <c r="AHO500" s="263"/>
      <c r="AHP500" s="263"/>
      <c r="AHQ500" s="263"/>
      <c r="AHR500" s="263"/>
      <c r="AHS500" s="263"/>
      <c r="AHT500" s="263"/>
      <c r="AHU500" s="263"/>
      <c r="AHV500" s="263"/>
      <c r="AHW500" s="263"/>
      <c r="AHX500" s="263"/>
      <c r="AHY500" s="263"/>
      <c r="AHZ500" s="263"/>
      <c r="AIA500" s="263"/>
      <c r="AIB500" s="263"/>
      <c r="AIC500" s="263"/>
      <c r="AID500" s="263"/>
      <c r="AIE500" s="263"/>
      <c r="AIF500" s="263"/>
      <c r="AIG500" s="263"/>
      <c r="AIH500" s="263"/>
      <c r="AII500" s="263"/>
      <c r="AIJ500" s="263"/>
      <c r="AIK500" s="263"/>
      <c r="AIL500" s="263"/>
      <c r="AIM500" s="263"/>
      <c r="AIN500" s="263"/>
      <c r="AIO500" s="263"/>
      <c r="AIP500" s="263"/>
      <c r="AIQ500" s="263"/>
      <c r="AIR500" s="263"/>
      <c r="AIS500" s="263"/>
      <c r="AIT500" s="263"/>
      <c r="AIU500" s="263"/>
      <c r="AIV500" s="263"/>
      <c r="AIW500" s="263"/>
      <c r="AIX500" s="263"/>
      <c r="AIY500" s="263"/>
      <c r="AIZ500" s="263"/>
      <c r="AJA500" s="263"/>
      <c r="AJB500" s="263"/>
      <c r="AJC500" s="263"/>
      <c r="AJD500" s="263"/>
      <c r="AJE500" s="263"/>
      <c r="AJF500" s="263"/>
      <c r="AJG500" s="263"/>
      <c r="AJH500" s="263"/>
      <c r="AJI500" s="263"/>
      <c r="AJJ500" s="263"/>
      <c r="AJK500" s="263"/>
      <c r="AJL500" s="263"/>
      <c r="AJM500" s="263"/>
      <c r="AJN500" s="263"/>
      <c r="AJO500" s="263"/>
      <c r="AJP500" s="263"/>
      <c r="AJQ500" s="263"/>
      <c r="AJR500" s="263"/>
      <c r="AJS500" s="263"/>
      <c r="AJT500" s="263"/>
      <c r="AJU500" s="263"/>
      <c r="AJV500" s="263"/>
      <c r="AJW500" s="263"/>
      <c r="AJX500" s="263"/>
      <c r="AJY500" s="263"/>
      <c r="AJZ500" s="263"/>
      <c r="AKA500" s="263"/>
      <c r="AKB500" s="263"/>
      <c r="AKC500" s="263"/>
      <c r="AKD500" s="263"/>
      <c r="AKE500" s="263"/>
      <c r="AKF500" s="263"/>
      <c r="AKG500" s="263"/>
      <c r="AKH500" s="263"/>
      <c r="AKI500" s="263"/>
      <c r="AKJ500" s="263"/>
      <c r="AKK500" s="263"/>
      <c r="AKL500" s="263"/>
      <c r="AKM500" s="263"/>
      <c r="AKN500" s="263"/>
      <c r="AKO500" s="263"/>
      <c r="AKP500" s="263"/>
      <c r="AKQ500" s="263"/>
      <c r="AKR500" s="263"/>
      <c r="AKS500" s="263"/>
      <c r="AKT500" s="263"/>
      <c r="AKU500" s="263"/>
      <c r="AKV500" s="263"/>
      <c r="AKW500" s="263"/>
      <c r="AKX500" s="263"/>
      <c r="AKY500" s="263"/>
      <c r="AKZ500" s="263"/>
      <c r="ALA500" s="263"/>
      <c r="ALB500" s="263"/>
      <c r="ALC500" s="263"/>
      <c r="ALD500" s="263"/>
      <c r="ALE500" s="263"/>
      <c r="ALF500" s="263"/>
      <c r="ALG500" s="263"/>
      <c r="ALH500" s="263"/>
      <c r="ALI500" s="263"/>
      <c r="ALJ500" s="263"/>
      <c r="ALK500" s="263"/>
      <c r="ALL500" s="263"/>
      <c r="ALM500" s="263"/>
      <c r="ALN500" s="263"/>
      <c r="ALO500" s="263"/>
      <c r="ALP500" s="263"/>
      <c r="ALQ500" s="263"/>
      <c r="ALR500" s="263"/>
      <c r="ALS500" s="263"/>
      <c r="ALT500" s="263"/>
      <c r="ALU500" s="263"/>
      <c r="ALV500" s="263"/>
      <c r="ALW500" s="263"/>
      <c r="ALX500" s="263"/>
      <c r="ALY500" s="263"/>
      <c r="ALZ500" s="263"/>
      <c r="AMA500" s="263"/>
      <c r="AMB500" s="263"/>
      <c r="AMC500" s="263"/>
      <c r="AMD500" s="263"/>
      <c r="AME500" s="263"/>
      <c r="AMF500" s="263"/>
      <c r="AMG500" s="263"/>
      <c r="AMH500" s="263"/>
      <c r="AMI500" s="263"/>
      <c r="AMJ500" s="263"/>
      <c r="AMK500" s="263"/>
      <c r="AML500" s="263"/>
      <c r="AMM500" s="263"/>
      <c r="AMN500" s="263"/>
      <c r="AMO500" s="263"/>
      <c r="AMP500" s="263"/>
      <c r="AMQ500" s="263"/>
      <c r="AMR500" s="263"/>
      <c r="AMS500" s="263"/>
      <c r="AMT500" s="263"/>
      <c r="AMU500" s="263"/>
      <c r="AMV500" s="263"/>
      <c r="AMW500" s="263"/>
      <c r="AMX500" s="263"/>
      <c r="AMY500" s="263"/>
      <c r="AMZ500" s="263"/>
      <c r="ANA500" s="263"/>
      <c r="ANB500" s="263"/>
      <c r="ANC500" s="263"/>
      <c r="AND500" s="263"/>
      <c r="ANE500" s="263"/>
      <c r="ANF500" s="263"/>
      <c r="ANG500" s="263"/>
      <c r="ANH500" s="263"/>
      <c r="ANI500" s="263"/>
      <c r="ANJ500" s="263"/>
      <c r="ANK500" s="263"/>
      <c r="ANL500" s="263"/>
      <c r="ANM500" s="263"/>
      <c r="ANN500" s="263"/>
      <c r="ANO500" s="263"/>
      <c r="ANP500" s="263"/>
      <c r="ANQ500" s="263"/>
      <c r="ANR500" s="263"/>
      <c r="ANS500" s="263"/>
      <c r="ANT500" s="263"/>
      <c r="ANU500" s="263"/>
      <c r="ANV500" s="263"/>
      <c r="ANW500" s="263"/>
      <c r="ANX500" s="263"/>
      <c r="ANY500" s="263"/>
      <c r="ANZ500" s="263"/>
      <c r="AOA500" s="263"/>
      <c r="AOB500" s="263"/>
      <c r="AOC500" s="263"/>
      <c r="AOD500" s="263"/>
      <c r="AOE500" s="263"/>
      <c r="AOF500" s="263"/>
      <c r="AOG500" s="263"/>
      <c r="AOH500" s="263"/>
      <c r="AOI500" s="263"/>
      <c r="AOJ500" s="263"/>
      <c r="AOK500" s="263"/>
      <c r="AOL500" s="263"/>
      <c r="AOM500" s="263"/>
      <c r="AON500" s="263"/>
      <c r="AOO500" s="263"/>
      <c r="AOP500" s="263"/>
      <c r="AOQ500" s="263"/>
      <c r="AOR500" s="263"/>
      <c r="AOS500" s="263"/>
      <c r="AOT500" s="263"/>
      <c r="AOU500" s="263"/>
    </row>
    <row r="501" spans="1:1087" s="264" customFormat="1">
      <c r="A501" s="332"/>
      <c r="B501" s="328"/>
      <c r="C501" s="292"/>
      <c r="D501" s="292"/>
      <c r="E501" s="292"/>
      <c r="F501" s="333"/>
      <c r="G501" s="334"/>
      <c r="H501" s="334"/>
      <c r="I501" s="335"/>
      <c r="J501" s="292"/>
      <c r="K501" s="336"/>
      <c r="L501" s="292"/>
      <c r="N501" s="263"/>
      <c r="O501" s="263"/>
      <c r="P501" s="263"/>
      <c r="Q501" s="263"/>
      <c r="R501" s="263"/>
      <c r="S501" s="263"/>
      <c r="T501" s="263"/>
      <c r="U501" s="263"/>
      <c r="V501" s="263"/>
      <c r="W501" s="263"/>
      <c r="X501" s="263"/>
      <c r="Y501" s="263"/>
      <c r="Z501" s="263"/>
      <c r="AA501" s="263"/>
      <c r="AB501" s="263"/>
      <c r="AC501" s="263"/>
      <c r="AD501" s="263"/>
      <c r="AE501" s="263"/>
      <c r="AF501" s="263"/>
      <c r="AG501" s="263"/>
      <c r="AH501" s="263"/>
      <c r="AI501" s="263"/>
      <c r="AJ501" s="263"/>
      <c r="AK501" s="263"/>
      <c r="AL501" s="263"/>
      <c r="AM501" s="263"/>
      <c r="AN501" s="263"/>
      <c r="AO501" s="263"/>
      <c r="AP501" s="263"/>
      <c r="AQ501" s="263"/>
      <c r="AR501" s="263"/>
      <c r="AS501" s="263"/>
      <c r="AT501" s="263"/>
      <c r="AU501" s="263"/>
      <c r="AV501" s="263"/>
      <c r="AW501" s="263"/>
      <c r="AX501" s="263"/>
      <c r="AY501" s="263"/>
      <c r="AZ501" s="263"/>
      <c r="BA501" s="263"/>
      <c r="BB501" s="263"/>
      <c r="BC501" s="263"/>
      <c r="BD501" s="263"/>
      <c r="BE501" s="263"/>
      <c r="BF501" s="263"/>
      <c r="BG501" s="263"/>
      <c r="BH501" s="263"/>
      <c r="BI501" s="263"/>
      <c r="BJ501" s="263"/>
      <c r="BK501" s="263"/>
      <c r="BL501" s="263"/>
      <c r="BM501" s="263"/>
      <c r="BN501" s="263"/>
      <c r="BO501" s="263"/>
      <c r="BP501" s="263"/>
      <c r="BQ501" s="263"/>
      <c r="BR501" s="263"/>
      <c r="BS501" s="263"/>
      <c r="BT501" s="263"/>
      <c r="BU501" s="263"/>
      <c r="BV501" s="263"/>
      <c r="BW501" s="263"/>
      <c r="BX501" s="263"/>
      <c r="BY501" s="263"/>
      <c r="BZ501" s="263"/>
      <c r="CA501" s="263"/>
      <c r="CB501" s="263"/>
      <c r="CC501" s="263"/>
      <c r="CD501" s="263"/>
      <c r="CE501" s="263"/>
      <c r="CF501" s="263"/>
      <c r="CG501" s="263"/>
      <c r="CH501" s="263"/>
      <c r="CI501" s="263"/>
      <c r="CJ501" s="263"/>
      <c r="CK501" s="263"/>
      <c r="CL501" s="263"/>
      <c r="CM501" s="263"/>
      <c r="CN501" s="263"/>
      <c r="CO501" s="263"/>
      <c r="CP501" s="263"/>
      <c r="CQ501" s="263"/>
      <c r="CR501" s="263"/>
      <c r="CS501" s="263"/>
      <c r="CT501" s="263"/>
      <c r="CU501" s="263"/>
      <c r="CV501" s="263"/>
      <c r="CW501" s="263"/>
      <c r="CX501" s="263"/>
      <c r="CY501" s="263"/>
      <c r="CZ501" s="263"/>
      <c r="DA501" s="263"/>
      <c r="DB501" s="263"/>
      <c r="DC501" s="263"/>
      <c r="DD501" s="263"/>
      <c r="DE501" s="263"/>
      <c r="DF501" s="263"/>
      <c r="DG501" s="263"/>
      <c r="DH501" s="263"/>
      <c r="DI501" s="263"/>
      <c r="DJ501" s="263"/>
      <c r="DK501" s="263"/>
      <c r="DL501" s="263"/>
      <c r="DM501" s="263"/>
      <c r="DN501" s="263"/>
      <c r="DO501" s="263"/>
      <c r="DP501" s="263"/>
      <c r="DQ501" s="263"/>
      <c r="DR501" s="263"/>
      <c r="DS501" s="263"/>
      <c r="DT501" s="263"/>
      <c r="DU501" s="263"/>
      <c r="DV501" s="263"/>
      <c r="DW501" s="263"/>
      <c r="DX501" s="263"/>
      <c r="DY501" s="263"/>
      <c r="DZ501" s="263"/>
      <c r="EA501" s="263"/>
      <c r="EB501" s="263"/>
      <c r="EC501" s="263"/>
      <c r="ED501" s="263"/>
      <c r="EE501" s="263"/>
      <c r="EF501" s="263"/>
      <c r="EG501" s="263"/>
      <c r="EH501" s="263"/>
      <c r="EI501" s="263"/>
      <c r="EJ501" s="263"/>
      <c r="EK501" s="263"/>
      <c r="EL501" s="263"/>
      <c r="EM501" s="263"/>
      <c r="EN501" s="263"/>
      <c r="EO501" s="263"/>
      <c r="EP501" s="263"/>
      <c r="EQ501" s="263"/>
      <c r="ER501" s="263"/>
      <c r="ES501" s="263"/>
      <c r="ET501" s="263"/>
      <c r="EU501" s="263"/>
      <c r="EV501" s="263"/>
      <c r="EW501" s="263"/>
      <c r="EX501" s="263"/>
      <c r="EY501" s="263"/>
      <c r="EZ501" s="263"/>
      <c r="FA501" s="263"/>
      <c r="FB501" s="263"/>
      <c r="FC501" s="263"/>
      <c r="FD501" s="263"/>
      <c r="FE501" s="263"/>
      <c r="FF501" s="263"/>
      <c r="FG501" s="263"/>
      <c r="FH501" s="263"/>
      <c r="FI501" s="263"/>
      <c r="FJ501" s="263"/>
      <c r="FK501" s="263"/>
      <c r="FL501" s="263"/>
      <c r="FM501" s="263"/>
      <c r="FN501" s="263"/>
      <c r="FO501" s="263"/>
      <c r="FP501" s="263"/>
      <c r="FQ501" s="263"/>
      <c r="FR501" s="263"/>
      <c r="FS501" s="263"/>
      <c r="FT501" s="263"/>
      <c r="FU501" s="263"/>
      <c r="FV501" s="263"/>
      <c r="FW501" s="263"/>
      <c r="FX501" s="263"/>
      <c r="FY501" s="263"/>
      <c r="FZ501" s="263"/>
      <c r="GA501" s="263"/>
      <c r="GB501" s="263"/>
      <c r="GC501" s="263"/>
      <c r="GD501" s="263"/>
      <c r="GE501" s="263"/>
      <c r="GF501" s="263"/>
      <c r="GG501" s="263"/>
      <c r="GH501" s="263"/>
      <c r="GI501" s="263"/>
      <c r="GJ501" s="263"/>
      <c r="GK501" s="263"/>
      <c r="GL501" s="263"/>
      <c r="GM501" s="263"/>
      <c r="GN501" s="263"/>
      <c r="GO501" s="263"/>
      <c r="GP501" s="263"/>
      <c r="GQ501" s="263"/>
      <c r="GR501" s="263"/>
      <c r="GS501" s="263"/>
      <c r="GT501" s="263"/>
      <c r="GU501" s="263"/>
      <c r="GV501" s="263"/>
      <c r="GW501" s="263"/>
      <c r="GX501" s="263"/>
      <c r="GY501" s="263"/>
      <c r="GZ501" s="263"/>
      <c r="HA501" s="263"/>
      <c r="HB501" s="263"/>
      <c r="HC501" s="263"/>
      <c r="HD501" s="263"/>
      <c r="HE501" s="263"/>
      <c r="HF501" s="263"/>
      <c r="HG501" s="263"/>
      <c r="HH501" s="263"/>
      <c r="HI501" s="263"/>
      <c r="HJ501" s="263"/>
      <c r="HK501" s="263"/>
      <c r="HL501" s="263"/>
      <c r="HM501" s="263"/>
      <c r="HN501" s="263"/>
      <c r="HO501" s="263"/>
      <c r="HP501" s="263"/>
      <c r="HQ501" s="263"/>
      <c r="HR501" s="263"/>
      <c r="HS501" s="263"/>
      <c r="HT501" s="263"/>
      <c r="HU501" s="263"/>
      <c r="HV501" s="263"/>
      <c r="HW501" s="263"/>
      <c r="HX501" s="263"/>
      <c r="HY501" s="263"/>
      <c r="HZ501" s="263"/>
      <c r="IA501" s="263"/>
      <c r="IB501" s="263"/>
      <c r="IC501" s="263"/>
      <c r="ID501" s="263"/>
      <c r="IE501" s="263"/>
      <c r="IF501" s="263"/>
      <c r="IG501" s="263"/>
      <c r="IH501" s="263"/>
      <c r="II501" s="263"/>
      <c r="IJ501" s="263"/>
      <c r="IK501" s="263"/>
      <c r="IL501" s="263"/>
      <c r="IM501" s="263"/>
      <c r="IN501" s="263"/>
      <c r="IO501" s="263"/>
      <c r="IP501" s="263"/>
      <c r="IQ501" s="263"/>
      <c r="IR501" s="263"/>
      <c r="IS501" s="263"/>
      <c r="IT501" s="263"/>
      <c r="IU501" s="263"/>
      <c r="IV501" s="263"/>
      <c r="IW501" s="263"/>
      <c r="IX501" s="263"/>
      <c r="IY501" s="263"/>
      <c r="IZ501" s="263"/>
      <c r="JA501" s="263"/>
      <c r="JB501" s="263"/>
      <c r="JC501" s="263"/>
      <c r="JD501" s="263"/>
      <c r="JE501" s="263"/>
      <c r="JF501" s="263"/>
      <c r="JG501" s="263"/>
      <c r="JH501" s="263"/>
      <c r="JI501" s="263"/>
      <c r="JJ501" s="263"/>
      <c r="JK501" s="263"/>
      <c r="JL501" s="263"/>
      <c r="JM501" s="263"/>
      <c r="JN501" s="263"/>
      <c r="JO501" s="263"/>
      <c r="JP501" s="263"/>
      <c r="JQ501" s="263"/>
      <c r="JR501" s="263"/>
      <c r="JS501" s="263"/>
      <c r="JT501" s="263"/>
      <c r="JU501" s="263"/>
      <c r="JV501" s="263"/>
      <c r="JW501" s="263"/>
      <c r="JX501" s="263"/>
      <c r="JY501" s="263"/>
      <c r="JZ501" s="263"/>
      <c r="KA501" s="263"/>
      <c r="KB501" s="263"/>
      <c r="KC501" s="263"/>
      <c r="KD501" s="263"/>
      <c r="KE501" s="263"/>
      <c r="KF501" s="263"/>
      <c r="KG501" s="263"/>
      <c r="KH501" s="263"/>
      <c r="KI501" s="263"/>
      <c r="KJ501" s="263"/>
      <c r="KK501" s="263"/>
      <c r="KL501" s="263"/>
      <c r="KM501" s="263"/>
      <c r="KN501" s="263"/>
      <c r="KO501" s="263"/>
      <c r="KP501" s="263"/>
      <c r="KQ501" s="263"/>
      <c r="KR501" s="263"/>
      <c r="KS501" s="263"/>
      <c r="KT501" s="263"/>
      <c r="KU501" s="263"/>
      <c r="KV501" s="263"/>
      <c r="KW501" s="263"/>
      <c r="KX501" s="263"/>
      <c r="KY501" s="263"/>
      <c r="KZ501" s="263"/>
      <c r="LA501" s="263"/>
      <c r="LB501" s="263"/>
      <c r="LC501" s="263"/>
      <c r="LD501" s="263"/>
      <c r="LE501" s="263"/>
      <c r="LF501" s="263"/>
      <c r="LG501" s="263"/>
      <c r="LH501" s="263"/>
      <c r="LI501" s="263"/>
      <c r="LJ501" s="263"/>
      <c r="LK501" s="263"/>
      <c r="LL501" s="263"/>
      <c r="LM501" s="263"/>
      <c r="LN501" s="263"/>
      <c r="LO501" s="263"/>
      <c r="LP501" s="263"/>
      <c r="LQ501" s="263"/>
      <c r="LR501" s="263"/>
      <c r="LS501" s="263"/>
      <c r="LT501" s="263"/>
      <c r="LU501" s="263"/>
      <c r="LV501" s="263"/>
      <c r="LW501" s="263"/>
      <c r="LX501" s="263"/>
      <c r="LY501" s="263"/>
      <c r="LZ501" s="263"/>
      <c r="MA501" s="263"/>
      <c r="MB501" s="263"/>
      <c r="MC501" s="263"/>
      <c r="MD501" s="263"/>
      <c r="ME501" s="263"/>
      <c r="MF501" s="263"/>
      <c r="MG501" s="263"/>
      <c r="MH501" s="263"/>
      <c r="MI501" s="263"/>
      <c r="MJ501" s="263"/>
      <c r="MK501" s="263"/>
      <c r="ML501" s="263"/>
      <c r="MM501" s="263"/>
      <c r="MN501" s="263"/>
      <c r="MO501" s="263"/>
      <c r="MP501" s="263"/>
      <c r="MQ501" s="263"/>
      <c r="MR501" s="263"/>
      <c r="MS501" s="263"/>
      <c r="MT501" s="263"/>
      <c r="MU501" s="263"/>
      <c r="MV501" s="263"/>
      <c r="MW501" s="263"/>
      <c r="MX501" s="263"/>
      <c r="MY501" s="263"/>
      <c r="MZ501" s="263"/>
      <c r="NA501" s="263"/>
      <c r="NB501" s="263"/>
      <c r="NC501" s="263"/>
      <c r="ND501" s="263"/>
      <c r="NE501" s="263"/>
      <c r="NF501" s="263"/>
      <c r="NG501" s="263"/>
      <c r="NH501" s="263"/>
      <c r="NI501" s="263"/>
      <c r="NJ501" s="263"/>
      <c r="NK501" s="263"/>
      <c r="NL501" s="263"/>
      <c r="NM501" s="263"/>
      <c r="NN501" s="263"/>
      <c r="NO501" s="263"/>
      <c r="NP501" s="263"/>
      <c r="NQ501" s="263"/>
      <c r="NR501" s="263"/>
      <c r="NS501" s="263"/>
      <c r="NT501" s="263"/>
      <c r="NU501" s="263"/>
      <c r="NV501" s="263"/>
      <c r="NW501" s="263"/>
      <c r="NX501" s="263"/>
      <c r="NY501" s="263"/>
      <c r="NZ501" s="263"/>
      <c r="OA501" s="263"/>
      <c r="OB501" s="263"/>
      <c r="OC501" s="263"/>
      <c r="OD501" s="263"/>
      <c r="OE501" s="263"/>
      <c r="OF501" s="263"/>
      <c r="OG501" s="263"/>
      <c r="OH501" s="263"/>
      <c r="OI501" s="263"/>
      <c r="OJ501" s="263"/>
      <c r="OK501" s="263"/>
      <c r="OL501" s="263"/>
      <c r="OM501" s="263"/>
      <c r="ON501" s="263"/>
      <c r="OO501" s="263"/>
      <c r="OP501" s="263"/>
      <c r="OQ501" s="263"/>
      <c r="OR501" s="263"/>
      <c r="OS501" s="263"/>
      <c r="OT501" s="263"/>
      <c r="OU501" s="263"/>
      <c r="OV501" s="263"/>
      <c r="OW501" s="263"/>
      <c r="OX501" s="263"/>
      <c r="OY501" s="263"/>
      <c r="OZ501" s="263"/>
      <c r="PA501" s="263"/>
      <c r="PB501" s="263"/>
      <c r="PC501" s="263"/>
      <c r="PD501" s="263"/>
      <c r="PE501" s="263"/>
      <c r="PF501" s="263"/>
      <c r="PG501" s="263"/>
      <c r="PH501" s="263"/>
      <c r="PI501" s="263"/>
      <c r="PJ501" s="263"/>
      <c r="PK501" s="263"/>
      <c r="PL501" s="263"/>
      <c r="PM501" s="263"/>
      <c r="PN501" s="263"/>
      <c r="PO501" s="263"/>
      <c r="PP501" s="263"/>
      <c r="PQ501" s="263"/>
      <c r="PR501" s="263"/>
      <c r="PS501" s="263"/>
      <c r="PT501" s="263"/>
      <c r="PU501" s="263"/>
      <c r="PV501" s="263"/>
      <c r="PW501" s="263"/>
      <c r="PX501" s="263"/>
      <c r="PY501" s="263"/>
      <c r="PZ501" s="263"/>
      <c r="QA501" s="263"/>
      <c r="QB501" s="263"/>
      <c r="QC501" s="263"/>
      <c r="QD501" s="263"/>
      <c r="QE501" s="263"/>
      <c r="QF501" s="263"/>
      <c r="QG501" s="263"/>
      <c r="QH501" s="263"/>
      <c r="QI501" s="263"/>
      <c r="QJ501" s="263"/>
      <c r="QK501" s="263"/>
      <c r="QL501" s="263"/>
      <c r="QM501" s="263"/>
      <c r="QN501" s="263"/>
      <c r="QO501" s="263"/>
      <c r="QP501" s="263"/>
      <c r="QQ501" s="263"/>
      <c r="QR501" s="263"/>
      <c r="QS501" s="263"/>
      <c r="QT501" s="263"/>
      <c r="QU501" s="263"/>
      <c r="QV501" s="263"/>
      <c r="QW501" s="263"/>
      <c r="QX501" s="263"/>
      <c r="QY501" s="263"/>
      <c r="QZ501" s="263"/>
      <c r="RA501" s="263"/>
      <c r="RB501" s="263"/>
      <c r="RC501" s="263"/>
      <c r="RD501" s="263"/>
      <c r="RE501" s="263"/>
      <c r="RF501" s="263"/>
      <c r="RG501" s="263"/>
      <c r="RH501" s="263"/>
      <c r="RI501" s="263"/>
      <c r="RJ501" s="263"/>
      <c r="RK501" s="263"/>
      <c r="RL501" s="263"/>
      <c r="RM501" s="263"/>
      <c r="RN501" s="263"/>
      <c r="RO501" s="263"/>
      <c r="RP501" s="263"/>
      <c r="RQ501" s="263"/>
      <c r="RR501" s="263"/>
      <c r="RS501" s="263"/>
      <c r="RT501" s="263"/>
      <c r="RU501" s="263"/>
      <c r="RV501" s="263"/>
      <c r="RW501" s="263"/>
      <c r="RX501" s="263"/>
      <c r="RY501" s="263"/>
      <c r="RZ501" s="263"/>
      <c r="SA501" s="263"/>
      <c r="SB501" s="263"/>
      <c r="SC501" s="263"/>
      <c r="SD501" s="263"/>
      <c r="SE501" s="263"/>
      <c r="SF501" s="263"/>
      <c r="SG501" s="263"/>
      <c r="SH501" s="263"/>
      <c r="SI501" s="263"/>
      <c r="SJ501" s="263"/>
      <c r="SK501" s="263"/>
      <c r="SL501" s="263"/>
      <c r="SM501" s="263"/>
      <c r="SN501" s="263"/>
      <c r="SO501" s="263"/>
      <c r="SP501" s="263"/>
      <c r="SQ501" s="263"/>
      <c r="SR501" s="263"/>
      <c r="SS501" s="263"/>
      <c r="ST501" s="263"/>
      <c r="SU501" s="263"/>
      <c r="SV501" s="263"/>
      <c r="SW501" s="263"/>
      <c r="SX501" s="263"/>
      <c r="SY501" s="263"/>
      <c r="SZ501" s="263"/>
      <c r="TA501" s="263"/>
      <c r="TB501" s="263"/>
      <c r="TC501" s="263"/>
      <c r="TD501" s="263"/>
      <c r="TE501" s="263"/>
      <c r="TF501" s="263"/>
      <c r="TG501" s="263"/>
      <c r="TH501" s="263"/>
      <c r="TI501" s="263"/>
      <c r="TJ501" s="263"/>
      <c r="TK501" s="263"/>
      <c r="TL501" s="263"/>
      <c r="TM501" s="263"/>
      <c r="TN501" s="263"/>
      <c r="TO501" s="263"/>
      <c r="TP501" s="263"/>
      <c r="TQ501" s="263"/>
      <c r="TR501" s="263"/>
      <c r="TS501" s="263"/>
      <c r="TT501" s="263"/>
      <c r="TU501" s="263"/>
      <c r="TV501" s="263"/>
      <c r="TW501" s="263"/>
      <c r="TX501" s="263"/>
      <c r="TY501" s="263"/>
      <c r="TZ501" s="263"/>
      <c r="UA501" s="263"/>
      <c r="UB501" s="263"/>
      <c r="UC501" s="263"/>
      <c r="UD501" s="263"/>
      <c r="UE501" s="263"/>
      <c r="UF501" s="263"/>
      <c r="UG501" s="263"/>
      <c r="UH501" s="263"/>
      <c r="UI501" s="263"/>
      <c r="UJ501" s="263"/>
      <c r="UK501" s="263"/>
      <c r="UL501" s="263"/>
      <c r="UM501" s="263"/>
      <c r="UN501" s="263"/>
      <c r="UO501" s="263"/>
      <c r="UP501" s="263"/>
      <c r="UQ501" s="263"/>
      <c r="UR501" s="263"/>
      <c r="US501" s="263"/>
      <c r="UT501" s="263"/>
      <c r="UU501" s="263"/>
      <c r="UV501" s="263"/>
      <c r="UW501" s="263"/>
      <c r="UX501" s="263"/>
      <c r="UY501" s="263"/>
      <c r="UZ501" s="263"/>
      <c r="VA501" s="263"/>
      <c r="VB501" s="263"/>
      <c r="VC501" s="263"/>
      <c r="VD501" s="263"/>
      <c r="VE501" s="263"/>
      <c r="VF501" s="263"/>
      <c r="VG501" s="263"/>
      <c r="VH501" s="263"/>
      <c r="VI501" s="263"/>
      <c r="VJ501" s="263"/>
      <c r="VK501" s="263"/>
      <c r="VL501" s="263"/>
      <c r="VM501" s="263"/>
      <c r="VN501" s="263"/>
      <c r="VO501" s="263"/>
      <c r="VP501" s="263"/>
      <c r="VQ501" s="263"/>
      <c r="VR501" s="263"/>
      <c r="VS501" s="263"/>
      <c r="VT501" s="263"/>
      <c r="VU501" s="263"/>
      <c r="VV501" s="263"/>
      <c r="VW501" s="263"/>
      <c r="VX501" s="263"/>
      <c r="VY501" s="263"/>
      <c r="VZ501" s="263"/>
      <c r="WA501" s="263"/>
      <c r="WB501" s="263"/>
      <c r="WC501" s="263"/>
      <c r="WD501" s="263"/>
      <c r="WE501" s="263"/>
      <c r="WF501" s="263"/>
      <c r="WG501" s="263"/>
      <c r="WH501" s="263"/>
      <c r="WI501" s="263"/>
      <c r="WJ501" s="263"/>
      <c r="WK501" s="263"/>
      <c r="WL501" s="263"/>
      <c r="WM501" s="263"/>
      <c r="WN501" s="263"/>
      <c r="WO501" s="263"/>
      <c r="WP501" s="263"/>
      <c r="WQ501" s="263"/>
      <c r="WR501" s="263"/>
      <c r="WS501" s="263"/>
      <c r="WT501" s="263"/>
      <c r="WU501" s="263"/>
      <c r="WV501" s="263"/>
      <c r="WW501" s="263"/>
      <c r="WX501" s="263"/>
      <c r="WY501" s="263"/>
      <c r="WZ501" s="263"/>
      <c r="XA501" s="263"/>
      <c r="XB501" s="263"/>
      <c r="XC501" s="263"/>
      <c r="XD501" s="263"/>
      <c r="XE501" s="263"/>
      <c r="XF501" s="263"/>
      <c r="XG501" s="263"/>
      <c r="XH501" s="263"/>
      <c r="XI501" s="263"/>
      <c r="XJ501" s="263"/>
      <c r="XK501" s="263"/>
      <c r="XL501" s="263"/>
      <c r="XM501" s="263"/>
      <c r="XN501" s="263"/>
      <c r="XO501" s="263"/>
      <c r="XP501" s="263"/>
      <c r="XQ501" s="263"/>
      <c r="XR501" s="263"/>
      <c r="XS501" s="263"/>
      <c r="XT501" s="263"/>
      <c r="XU501" s="263"/>
      <c r="XV501" s="263"/>
      <c r="XW501" s="263"/>
      <c r="XX501" s="263"/>
      <c r="XY501" s="263"/>
      <c r="XZ501" s="263"/>
      <c r="YA501" s="263"/>
      <c r="YB501" s="263"/>
      <c r="YC501" s="263"/>
      <c r="YD501" s="263"/>
      <c r="YE501" s="263"/>
      <c r="YF501" s="263"/>
      <c r="YG501" s="263"/>
      <c r="YH501" s="263"/>
      <c r="YI501" s="263"/>
      <c r="YJ501" s="263"/>
      <c r="YK501" s="263"/>
      <c r="YL501" s="263"/>
      <c r="YM501" s="263"/>
      <c r="YN501" s="263"/>
      <c r="YO501" s="263"/>
      <c r="YP501" s="263"/>
      <c r="YQ501" s="263"/>
      <c r="YR501" s="263"/>
      <c r="YS501" s="263"/>
      <c r="YT501" s="263"/>
      <c r="YU501" s="263"/>
      <c r="YV501" s="263"/>
      <c r="YW501" s="263"/>
      <c r="YX501" s="263"/>
      <c r="YY501" s="263"/>
      <c r="YZ501" s="263"/>
      <c r="ZA501" s="263"/>
      <c r="ZB501" s="263"/>
      <c r="ZC501" s="263"/>
      <c r="ZD501" s="263"/>
      <c r="ZE501" s="263"/>
      <c r="ZF501" s="263"/>
      <c r="ZG501" s="263"/>
      <c r="ZH501" s="263"/>
      <c r="ZI501" s="263"/>
      <c r="ZJ501" s="263"/>
      <c r="ZK501" s="263"/>
      <c r="ZL501" s="263"/>
      <c r="ZM501" s="263"/>
      <c r="ZN501" s="263"/>
      <c r="ZO501" s="263"/>
      <c r="ZP501" s="263"/>
      <c r="ZQ501" s="263"/>
      <c r="ZR501" s="263"/>
      <c r="ZS501" s="263"/>
      <c r="ZT501" s="263"/>
      <c r="ZU501" s="263"/>
      <c r="ZV501" s="263"/>
      <c r="ZW501" s="263"/>
      <c r="ZX501" s="263"/>
      <c r="ZY501" s="263"/>
      <c r="ZZ501" s="263"/>
      <c r="AAA501" s="263"/>
      <c r="AAB501" s="263"/>
      <c r="AAC501" s="263"/>
      <c r="AAD501" s="263"/>
      <c r="AAE501" s="263"/>
      <c r="AAF501" s="263"/>
      <c r="AAG501" s="263"/>
      <c r="AAH501" s="263"/>
      <c r="AAI501" s="263"/>
      <c r="AAJ501" s="263"/>
      <c r="AAK501" s="263"/>
      <c r="AAL501" s="263"/>
      <c r="AAM501" s="263"/>
      <c r="AAN501" s="263"/>
      <c r="AAO501" s="263"/>
      <c r="AAP501" s="263"/>
      <c r="AAQ501" s="263"/>
      <c r="AAR501" s="263"/>
      <c r="AAS501" s="263"/>
      <c r="AAT501" s="263"/>
      <c r="AAU501" s="263"/>
      <c r="AAV501" s="263"/>
      <c r="AAW501" s="263"/>
      <c r="AAX501" s="263"/>
      <c r="AAY501" s="263"/>
      <c r="AAZ501" s="263"/>
      <c r="ABA501" s="263"/>
      <c r="ABB501" s="263"/>
      <c r="ABC501" s="263"/>
      <c r="ABD501" s="263"/>
      <c r="ABE501" s="263"/>
      <c r="ABF501" s="263"/>
      <c r="ABG501" s="263"/>
      <c r="ABH501" s="263"/>
      <c r="ABI501" s="263"/>
      <c r="ABJ501" s="263"/>
      <c r="ABK501" s="263"/>
      <c r="ABL501" s="263"/>
      <c r="ABM501" s="263"/>
      <c r="ABN501" s="263"/>
      <c r="ABO501" s="263"/>
      <c r="ABP501" s="263"/>
      <c r="ABQ501" s="263"/>
      <c r="ABR501" s="263"/>
      <c r="ABS501" s="263"/>
      <c r="ABT501" s="263"/>
      <c r="ABU501" s="263"/>
      <c r="ABV501" s="263"/>
      <c r="ABW501" s="263"/>
      <c r="ABX501" s="263"/>
      <c r="ABY501" s="263"/>
      <c r="ABZ501" s="263"/>
      <c r="ACA501" s="263"/>
      <c r="ACB501" s="263"/>
      <c r="ACC501" s="263"/>
      <c r="ACD501" s="263"/>
      <c r="ACE501" s="263"/>
      <c r="ACF501" s="263"/>
      <c r="ACG501" s="263"/>
      <c r="ACH501" s="263"/>
      <c r="ACI501" s="263"/>
      <c r="ACJ501" s="263"/>
      <c r="ACK501" s="263"/>
      <c r="ACL501" s="263"/>
      <c r="ACM501" s="263"/>
      <c r="ACN501" s="263"/>
      <c r="ACO501" s="263"/>
      <c r="ACP501" s="263"/>
      <c r="ACQ501" s="263"/>
      <c r="ACR501" s="263"/>
      <c r="ACS501" s="263"/>
      <c r="ACT501" s="263"/>
      <c r="ACU501" s="263"/>
      <c r="ACV501" s="263"/>
      <c r="ACW501" s="263"/>
      <c r="ACX501" s="263"/>
      <c r="ACY501" s="263"/>
      <c r="ACZ501" s="263"/>
      <c r="ADA501" s="263"/>
      <c r="ADB501" s="263"/>
      <c r="ADC501" s="263"/>
      <c r="ADD501" s="263"/>
      <c r="ADE501" s="263"/>
      <c r="ADF501" s="263"/>
      <c r="ADG501" s="263"/>
      <c r="ADH501" s="263"/>
      <c r="ADI501" s="263"/>
      <c r="ADJ501" s="263"/>
      <c r="ADK501" s="263"/>
      <c r="ADL501" s="263"/>
      <c r="ADM501" s="263"/>
      <c r="ADN501" s="263"/>
      <c r="ADO501" s="263"/>
      <c r="ADP501" s="263"/>
      <c r="ADQ501" s="263"/>
      <c r="ADR501" s="263"/>
      <c r="ADS501" s="263"/>
      <c r="ADT501" s="263"/>
      <c r="ADU501" s="263"/>
      <c r="ADV501" s="263"/>
      <c r="ADW501" s="263"/>
      <c r="ADX501" s="263"/>
      <c r="ADY501" s="263"/>
      <c r="ADZ501" s="263"/>
      <c r="AEA501" s="263"/>
      <c r="AEB501" s="263"/>
      <c r="AEC501" s="263"/>
      <c r="AED501" s="263"/>
      <c r="AEE501" s="263"/>
      <c r="AEF501" s="263"/>
      <c r="AEG501" s="263"/>
      <c r="AEH501" s="263"/>
      <c r="AEI501" s="263"/>
      <c r="AEJ501" s="263"/>
      <c r="AEK501" s="263"/>
      <c r="AEL501" s="263"/>
      <c r="AEM501" s="263"/>
      <c r="AEN501" s="263"/>
      <c r="AEO501" s="263"/>
      <c r="AEP501" s="263"/>
      <c r="AEQ501" s="263"/>
      <c r="AER501" s="263"/>
      <c r="AES501" s="263"/>
      <c r="AET501" s="263"/>
      <c r="AEU501" s="263"/>
      <c r="AEV501" s="263"/>
      <c r="AEW501" s="263"/>
      <c r="AEX501" s="263"/>
      <c r="AEY501" s="263"/>
      <c r="AEZ501" s="263"/>
      <c r="AFA501" s="263"/>
      <c r="AFB501" s="263"/>
      <c r="AFC501" s="263"/>
      <c r="AFD501" s="263"/>
      <c r="AFE501" s="263"/>
      <c r="AFF501" s="263"/>
      <c r="AFG501" s="263"/>
      <c r="AFH501" s="263"/>
      <c r="AFI501" s="263"/>
      <c r="AFJ501" s="263"/>
      <c r="AFK501" s="263"/>
      <c r="AFL501" s="263"/>
      <c r="AFM501" s="263"/>
      <c r="AFN501" s="263"/>
      <c r="AFO501" s="263"/>
      <c r="AFP501" s="263"/>
      <c r="AFQ501" s="263"/>
      <c r="AFR501" s="263"/>
      <c r="AFS501" s="263"/>
      <c r="AFT501" s="263"/>
      <c r="AFU501" s="263"/>
      <c r="AFV501" s="263"/>
      <c r="AFW501" s="263"/>
      <c r="AFX501" s="263"/>
      <c r="AFY501" s="263"/>
      <c r="AFZ501" s="263"/>
      <c r="AGA501" s="263"/>
      <c r="AGB501" s="263"/>
      <c r="AGC501" s="263"/>
      <c r="AGD501" s="263"/>
      <c r="AGE501" s="263"/>
      <c r="AGF501" s="263"/>
      <c r="AGG501" s="263"/>
      <c r="AGH501" s="263"/>
      <c r="AGI501" s="263"/>
      <c r="AGJ501" s="263"/>
      <c r="AGK501" s="263"/>
      <c r="AGL501" s="263"/>
      <c r="AGM501" s="263"/>
      <c r="AGN501" s="263"/>
      <c r="AGO501" s="263"/>
      <c r="AGP501" s="263"/>
      <c r="AGQ501" s="263"/>
      <c r="AGR501" s="263"/>
      <c r="AGS501" s="263"/>
      <c r="AGT501" s="263"/>
      <c r="AGU501" s="263"/>
      <c r="AGV501" s="263"/>
      <c r="AGW501" s="263"/>
      <c r="AGX501" s="263"/>
      <c r="AGY501" s="263"/>
      <c r="AGZ501" s="263"/>
      <c r="AHA501" s="263"/>
      <c r="AHB501" s="263"/>
      <c r="AHC501" s="263"/>
      <c r="AHD501" s="263"/>
      <c r="AHE501" s="263"/>
      <c r="AHF501" s="263"/>
      <c r="AHG501" s="263"/>
      <c r="AHH501" s="263"/>
      <c r="AHI501" s="263"/>
      <c r="AHJ501" s="263"/>
      <c r="AHK501" s="263"/>
      <c r="AHL501" s="263"/>
      <c r="AHM501" s="263"/>
      <c r="AHN501" s="263"/>
      <c r="AHO501" s="263"/>
      <c r="AHP501" s="263"/>
      <c r="AHQ501" s="263"/>
      <c r="AHR501" s="263"/>
      <c r="AHS501" s="263"/>
      <c r="AHT501" s="263"/>
      <c r="AHU501" s="263"/>
      <c r="AHV501" s="263"/>
      <c r="AHW501" s="263"/>
      <c r="AHX501" s="263"/>
      <c r="AHY501" s="263"/>
      <c r="AHZ501" s="263"/>
      <c r="AIA501" s="263"/>
      <c r="AIB501" s="263"/>
      <c r="AIC501" s="263"/>
      <c r="AID501" s="263"/>
      <c r="AIE501" s="263"/>
      <c r="AIF501" s="263"/>
      <c r="AIG501" s="263"/>
      <c r="AIH501" s="263"/>
      <c r="AII501" s="263"/>
      <c r="AIJ501" s="263"/>
      <c r="AIK501" s="263"/>
      <c r="AIL501" s="263"/>
      <c r="AIM501" s="263"/>
      <c r="AIN501" s="263"/>
      <c r="AIO501" s="263"/>
      <c r="AIP501" s="263"/>
      <c r="AIQ501" s="263"/>
      <c r="AIR501" s="263"/>
      <c r="AIS501" s="263"/>
      <c r="AIT501" s="263"/>
      <c r="AIU501" s="263"/>
      <c r="AIV501" s="263"/>
      <c r="AIW501" s="263"/>
      <c r="AIX501" s="263"/>
      <c r="AIY501" s="263"/>
      <c r="AIZ501" s="263"/>
      <c r="AJA501" s="263"/>
      <c r="AJB501" s="263"/>
      <c r="AJC501" s="263"/>
      <c r="AJD501" s="263"/>
      <c r="AJE501" s="263"/>
      <c r="AJF501" s="263"/>
      <c r="AJG501" s="263"/>
      <c r="AJH501" s="263"/>
      <c r="AJI501" s="263"/>
      <c r="AJJ501" s="263"/>
      <c r="AJK501" s="263"/>
      <c r="AJL501" s="263"/>
      <c r="AJM501" s="263"/>
      <c r="AJN501" s="263"/>
      <c r="AJO501" s="263"/>
      <c r="AJP501" s="263"/>
      <c r="AJQ501" s="263"/>
      <c r="AJR501" s="263"/>
      <c r="AJS501" s="263"/>
      <c r="AJT501" s="263"/>
      <c r="AJU501" s="263"/>
      <c r="AJV501" s="263"/>
      <c r="AJW501" s="263"/>
      <c r="AJX501" s="263"/>
      <c r="AJY501" s="263"/>
      <c r="AJZ501" s="263"/>
      <c r="AKA501" s="263"/>
      <c r="AKB501" s="263"/>
      <c r="AKC501" s="263"/>
      <c r="AKD501" s="263"/>
      <c r="AKE501" s="263"/>
      <c r="AKF501" s="263"/>
      <c r="AKG501" s="263"/>
      <c r="AKH501" s="263"/>
      <c r="AKI501" s="263"/>
      <c r="AKJ501" s="263"/>
      <c r="AKK501" s="263"/>
      <c r="AKL501" s="263"/>
      <c r="AKM501" s="263"/>
      <c r="AKN501" s="263"/>
      <c r="AKO501" s="263"/>
      <c r="AKP501" s="263"/>
      <c r="AKQ501" s="263"/>
      <c r="AKR501" s="263"/>
      <c r="AKS501" s="263"/>
      <c r="AKT501" s="263"/>
      <c r="AKU501" s="263"/>
      <c r="AKV501" s="263"/>
      <c r="AKW501" s="263"/>
      <c r="AKX501" s="263"/>
      <c r="AKY501" s="263"/>
      <c r="AKZ501" s="263"/>
      <c r="ALA501" s="263"/>
      <c r="ALB501" s="263"/>
      <c r="ALC501" s="263"/>
      <c r="ALD501" s="263"/>
      <c r="ALE501" s="263"/>
      <c r="ALF501" s="263"/>
      <c r="ALG501" s="263"/>
      <c r="ALH501" s="263"/>
      <c r="ALI501" s="263"/>
      <c r="ALJ501" s="263"/>
      <c r="ALK501" s="263"/>
      <c r="ALL501" s="263"/>
      <c r="ALM501" s="263"/>
      <c r="ALN501" s="263"/>
      <c r="ALO501" s="263"/>
      <c r="ALP501" s="263"/>
      <c r="ALQ501" s="263"/>
      <c r="ALR501" s="263"/>
      <c r="ALS501" s="263"/>
      <c r="ALT501" s="263"/>
      <c r="ALU501" s="263"/>
      <c r="ALV501" s="263"/>
      <c r="ALW501" s="263"/>
      <c r="ALX501" s="263"/>
      <c r="ALY501" s="263"/>
      <c r="ALZ501" s="263"/>
      <c r="AMA501" s="263"/>
      <c r="AMB501" s="263"/>
      <c r="AMC501" s="263"/>
      <c r="AMD501" s="263"/>
      <c r="AME501" s="263"/>
      <c r="AMF501" s="263"/>
      <c r="AMG501" s="263"/>
      <c r="AMH501" s="263"/>
      <c r="AMI501" s="263"/>
      <c r="AMJ501" s="263"/>
      <c r="AMK501" s="263"/>
      <c r="AML501" s="263"/>
      <c r="AMM501" s="263"/>
      <c r="AMN501" s="263"/>
      <c r="AMO501" s="263"/>
      <c r="AMP501" s="263"/>
      <c r="AMQ501" s="263"/>
      <c r="AMR501" s="263"/>
      <c r="AMS501" s="263"/>
      <c r="AMT501" s="263"/>
      <c r="AMU501" s="263"/>
      <c r="AMV501" s="263"/>
      <c r="AMW501" s="263"/>
      <c r="AMX501" s="263"/>
      <c r="AMY501" s="263"/>
      <c r="AMZ501" s="263"/>
      <c r="ANA501" s="263"/>
      <c r="ANB501" s="263"/>
      <c r="ANC501" s="263"/>
      <c r="AND501" s="263"/>
      <c r="ANE501" s="263"/>
      <c r="ANF501" s="263"/>
      <c r="ANG501" s="263"/>
      <c r="ANH501" s="263"/>
      <c r="ANI501" s="263"/>
      <c r="ANJ501" s="263"/>
      <c r="ANK501" s="263"/>
      <c r="ANL501" s="263"/>
      <c r="ANM501" s="263"/>
      <c r="ANN501" s="263"/>
      <c r="ANO501" s="263"/>
      <c r="ANP501" s="263"/>
      <c r="ANQ501" s="263"/>
      <c r="ANR501" s="263"/>
      <c r="ANS501" s="263"/>
      <c r="ANT501" s="263"/>
      <c r="ANU501" s="263"/>
      <c r="ANV501" s="263"/>
      <c r="ANW501" s="263"/>
      <c r="ANX501" s="263"/>
      <c r="ANY501" s="263"/>
      <c r="ANZ501" s="263"/>
      <c r="AOA501" s="263"/>
      <c r="AOB501" s="263"/>
      <c r="AOC501" s="263"/>
      <c r="AOD501" s="263"/>
      <c r="AOE501" s="263"/>
      <c r="AOF501" s="263"/>
      <c r="AOG501" s="263"/>
      <c r="AOH501" s="263"/>
      <c r="AOI501" s="263"/>
      <c r="AOJ501" s="263"/>
      <c r="AOK501" s="263"/>
      <c r="AOL501" s="263"/>
      <c r="AOM501" s="263"/>
      <c r="AON501" s="263"/>
      <c r="AOO501" s="263"/>
      <c r="AOP501" s="263"/>
      <c r="AOQ501" s="263"/>
      <c r="AOR501" s="263"/>
      <c r="AOS501" s="263"/>
      <c r="AOT501" s="263"/>
      <c r="AOU501" s="263"/>
    </row>
    <row r="502" spans="1:1087" s="264" customFormat="1">
      <c r="A502" s="332"/>
      <c r="B502" s="328"/>
      <c r="C502" s="292"/>
      <c r="D502" s="292"/>
      <c r="E502" s="292"/>
      <c r="F502" s="333"/>
      <c r="G502" s="334"/>
      <c r="H502" s="334"/>
      <c r="I502" s="335"/>
      <c r="J502" s="292"/>
      <c r="K502" s="336"/>
      <c r="L502" s="292"/>
      <c r="N502" s="263"/>
      <c r="O502" s="263"/>
      <c r="P502" s="263"/>
      <c r="Q502" s="263"/>
      <c r="R502" s="263"/>
      <c r="S502" s="263"/>
      <c r="T502" s="263"/>
      <c r="U502" s="263"/>
      <c r="V502" s="263"/>
      <c r="W502" s="263"/>
      <c r="X502" s="263"/>
      <c r="Y502" s="263"/>
      <c r="Z502" s="263"/>
      <c r="AA502" s="263"/>
      <c r="AB502" s="263"/>
      <c r="AC502" s="263"/>
      <c r="AD502" s="263"/>
      <c r="AE502" s="263"/>
      <c r="AF502" s="263"/>
      <c r="AG502" s="263"/>
      <c r="AH502" s="263"/>
      <c r="AI502" s="263"/>
      <c r="AJ502" s="263"/>
      <c r="AK502" s="263"/>
      <c r="AL502" s="263"/>
      <c r="AM502" s="263"/>
      <c r="AN502" s="263"/>
      <c r="AO502" s="263"/>
      <c r="AP502" s="263"/>
      <c r="AQ502" s="263"/>
      <c r="AR502" s="263"/>
      <c r="AS502" s="263"/>
      <c r="AT502" s="263"/>
      <c r="AU502" s="263"/>
      <c r="AV502" s="263"/>
      <c r="AW502" s="263"/>
      <c r="AX502" s="263"/>
      <c r="AY502" s="263"/>
      <c r="AZ502" s="263"/>
      <c r="BA502" s="263"/>
      <c r="BB502" s="263"/>
      <c r="BC502" s="263"/>
      <c r="BD502" s="263"/>
      <c r="BE502" s="263"/>
      <c r="BF502" s="263"/>
      <c r="BG502" s="263"/>
      <c r="BH502" s="263"/>
      <c r="BI502" s="263"/>
      <c r="BJ502" s="263"/>
      <c r="BK502" s="263"/>
      <c r="BL502" s="263"/>
      <c r="BM502" s="263"/>
      <c r="BN502" s="263"/>
      <c r="BO502" s="263"/>
      <c r="BP502" s="263"/>
      <c r="BQ502" s="263"/>
      <c r="BR502" s="263"/>
      <c r="BS502" s="263"/>
      <c r="BT502" s="263"/>
      <c r="BU502" s="263"/>
      <c r="BV502" s="263"/>
      <c r="BW502" s="263"/>
      <c r="BX502" s="263"/>
      <c r="BY502" s="263"/>
      <c r="BZ502" s="263"/>
      <c r="CA502" s="263"/>
      <c r="CB502" s="263"/>
      <c r="CC502" s="263"/>
      <c r="CD502" s="263"/>
      <c r="CE502" s="263"/>
      <c r="CF502" s="263"/>
      <c r="CG502" s="263"/>
      <c r="CH502" s="263"/>
      <c r="CI502" s="263"/>
      <c r="CJ502" s="263"/>
      <c r="CK502" s="263"/>
      <c r="CL502" s="263"/>
      <c r="CM502" s="263"/>
      <c r="CN502" s="263"/>
      <c r="CO502" s="263"/>
      <c r="CP502" s="263"/>
      <c r="CQ502" s="263"/>
      <c r="CR502" s="263"/>
      <c r="CS502" s="263"/>
      <c r="CT502" s="263"/>
      <c r="CU502" s="263"/>
      <c r="CV502" s="263"/>
      <c r="CW502" s="263"/>
      <c r="CX502" s="263"/>
      <c r="CY502" s="263"/>
      <c r="CZ502" s="263"/>
      <c r="DA502" s="263"/>
      <c r="DB502" s="263"/>
      <c r="DC502" s="263"/>
      <c r="DD502" s="263"/>
      <c r="DE502" s="263"/>
      <c r="DF502" s="263"/>
      <c r="DG502" s="263"/>
      <c r="DH502" s="263"/>
      <c r="DI502" s="263"/>
      <c r="DJ502" s="263"/>
      <c r="DK502" s="263"/>
      <c r="DL502" s="263"/>
      <c r="DM502" s="263"/>
      <c r="DN502" s="263"/>
      <c r="DO502" s="263"/>
      <c r="DP502" s="263"/>
      <c r="DQ502" s="263"/>
      <c r="DR502" s="263"/>
      <c r="DS502" s="263"/>
      <c r="DT502" s="263"/>
      <c r="DU502" s="263"/>
      <c r="DV502" s="263"/>
      <c r="DW502" s="263"/>
      <c r="DX502" s="263"/>
      <c r="DY502" s="263"/>
      <c r="DZ502" s="263"/>
      <c r="EA502" s="263"/>
      <c r="EB502" s="263"/>
      <c r="EC502" s="263"/>
      <c r="ED502" s="263"/>
      <c r="EE502" s="263"/>
      <c r="EF502" s="263"/>
      <c r="EG502" s="263"/>
      <c r="EH502" s="263"/>
      <c r="EI502" s="263"/>
      <c r="EJ502" s="263"/>
      <c r="EK502" s="263"/>
      <c r="EL502" s="263"/>
      <c r="EM502" s="263"/>
      <c r="EN502" s="263"/>
      <c r="EO502" s="263"/>
      <c r="EP502" s="263"/>
      <c r="EQ502" s="263"/>
      <c r="ER502" s="263"/>
      <c r="ES502" s="263"/>
      <c r="ET502" s="263"/>
      <c r="EU502" s="263"/>
      <c r="EV502" s="263"/>
      <c r="EW502" s="263"/>
      <c r="EX502" s="263"/>
      <c r="EY502" s="263"/>
      <c r="EZ502" s="263"/>
      <c r="FA502" s="263"/>
      <c r="FB502" s="263"/>
      <c r="FC502" s="263"/>
      <c r="FD502" s="263"/>
      <c r="FE502" s="263"/>
      <c r="FF502" s="263"/>
      <c r="FG502" s="263"/>
      <c r="FH502" s="263"/>
      <c r="FI502" s="263"/>
      <c r="FJ502" s="263"/>
      <c r="FK502" s="263"/>
      <c r="FL502" s="263"/>
      <c r="FM502" s="263"/>
      <c r="FN502" s="263"/>
      <c r="FO502" s="263"/>
      <c r="FP502" s="263"/>
      <c r="FQ502" s="263"/>
      <c r="FR502" s="263"/>
      <c r="FS502" s="263"/>
      <c r="FT502" s="263"/>
      <c r="FU502" s="263"/>
      <c r="FV502" s="263"/>
      <c r="FW502" s="263"/>
      <c r="FX502" s="263"/>
      <c r="FY502" s="263"/>
      <c r="FZ502" s="263"/>
      <c r="GA502" s="263"/>
      <c r="GB502" s="263"/>
      <c r="GC502" s="263"/>
      <c r="GD502" s="263"/>
      <c r="GE502" s="263"/>
      <c r="GF502" s="263"/>
      <c r="GG502" s="263"/>
      <c r="GH502" s="263"/>
      <c r="GI502" s="263"/>
      <c r="GJ502" s="263"/>
      <c r="GK502" s="263"/>
      <c r="GL502" s="263"/>
      <c r="GM502" s="263"/>
      <c r="GN502" s="263"/>
      <c r="GO502" s="263"/>
      <c r="GP502" s="263"/>
      <c r="GQ502" s="263"/>
      <c r="GR502" s="263"/>
      <c r="GS502" s="263"/>
      <c r="GT502" s="263"/>
      <c r="GU502" s="263"/>
      <c r="GV502" s="263"/>
      <c r="GW502" s="263"/>
      <c r="GX502" s="263"/>
      <c r="GY502" s="263"/>
      <c r="GZ502" s="263"/>
      <c r="HA502" s="263"/>
      <c r="HB502" s="263"/>
      <c r="HC502" s="263"/>
      <c r="HD502" s="263"/>
      <c r="HE502" s="263"/>
      <c r="HF502" s="263"/>
      <c r="HG502" s="263"/>
      <c r="HH502" s="263"/>
      <c r="HI502" s="263"/>
      <c r="HJ502" s="263"/>
      <c r="HK502" s="263"/>
      <c r="HL502" s="263"/>
      <c r="HM502" s="263"/>
      <c r="HN502" s="263"/>
      <c r="HO502" s="263"/>
      <c r="HP502" s="263"/>
      <c r="HQ502" s="263"/>
      <c r="HR502" s="263"/>
      <c r="HS502" s="263"/>
      <c r="HT502" s="263"/>
      <c r="HU502" s="263"/>
      <c r="HV502" s="263"/>
      <c r="HW502" s="263"/>
      <c r="HX502" s="263"/>
      <c r="HY502" s="263"/>
      <c r="HZ502" s="263"/>
      <c r="IA502" s="263"/>
      <c r="IB502" s="263"/>
      <c r="IC502" s="263"/>
      <c r="ID502" s="263"/>
      <c r="IE502" s="263"/>
      <c r="IF502" s="263"/>
      <c r="IG502" s="263"/>
      <c r="IH502" s="263"/>
      <c r="II502" s="263"/>
      <c r="IJ502" s="263"/>
      <c r="IK502" s="263"/>
      <c r="IL502" s="263"/>
      <c r="IM502" s="263"/>
      <c r="IN502" s="263"/>
      <c r="IO502" s="263"/>
      <c r="IP502" s="263"/>
      <c r="IQ502" s="263"/>
      <c r="IR502" s="263"/>
      <c r="IS502" s="263"/>
      <c r="IT502" s="263"/>
      <c r="IU502" s="263"/>
      <c r="IV502" s="263"/>
      <c r="IW502" s="263"/>
      <c r="IX502" s="263"/>
      <c r="IY502" s="263"/>
      <c r="IZ502" s="263"/>
      <c r="JA502" s="263"/>
      <c r="JB502" s="263"/>
      <c r="JC502" s="263"/>
      <c r="JD502" s="263"/>
      <c r="JE502" s="263"/>
      <c r="JF502" s="263"/>
      <c r="JG502" s="263"/>
      <c r="JH502" s="263"/>
      <c r="JI502" s="263"/>
      <c r="JJ502" s="263"/>
      <c r="JK502" s="263"/>
      <c r="JL502" s="263"/>
      <c r="JM502" s="263"/>
      <c r="JN502" s="263"/>
      <c r="JO502" s="263"/>
      <c r="JP502" s="263"/>
      <c r="JQ502" s="263"/>
      <c r="JR502" s="263"/>
      <c r="JS502" s="263"/>
      <c r="JT502" s="263"/>
      <c r="JU502" s="263"/>
      <c r="JV502" s="263"/>
      <c r="JW502" s="263"/>
      <c r="JX502" s="263"/>
      <c r="JY502" s="263"/>
      <c r="JZ502" s="263"/>
      <c r="KA502" s="263"/>
      <c r="KB502" s="263"/>
      <c r="KC502" s="263"/>
      <c r="KD502" s="263"/>
      <c r="KE502" s="263"/>
      <c r="KF502" s="263"/>
      <c r="KG502" s="263"/>
      <c r="KH502" s="263"/>
      <c r="KI502" s="263"/>
      <c r="KJ502" s="263"/>
      <c r="KK502" s="263"/>
      <c r="KL502" s="263"/>
      <c r="KM502" s="263"/>
      <c r="KN502" s="263"/>
      <c r="KO502" s="263"/>
      <c r="KP502" s="263"/>
      <c r="KQ502" s="263"/>
      <c r="KR502" s="263"/>
      <c r="KS502" s="263"/>
      <c r="KT502" s="263"/>
      <c r="KU502" s="263"/>
      <c r="KV502" s="263"/>
      <c r="KW502" s="263"/>
      <c r="KX502" s="263"/>
      <c r="KY502" s="263"/>
      <c r="KZ502" s="263"/>
      <c r="LA502" s="263"/>
      <c r="LB502" s="263"/>
      <c r="LC502" s="263"/>
      <c r="LD502" s="263"/>
      <c r="LE502" s="263"/>
      <c r="LF502" s="263"/>
      <c r="LG502" s="263"/>
      <c r="LH502" s="263"/>
      <c r="LI502" s="263"/>
      <c r="LJ502" s="263"/>
      <c r="LK502" s="263"/>
      <c r="LL502" s="263"/>
      <c r="LM502" s="263"/>
      <c r="LN502" s="263"/>
      <c r="LO502" s="263"/>
      <c r="LP502" s="263"/>
      <c r="LQ502" s="263"/>
      <c r="LR502" s="263"/>
      <c r="LS502" s="263"/>
      <c r="LT502" s="263"/>
      <c r="LU502" s="263"/>
      <c r="LV502" s="263"/>
      <c r="LW502" s="263"/>
      <c r="LX502" s="263"/>
      <c r="LY502" s="263"/>
      <c r="LZ502" s="263"/>
      <c r="MA502" s="263"/>
      <c r="MB502" s="263"/>
      <c r="MC502" s="263"/>
      <c r="MD502" s="263"/>
      <c r="ME502" s="263"/>
      <c r="MF502" s="263"/>
      <c r="MG502" s="263"/>
      <c r="MH502" s="263"/>
      <c r="MI502" s="263"/>
      <c r="MJ502" s="263"/>
      <c r="MK502" s="263"/>
      <c r="ML502" s="263"/>
      <c r="MM502" s="263"/>
      <c r="MN502" s="263"/>
      <c r="MO502" s="263"/>
      <c r="MP502" s="263"/>
      <c r="MQ502" s="263"/>
      <c r="MR502" s="263"/>
      <c r="MS502" s="263"/>
      <c r="MT502" s="263"/>
      <c r="MU502" s="263"/>
      <c r="MV502" s="263"/>
      <c r="MW502" s="263"/>
      <c r="MX502" s="263"/>
      <c r="MY502" s="263"/>
      <c r="MZ502" s="263"/>
      <c r="NA502" s="263"/>
      <c r="NB502" s="263"/>
      <c r="NC502" s="263"/>
      <c r="ND502" s="263"/>
      <c r="NE502" s="263"/>
      <c r="NF502" s="263"/>
      <c r="NG502" s="263"/>
      <c r="NH502" s="263"/>
      <c r="NI502" s="263"/>
      <c r="NJ502" s="263"/>
      <c r="NK502" s="263"/>
      <c r="NL502" s="263"/>
      <c r="NM502" s="263"/>
      <c r="NN502" s="263"/>
      <c r="NO502" s="263"/>
      <c r="NP502" s="263"/>
      <c r="NQ502" s="263"/>
      <c r="NR502" s="263"/>
      <c r="NS502" s="263"/>
      <c r="NT502" s="263"/>
      <c r="NU502" s="263"/>
      <c r="NV502" s="263"/>
      <c r="NW502" s="263"/>
      <c r="NX502" s="263"/>
      <c r="NY502" s="263"/>
      <c r="NZ502" s="263"/>
      <c r="OA502" s="263"/>
      <c r="OB502" s="263"/>
      <c r="OC502" s="263"/>
      <c r="OD502" s="263"/>
      <c r="OE502" s="263"/>
      <c r="OF502" s="263"/>
      <c r="OG502" s="263"/>
      <c r="OH502" s="263"/>
      <c r="OI502" s="263"/>
      <c r="OJ502" s="263"/>
      <c r="OK502" s="263"/>
      <c r="OL502" s="263"/>
      <c r="OM502" s="263"/>
      <c r="ON502" s="263"/>
      <c r="OO502" s="263"/>
      <c r="OP502" s="263"/>
      <c r="OQ502" s="263"/>
      <c r="OR502" s="263"/>
      <c r="OS502" s="263"/>
      <c r="OT502" s="263"/>
      <c r="OU502" s="263"/>
      <c r="OV502" s="263"/>
      <c r="OW502" s="263"/>
      <c r="OX502" s="263"/>
      <c r="OY502" s="263"/>
      <c r="OZ502" s="263"/>
      <c r="PA502" s="263"/>
      <c r="PB502" s="263"/>
      <c r="PC502" s="263"/>
      <c r="PD502" s="263"/>
      <c r="PE502" s="263"/>
      <c r="PF502" s="263"/>
      <c r="PG502" s="263"/>
      <c r="PH502" s="263"/>
      <c r="PI502" s="263"/>
      <c r="PJ502" s="263"/>
      <c r="PK502" s="263"/>
      <c r="PL502" s="263"/>
      <c r="PM502" s="263"/>
      <c r="PN502" s="263"/>
      <c r="PO502" s="263"/>
      <c r="PP502" s="263"/>
      <c r="PQ502" s="263"/>
      <c r="PR502" s="263"/>
      <c r="PS502" s="263"/>
      <c r="PT502" s="263"/>
      <c r="PU502" s="263"/>
      <c r="PV502" s="263"/>
      <c r="PW502" s="263"/>
      <c r="PX502" s="263"/>
      <c r="PY502" s="263"/>
      <c r="PZ502" s="263"/>
      <c r="QA502" s="263"/>
      <c r="QB502" s="263"/>
      <c r="QC502" s="263"/>
      <c r="QD502" s="263"/>
      <c r="QE502" s="263"/>
      <c r="QF502" s="263"/>
      <c r="QG502" s="263"/>
      <c r="QH502" s="263"/>
      <c r="QI502" s="263"/>
      <c r="QJ502" s="263"/>
      <c r="QK502" s="263"/>
      <c r="QL502" s="263"/>
      <c r="QM502" s="263"/>
      <c r="QN502" s="263"/>
      <c r="QO502" s="263"/>
      <c r="QP502" s="263"/>
      <c r="QQ502" s="263"/>
      <c r="QR502" s="263"/>
      <c r="QS502" s="263"/>
      <c r="QT502" s="263"/>
      <c r="QU502" s="263"/>
      <c r="QV502" s="263"/>
      <c r="QW502" s="263"/>
      <c r="QX502" s="263"/>
      <c r="QY502" s="263"/>
      <c r="QZ502" s="263"/>
      <c r="RA502" s="263"/>
      <c r="RB502" s="263"/>
      <c r="RC502" s="263"/>
      <c r="RD502" s="263"/>
      <c r="RE502" s="263"/>
      <c r="RF502" s="263"/>
      <c r="RG502" s="263"/>
      <c r="RH502" s="263"/>
      <c r="RI502" s="263"/>
      <c r="RJ502" s="263"/>
      <c r="RK502" s="263"/>
      <c r="RL502" s="263"/>
      <c r="RM502" s="263"/>
      <c r="RN502" s="263"/>
      <c r="RO502" s="263"/>
      <c r="RP502" s="263"/>
      <c r="RQ502" s="263"/>
      <c r="RR502" s="263"/>
      <c r="RS502" s="263"/>
      <c r="RT502" s="263"/>
      <c r="RU502" s="263"/>
      <c r="RV502" s="263"/>
      <c r="RW502" s="263"/>
      <c r="RX502" s="263"/>
      <c r="RY502" s="263"/>
      <c r="RZ502" s="263"/>
      <c r="SA502" s="263"/>
      <c r="SB502" s="263"/>
      <c r="SC502" s="263"/>
      <c r="SD502" s="263"/>
      <c r="SE502" s="263"/>
      <c r="SF502" s="263"/>
      <c r="SG502" s="263"/>
      <c r="SH502" s="263"/>
      <c r="SI502" s="263"/>
      <c r="SJ502" s="263"/>
      <c r="SK502" s="263"/>
      <c r="SL502" s="263"/>
      <c r="SM502" s="263"/>
      <c r="SN502" s="263"/>
      <c r="SO502" s="263"/>
      <c r="SP502" s="263"/>
      <c r="SQ502" s="263"/>
      <c r="SR502" s="263"/>
      <c r="SS502" s="263"/>
      <c r="ST502" s="263"/>
      <c r="SU502" s="263"/>
      <c r="SV502" s="263"/>
      <c r="SW502" s="263"/>
      <c r="SX502" s="263"/>
      <c r="SY502" s="263"/>
      <c r="SZ502" s="263"/>
      <c r="TA502" s="263"/>
      <c r="TB502" s="263"/>
      <c r="TC502" s="263"/>
      <c r="TD502" s="263"/>
      <c r="TE502" s="263"/>
      <c r="TF502" s="263"/>
      <c r="TG502" s="263"/>
      <c r="TH502" s="263"/>
      <c r="TI502" s="263"/>
      <c r="TJ502" s="263"/>
      <c r="TK502" s="263"/>
      <c r="TL502" s="263"/>
      <c r="TM502" s="263"/>
      <c r="TN502" s="263"/>
      <c r="TO502" s="263"/>
      <c r="TP502" s="263"/>
      <c r="TQ502" s="263"/>
      <c r="TR502" s="263"/>
      <c r="TS502" s="263"/>
      <c r="TT502" s="263"/>
      <c r="TU502" s="263"/>
      <c r="TV502" s="263"/>
      <c r="TW502" s="263"/>
      <c r="TX502" s="263"/>
      <c r="TY502" s="263"/>
      <c r="TZ502" s="263"/>
      <c r="UA502" s="263"/>
      <c r="UB502" s="263"/>
      <c r="UC502" s="263"/>
      <c r="UD502" s="263"/>
      <c r="UE502" s="263"/>
      <c r="UF502" s="263"/>
      <c r="UG502" s="263"/>
      <c r="UH502" s="263"/>
      <c r="UI502" s="263"/>
      <c r="UJ502" s="263"/>
      <c r="UK502" s="263"/>
      <c r="UL502" s="263"/>
      <c r="UM502" s="263"/>
      <c r="UN502" s="263"/>
      <c r="UO502" s="263"/>
      <c r="UP502" s="263"/>
      <c r="UQ502" s="263"/>
      <c r="UR502" s="263"/>
      <c r="US502" s="263"/>
      <c r="UT502" s="263"/>
      <c r="UU502" s="263"/>
      <c r="UV502" s="263"/>
      <c r="UW502" s="263"/>
      <c r="UX502" s="263"/>
      <c r="UY502" s="263"/>
      <c r="UZ502" s="263"/>
      <c r="VA502" s="263"/>
      <c r="VB502" s="263"/>
      <c r="VC502" s="263"/>
      <c r="VD502" s="263"/>
      <c r="VE502" s="263"/>
      <c r="VF502" s="263"/>
      <c r="VG502" s="263"/>
      <c r="VH502" s="263"/>
      <c r="VI502" s="263"/>
      <c r="VJ502" s="263"/>
      <c r="VK502" s="263"/>
      <c r="VL502" s="263"/>
      <c r="VM502" s="263"/>
      <c r="VN502" s="263"/>
      <c r="VO502" s="263"/>
      <c r="VP502" s="263"/>
      <c r="VQ502" s="263"/>
      <c r="VR502" s="263"/>
      <c r="VS502" s="263"/>
      <c r="VT502" s="263"/>
      <c r="VU502" s="263"/>
      <c r="VV502" s="263"/>
      <c r="VW502" s="263"/>
      <c r="VX502" s="263"/>
      <c r="VY502" s="263"/>
      <c r="VZ502" s="263"/>
      <c r="WA502" s="263"/>
      <c r="WB502" s="263"/>
      <c r="WC502" s="263"/>
      <c r="WD502" s="263"/>
      <c r="WE502" s="263"/>
      <c r="WF502" s="263"/>
      <c r="WG502" s="263"/>
      <c r="WH502" s="263"/>
      <c r="WI502" s="263"/>
      <c r="WJ502" s="263"/>
      <c r="WK502" s="263"/>
      <c r="WL502" s="263"/>
      <c r="WM502" s="263"/>
      <c r="WN502" s="263"/>
      <c r="WO502" s="263"/>
      <c r="WP502" s="263"/>
      <c r="WQ502" s="263"/>
      <c r="WR502" s="263"/>
      <c r="WS502" s="263"/>
      <c r="WT502" s="263"/>
      <c r="WU502" s="263"/>
      <c r="WV502" s="263"/>
      <c r="WW502" s="263"/>
      <c r="WX502" s="263"/>
      <c r="WY502" s="263"/>
      <c r="WZ502" s="263"/>
      <c r="XA502" s="263"/>
      <c r="XB502" s="263"/>
      <c r="XC502" s="263"/>
      <c r="XD502" s="263"/>
      <c r="XE502" s="263"/>
      <c r="XF502" s="263"/>
      <c r="XG502" s="263"/>
      <c r="XH502" s="263"/>
      <c r="XI502" s="263"/>
      <c r="XJ502" s="263"/>
      <c r="XK502" s="263"/>
      <c r="XL502" s="263"/>
      <c r="XM502" s="263"/>
      <c r="XN502" s="263"/>
      <c r="XO502" s="263"/>
      <c r="XP502" s="263"/>
      <c r="XQ502" s="263"/>
      <c r="XR502" s="263"/>
      <c r="XS502" s="263"/>
      <c r="XT502" s="263"/>
      <c r="XU502" s="263"/>
      <c r="XV502" s="263"/>
      <c r="XW502" s="263"/>
      <c r="XX502" s="263"/>
      <c r="XY502" s="263"/>
      <c r="XZ502" s="263"/>
      <c r="YA502" s="263"/>
      <c r="YB502" s="263"/>
      <c r="YC502" s="263"/>
      <c r="YD502" s="263"/>
      <c r="YE502" s="263"/>
      <c r="YF502" s="263"/>
      <c r="YG502" s="263"/>
      <c r="YH502" s="263"/>
      <c r="YI502" s="263"/>
      <c r="YJ502" s="263"/>
      <c r="YK502" s="263"/>
      <c r="YL502" s="263"/>
      <c r="YM502" s="263"/>
      <c r="YN502" s="263"/>
      <c r="YO502" s="263"/>
      <c r="YP502" s="263"/>
      <c r="YQ502" s="263"/>
      <c r="YR502" s="263"/>
      <c r="YS502" s="263"/>
      <c r="YT502" s="263"/>
      <c r="YU502" s="263"/>
      <c r="YV502" s="263"/>
      <c r="YW502" s="263"/>
      <c r="YX502" s="263"/>
      <c r="YY502" s="263"/>
      <c r="YZ502" s="263"/>
      <c r="ZA502" s="263"/>
      <c r="ZB502" s="263"/>
      <c r="ZC502" s="263"/>
      <c r="ZD502" s="263"/>
      <c r="ZE502" s="263"/>
      <c r="ZF502" s="263"/>
      <c r="ZG502" s="263"/>
      <c r="ZH502" s="263"/>
      <c r="ZI502" s="263"/>
      <c r="ZJ502" s="263"/>
      <c r="ZK502" s="263"/>
      <c r="ZL502" s="263"/>
      <c r="ZM502" s="263"/>
      <c r="ZN502" s="263"/>
      <c r="ZO502" s="263"/>
      <c r="ZP502" s="263"/>
      <c r="ZQ502" s="263"/>
      <c r="ZR502" s="263"/>
      <c r="ZS502" s="263"/>
      <c r="ZT502" s="263"/>
      <c r="ZU502" s="263"/>
      <c r="ZV502" s="263"/>
      <c r="ZW502" s="263"/>
      <c r="ZX502" s="263"/>
      <c r="ZY502" s="263"/>
      <c r="ZZ502" s="263"/>
      <c r="AAA502" s="263"/>
      <c r="AAB502" s="263"/>
      <c r="AAC502" s="263"/>
      <c r="AAD502" s="263"/>
      <c r="AAE502" s="263"/>
      <c r="AAF502" s="263"/>
      <c r="AAG502" s="263"/>
      <c r="AAH502" s="263"/>
      <c r="AAI502" s="263"/>
      <c r="AAJ502" s="263"/>
      <c r="AAK502" s="263"/>
      <c r="AAL502" s="263"/>
      <c r="AAM502" s="263"/>
      <c r="AAN502" s="263"/>
      <c r="AAO502" s="263"/>
      <c r="AAP502" s="263"/>
      <c r="AAQ502" s="263"/>
      <c r="AAR502" s="263"/>
      <c r="AAS502" s="263"/>
      <c r="AAT502" s="263"/>
      <c r="AAU502" s="263"/>
      <c r="AAV502" s="263"/>
      <c r="AAW502" s="263"/>
      <c r="AAX502" s="263"/>
      <c r="AAY502" s="263"/>
      <c r="AAZ502" s="263"/>
      <c r="ABA502" s="263"/>
      <c r="ABB502" s="263"/>
      <c r="ABC502" s="263"/>
      <c r="ABD502" s="263"/>
      <c r="ABE502" s="263"/>
      <c r="ABF502" s="263"/>
      <c r="ABG502" s="263"/>
      <c r="ABH502" s="263"/>
      <c r="ABI502" s="263"/>
      <c r="ABJ502" s="263"/>
      <c r="ABK502" s="263"/>
      <c r="ABL502" s="263"/>
      <c r="ABM502" s="263"/>
      <c r="ABN502" s="263"/>
      <c r="ABO502" s="263"/>
      <c r="ABP502" s="263"/>
      <c r="ABQ502" s="263"/>
      <c r="ABR502" s="263"/>
      <c r="ABS502" s="263"/>
      <c r="ABT502" s="263"/>
      <c r="ABU502" s="263"/>
      <c r="ABV502" s="263"/>
      <c r="ABW502" s="263"/>
      <c r="ABX502" s="263"/>
      <c r="ABY502" s="263"/>
      <c r="ABZ502" s="263"/>
      <c r="ACA502" s="263"/>
      <c r="ACB502" s="263"/>
      <c r="ACC502" s="263"/>
      <c r="ACD502" s="263"/>
      <c r="ACE502" s="263"/>
      <c r="ACF502" s="263"/>
      <c r="ACG502" s="263"/>
      <c r="ACH502" s="263"/>
      <c r="ACI502" s="263"/>
      <c r="ACJ502" s="263"/>
      <c r="ACK502" s="263"/>
      <c r="ACL502" s="263"/>
      <c r="ACM502" s="263"/>
      <c r="ACN502" s="263"/>
      <c r="ACO502" s="263"/>
      <c r="ACP502" s="263"/>
      <c r="ACQ502" s="263"/>
      <c r="ACR502" s="263"/>
      <c r="ACS502" s="263"/>
      <c r="ACT502" s="263"/>
      <c r="ACU502" s="263"/>
      <c r="ACV502" s="263"/>
      <c r="ACW502" s="263"/>
      <c r="ACX502" s="263"/>
      <c r="ACY502" s="263"/>
      <c r="ACZ502" s="263"/>
      <c r="ADA502" s="263"/>
      <c r="ADB502" s="263"/>
      <c r="ADC502" s="263"/>
      <c r="ADD502" s="263"/>
      <c r="ADE502" s="263"/>
      <c r="ADF502" s="263"/>
      <c r="ADG502" s="263"/>
      <c r="ADH502" s="263"/>
      <c r="ADI502" s="263"/>
      <c r="ADJ502" s="263"/>
      <c r="ADK502" s="263"/>
      <c r="ADL502" s="263"/>
      <c r="ADM502" s="263"/>
      <c r="ADN502" s="263"/>
      <c r="ADO502" s="263"/>
      <c r="ADP502" s="263"/>
      <c r="ADQ502" s="263"/>
      <c r="ADR502" s="263"/>
      <c r="ADS502" s="263"/>
      <c r="ADT502" s="263"/>
      <c r="ADU502" s="263"/>
      <c r="ADV502" s="263"/>
      <c r="ADW502" s="263"/>
      <c r="ADX502" s="263"/>
      <c r="ADY502" s="263"/>
      <c r="ADZ502" s="263"/>
      <c r="AEA502" s="263"/>
      <c r="AEB502" s="263"/>
      <c r="AEC502" s="263"/>
      <c r="AED502" s="263"/>
      <c r="AEE502" s="263"/>
      <c r="AEF502" s="263"/>
      <c r="AEG502" s="263"/>
      <c r="AEH502" s="263"/>
      <c r="AEI502" s="263"/>
      <c r="AEJ502" s="263"/>
      <c r="AEK502" s="263"/>
      <c r="AEL502" s="263"/>
      <c r="AEM502" s="263"/>
      <c r="AEN502" s="263"/>
      <c r="AEO502" s="263"/>
      <c r="AEP502" s="263"/>
      <c r="AEQ502" s="263"/>
      <c r="AER502" s="263"/>
      <c r="AES502" s="263"/>
      <c r="AET502" s="263"/>
      <c r="AEU502" s="263"/>
      <c r="AEV502" s="263"/>
      <c r="AEW502" s="263"/>
      <c r="AEX502" s="263"/>
      <c r="AEY502" s="263"/>
      <c r="AEZ502" s="263"/>
      <c r="AFA502" s="263"/>
      <c r="AFB502" s="263"/>
      <c r="AFC502" s="263"/>
      <c r="AFD502" s="263"/>
      <c r="AFE502" s="263"/>
      <c r="AFF502" s="263"/>
      <c r="AFG502" s="263"/>
      <c r="AFH502" s="263"/>
      <c r="AFI502" s="263"/>
      <c r="AFJ502" s="263"/>
      <c r="AFK502" s="263"/>
      <c r="AFL502" s="263"/>
      <c r="AFM502" s="263"/>
      <c r="AFN502" s="263"/>
      <c r="AFO502" s="263"/>
      <c r="AFP502" s="263"/>
      <c r="AFQ502" s="263"/>
      <c r="AFR502" s="263"/>
      <c r="AFS502" s="263"/>
      <c r="AFT502" s="263"/>
      <c r="AFU502" s="263"/>
      <c r="AFV502" s="263"/>
      <c r="AFW502" s="263"/>
      <c r="AFX502" s="263"/>
      <c r="AFY502" s="263"/>
      <c r="AFZ502" s="263"/>
      <c r="AGA502" s="263"/>
      <c r="AGB502" s="263"/>
      <c r="AGC502" s="263"/>
      <c r="AGD502" s="263"/>
      <c r="AGE502" s="263"/>
      <c r="AGF502" s="263"/>
      <c r="AGG502" s="263"/>
      <c r="AGH502" s="263"/>
      <c r="AGI502" s="263"/>
      <c r="AGJ502" s="263"/>
      <c r="AGK502" s="263"/>
      <c r="AGL502" s="263"/>
      <c r="AGM502" s="263"/>
      <c r="AGN502" s="263"/>
      <c r="AGO502" s="263"/>
      <c r="AGP502" s="263"/>
      <c r="AGQ502" s="263"/>
      <c r="AGR502" s="263"/>
      <c r="AGS502" s="263"/>
      <c r="AGT502" s="263"/>
      <c r="AGU502" s="263"/>
      <c r="AGV502" s="263"/>
      <c r="AGW502" s="263"/>
      <c r="AGX502" s="263"/>
      <c r="AGY502" s="263"/>
      <c r="AGZ502" s="263"/>
      <c r="AHA502" s="263"/>
      <c r="AHB502" s="263"/>
      <c r="AHC502" s="263"/>
      <c r="AHD502" s="263"/>
      <c r="AHE502" s="263"/>
      <c r="AHF502" s="263"/>
      <c r="AHG502" s="263"/>
      <c r="AHH502" s="263"/>
      <c r="AHI502" s="263"/>
      <c r="AHJ502" s="263"/>
      <c r="AHK502" s="263"/>
      <c r="AHL502" s="263"/>
      <c r="AHM502" s="263"/>
      <c r="AHN502" s="263"/>
      <c r="AHO502" s="263"/>
      <c r="AHP502" s="263"/>
      <c r="AHQ502" s="263"/>
      <c r="AHR502" s="263"/>
      <c r="AHS502" s="263"/>
      <c r="AHT502" s="263"/>
      <c r="AHU502" s="263"/>
      <c r="AHV502" s="263"/>
      <c r="AHW502" s="263"/>
      <c r="AHX502" s="263"/>
      <c r="AHY502" s="263"/>
      <c r="AHZ502" s="263"/>
      <c r="AIA502" s="263"/>
      <c r="AIB502" s="263"/>
      <c r="AIC502" s="263"/>
      <c r="AID502" s="263"/>
      <c r="AIE502" s="263"/>
      <c r="AIF502" s="263"/>
      <c r="AIG502" s="263"/>
      <c r="AIH502" s="263"/>
      <c r="AII502" s="263"/>
      <c r="AIJ502" s="263"/>
      <c r="AIK502" s="263"/>
      <c r="AIL502" s="263"/>
      <c r="AIM502" s="263"/>
      <c r="AIN502" s="263"/>
      <c r="AIO502" s="263"/>
      <c r="AIP502" s="263"/>
      <c r="AIQ502" s="263"/>
      <c r="AIR502" s="263"/>
      <c r="AIS502" s="263"/>
      <c r="AIT502" s="263"/>
      <c r="AIU502" s="263"/>
      <c r="AIV502" s="263"/>
      <c r="AIW502" s="263"/>
      <c r="AIX502" s="263"/>
      <c r="AIY502" s="263"/>
      <c r="AIZ502" s="263"/>
      <c r="AJA502" s="263"/>
      <c r="AJB502" s="263"/>
      <c r="AJC502" s="263"/>
      <c r="AJD502" s="263"/>
      <c r="AJE502" s="263"/>
      <c r="AJF502" s="263"/>
      <c r="AJG502" s="263"/>
      <c r="AJH502" s="263"/>
      <c r="AJI502" s="263"/>
      <c r="AJJ502" s="263"/>
      <c r="AJK502" s="263"/>
      <c r="AJL502" s="263"/>
      <c r="AJM502" s="263"/>
      <c r="AJN502" s="263"/>
      <c r="AJO502" s="263"/>
      <c r="AJP502" s="263"/>
      <c r="AJQ502" s="263"/>
      <c r="AJR502" s="263"/>
      <c r="AJS502" s="263"/>
      <c r="AJT502" s="263"/>
      <c r="AJU502" s="263"/>
      <c r="AJV502" s="263"/>
      <c r="AJW502" s="263"/>
      <c r="AJX502" s="263"/>
      <c r="AJY502" s="263"/>
      <c r="AJZ502" s="263"/>
      <c r="AKA502" s="263"/>
      <c r="AKB502" s="263"/>
      <c r="AKC502" s="263"/>
      <c r="AKD502" s="263"/>
      <c r="AKE502" s="263"/>
      <c r="AKF502" s="263"/>
      <c r="AKG502" s="263"/>
      <c r="AKH502" s="263"/>
      <c r="AKI502" s="263"/>
      <c r="AKJ502" s="263"/>
      <c r="AKK502" s="263"/>
      <c r="AKL502" s="263"/>
      <c r="AKM502" s="263"/>
      <c r="AKN502" s="263"/>
      <c r="AKO502" s="263"/>
      <c r="AKP502" s="263"/>
      <c r="AKQ502" s="263"/>
      <c r="AKR502" s="263"/>
      <c r="AKS502" s="263"/>
      <c r="AKT502" s="263"/>
      <c r="AKU502" s="263"/>
      <c r="AKV502" s="263"/>
      <c r="AKW502" s="263"/>
      <c r="AKX502" s="263"/>
      <c r="AKY502" s="263"/>
      <c r="AKZ502" s="263"/>
      <c r="ALA502" s="263"/>
      <c r="ALB502" s="263"/>
      <c r="ALC502" s="263"/>
      <c r="ALD502" s="263"/>
      <c r="ALE502" s="263"/>
      <c r="ALF502" s="263"/>
      <c r="ALG502" s="263"/>
      <c r="ALH502" s="263"/>
      <c r="ALI502" s="263"/>
      <c r="ALJ502" s="263"/>
      <c r="ALK502" s="263"/>
      <c r="ALL502" s="263"/>
      <c r="ALM502" s="263"/>
      <c r="ALN502" s="263"/>
      <c r="ALO502" s="263"/>
      <c r="ALP502" s="263"/>
      <c r="ALQ502" s="263"/>
      <c r="ALR502" s="263"/>
      <c r="ALS502" s="263"/>
      <c r="ALT502" s="263"/>
      <c r="ALU502" s="263"/>
      <c r="ALV502" s="263"/>
      <c r="ALW502" s="263"/>
      <c r="ALX502" s="263"/>
      <c r="ALY502" s="263"/>
      <c r="ALZ502" s="263"/>
      <c r="AMA502" s="263"/>
      <c r="AMB502" s="263"/>
      <c r="AMC502" s="263"/>
      <c r="AMD502" s="263"/>
      <c r="AME502" s="263"/>
      <c r="AMF502" s="263"/>
      <c r="AMG502" s="263"/>
      <c r="AMH502" s="263"/>
      <c r="AMI502" s="263"/>
      <c r="AMJ502" s="263"/>
      <c r="AMK502" s="263"/>
      <c r="AML502" s="263"/>
      <c r="AMM502" s="263"/>
      <c r="AMN502" s="263"/>
      <c r="AMO502" s="263"/>
      <c r="AMP502" s="263"/>
      <c r="AMQ502" s="263"/>
      <c r="AMR502" s="263"/>
      <c r="AMS502" s="263"/>
      <c r="AMT502" s="263"/>
      <c r="AMU502" s="263"/>
      <c r="AMV502" s="263"/>
      <c r="AMW502" s="263"/>
      <c r="AMX502" s="263"/>
      <c r="AMY502" s="263"/>
      <c r="AMZ502" s="263"/>
      <c r="ANA502" s="263"/>
      <c r="ANB502" s="263"/>
      <c r="ANC502" s="263"/>
      <c r="AND502" s="263"/>
      <c r="ANE502" s="263"/>
      <c r="ANF502" s="263"/>
      <c r="ANG502" s="263"/>
      <c r="ANH502" s="263"/>
      <c r="ANI502" s="263"/>
      <c r="ANJ502" s="263"/>
      <c r="ANK502" s="263"/>
      <c r="ANL502" s="263"/>
      <c r="ANM502" s="263"/>
      <c r="ANN502" s="263"/>
      <c r="ANO502" s="263"/>
      <c r="ANP502" s="263"/>
      <c r="ANQ502" s="263"/>
      <c r="ANR502" s="263"/>
      <c r="ANS502" s="263"/>
      <c r="ANT502" s="263"/>
      <c r="ANU502" s="263"/>
      <c r="ANV502" s="263"/>
      <c r="ANW502" s="263"/>
      <c r="ANX502" s="263"/>
      <c r="ANY502" s="263"/>
      <c r="ANZ502" s="263"/>
      <c r="AOA502" s="263"/>
      <c r="AOB502" s="263"/>
      <c r="AOC502" s="263"/>
      <c r="AOD502" s="263"/>
      <c r="AOE502" s="263"/>
      <c r="AOF502" s="263"/>
      <c r="AOG502" s="263"/>
      <c r="AOH502" s="263"/>
      <c r="AOI502" s="263"/>
      <c r="AOJ502" s="263"/>
      <c r="AOK502" s="263"/>
      <c r="AOL502" s="263"/>
      <c r="AOM502" s="263"/>
      <c r="AON502" s="263"/>
      <c r="AOO502" s="263"/>
      <c r="AOP502" s="263"/>
      <c r="AOQ502" s="263"/>
      <c r="AOR502" s="263"/>
      <c r="AOS502" s="263"/>
      <c r="AOT502" s="263"/>
      <c r="AOU502" s="263"/>
    </row>
    <row r="503" spans="1:1087" s="264" customFormat="1">
      <c r="A503" s="332"/>
      <c r="B503" s="328"/>
      <c r="C503" s="292"/>
      <c r="D503" s="292"/>
      <c r="E503" s="292"/>
      <c r="F503" s="333"/>
      <c r="G503" s="334"/>
      <c r="H503" s="334"/>
      <c r="I503" s="335"/>
      <c r="J503" s="292"/>
      <c r="K503" s="336"/>
      <c r="L503" s="292"/>
      <c r="N503" s="263"/>
      <c r="O503" s="263"/>
      <c r="P503" s="263"/>
      <c r="Q503" s="263"/>
      <c r="R503" s="263"/>
      <c r="S503" s="263"/>
      <c r="T503" s="263"/>
      <c r="U503" s="263"/>
      <c r="V503" s="263"/>
      <c r="W503" s="263"/>
      <c r="X503" s="263"/>
      <c r="Y503" s="263"/>
      <c r="Z503" s="263"/>
      <c r="AA503" s="263"/>
      <c r="AB503" s="263"/>
      <c r="AC503" s="263"/>
      <c r="AD503" s="263"/>
      <c r="AE503" s="263"/>
      <c r="AF503" s="263"/>
      <c r="AG503" s="263"/>
      <c r="AH503" s="263"/>
      <c r="AI503" s="263"/>
      <c r="AJ503" s="263"/>
      <c r="AK503" s="263"/>
      <c r="AL503" s="263"/>
      <c r="AM503" s="263"/>
      <c r="AN503" s="263"/>
      <c r="AO503" s="263"/>
      <c r="AP503" s="263"/>
      <c r="AQ503" s="263"/>
      <c r="AR503" s="263"/>
      <c r="AS503" s="263"/>
      <c r="AT503" s="263"/>
      <c r="AU503" s="263"/>
      <c r="AV503" s="263"/>
      <c r="AW503" s="263"/>
      <c r="AX503" s="263"/>
      <c r="AY503" s="263"/>
      <c r="AZ503" s="263"/>
      <c r="BA503" s="263"/>
      <c r="BB503" s="263"/>
      <c r="BC503" s="263"/>
      <c r="BD503" s="263"/>
      <c r="BE503" s="263"/>
      <c r="BF503" s="263"/>
      <c r="BG503" s="263"/>
      <c r="BH503" s="263"/>
      <c r="BI503" s="263"/>
      <c r="BJ503" s="263"/>
      <c r="BK503" s="263"/>
      <c r="BL503" s="263"/>
      <c r="BM503" s="263"/>
      <c r="BN503" s="263"/>
      <c r="BO503" s="263"/>
      <c r="BP503" s="263"/>
      <c r="BQ503" s="263"/>
      <c r="BR503" s="263"/>
      <c r="BS503" s="263"/>
      <c r="BT503" s="263"/>
      <c r="BU503" s="263"/>
      <c r="BV503" s="263"/>
      <c r="BW503" s="263"/>
      <c r="BX503" s="263"/>
      <c r="BY503" s="263"/>
      <c r="BZ503" s="263"/>
      <c r="CA503" s="263"/>
      <c r="CB503" s="263"/>
      <c r="CC503" s="263"/>
      <c r="CD503" s="263"/>
      <c r="CE503" s="263"/>
      <c r="CF503" s="263"/>
      <c r="CG503" s="263"/>
      <c r="CH503" s="263"/>
      <c r="CI503" s="263"/>
      <c r="CJ503" s="263"/>
      <c r="CK503" s="263"/>
      <c r="CL503" s="263"/>
      <c r="CM503" s="263"/>
      <c r="CN503" s="263"/>
      <c r="CO503" s="263"/>
      <c r="CP503" s="263"/>
      <c r="CQ503" s="263"/>
      <c r="CR503" s="263"/>
      <c r="CS503" s="263"/>
      <c r="CT503" s="263"/>
      <c r="CU503" s="263"/>
      <c r="CV503" s="263"/>
      <c r="CW503" s="263"/>
      <c r="CX503" s="263"/>
      <c r="CY503" s="263"/>
      <c r="CZ503" s="263"/>
      <c r="DA503" s="263"/>
      <c r="DB503" s="263"/>
      <c r="DC503" s="263"/>
      <c r="DD503" s="263"/>
      <c r="DE503" s="263"/>
      <c r="DF503" s="263"/>
      <c r="DG503" s="263"/>
      <c r="DH503" s="263"/>
      <c r="DI503" s="263"/>
      <c r="DJ503" s="263"/>
      <c r="DK503" s="263"/>
      <c r="DL503" s="263"/>
      <c r="DM503" s="263"/>
      <c r="DN503" s="263"/>
      <c r="DO503" s="263"/>
      <c r="DP503" s="263"/>
      <c r="DQ503" s="263"/>
      <c r="DR503" s="263"/>
      <c r="DS503" s="263"/>
      <c r="DT503" s="263"/>
      <c r="DU503" s="263"/>
      <c r="DV503" s="263"/>
      <c r="DW503" s="263"/>
      <c r="DX503" s="263"/>
      <c r="DY503" s="263"/>
      <c r="DZ503" s="263"/>
      <c r="EA503" s="263"/>
      <c r="EB503" s="263"/>
      <c r="EC503" s="263"/>
      <c r="ED503" s="263"/>
      <c r="EE503" s="263"/>
      <c r="EF503" s="263"/>
      <c r="EG503" s="263"/>
      <c r="EH503" s="263"/>
      <c r="EI503" s="263"/>
      <c r="EJ503" s="263"/>
      <c r="EK503" s="263"/>
      <c r="EL503" s="263"/>
      <c r="EM503" s="263"/>
      <c r="EN503" s="263"/>
      <c r="EO503" s="263"/>
      <c r="EP503" s="263"/>
      <c r="EQ503" s="263"/>
      <c r="ER503" s="263"/>
      <c r="ES503" s="263"/>
      <c r="ET503" s="263"/>
      <c r="EU503" s="263"/>
      <c r="EV503" s="263"/>
      <c r="EW503" s="263"/>
      <c r="EX503" s="263"/>
      <c r="EY503" s="263"/>
      <c r="EZ503" s="263"/>
      <c r="FA503" s="263"/>
      <c r="FB503" s="263"/>
      <c r="FC503" s="263"/>
      <c r="FD503" s="263"/>
      <c r="FE503" s="263"/>
      <c r="FF503" s="263"/>
      <c r="FG503" s="263"/>
      <c r="FH503" s="263"/>
      <c r="FI503" s="263"/>
      <c r="FJ503" s="263"/>
      <c r="FK503" s="263"/>
      <c r="FL503" s="263"/>
      <c r="FM503" s="263"/>
      <c r="FN503" s="263"/>
      <c r="FO503" s="263"/>
      <c r="FP503" s="263"/>
      <c r="FQ503" s="263"/>
      <c r="FR503" s="263"/>
      <c r="FS503" s="263"/>
      <c r="FT503" s="263"/>
      <c r="FU503" s="263"/>
      <c r="FV503" s="263"/>
      <c r="FW503" s="263"/>
      <c r="FX503" s="263"/>
      <c r="FY503" s="263"/>
      <c r="FZ503" s="263"/>
      <c r="GA503" s="263"/>
      <c r="GB503" s="263"/>
      <c r="GC503" s="263"/>
      <c r="GD503" s="263"/>
      <c r="GE503" s="263"/>
      <c r="GF503" s="263"/>
      <c r="GG503" s="263"/>
      <c r="GH503" s="263"/>
      <c r="GI503" s="263"/>
      <c r="GJ503" s="263"/>
      <c r="GK503" s="263"/>
      <c r="GL503" s="263"/>
      <c r="GM503" s="263"/>
      <c r="GN503" s="263"/>
      <c r="GO503" s="263"/>
      <c r="GP503" s="263"/>
      <c r="GQ503" s="263"/>
      <c r="GR503" s="263"/>
      <c r="GS503" s="263"/>
      <c r="GT503" s="263"/>
      <c r="GU503" s="263"/>
      <c r="GV503" s="263"/>
      <c r="GW503" s="263"/>
      <c r="GX503" s="263"/>
      <c r="GY503" s="263"/>
      <c r="GZ503" s="263"/>
      <c r="HA503" s="263"/>
      <c r="HB503" s="263"/>
      <c r="HC503" s="263"/>
      <c r="HD503" s="263"/>
      <c r="HE503" s="263"/>
      <c r="HF503" s="263"/>
      <c r="HG503" s="263"/>
      <c r="HH503" s="263"/>
      <c r="HI503" s="263"/>
      <c r="HJ503" s="263"/>
      <c r="HK503" s="263"/>
      <c r="HL503" s="263"/>
      <c r="HM503" s="263"/>
      <c r="HN503" s="263"/>
      <c r="HO503" s="263"/>
      <c r="HP503" s="263"/>
      <c r="HQ503" s="263"/>
      <c r="HR503" s="263"/>
      <c r="HS503" s="263"/>
      <c r="HT503" s="263"/>
      <c r="HU503" s="263"/>
      <c r="HV503" s="263"/>
      <c r="HW503" s="263"/>
      <c r="HX503" s="263"/>
      <c r="HY503" s="263"/>
      <c r="HZ503" s="263"/>
      <c r="IA503" s="263"/>
      <c r="IB503" s="263"/>
      <c r="IC503" s="263"/>
      <c r="ID503" s="263"/>
      <c r="IE503" s="263"/>
      <c r="IF503" s="263"/>
      <c r="IG503" s="263"/>
      <c r="IH503" s="263"/>
      <c r="II503" s="263"/>
      <c r="IJ503" s="263"/>
      <c r="IK503" s="263"/>
      <c r="IL503" s="263"/>
      <c r="IM503" s="263"/>
      <c r="IN503" s="263"/>
      <c r="IO503" s="263"/>
      <c r="IP503" s="263"/>
      <c r="IQ503" s="263"/>
      <c r="IR503" s="263"/>
      <c r="IS503" s="263"/>
      <c r="IT503" s="263"/>
      <c r="IU503" s="263"/>
      <c r="IV503" s="263"/>
      <c r="IW503" s="263"/>
      <c r="IX503" s="263"/>
      <c r="IY503" s="263"/>
      <c r="IZ503" s="263"/>
      <c r="JA503" s="263"/>
      <c r="JB503" s="263"/>
      <c r="JC503" s="263"/>
      <c r="JD503" s="263"/>
      <c r="JE503" s="263"/>
      <c r="JF503" s="263"/>
      <c r="JG503" s="263"/>
      <c r="JH503" s="263"/>
      <c r="JI503" s="263"/>
      <c r="JJ503" s="263"/>
      <c r="JK503" s="263"/>
      <c r="JL503" s="263"/>
      <c r="JM503" s="263"/>
      <c r="JN503" s="263"/>
      <c r="JO503" s="263"/>
      <c r="JP503" s="263"/>
      <c r="JQ503" s="263"/>
      <c r="JR503" s="263"/>
      <c r="JS503" s="263"/>
      <c r="JT503" s="263"/>
      <c r="JU503" s="263"/>
      <c r="JV503" s="263"/>
      <c r="JW503" s="263"/>
      <c r="JX503" s="263"/>
      <c r="JY503" s="263"/>
      <c r="JZ503" s="263"/>
      <c r="KA503" s="263"/>
      <c r="KB503" s="263"/>
      <c r="KC503" s="263"/>
      <c r="KD503" s="263"/>
      <c r="KE503" s="263"/>
      <c r="KF503" s="263"/>
      <c r="KG503" s="263"/>
      <c r="KH503" s="263"/>
      <c r="KI503" s="263"/>
      <c r="KJ503" s="263"/>
      <c r="KK503" s="263"/>
      <c r="KL503" s="263"/>
      <c r="KM503" s="263"/>
      <c r="KN503" s="263"/>
      <c r="KO503" s="263"/>
      <c r="KP503" s="263"/>
      <c r="KQ503" s="263"/>
      <c r="KR503" s="263"/>
      <c r="KS503" s="263"/>
      <c r="KT503" s="263"/>
      <c r="KU503" s="263"/>
      <c r="KV503" s="263"/>
      <c r="KW503" s="263"/>
      <c r="KX503" s="263"/>
      <c r="KY503" s="263"/>
      <c r="KZ503" s="263"/>
      <c r="LA503" s="263"/>
      <c r="LB503" s="263"/>
      <c r="LC503" s="263"/>
      <c r="LD503" s="263"/>
      <c r="LE503" s="263"/>
      <c r="LF503" s="263"/>
      <c r="LG503" s="263"/>
      <c r="LH503" s="263"/>
      <c r="LI503" s="263"/>
      <c r="LJ503" s="263"/>
      <c r="LK503" s="263"/>
      <c r="LL503" s="263"/>
      <c r="LM503" s="263"/>
      <c r="LN503" s="263"/>
      <c r="LO503" s="263"/>
      <c r="LP503" s="263"/>
      <c r="LQ503" s="263"/>
      <c r="LR503" s="263"/>
      <c r="LS503" s="263"/>
      <c r="LT503" s="263"/>
      <c r="LU503" s="263"/>
      <c r="LV503" s="263"/>
      <c r="LW503" s="263"/>
      <c r="LX503" s="263"/>
      <c r="LY503" s="263"/>
      <c r="LZ503" s="263"/>
      <c r="MA503" s="263"/>
      <c r="MB503" s="263"/>
      <c r="MC503" s="263"/>
      <c r="MD503" s="263"/>
      <c r="ME503" s="263"/>
      <c r="MF503" s="263"/>
      <c r="MG503" s="263"/>
      <c r="MH503" s="263"/>
      <c r="MI503" s="263"/>
      <c r="MJ503" s="263"/>
      <c r="MK503" s="263"/>
      <c r="ML503" s="263"/>
      <c r="MM503" s="263"/>
      <c r="MN503" s="263"/>
      <c r="MO503" s="263"/>
      <c r="MP503" s="263"/>
      <c r="MQ503" s="263"/>
      <c r="MR503" s="263"/>
      <c r="MS503" s="263"/>
      <c r="MT503" s="263"/>
      <c r="MU503" s="263"/>
      <c r="MV503" s="263"/>
      <c r="MW503" s="263"/>
      <c r="MX503" s="263"/>
      <c r="MY503" s="263"/>
      <c r="MZ503" s="263"/>
      <c r="NA503" s="263"/>
      <c r="NB503" s="263"/>
      <c r="NC503" s="263"/>
      <c r="ND503" s="263"/>
      <c r="NE503" s="263"/>
      <c r="NF503" s="263"/>
      <c r="NG503" s="263"/>
      <c r="NH503" s="263"/>
      <c r="NI503" s="263"/>
      <c r="NJ503" s="263"/>
      <c r="NK503" s="263"/>
      <c r="NL503" s="263"/>
      <c r="NM503" s="263"/>
      <c r="NN503" s="263"/>
      <c r="NO503" s="263"/>
      <c r="NP503" s="263"/>
      <c r="NQ503" s="263"/>
      <c r="NR503" s="263"/>
      <c r="NS503" s="263"/>
      <c r="NT503" s="263"/>
      <c r="NU503" s="263"/>
      <c r="NV503" s="263"/>
      <c r="NW503" s="263"/>
      <c r="NX503" s="263"/>
      <c r="NY503" s="263"/>
      <c r="NZ503" s="263"/>
      <c r="OA503" s="263"/>
      <c r="OB503" s="263"/>
      <c r="OC503" s="263"/>
      <c r="OD503" s="263"/>
      <c r="OE503" s="263"/>
      <c r="OF503" s="263"/>
      <c r="OG503" s="263"/>
      <c r="OH503" s="263"/>
      <c r="OI503" s="263"/>
      <c r="OJ503" s="263"/>
      <c r="OK503" s="263"/>
      <c r="OL503" s="263"/>
      <c r="OM503" s="263"/>
      <c r="ON503" s="263"/>
      <c r="OO503" s="263"/>
      <c r="OP503" s="263"/>
      <c r="OQ503" s="263"/>
      <c r="OR503" s="263"/>
      <c r="OS503" s="263"/>
      <c r="OT503" s="263"/>
      <c r="OU503" s="263"/>
      <c r="OV503" s="263"/>
      <c r="OW503" s="263"/>
      <c r="OX503" s="263"/>
      <c r="OY503" s="263"/>
      <c r="OZ503" s="263"/>
      <c r="PA503" s="263"/>
      <c r="PB503" s="263"/>
      <c r="PC503" s="263"/>
      <c r="PD503" s="263"/>
      <c r="PE503" s="263"/>
      <c r="PF503" s="263"/>
      <c r="PG503" s="263"/>
      <c r="PH503" s="263"/>
      <c r="PI503" s="263"/>
      <c r="PJ503" s="263"/>
      <c r="PK503" s="263"/>
      <c r="PL503" s="263"/>
      <c r="PM503" s="263"/>
      <c r="PN503" s="263"/>
      <c r="PO503" s="263"/>
      <c r="PP503" s="263"/>
      <c r="PQ503" s="263"/>
      <c r="PR503" s="263"/>
      <c r="PS503" s="263"/>
      <c r="PT503" s="263"/>
      <c r="PU503" s="263"/>
      <c r="PV503" s="263"/>
      <c r="PW503" s="263"/>
      <c r="PX503" s="263"/>
      <c r="PY503" s="263"/>
      <c r="PZ503" s="263"/>
      <c r="QA503" s="263"/>
      <c r="QB503" s="263"/>
      <c r="QC503" s="263"/>
      <c r="QD503" s="263"/>
      <c r="QE503" s="263"/>
      <c r="QF503" s="263"/>
      <c r="QG503" s="263"/>
      <c r="QH503" s="263"/>
      <c r="QI503" s="263"/>
      <c r="QJ503" s="263"/>
      <c r="QK503" s="263"/>
      <c r="QL503" s="263"/>
      <c r="QM503" s="263"/>
      <c r="QN503" s="263"/>
      <c r="QO503" s="263"/>
      <c r="QP503" s="263"/>
      <c r="QQ503" s="263"/>
      <c r="QR503" s="263"/>
      <c r="QS503" s="263"/>
      <c r="QT503" s="263"/>
      <c r="QU503" s="263"/>
      <c r="QV503" s="263"/>
      <c r="QW503" s="263"/>
      <c r="QX503" s="263"/>
      <c r="QY503" s="263"/>
      <c r="QZ503" s="263"/>
      <c r="RA503" s="263"/>
      <c r="RB503" s="263"/>
      <c r="RC503" s="263"/>
      <c r="RD503" s="263"/>
      <c r="RE503" s="263"/>
      <c r="RF503" s="263"/>
      <c r="RG503" s="263"/>
      <c r="RH503" s="263"/>
      <c r="RI503" s="263"/>
      <c r="RJ503" s="263"/>
      <c r="RK503" s="263"/>
      <c r="RL503" s="263"/>
      <c r="RM503" s="263"/>
      <c r="RN503" s="263"/>
      <c r="RO503" s="263"/>
      <c r="RP503" s="263"/>
      <c r="RQ503" s="263"/>
      <c r="RR503" s="263"/>
      <c r="RS503" s="263"/>
      <c r="RT503" s="263"/>
      <c r="RU503" s="263"/>
      <c r="RV503" s="263"/>
      <c r="RW503" s="263"/>
      <c r="RX503" s="263"/>
      <c r="RY503" s="263"/>
      <c r="RZ503" s="263"/>
      <c r="SA503" s="263"/>
      <c r="SB503" s="263"/>
      <c r="SC503" s="263"/>
      <c r="SD503" s="263"/>
      <c r="SE503" s="263"/>
      <c r="SF503" s="263"/>
      <c r="SG503" s="263"/>
      <c r="SH503" s="263"/>
      <c r="SI503" s="263"/>
      <c r="SJ503" s="263"/>
      <c r="SK503" s="263"/>
      <c r="SL503" s="263"/>
      <c r="SM503" s="263"/>
      <c r="SN503" s="263"/>
      <c r="SO503" s="263"/>
      <c r="SP503" s="263"/>
      <c r="SQ503" s="263"/>
      <c r="SR503" s="263"/>
      <c r="SS503" s="263"/>
      <c r="ST503" s="263"/>
      <c r="SU503" s="263"/>
      <c r="SV503" s="263"/>
      <c r="SW503" s="263"/>
      <c r="SX503" s="263"/>
      <c r="SY503" s="263"/>
      <c r="SZ503" s="263"/>
      <c r="TA503" s="263"/>
      <c r="TB503" s="263"/>
      <c r="TC503" s="263"/>
      <c r="TD503" s="263"/>
      <c r="TE503" s="263"/>
      <c r="TF503" s="263"/>
      <c r="TG503" s="263"/>
      <c r="TH503" s="263"/>
      <c r="TI503" s="263"/>
      <c r="TJ503" s="263"/>
      <c r="TK503" s="263"/>
      <c r="TL503" s="263"/>
      <c r="TM503" s="263"/>
      <c r="TN503" s="263"/>
      <c r="TO503" s="263"/>
      <c r="TP503" s="263"/>
      <c r="TQ503" s="263"/>
      <c r="TR503" s="263"/>
      <c r="TS503" s="263"/>
      <c r="TT503" s="263"/>
      <c r="TU503" s="263"/>
      <c r="TV503" s="263"/>
      <c r="TW503" s="263"/>
      <c r="TX503" s="263"/>
      <c r="TY503" s="263"/>
      <c r="TZ503" s="263"/>
      <c r="UA503" s="263"/>
      <c r="UB503" s="263"/>
      <c r="UC503" s="263"/>
      <c r="UD503" s="263"/>
      <c r="UE503" s="263"/>
      <c r="UF503" s="263"/>
      <c r="UG503" s="263"/>
      <c r="UH503" s="263"/>
      <c r="UI503" s="263"/>
      <c r="UJ503" s="263"/>
      <c r="UK503" s="263"/>
      <c r="UL503" s="263"/>
      <c r="UM503" s="263"/>
      <c r="UN503" s="263"/>
      <c r="UO503" s="263"/>
      <c r="UP503" s="263"/>
      <c r="UQ503" s="263"/>
      <c r="UR503" s="263"/>
      <c r="US503" s="263"/>
      <c r="UT503" s="263"/>
      <c r="UU503" s="263"/>
      <c r="UV503" s="263"/>
      <c r="UW503" s="263"/>
      <c r="UX503" s="263"/>
      <c r="UY503" s="263"/>
      <c r="UZ503" s="263"/>
      <c r="VA503" s="263"/>
      <c r="VB503" s="263"/>
      <c r="VC503" s="263"/>
      <c r="VD503" s="263"/>
      <c r="VE503" s="263"/>
      <c r="VF503" s="263"/>
      <c r="VG503" s="263"/>
      <c r="VH503" s="263"/>
      <c r="VI503" s="263"/>
      <c r="VJ503" s="263"/>
      <c r="VK503" s="263"/>
      <c r="VL503" s="263"/>
      <c r="VM503" s="263"/>
      <c r="VN503" s="263"/>
      <c r="VO503" s="263"/>
      <c r="VP503" s="263"/>
      <c r="VQ503" s="263"/>
      <c r="VR503" s="263"/>
      <c r="VS503" s="263"/>
      <c r="VT503" s="263"/>
      <c r="VU503" s="263"/>
      <c r="VV503" s="263"/>
      <c r="VW503" s="263"/>
      <c r="VX503" s="263"/>
      <c r="VY503" s="263"/>
      <c r="VZ503" s="263"/>
      <c r="WA503" s="263"/>
      <c r="WB503" s="263"/>
      <c r="WC503" s="263"/>
      <c r="WD503" s="263"/>
      <c r="WE503" s="263"/>
      <c r="WF503" s="263"/>
      <c r="WG503" s="263"/>
      <c r="WH503" s="263"/>
      <c r="WI503" s="263"/>
      <c r="WJ503" s="263"/>
      <c r="WK503" s="263"/>
      <c r="WL503" s="263"/>
      <c r="WM503" s="263"/>
      <c r="WN503" s="263"/>
      <c r="WO503" s="263"/>
      <c r="WP503" s="263"/>
      <c r="WQ503" s="263"/>
      <c r="WR503" s="263"/>
      <c r="WS503" s="263"/>
      <c r="WT503" s="263"/>
      <c r="WU503" s="263"/>
      <c r="WV503" s="263"/>
      <c r="WW503" s="263"/>
      <c r="WX503" s="263"/>
      <c r="WY503" s="263"/>
      <c r="WZ503" s="263"/>
      <c r="XA503" s="263"/>
      <c r="XB503" s="263"/>
      <c r="XC503" s="263"/>
      <c r="XD503" s="263"/>
      <c r="XE503" s="263"/>
      <c r="XF503" s="263"/>
      <c r="XG503" s="263"/>
      <c r="XH503" s="263"/>
      <c r="XI503" s="263"/>
      <c r="XJ503" s="263"/>
      <c r="XK503" s="263"/>
      <c r="XL503" s="263"/>
      <c r="XM503" s="263"/>
      <c r="XN503" s="263"/>
      <c r="XO503" s="263"/>
      <c r="XP503" s="263"/>
      <c r="XQ503" s="263"/>
      <c r="XR503" s="263"/>
      <c r="XS503" s="263"/>
      <c r="XT503" s="263"/>
      <c r="XU503" s="263"/>
      <c r="XV503" s="263"/>
      <c r="XW503" s="263"/>
      <c r="XX503" s="263"/>
      <c r="XY503" s="263"/>
      <c r="XZ503" s="263"/>
      <c r="YA503" s="263"/>
      <c r="YB503" s="263"/>
      <c r="YC503" s="263"/>
      <c r="YD503" s="263"/>
      <c r="YE503" s="263"/>
      <c r="YF503" s="263"/>
      <c r="YG503" s="263"/>
      <c r="YH503" s="263"/>
      <c r="YI503" s="263"/>
      <c r="YJ503" s="263"/>
      <c r="YK503" s="263"/>
      <c r="YL503" s="263"/>
      <c r="YM503" s="263"/>
      <c r="YN503" s="263"/>
      <c r="YO503" s="263"/>
      <c r="YP503" s="263"/>
      <c r="YQ503" s="263"/>
      <c r="YR503" s="263"/>
      <c r="YS503" s="263"/>
      <c r="YT503" s="263"/>
      <c r="YU503" s="263"/>
      <c r="YV503" s="263"/>
      <c r="YW503" s="263"/>
      <c r="YX503" s="263"/>
      <c r="YY503" s="263"/>
      <c r="YZ503" s="263"/>
      <c r="ZA503" s="263"/>
      <c r="ZB503" s="263"/>
      <c r="ZC503" s="263"/>
      <c r="ZD503" s="263"/>
      <c r="ZE503" s="263"/>
      <c r="ZF503" s="263"/>
      <c r="ZG503" s="263"/>
      <c r="ZH503" s="263"/>
      <c r="ZI503" s="263"/>
      <c r="ZJ503" s="263"/>
      <c r="ZK503" s="263"/>
      <c r="ZL503" s="263"/>
      <c r="ZM503" s="263"/>
      <c r="ZN503" s="263"/>
      <c r="ZO503" s="263"/>
      <c r="ZP503" s="263"/>
      <c r="ZQ503" s="263"/>
      <c r="ZR503" s="263"/>
      <c r="ZS503" s="263"/>
      <c r="ZT503" s="263"/>
      <c r="ZU503" s="263"/>
      <c r="ZV503" s="263"/>
      <c r="ZW503" s="263"/>
      <c r="ZX503" s="263"/>
      <c r="ZY503" s="263"/>
      <c r="ZZ503" s="263"/>
      <c r="AAA503" s="263"/>
      <c r="AAB503" s="263"/>
      <c r="AAC503" s="263"/>
      <c r="AAD503" s="263"/>
      <c r="AAE503" s="263"/>
      <c r="AAF503" s="263"/>
      <c r="AAG503" s="263"/>
      <c r="AAH503" s="263"/>
      <c r="AAI503" s="263"/>
      <c r="AAJ503" s="263"/>
      <c r="AAK503" s="263"/>
      <c r="AAL503" s="263"/>
      <c r="AAM503" s="263"/>
      <c r="AAN503" s="263"/>
      <c r="AAO503" s="263"/>
      <c r="AAP503" s="263"/>
      <c r="AAQ503" s="263"/>
      <c r="AAR503" s="263"/>
      <c r="AAS503" s="263"/>
      <c r="AAT503" s="263"/>
      <c r="AAU503" s="263"/>
      <c r="AAV503" s="263"/>
      <c r="AAW503" s="263"/>
      <c r="AAX503" s="263"/>
      <c r="AAY503" s="263"/>
      <c r="AAZ503" s="263"/>
      <c r="ABA503" s="263"/>
      <c r="ABB503" s="263"/>
      <c r="ABC503" s="263"/>
      <c r="ABD503" s="263"/>
      <c r="ABE503" s="263"/>
      <c r="ABF503" s="263"/>
      <c r="ABG503" s="263"/>
      <c r="ABH503" s="263"/>
      <c r="ABI503" s="263"/>
      <c r="ABJ503" s="263"/>
      <c r="ABK503" s="263"/>
      <c r="ABL503" s="263"/>
      <c r="ABM503" s="263"/>
      <c r="ABN503" s="263"/>
      <c r="ABO503" s="263"/>
      <c r="ABP503" s="263"/>
      <c r="ABQ503" s="263"/>
      <c r="ABR503" s="263"/>
      <c r="ABS503" s="263"/>
      <c r="ABT503" s="263"/>
      <c r="ABU503" s="263"/>
      <c r="ABV503" s="263"/>
      <c r="ABW503" s="263"/>
      <c r="ABX503" s="263"/>
      <c r="ABY503" s="263"/>
      <c r="ABZ503" s="263"/>
      <c r="ACA503" s="263"/>
      <c r="ACB503" s="263"/>
      <c r="ACC503" s="263"/>
      <c r="ACD503" s="263"/>
      <c r="ACE503" s="263"/>
      <c r="ACF503" s="263"/>
      <c r="ACG503" s="263"/>
      <c r="ACH503" s="263"/>
      <c r="ACI503" s="263"/>
      <c r="ACJ503" s="263"/>
      <c r="ACK503" s="263"/>
      <c r="ACL503" s="263"/>
      <c r="ACM503" s="263"/>
      <c r="ACN503" s="263"/>
      <c r="ACO503" s="263"/>
      <c r="ACP503" s="263"/>
      <c r="ACQ503" s="263"/>
      <c r="ACR503" s="263"/>
      <c r="ACS503" s="263"/>
      <c r="ACT503" s="263"/>
      <c r="ACU503" s="263"/>
      <c r="ACV503" s="263"/>
      <c r="ACW503" s="263"/>
      <c r="ACX503" s="263"/>
      <c r="ACY503" s="263"/>
      <c r="ACZ503" s="263"/>
      <c r="ADA503" s="263"/>
      <c r="ADB503" s="263"/>
      <c r="ADC503" s="263"/>
      <c r="ADD503" s="263"/>
      <c r="ADE503" s="263"/>
      <c r="ADF503" s="263"/>
      <c r="ADG503" s="263"/>
      <c r="ADH503" s="263"/>
      <c r="ADI503" s="263"/>
      <c r="ADJ503" s="263"/>
      <c r="ADK503" s="263"/>
      <c r="ADL503" s="263"/>
      <c r="ADM503" s="263"/>
      <c r="ADN503" s="263"/>
      <c r="ADO503" s="263"/>
      <c r="ADP503" s="263"/>
      <c r="ADQ503" s="263"/>
      <c r="ADR503" s="263"/>
      <c r="ADS503" s="263"/>
      <c r="ADT503" s="263"/>
      <c r="ADU503" s="263"/>
      <c r="ADV503" s="263"/>
      <c r="ADW503" s="263"/>
      <c r="ADX503" s="263"/>
      <c r="ADY503" s="263"/>
      <c r="ADZ503" s="263"/>
      <c r="AEA503" s="263"/>
      <c r="AEB503" s="263"/>
      <c r="AEC503" s="263"/>
      <c r="AED503" s="263"/>
      <c r="AEE503" s="263"/>
      <c r="AEF503" s="263"/>
      <c r="AEG503" s="263"/>
      <c r="AEH503" s="263"/>
      <c r="AEI503" s="263"/>
      <c r="AEJ503" s="263"/>
      <c r="AEK503" s="263"/>
      <c r="AEL503" s="263"/>
      <c r="AEM503" s="263"/>
      <c r="AEN503" s="263"/>
      <c r="AEO503" s="263"/>
      <c r="AEP503" s="263"/>
      <c r="AEQ503" s="263"/>
      <c r="AER503" s="263"/>
      <c r="AES503" s="263"/>
      <c r="AET503" s="263"/>
      <c r="AEU503" s="263"/>
      <c r="AEV503" s="263"/>
      <c r="AEW503" s="263"/>
      <c r="AEX503" s="263"/>
      <c r="AEY503" s="263"/>
      <c r="AEZ503" s="263"/>
      <c r="AFA503" s="263"/>
      <c r="AFB503" s="263"/>
      <c r="AFC503" s="263"/>
      <c r="AFD503" s="263"/>
      <c r="AFE503" s="263"/>
      <c r="AFF503" s="263"/>
      <c r="AFG503" s="263"/>
      <c r="AFH503" s="263"/>
      <c r="AFI503" s="263"/>
      <c r="AFJ503" s="263"/>
      <c r="AFK503" s="263"/>
      <c r="AFL503" s="263"/>
      <c r="AFM503" s="263"/>
      <c r="AFN503" s="263"/>
      <c r="AFO503" s="263"/>
      <c r="AFP503" s="263"/>
      <c r="AFQ503" s="263"/>
      <c r="AFR503" s="263"/>
      <c r="AFS503" s="263"/>
      <c r="AFT503" s="263"/>
      <c r="AFU503" s="263"/>
      <c r="AFV503" s="263"/>
      <c r="AFW503" s="263"/>
      <c r="AFX503" s="263"/>
      <c r="AFY503" s="263"/>
      <c r="AFZ503" s="263"/>
      <c r="AGA503" s="263"/>
      <c r="AGB503" s="263"/>
      <c r="AGC503" s="263"/>
      <c r="AGD503" s="263"/>
      <c r="AGE503" s="263"/>
      <c r="AGF503" s="263"/>
      <c r="AGG503" s="263"/>
      <c r="AGH503" s="263"/>
      <c r="AGI503" s="263"/>
      <c r="AGJ503" s="263"/>
      <c r="AGK503" s="263"/>
      <c r="AGL503" s="263"/>
      <c r="AGM503" s="263"/>
      <c r="AGN503" s="263"/>
      <c r="AGO503" s="263"/>
      <c r="AGP503" s="263"/>
      <c r="AGQ503" s="263"/>
      <c r="AGR503" s="263"/>
      <c r="AGS503" s="263"/>
      <c r="AGT503" s="263"/>
      <c r="AGU503" s="263"/>
      <c r="AGV503" s="263"/>
      <c r="AGW503" s="263"/>
      <c r="AGX503" s="263"/>
      <c r="AGY503" s="263"/>
      <c r="AGZ503" s="263"/>
      <c r="AHA503" s="263"/>
      <c r="AHB503" s="263"/>
      <c r="AHC503" s="263"/>
      <c r="AHD503" s="263"/>
      <c r="AHE503" s="263"/>
      <c r="AHF503" s="263"/>
      <c r="AHG503" s="263"/>
      <c r="AHH503" s="263"/>
      <c r="AHI503" s="263"/>
      <c r="AHJ503" s="263"/>
      <c r="AHK503" s="263"/>
      <c r="AHL503" s="263"/>
      <c r="AHM503" s="263"/>
      <c r="AHN503" s="263"/>
      <c r="AHO503" s="263"/>
      <c r="AHP503" s="263"/>
      <c r="AHQ503" s="263"/>
      <c r="AHR503" s="263"/>
      <c r="AHS503" s="263"/>
      <c r="AHT503" s="263"/>
      <c r="AHU503" s="263"/>
      <c r="AHV503" s="263"/>
      <c r="AHW503" s="263"/>
      <c r="AHX503" s="263"/>
      <c r="AHY503" s="263"/>
      <c r="AHZ503" s="263"/>
      <c r="AIA503" s="263"/>
      <c r="AIB503" s="263"/>
      <c r="AIC503" s="263"/>
      <c r="AID503" s="263"/>
      <c r="AIE503" s="263"/>
      <c r="AIF503" s="263"/>
      <c r="AIG503" s="263"/>
      <c r="AIH503" s="263"/>
      <c r="AII503" s="263"/>
      <c r="AIJ503" s="263"/>
      <c r="AIK503" s="263"/>
      <c r="AIL503" s="263"/>
      <c r="AIM503" s="263"/>
      <c r="AIN503" s="263"/>
      <c r="AIO503" s="263"/>
      <c r="AIP503" s="263"/>
      <c r="AIQ503" s="263"/>
      <c r="AIR503" s="263"/>
      <c r="AIS503" s="263"/>
      <c r="AIT503" s="263"/>
      <c r="AIU503" s="263"/>
      <c r="AIV503" s="263"/>
      <c r="AIW503" s="263"/>
      <c r="AIX503" s="263"/>
      <c r="AIY503" s="263"/>
      <c r="AIZ503" s="263"/>
      <c r="AJA503" s="263"/>
      <c r="AJB503" s="263"/>
      <c r="AJC503" s="263"/>
      <c r="AJD503" s="263"/>
      <c r="AJE503" s="263"/>
      <c r="AJF503" s="263"/>
      <c r="AJG503" s="263"/>
      <c r="AJH503" s="263"/>
      <c r="AJI503" s="263"/>
      <c r="AJJ503" s="263"/>
      <c r="AJK503" s="263"/>
      <c r="AJL503" s="263"/>
      <c r="AJM503" s="263"/>
      <c r="AJN503" s="263"/>
      <c r="AJO503" s="263"/>
      <c r="AJP503" s="263"/>
      <c r="AJQ503" s="263"/>
      <c r="AJR503" s="263"/>
      <c r="AJS503" s="263"/>
      <c r="AJT503" s="263"/>
      <c r="AJU503" s="263"/>
      <c r="AJV503" s="263"/>
      <c r="AJW503" s="263"/>
      <c r="AJX503" s="263"/>
      <c r="AJY503" s="263"/>
      <c r="AJZ503" s="263"/>
      <c r="AKA503" s="263"/>
      <c r="AKB503" s="263"/>
      <c r="AKC503" s="263"/>
      <c r="AKD503" s="263"/>
      <c r="AKE503" s="263"/>
      <c r="AKF503" s="263"/>
      <c r="AKG503" s="263"/>
      <c r="AKH503" s="263"/>
      <c r="AKI503" s="263"/>
      <c r="AKJ503" s="263"/>
      <c r="AKK503" s="263"/>
      <c r="AKL503" s="263"/>
      <c r="AKM503" s="263"/>
      <c r="AKN503" s="263"/>
      <c r="AKO503" s="263"/>
      <c r="AKP503" s="263"/>
      <c r="AKQ503" s="263"/>
      <c r="AKR503" s="263"/>
      <c r="AKS503" s="263"/>
      <c r="AKT503" s="263"/>
      <c r="AKU503" s="263"/>
      <c r="AKV503" s="263"/>
      <c r="AKW503" s="263"/>
      <c r="AKX503" s="263"/>
      <c r="AKY503" s="263"/>
      <c r="AKZ503" s="263"/>
      <c r="ALA503" s="263"/>
      <c r="ALB503" s="263"/>
      <c r="ALC503" s="263"/>
      <c r="ALD503" s="263"/>
      <c r="ALE503" s="263"/>
      <c r="ALF503" s="263"/>
      <c r="ALG503" s="263"/>
      <c r="ALH503" s="263"/>
      <c r="ALI503" s="263"/>
      <c r="ALJ503" s="263"/>
      <c r="ALK503" s="263"/>
      <c r="ALL503" s="263"/>
      <c r="ALM503" s="263"/>
      <c r="ALN503" s="263"/>
      <c r="ALO503" s="263"/>
      <c r="ALP503" s="263"/>
      <c r="ALQ503" s="263"/>
      <c r="ALR503" s="263"/>
      <c r="ALS503" s="263"/>
      <c r="ALT503" s="263"/>
      <c r="ALU503" s="263"/>
      <c r="ALV503" s="263"/>
      <c r="ALW503" s="263"/>
      <c r="ALX503" s="263"/>
      <c r="ALY503" s="263"/>
      <c r="ALZ503" s="263"/>
      <c r="AMA503" s="263"/>
      <c r="AMB503" s="263"/>
      <c r="AMC503" s="263"/>
      <c r="AMD503" s="263"/>
      <c r="AME503" s="263"/>
      <c r="AMF503" s="263"/>
      <c r="AMG503" s="263"/>
      <c r="AMH503" s="263"/>
      <c r="AMI503" s="263"/>
      <c r="AMJ503" s="263"/>
      <c r="AMK503" s="263"/>
      <c r="AML503" s="263"/>
      <c r="AMM503" s="263"/>
      <c r="AMN503" s="263"/>
      <c r="AMO503" s="263"/>
      <c r="AMP503" s="263"/>
      <c r="AMQ503" s="263"/>
      <c r="AMR503" s="263"/>
      <c r="AMS503" s="263"/>
      <c r="AMT503" s="263"/>
      <c r="AMU503" s="263"/>
      <c r="AMV503" s="263"/>
      <c r="AMW503" s="263"/>
      <c r="AMX503" s="263"/>
      <c r="AMY503" s="263"/>
      <c r="AMZ503" s="263"/>
      <c r="ANA503" s="263"/>
      <c r="ANB503" s="263"/>
      <c r="ANC503" s="263"/>
      <c r="AND503" s="263"/>
      <c r="ANE503" s="263"/>
      <c r="ANF503" s="263"/>
      <c r="ANG503" s="263"/>
      <c r="ANH503" s="263"/>
      <c r="ANI503" s="263"/>
      <c r="ANJ503" s="263"/>
      <c r="ANK503" s="263"/>
      <c r="ANL503" s="263"/>
      <c r="ANM503" s="263"/>
      <c r="ANN503" s="263"/>
      <c r="ANO503" s="263"/>
      <c r="ANP503" s="263"/>
      <c r="ANQ503" s="263"/>
      <c r="ANR503" s="263"/>
      <c r="ANS503" s="263"/>
      <c r="ANT503" s="263"/>
      <c r="ANU503" s="263"/>
      <c r="ANV503" s="263"/>
      <c r="ANW503" s="263"/>
      <c r="ANX503" s="263"/>
      <c r="ANY503" s="263"/>
      <c r="ANZ503" s="263"/>
      <c r="AOA503" s="263"/>
      <c r="AOB503" s="263"/>
      <c r="AOC503" s="263"/>
      <c r="AOD503" s="263"/>
      <c r="AOE503" s="263"/>
      <c r="AOF503" s="263"/>
      <c r="AOG503" s="263"/>
      <c r="AOH503" s="263"/>
      <c r="AOI503" s="263"/>
      <c r="AOJ503" s="263"/>
      <c r="AOK503" s="263"/>
      <c r="AOL503" s="263"/>
      <c r="AOM503" s="263"/>
      <c r="AON503" s="263"/>
      <c r="AOO503" s="263"/>
      <c r="AOP503" s="263"/>
      <c r="AOQ503" s="263"/>
      <c r="AOR503" s="263"/>
      <c r="AOS503" s="263"/>
      <c r="AOT503" s="263"/>
      <c r="AOU503" s="263"/>
    </row>
    <row r="504" spans="1:1087" s="264" customFormat="1">
      <c r="A504" s="332"/>
      <c r="B504" s="328"/>
      <c r="C504" s="292"/>
      <c r="D504" s="292"/>
      <c r="E504" s="292"/>
      <c r="F504" s="333"/>
      <c r="G504" s="334"/>
      <c r="H504" s="334"/>
      <c r="I504" s="335"/>
      <c r="J504" s="292"/>
      <c r="K504" s="336"/>
      <c r="L504" s="292"/>
      <c r="N504" s="263"/>
      <c r="O504" s="263"/>
      <c r="P504" s="263"/>
      <c r="Q504" s="263"/>
      <c r="R504" s="263"/>
      <c r="S504" s="263"/>
      <c r="T504" s="263"/>
      <c r="U504" s="263"/>
      <c r="V504" s="263"/>
      <c r="W504" s="263"/>
      <c r="X504" s="263"/>
      <c r="Y504" s="263"/>
      <c r="Z504" s="263"/>
      <c r="AA504" s="263"/>
      <c r="AB504" s="263"/>
      <c r="AC504" s="263"/>
      <c r="AD504" s="263"/>
      <c r="AE504" s="263"/>
      <c r="AF504" s="263"/>
      <c r="AG504" s="263"/>
      <c r="AH504" s="263"/>
      <c r="AI504" s="263"/>
      <c r="AJ504" s="263"/>
      <c r="AK504" s="263"/>
      <c r="AL504" s="263"/>
      <c r="AM504" s="263"/>
      <c r="AN504" s="263"/>
      <c r="AO504" s="263"/>
      <c r="AP504" s="263"/>
      <c r="AQ504" s="263"/>
      <c r="AR504" s="263"/>
      <c r="AS504" s="263"/>
      <c r="AT504" s="263"/>
      <c r="AU504" s="263"/>
      <c r="AV504" s="263"/>
      <c r="AW504" s="263"/>
      <c r="AX504" s="263"/>
      <c r="AY504" s="263"/>
      <c r="AZ504" s="263"/>
      <c r="BA504" s="263"/>
      <c r="BB504" s="263"/>
      <c r="BC504" s="263"/>
      <c r="BD504" s="263"/>
      <c r="BE504" s="263"/>
      <c r="BF504" s="263"/>
      <c r="BG504" s="263"/>
      <c r="BH504" s="263"/>
      <c r="BI504" s="263"/>
      <c r="BJ504" s="263"/>
      <c r="BK504" s="263"/>
      <c r="BL504" s="263"/>
      <c r="BM504" s="263"/>
      <c r="BN504" s="263"/>
      <c r="BO504" s="263"/>
      <c r="BP504" s="263"/>
      <c r="BQ504" s="263"/>
      <c r="BR504" s="263"/>
      <c r="BS504" s="263"/>
      <c r="BT504" s="263"/>
      <c r="BU504" s="263"/>
      <c r="BV504" s="263"/>
      <c r="BW504" s="263"/>
      <c r="BX504" s="263"/>
      <c r="BY504" s="263"/>
      <c r="BZ504" s="263"/>
      <c r="CA504" s="263"/>
      <c r="CB504" s="263"/>
      <c r="CC504" s="263"/>
      <c r="CD504" s="263"/>
      <c r="CE504" s="263"/>
      <c r="CF504" s="263"/>
      <c r="CG504" s="263"/>
      <c r="CH504" s="263"/>
      <c r="CI504" s="263"/>
      <c r="CJ504" s="263"/>
      <c r="CK504" s="263"/>
      <c r="CL504" s="263"/>
      <c r="CM504" s="263"/>
      <c r="CN504" s="263"/>
      <c r="CO504" s="263"/>
      <c r="CP504" s="263"/>
      <c r="CQ504" s="263"/>
      <c r="CR504" s="263"/>
      <c r="CS504" s="263"/>
      <c r="CT504" s="263"/>
      <c r="CU504" s="263"/>
      <c r="CV504" s="263"/>
      <c r="CW504" s="263"/>
      <c r="CX504" s="263"/>
      <c r="CY504" s="263"/>
      <c r="CZ504" s="263"/>
      <c r="DA504" s="263"/>
      <c r="DB504" s="263"/>
      <c r="DC504" s="263"/>
      <c r="DD504" s="263"/>
      <c r="DE504" s="263"/>
      <c r="DF504" s="263"/>
      <c r="DG504" s="263"/>
      <c r="DH504" s="263"/>
      <c r="DI504" s="263"/>
      <c r="DJ504" s="263"/>
      <c r="DK504" s="263"/>
      <c r="DL504" s="263"/>
      <c r="DM504" s="263"/>
      <c r="DN504" s="263"/>
      <c r="DO504" s="263"/>
      <c r="DP504" s="263"/>
      <c r="DQ504" s="263"/>
      <c r="DR504" s="263"/>
      <c r="DS504" s="263"/>
      <c r="DT504" s="263"/>
      <c r="DU504" s="263"/>
      <c r="DV504" s="263"/>
      <c r="DW504" s="263"/>
      <c r="DX504" s="263"/>
      <c r="DY504" s="263"/>
      <c r="DZ504" s="263"/>
      <c r="EA504" s="263"/>
      <c r="EB504" s="263"/>
      <c r="EC504" s="263"/>
      <c r="ED504" s="263"/>
      <c r="EE504" s="263"/>
      <c r="EF504" s="263"/>
      <c r="EG504" s="263"/>
      <c r="EH504" s="263"/>
      <c r="EI504" s="263"/>
      <c r="EJ504" s="263"/>
      <c r="EK504" s="263"/>
      <c r="EL504" s="263"/>
      <c r="EM504" s="263"/>
      <c r="EN504" s="263"/>
      <c r="EO504" s="263"/>
      <c r="EP504" s="263"/>
      <c r="EQ504" s="263"/>
      <c r="ER504" s="263"/>
      <c r="ES504" s="263"/>
      <c r="ET504" s="263"/>
      <c r="EU504" s="263"/>
      <c r="EV504" s="263"/>
      <c r="EW504" s="263"/>
      <c r="EX504" s="263"/>
      <c r="EY504" s="263"/>
      <c r="EZ504" s="263"/>
      <c r="FA504" s="263"/>
      <c r="FB504" s="263"/>
      <c r="FC504" s="263"/>
      <c r="FD504" s="263"/>
      <c r="FE504" s="263"/>
      <c r="FF504" s="263"/>
      <c r="FG504" s="263"/>
      <c r="FH504" s="263"/>
      <c r="FI504" s="263"/>
      <c r="FJ504" s="263"/>
      <c r="FK504" s="263"/>
      <c r="FL504" s="263"/>
      <c r="FM504" s="263"/>
      <c r="FN504" s="263"/>
      <c r="FO504" s="263"/>
      <c r="FP504" s="263"/>
      <c r="FQ504" s="263"/>
      <c r="FR504" s="263"/>
      <c r="FS504" s="263"/>
      <c r="FT504" s="263"/>
      <c r="FU504" s="263"/>
      <c r="FV504" s="263"/>
      <c r="FW504" s="263"/>
      <c r="FX504" s="263"/>
      <c r="FY504" s="263"/>
      <c r="FZ504" s="263"/>
      <c r="GA504" s="263"/>
      <c r="GB504" s="263"/>
      <c r="GC504" s="263"/>
      <c r="GD504" s="263"/>
      <c r="GE504" s="263"/>
      <c r="GF504" s="263"/>
      <c r="GG504" s="263"/>
      <c r="GH504" s="263"/>
      <c r="GI504" s="263"/>
      <c r="GJ504" s="263"/>
      <c r="GK504" s="263"/>
      <c r="GL504" s="263"/>
      <c r="GM504" s="263"/>
      <c r="GN504" s="263"/>
      <c r="GO504" s="263"/>
      <c r="GP504" s="263"/>
      <c r="GQ504" s="263"/>
      <c r="GR504" s="263"/>
      <c r="GS504" s="263"/>
      <c r="GT504" s="263"/>
      <c r="GU504" s="263"/>
      <c r="GV504" s="263"/>
      <c r="GW504" s="263"/>
      <c r="GX504" s="263"/>
      <c r="GY504" s="263"/>
      <c r="GZ504" s="263"/>
      <c r="HA504" s="263"/>
      <c r="HB504" s="263"/>
      <c r="HC504" s="263"/>
      <c r="HD504" s="263"/>
      <c r="HE504" s="263"/>
      <c r="HF504" s="263"/>
      <c r="HG504" s="263"/>
      <c r="HH504" s="263"/>
      <c r="HI504" s="263"/>
      <c r="HJ504" s="263"/>
      <c r="HK504" s="263"/>
      <c r="HL504" s="263"/>
      <c r="HM504" s="263"/>
      <c r="HN504" s="263"/>
      <c r="HO504" s="263"/>
      <c r="HP504" s="263"/>
      <c r="HQ504" s="263"/>
      <c r="HR504" s="263"/>
      <c r="HS504" s="263"/>
      <c r="HT504" s="263"/>
      <c r="HU504" s="263"/>
      <c r="HV504" s="263"/>
      <c r="HW504" s="263"/>
      <c r="HX504" s="263"/>
      <c r="HY504" s="263"/>
      <c r="HZ504" s="263"/>
      <c r="IA504" s="263"/>
      <c r="IB504" s="263"/>
      <c r="IC504" s="263"/>
      <c r="ID504" s="263"/>
      <c r="IE504" s="263"/>
      <c r="IF504" s="263"/>
      <c r="IG504" s="263"/>
      <c r="IH504" s="263"/>
      <c r="II504" s="263"/>
      <c r="IJ504" s="263"/>
      <c r="IK504" s="263"/>
      <c r="IL504" s="263"/>
      <c r="IM504" s="263"/>
      <c r="IN504" s="263"/>
      <c r="IO504" s="263"/>
      <c r="IP504" s="263"/>
      <c r="IQ504" s="263"/>
      <c r="IR504" s="263"/>
      <c r="IS504" s="263"/>
      <c r="IT504" s="263"/>
      <c r="IU504" s="263"/>
      <c r="IV504" s="263"/>
      <c r="IW504" s="263"/>
      <c r="IX504" s="263"/>
      <c r="IY504" s="263"/>
      <c r="IZ504" s="263"/>
      <c r="JA504" s="263"/>
      <c r="JB504" s="263"/>
      <c r="JC504" s="263"/>
      <c r="JD504" s="263"/>
      <c r="JE504" s="263"/>
      <c r="JF504" s="263"/>
      <c r="JG504" s="263"/>
      <c r="JH504" s="263"/>
      <c r="JI504" s="263"/>
      <c r="JJ504" s="263"/>
      <c r="JK504" s="263"/>
      <c r="JL504" s="263"/>
      <c r="JM504" s="263"/>
      <c r="JN504" s="263"/>
      <c r="JO504" s="263"/>
      <c r="JP504" s="263"/>
      <c r="JQ504" s="263"/>
      <c r="JR504" s="263"/>
      <c r="JS504" s="263"/>
      <c r="JT504" s="263"/>
      <c r="JU504" s="263"/>
      <c r="JV504" s="263"/>
      <c r="JW504" s="263"/>
      <c r="JX504" s="263"/>
      <c r="JY504" s="263"/>
      <c r="JZ504" s="263"/>
      <c r="KA504" s="263"/>
      <c r="KB504" s="263"/>
      <c r="KC504" s="263"/>
      <c r="KD504" s="263"/>
      <c r="KE504" s="263"/>
      <c r="KF504" s="263"/>
      <c r="KG504" s="263"/>
      <c r="KH504" s="263"/>
      <c r="KI504" s="263"/>
      <c r="KJ504" s="263"/>
      <c r="KK504" s="263"/>
      <c r="KL504" s="263"/>
      <c r="KM504" s="263"/>
      <c r="KN504" s="263"/>
      <c r="KO504" s="263"/>
      <c r="KP504" s="263"/>
      <c r="KQ504" s="263"/>
      <c r="KR504" s="263"/>
      <c r="KS504" s="263"/>
      <c r="KT504" s="263"/>
      <c r="KU504" s="263"/>
      <c r="KV504" s="263"/>
      <c r="KW504" s="263"/>
      <c r="KX504" s="263"/>
      <c r="KY504" s="263"/>
      <c r="KZ504" s="263"/>
      <c r="LA504" s="263"/>
      <c r="LB504" s="263"/>
      <c r="LC504" s="263"/>
      <c r="LD504" s="263"/>
      <c r="LE504" s="263"/>
      <c r="LF504" s="263"/>
      <c r="LG504" s="263"/>
      <c r="LH504" s="263"/>
      <c r="LI504" s="263"/>
      <c r="LJ504" s="263"/>
      <c r="LK504" s="263"/>
      <c r="LL504" s="263"/>
      <c r="LM504" s="263"/>
      <c r="LN504" s="263"/>
      <c r="LO504" s="263"/>
      <c r="LP504" s="263"/>
      <c r="LQ504" s="263"/>
      <c r="LR504" s="263"/>
      <c r="LS504" s="263"/>
      <c r="LT504" s="263"/>
      <c r="LU504" s="263"/>
      <c r="LV504" s="263"/>
      <c r="LW504" s="263"/>
      <c r="LX504" s="263"/>
      <c r="LY504" s="263"/>
      <c r="LZ504" s="263"/>
      <c r="MA504" s="263"/>
      <c r="MB504" s="263"/>
      <c r="MC504" s="263"/>
      <c r="MD504" s="263"/>
      <c r="ME504" s="263"/>
      <c r="MF504" s="263"/>
      <c r="MG504" s="263"/>
      <c r="MH504" s="263"/>
      <c r="MI504" s="263"/>
      <c r="MJ504" s="263"/>
      <c r="MK504" s="263"/>
      <c r="ML504" s="263"/>
      <c r="MM504" s="263"/>
      <c r="MN504" s="263"/>
      <c r="MO504" s="263"/>
      <c r="MP504" s="263"/>
      <c r="MQ504" s="263"/>
      <c r="MR504" s="263"/>
      <c r="MS504" s="263"/>
      <c r="MT504" s="263"/>
      <c r="MU504" s="263"/>
      <c r="MV504" s="263"/>
      <c r="MW504" s="263"/>
      <c r="MX504" s="263"/>
      <c r="MY504" s="263"/>
      <c r="MZ504" s="263"/>
      <c r="NA504" s="263"/>
      <c r="NB504" s="263"/>
      <c r="NC504" s="263"/>
      <c r="ND504" s="263"/>
      <c r="NE504" s="263"/>
      <c r="NF504" s="263"/>
      <c r="NG504" s="263"/>
      <c r="NH504" s="263"/>
      <c r="NI504" s="263"/>
      <c r="NJ504" s="263"/>
      <c r="NK504" s="263"/>
      <c r="NL504" s="263"/>
      <c r="NM504" s="263"/>
      <c r="NN504" s="263"/>
      <c r="NO504" s="263"/>
      <c r="NP504" s="263"/>
      <c r="NQ504" s="263"/>
      <c r="NR504" s="263"/>
      <c r="NS504" s="263"/>
      <c r="NT504" s="263"/>
      <c r="NU504" s="263"/>
      <c r="NV504" s="263"/>
      <c r="NW504" s="263"/>
      <c r="NX504" s="263"/>
      <c r="NY504" s="263"/>
      <c r="NZ504" s="263"/>
      <c r="OA504" s="263"/>
      <c r="OB504" s="263"/>
      <c r="OC504" s="263"/>
      <c r="OD504" s="263"/>
      <c r="OE504" s="263"/>
      <c r="OF504" s="263"/>
      <c r="OG504" s="263"/>
      <c r="OH504" s="263"/>
      <c r="OI504" s="263"/>
      <c r="OJ504" s="263"/>
      <c r="OK504" s="263"/>
      <c r="OL504" s="263"/>
      <c r="OM504" s="263"/>
      <c r="ON504" s="263"/>
      <c r="OO504" s="263"/>
      <c r="OP504" s="263"/>
      <c r="OQ504" s="263"/>
      <c r="OR504" s="263"/>
      <c r="OS504" s="263"/>
      <c r="OT504" s="263"/>
      <c r="OU504" s="263"/>
      <c r="OV504" s="263"/>
      <c r="OW504" s="263"/>
      <c r="OX504" s="263"/>
      <c r="OY504" s="263"/>
      <c r="OZ504" s="263"/>
      <c r="PA504" s="263"/>
      <c r="PB504" s="263"/>
      <c r="PC504" s="263"/>
      <c r="PD504" s="263"/>
      <c r="PE504" s="263"/>
      <c r="PF504" s="263"/>
      <c r="PG504" s="263"/>
      <c r="PH504" s="263"/>
      <c r="PI504" s="263"/>
      <c r="PJ504" s="263"/>
      <c r="PK504" s="263"/>
      <c r="PL504" s="263"/>
      <c r="PM504" s="263"/>
      <c r="PN504" s="263"/>
      <c r="PO504" s="263"/>
      <c r="PP504" s="263"/>
      <c r="PQ504" s="263"/>
      <c r="PR504" s="263"/>
      <c r="PS504" s="263"/>
      <c r="PT504" s="263"/>
      <c r="PU504" s="263"/>
      <c r="PV504" s="263"/>
      <c r="PW504" s="263"/>
      <c r="PX504" s="263"/>
      <c r="PY504" s="263"/>
      <c r="PZ504" s="263"/>
      <c r="QA504" s="263"/>
      <c r="QB504" s="263"/>
      <c r="QC504" s="263"/>
      <c r="QD504" s="263"/>
      <c r="QE504" s="263"/>
      <c r="QF504" s="263"/>
      <c r="QG504" s="263"/>
      <c r="QH504" s="263"/>
      <c r="QI504" s="263"/>
      <c r="QJ504" s="263"/>
      <c r="QK504" s="263"/>
      <c r="QL504" s="263"/>
      <c r="QM504" s="263"/>
      <c r="QN504" s="263"/>
      <c r="QO504" s="263"/>
      <c r="QP504" s="263"/>
      <c r="QQ504" s="263"/>
      <c r="QR504" s="263"/>
      <c r="QS504" s="263"/>
      <c r="QT504" s="263"/>
      <c r="QU504" s="263"/>
      <c r="QV504" s="263"/>
      <c r="QW504" s="263"/>
      <c r="QX504" s="263"/>
      <c r="QY504" s="263"/>
      <c r="QZ504" s="263"/>
      <c r="RA504" s="263"/>
      <c r="RB504" s="263"/>
      <c r="RC504" s="263"/>
      <c r="RD504" s="263"/>
      <c r="RE504" s="263"/>
      <c r="RF504" s="263"/>
      <c r="RG504" s="263"/>
      <c r="RH504" s="263"/>
      <c r="RI504" s="263"/>
      <c r="RJ504" s="263"/>
      <c r="RK504" s="263"/>
      <c r="RL504" s="263"/>
      <c r="RM504" s="263"/>
      <c r="RN504" s="263"/>
      <c r="RO504" s="263"/>
      <c r="RP504" s="263"/>
      <c r="RQ504" s="263"/>
      <c r="RR504" s="263"/>
      <c r="RS504" s="263"/>
      <c r="RT504" s="263"/>
      <c r="RU504" s="263"/>
      <c r="RV504" s="263"/>
      <c r="RW504" s="263"/>
      <c r="RX504" s="263"/>
      <c r="RY504" s="263"/>
      <c r="RZ504" s="263"/>
      <c r="SA504" s="263"/>
      <c r="SB504" s="263"/>
      <c r="SC504" s="263"/>
      <c r="SD504" s="263"/>
      <c r="SE504" s="263"/>
      <c r="SF504" s="263"/>
      <c r="SG504" s="263"/>
      <c r="SH504" s="263"/>
      <c r="SI504" s="263"/>
      <c r="SJ504" s="263"/>
      <c r="SK504" s="263"/>
      <c r="SL504" s="263"/>
      <c r="SM504" s="263"/>
      <c r="SN504" s="263"/>
      <c r="SO504" s="263"/>
      <c r="SP504" s="263"/>
      <c r="SQ504" s="263"/>
      <c r="SR504" s="263"/>
      <c r="SS504" s="263"/>
      <c r="ST504" s="263"/>
      <c r="SU504" s="263"/>
      <c r="SV504" s="263"/>
      <c r="SW504" s="263"/>
      <c r="SX504" s="263"/>
      <c r="SY504" s="263"/>
      <c r="SZ504" s="263"/>
      <c r="TA504" s="263"/>
      <c r="TB504" s="263"/>
      <c r="TC504" s="263"/>
      <c r="TD504" s="263"/>
      <c r="TE504" s="263"/>
      <c r="TF504" s="263"/>
      <c r="TG504" s="263"/>
      <c r="TH504" s="263"/>
      <c r="TI504" s="263"/>
      <c r="TJ504" s="263"/>
      <c r="TK504" s="263"/>
      <c r="TL504" s="263"/>
      <c r="TM504" s="263"/>
      <c r="TN504" s="263"/>
      <c r="TO504" s="263"/>
      <c r="TP504" s="263"/>
      <c r="TQ504" s="263"/>
      <c r="TR504" s="263"/>
      <c r="TS504" s="263"/>
      <c r="TT504" s="263"/>
      <c r="TU504" s="263"/>
      <c r="TV504" s="263"/>
      <c r="TW504" s="263"/>
      <c r="TX504" s="263"/>
      <c r="TY504" s="263"/>
      <c r="TZ504" s="263"/>
      <c r="UA504" s="263"/>
      <c r="UB504" s="263"/>
      <c r="UC504" s="263"/>
      <c r="UD504" s="263"/>
      <c r="UE504" s="263"/>
      <c r="UF504" s="263"/>
      <c r="UG504" s="263"/>
      <c r="UH504" s="263"/>
      <c r="UI504" s="263"/>
      <c r="UJ504" s="263"/>
      <c r="UK504" s="263"/>
      <c r="UL504" s="263"/>
      <c r="UM504" s="263"/>
      <c r="UN504" s="263"/>
      <c r="UO504" s="263"/>
      <c r="UP504" s="263"/>
      <c r="UQ504" s="263"/>
      <c r="UR504" s="263"/>
      <c r="US504" s="263"/>
      <c r="UT504" s="263"/>
      <c r="UU504" s="263"/>
      <c r="UV504" s="263"/>
      <c r="UW504" s="263"/>
      <c r="UX504" s="263"/>
      <c r="UY504" s="263"/>
      <c r="UZ504" s="263"/>
      <c r="VA504" s="263"/>
      <c r="VB504" s="263"/>
      <c r="VC504" s="263"/>
      <c r="VD504" s="263"/>
      <c r="VE504" s="263"/>
      <c r="VF504" s="263"/>
      <c r="VG504" s="263"/>
      <c r="VH504" s="263"/>
      <c r="VI504" s="263"/>
      <c r="VJ504" s="263"/>
      <c r="VK504" s="263"/>
      <c r="VL504" s="263"/>
      <c r="VM504" s="263"/>
      <c r="VN504" s="263"/>
      <c r="VO504" s="263"/>
      <c r="VP504" s="263"/>
      <c r="VQ504" s="263"/>
      <c r="VR504" s="263"/>
      <c r="VS504" s="263"/>
      <c r="VT504" s="263"/>
      <c r="VU504" s="263"/>
      <c r="VV504" s="263"/>
      <c r="VW504" s="263"/>
      <c r="VX504" s="263"/>
      <c r="VY504" s="263"/>
      <c r="VZ504" s="263"/>
      <c r="WA504" s="263"/>
      <c r="WB504" s="263"/>
      <c r="WC504" s="263"/>
      <c r="WD504" s="263"/>
      <c r="WE504" s="263"/>
      <c r="WF504" s="263"/>
      <c r="WG504" s="263"/>
      <c r="WH504" s="263"/>
      <c r="WI504" s="263"/>
      <c r="WJ504" s="263"/>
      <c r="WK504" s="263"/>
      <c r="WL504" s="263"/>
      <c r="WM504" s="263"/>
      <c r="WN504" s="263"/>
      <c r="WO504" s="263"/>
      <c r="WP504" s="263"/>
      <c r="WQ504" s="263"/>
      <c r="WR504" s="263"/>
      <c r="WS504" s="263"/>
      <c r="WT504" s="263"/>
      <c r="WU504" s="263"/>
      <c r="WV504" s="263"/>
      <c r="WW504" s="263"/>
      <c r="WX504" s="263"/>
      <c r="WY504" s="263"/>
      <c r="WZ504" s="263"/>
      <c r="XA504" s="263"/>
      <c r="XB504" s="263"/>
      <c r="XC504" s="263"/>
      <c r="XD504" s="263"/>
      <c r="XE504" s="263"/>
      <c r="XF504" s="263"/>
      <c r="XG504" s="263"/>
      <c r="XH504" s="263"/>
      <c r="XI504" s="263"/>
      <c r="XJ504" s="263"/>
      <c r="XK504" s="263"/>
      <c r="XL504" s="263"/>
      <c r="XM504" s="263"/>
      <c r="XN504" s="263"/>
      <c r="XO504" s="263"/>
      <c r="XP504" s="263"/>
      <c r="XQ504" s="263"/>
      <c r="XR504" s="263"/>
      <c r="XS504" s="263"/>
      <c r="XT504" s="263"/>
      <c r="XU504" s="263"/>
      <c r="XV504" s="263"/>
      <c r="XW504" s="263"/>
      <c r="XX504" s="263"/>
      <c r="XY504" s="263"/>
      <c r="XZ504" s="263"/>
      <c r="YA504" s="263"/>
      <c r="YB504" s="263"/>
      <c r="YC504" s="263"/>
      <c r="YD504" s="263"/>
      <c r="YE504" s="263"/>
      <c r="YF504" s="263"/>
      <c r="YG504" s="263"/>
      <c r="YH504" s="263"/>
      <c r="YI504" s="263"/>
      <c r="YJ504" s="263"/>
      <c r="YK504" s="263"/>
      <c r="YL504" s="263"/>
      <c r="YM504" s="263"/>
      <c r="YN504" s="263"/>
      <c r="YO504" s="263"/>
      <c r="YP504" s="263"/>
      <c r="YQ504" s="263"/>
      <c r="YR504" s="263"/>
      <c r="YS504" s="263"/>
      <c r="YT504" s="263"/>
      <c r="YU504" s="263"/>
      <c r="YV504" s="263"/>
      <c r="YW504" s="263"/>
      <c r="YX504" s="263"/>
      <c r="YY504" s="263"/>
      <c r="YZ504" s="263"/>
      <c r="ZA504" s="263"/>
      <c r="ZB504" s="263"/>
      <c r="ZC504" s="263"/>
      <c r="ZD504" s="263"/>
      <c r="ZE504" s="263"/>
      <c r="ZF504" s="263"/>
      <c r="ZG504" s="263"/>
      <c r="ZH504" s="263"/>
      <c r="ZI504" s="263"/>
      <c r="ZJ504" s="263"/>
      <c r="ZK504" s="263"/>
      <c r="ZL504" s="263"/>
      <c r="ZM504" s="263"/>
      <c r="ZN504" s="263"/>
      <c r="ZO504" s="263"/>
      <c r="ZP504" s="263"/>
      <c r="ZQ504" s="263"/>
      <c r="ZR504" s="263"/>
      <c r="ZS504" s="263"/>
      <c r="ZT504" s="263"/>
      <c r="ZU504" s="263"/>
      <c r="ZV504" s="263"/>
      <c r="ZW504" s="263"/>
      <c r="ZX504" s="263"/>
      <c r="ZY504" s="263"/>
      <c r="ZZ504" s="263"/>
      <c r="AAA504" s="263"/>
      <c r="AAB504" s="263"/>
      <c r="AAC504" s="263"/>
      <c r="AAD504" s="263"/>
      <c r="AAE504" s="263"/>
      <c r="AAF504" s="263"/>
      <c r="AAG504" s="263"/>
      <c r="AAH504" s="263"/>
      <c r="AAI504" s="263"/>
      <c r="AAJ504" s="263"/>
      <c r="AAK504" s="263"/>
      <c r="AAL504" s="263"/>
      <c r="AAM504" s="263"/>
      <c r="AAN504" s="263"/>
      <c r="AAO504" s="263"/>
      <c r="AAP504" s="263"/>
      <c r="AAQ504" s="263"/>
      <c r="AAR504" s="263"/>
      <c r="AAS504" s="263"/>
      <c r="AAT504" s="263"/>
      <c r="AAU504" s="263"/>
      <c r="AAV504" s="263"/>
      <c r="AAW504" s="263"/>
      <c r="AAX504" s="263"/>
      <c r="AAY504" s="263"/>
      <c r="AAZ504" s="263"/>
      <c r="ABA504" s="263"/>
      <c r="ABB504" s="263"/>
      <c r="ABC504" s="263"/>
      <c r="ABD504" s="263"/>
      <c r="ABE504" s="263"/>
      <c r="ABF504" s="263"/>
      <c r="ABG504" s="263"/>
      <c r="ABH504" s="263"/>
      <c r="ABI504" s="263"/>
      <c r="ABJ504" s="263"/>
      <c r="ABK504" s="263"/>
      <c r="ABL504" s="263"/>
      <c r="ABM504" s="263"/>
      <c r="ABN504" s="263"/>
      <c r="ABO504" s="263"/>
      <c r="ABP504" s="263"/>
      <c r="ABQ504" s="263"/>
      <c r="ABR504" s="263"/>
      <c r="ABS504" s="263"/>
      <c r="ABT504" s="263"/>
      <c r="ABU504" s="263"/>
      <c r="ABV504" s="263"/>
      <c r="ABW504" s="263"/>
      <c r="ABX504" s="263"/>
      <c r="ABY504" s="263"/>
      <c r="ABZ504" s="263"/>
      <c r="ACA504" s="263"/>
      <c r="ACB504" s="263"/>
      <c r="ACC504" s="263"/>
      <c r="ACD504" s="263"/>
      <c r="ACE504" s="263"/>
      <c r="ACF504" s="263"/>
      <c r="ACG504" s="263"/>
      <c r="ACH504" s="263"/>
      <c r="ACI504" s="263"/>
      <c r="ACJ504" s="263"/>
      <c r="ACK504" s="263"/>
      <c r="ACL504" s="263"/>
      <c r="ACM504" s="263"/>
      <c r="ACN504" s="263"/>
      <c r="ACO504" s="263"/>
      <c r="ACP504" s="263"/>
      <c r="ACQ504" s="263"/>
      <c r="ACR504" s="263"/>
      <c r="ACS504" s="263"/>
      <c r="ACT504" s="263"/>
      <c r="ACU504" s="263"/>
      <c r="ACV504" s="263"/>
      <c r="ACW504" s="263"/>
      <c r="ACX504" s="263"/>
      <c r="ACY504" s="263"/>
      <c r="ACZ504" s="263"/>
      <c r="ADA504" s="263"/>
      <c r="ADB504" s="263"/>
      <c r="ADC504" s="263"/>
      <c r="ADD504" s="263"/>
      <c r="ADE504" s="263"/>
      <c r="ADF504" s="263"/>
      <c r="ADG504" s="263"/>
      <c r="ADH504" s="263"/>
      <c r="ADI504" s="263"/>
      <c r="ADJ504" s="263"/>
      <c r="ADK504" s="263"/>
      <c r="ADL504" s="263"/>
      <c r="ADM504" s="263"/>
      <c r="ADN504" s="263"/>
      <c r="ADO504" s="263"/>
      <c r="ADP504" s="263"/>
      <c r="ADQ504" s="263"/>
      <c r="ADR504" s="263"/>
      <c r="ADS504" s="263"/>
      <c r="ADT504" s="263"/>
      <c r="ADU504" s="263"/>
      <c r="ADV504" s="263"/>
      <c r="ADW504" s="263"/>
      <c r="ADX504" s="263"/>
      <c r="ADY504" s="263"/>
      <c r="ADZ504" s="263"/>
      <c r="AEA504" s="263"/>
      <c r="AEB504" s="263"/>
      <c r="AEC504" s="263"/>
      <c r="AED504" s="263"/>
      <c r="AEE504" s="263"/>
      <c r="AEF504" s="263"/>
      <c r="AEG504" s="263"/>
      <c r="AEH504" s="263"/>
      <c r="AEI504" s="263"/>
      <c r="AEJ504" s="263"/>
      <c r="AEK504" s="263"/>
      <c r="AEL504" s="263"/>
      <c r="AEM504" s="263"/>
      <c r="AEN504" s="263"/>
      <c r="AEO504" s="263"/>
      <c r="AEP504" s="263"/>
      <c r="AEQ504" s="263"/>
      <c r="AER504" s="263"/>
      <c r="AES504" s="263"/>
      <c r="AET504" s="263"/>
      <c r="AEU504" s="263"/>
      <c r="AEV504" s="263"/>
      <c r="AEW504" s="263"/>
      <c r="AEX504" s="263"/>
      <c r="AEY504" s="263"/>
      <c r="AEZ504" s="263"/>
      <c r="AFA504" s="263"/>
      <c r="AFB504" s="263"/>
      <c r="AFC504" s="263"/>
      <c r="AFD504" s="263"/>
      <c r="AFE504" s="263"/>
      <c r="AFF504" s="263"/>
      <c r="AFG504" s="263"/>
      <c r="AFH504" s="263"/>
      <c r="AFI504" s="263"/>
      <c r="AFJ504" s="263"/>
      <c r="AFK504" s="263"/>
      <c r="AFL504" s="263"/>
      <c r="AFM504" s="263"/>
      <c r="AFN504" s="263"/>
      <c r="AFO504" s="263"/>
      <c r="AFP504" s="263"/>
      <c r="AFQ504" s="263"/>
      <c r="AFR504" s="263"/>
      <c r="AFS504" s="263"/>
      <c r="AFT504" s="263"/>
      <c r="AFU504" s="263"/>
      <c r="AFV504" s="263"/>
      <c r="AFW504" s="263"/>
      <c r="AFX504" s="263"/>
      <c r="AFY504" s="263"/>
      <c r="AFZ504" s="263"/>
      <c r="AGA504" s="263"/>
      <c r="AGB504" s="263"/>
      <c r="AGC504" s="263"/>
      <c r="AGD504" s="263"/>
      <c r="AGE504" s="263"/>
      <c r="AGF504" s="263"/>
      <c r="AGG504" s="263"/>
      <c r="AGH504" s="263"/>
      <c r="AGI504" s="263"/>
      <c r="AGJ504" s="263"/>
      <c r="AGK504" s="263"/>
      <c r="AGL504" s="263"/>
      <c r="AGM504" s="263"/>
      <c r="AGN504" s="263"/>
      <c r="AGO504" s="263"/>
      <c r="AGP504" s="263"/>
      <c r="AGQ504" s="263"/>
      <c r="AGR504" s="263"/>
      <c r="AGS504" s="263"/>
      <c r="AGT504" s="263"/>
      <c r="AGU504" s="263"/>
      <c r="AGV504" s="263"/>
      <c r="AGW504" s="263"/>
      <c r="AGX504" s="263"/>
      <c r="AGY504" s="263"/>
      <c r="AGZ504" s="263"/>
      <c r="AHA504" s="263"/>
      <c r="AHB504" s="263"/>
      <c r="AHC504" s="263"/>
      <c r="AHD504" s="263"/>
      <c r="AHE504" s="263"/>
      <c r="AHF504" s="263"/>
      <c r="AHG504" s="263"/>
      <c r="AHH504" s="263"/>
      <c r="AHI504" s="263"/>
      <c r="AHJ504" s="263"/>
      <c r="AHK504" s="263"/>
      <c r="AHL504" s="263"/>
      <c r="AHM504" s="263"/>
      <c r="AHN504" s="263"/>
      <c r="AHO504" s="263"/>
      <c r="AHP504" s="263"/>
      <c r="AHQ504" s="263"/>
      <c r="AHR504" s="263"/>
      <c r="AHS504" s="263"/>
      <c r="AHT504" s="263"/>
      <c r="AHU504" s="263"/>
      <c r="AHV504" s="263"/>
      <c r="AHW504" s="263"/>
      <c r="AHX504" s="263"/>
      <c r="AHY504" s="263"/>
      <c r="AHZ504" s="263"/>
      <c r="AIA504" s="263"/>
      <c r="AIB504" s="263"/>
      <c r="AIC504" s="263"/>
      <c r="AID504" s="263"/>
      <c r="AIE504" s="263"/>
      <c r="AIF504" s="263"/>
      <c r="AIG504" s="263"/>
      <c r="AIH504" s="263"/>
      <c r="AII504" s="263"/>
      <c r="AIJ504" s="263"/>
      <c r="AIK504" s="263"/>
      <c r="AIL504" s="263"/>
      <c r="AIM504" s="263"/>
      <c r="AIN504" s="263"/>
      <c r="AIO504" s="263"/>
      <c r="AIP504" s="263"/>
      <c r="AIQ504" s="263"/>
      <c r="AIR504" s="263"/>
      <c r="AIS504" s="263"/>
      <c r="AIT504" s="263"/>
      <c r="AIU504" s="263"/>
      <c r="AIV504" s="263"/>
      <c r="AIW504" s="263"/>
      <c r="AIX504" s="263"/>
      <c r="AIY504" s="263"/>
      <c r="AIZ504" s="263"/>
      <c r="AJA504" s="263"/>
      <c r="AJB504" s="263"/>
      <c r="AJC504" s="263"/>
      <c r="AJD504" s="263"/>
      <c r="AJE504" s="263"/>
      <c r="AJF504" s="263"/>
      <c r="AJG504" s="263"/>
      <c r="AJH504" s="263"/>
      <c r="AJI504" s="263"/>
      <c r="AJJ504" s="263"/>
      <c r="AJK504" s="263"/>
      <c r="AJL504" s="263"/>
      <c r="AJM504" s="263"/>
      <c r="AJN504" s="263"/>
      <c r="AJO504" s="263"/>
      <c r="AJP504" s="263"/>
      <c r="AJQ504" s="263"/>
      <c r="AJR504" s="263"/>
      <c r="AJS504" s="263"/>
      <c r="AJT504" s="263"/>
      <c r="AJU504" s="263"/>
      <c r="AJV504" s="263"/>
      <c r="AJW504" s="263"/>
      <c r="AJX504" s="263"/>
      <c r="AJY504" s="263"/>
      <c r="AJZ504" s="263"/>
      <c r="AKA504" s="263"/>
      <c r="AKB504" s="263"/>
      <c r="AKC504" s="263"/>
      <c r="AKD504" s="263"/>
      <c r="AKE504" s="263"/>
      <c r="AKF504" s="263"/>
      <c r="AKG504" s="263"/>
      <c r="AKH504" s="263"/>
      <c r="AKI504" s="263"/>
      <c r="AKJ504" s="263"/>
      <c r="AKK504" s="263"/>
      <c r="AKL504" s="263"/>
      <c r="AKM504" s="263"/>
      <c r="AKN504" s="263"/>
      <c r="AKO504" s="263"/>
      <c r="AKP504" s="263"/>
      <c r="AKQ504" s="263"/>
      <c r="AKR504" s="263"/>
      <c r="AKS504" s="263"/>
      <c r="AKT504" s="263"/>
      <c r="AKU504" s="263"/>
      <c r="AKV504" s="263"/>
      <c r="AKW504" s="263"/>
      <c r="AKX504" s="263"/>
      <c r="AKY504" s="263"/>
      <c r="AKZ504" s="263"/>
      <c r="ALA504" s="263"/>
      <c r="ALB504" s="263"/>
      <c r="ALC504" s="263"/>
      <c r="ALD504" s="263"/>
      <c r="ALE504" s="263"/>
      <c r="ALF504" s="263"/>
      <c r="ALG504" s="263"/>
      <c r="ALH504" s="263"/>
      <c r="ALI504" s="263"/>
      <c r="ALJ504" s="263"/>
      <c r="ALK504" s="263"/>
      <c r="ALL504" s="263"/>
      <c r="ALM504" s="263"/>
      <c r="ALN504" s="263"/>
      <c r="ALO504" s="263"/>
      <c r="ALP504" s="263"/>
      <c r="ALQ504" s="263"/>
      <c r="ALR504" s="263"/>
      <c r="ALS504" s="263"/>
      <c r="ALT504" s="263"/>
      <c r="ALU504" s="263"/>
      <c r="ALV504" s="263"/>
      <c r="ALW504" s="263"/>
      <c r="ALX504" s="263"/>
      <c r="ALY504" s="263"/>
      <c r="ALZ504" s="263"/>
      <c r="AMA504" s="263"/>
      <c r="AMB504" s="263"/>
      <c r="AMC504" s="263"/>
      <c r="AMD504" s="263"/>
      <c r="AME504" s="263"/>
      <c r="AMF504" s="263"/>
      <c r="AMG504" s="263"/>
      <c r="AMH504" s="263"/>
      <c r="AMI504" s="263"/>
      <c r="AMJ504" s="263"/>
      <c r="AMK504" s="263"/>
      <c r="AML504" s="263"/>
      <c r="AMM504" s="263"/>
      <c r="AMN504" s="263"/>
      <c r="AMO504" s="263"/>
      <c r="AMP504" s="263"/>
      <c r="AMQ504" s="263"/>
      <c r="AMR504" s="263"/>
      <c r="AMS504" s="263"/>
      <c r="AMT504" s="263"/>
      <c r="AMU504" s="263"/>
      <c r="AMV504" s="263"/>
      <c r="AMW504" s="263"/>
      <c r="AMX504" s="263"/>
      <c r="AMY504" s="263"/>
      <c r="AMZ504" s="263"/>
      <c r="ANA504" s="263"/>
      <c r="ANB504" s="263"/>
      <c r="ANC504" s="263"/>
      <c r="AND504" s="263"/>
      <c r="ANE504" s="263"/>
      <c r="ANF504" s="263"/>
      <c r="ANG504" s="263"/>
      <c r="ANH504" s="263"/>
      <c r="ANI504" s="263"/>
      <c r="ANJ504" s="263"/>
      <c r="ANK504" s="263"/>
      <c r="ANL504" s="263"/>
      <c r="ANM504" s="263"/>
      <c r="ANN504" s="263"/>
      <c r="ANO504" s="263"/>
      <c r="ANP504" s="263"/>
      <c r="ANQ504" s="263"/>
      <c r="ANR504" s="263"/>
      <c r="ANS504" s="263"/>
      <c r="ANT504" s="263"/>
      <c r="ANU504" s="263"/>
      <c r="ANV504" s="263"/>
      <c r="ANW504" s="263"/>
      <c r="ANX504" s="263"/>
      <c r="ANY504" s="263"/>
      <c r="ANZ504" s="263"/>
      <c r="AOA504" s="263"/>
      <c r="AOB504" s="263"/>
      <c r="AOC504" s="263"/>
      <c r="AOD504" s="263"/>
      <c r="AOE504" s="263"/>
      <c r="AOF504" s="263"/>
      <c r="AOG504" s="263"/>
      <c r="AOH504" s="263"/>
      <c r="AOI504" s="263"/>
      <c r="AOJ504" s="263"/>
      <c r="AOK504" s="263"/>
      <c r="AOL504" s="263"/>
      <c r="AOM504" s="263"/>
      <c r="AON504" s="263"/>
      <c r="AOO504" s="263"/>
      <c r="AOP504" s="263"/>
      <c r="AOQ504" s="263"/>
      <c r="AOR504" s="263"/>
      <c r="AOS504" s="263"/>
      <c r="AOT504" s="263"/>
      <c r="AOU504" s="263"/>
    </row>
    <row r="505" spans="1:1087" s="264" customFormat="1">
      <c r="A505" s="332"/>
      <c r="B505" s="328"/>
      <c r="C505" s="292"/>
      <c r="D505" s="292"/>
      <c r="E505" s="292"/>
      <c r="F505" s="333"/>
      <c r="G505" s="334"/>
      <c r="H505" s="334"/>
      <c r="I505" s="335"/>
      <c r="J505" s="292"/>
      <c r="K505" s="336"/>
      <c r="L505" s="292"/>
      <c r="N505" s="263"/>
      <c r="O505" s="263"/>
      <c r="P505" s="263"/>
      <c r="Q505" s="263"/>
      <c r="R505" s="263"/>
      <c r="S505" s="263"/>
      <c r="T505" s="263"/>
      <c r="U505" s="263"/>
      <c r="V505" s="263"/>
      <c r="W505" s="263"/>
      <c r="X505" s="263"/>
      <c r="Y505" s="263"/>
      <c r="Z505" s="263"/>
      <c r="AA505" s="263"/>
      <c r="AB505" s="263"/>
      <c r="AC505" s="263"/>
      <c r="AD505" s="263"/>
      <c r="AE505" s="263"/>
      <c r="AF505" s="263"/>
      <c r="AG505" s="263"/>
      <c r="AH505" s="263"/>
      <c r="AI505" s="263"/>
      <c r="AJ505" s="263"/>
      <c r="AK505" s="263"/>
      <c r="AL505" s="263"/>
      <c r="AM505" s="263"/>
      <c r="AN505" s="263"/>
      <c r="AO505" s="263"/>
      <c r="AP505" s="263"/>
      <c r="AQ505" s="263"/>
      <c r="AR505" s="263"/>
      <c r="AS505" s="263"/>
      <c r="AT505" s="263"/>
      <c r="AU505" s="263"/>
      <c r="AV505" s="263"/>
      <c r="AW505" s="263"/>
      <c r="AX505" s="263"/>
      <c r="AY505" s="263"/>
      <c r="AZ505" s="263"/>
      <c r="BA505" s="263"/>
      <c r="BB505" s="263"/>
      <c r="BC505" s="263"/>
      <c r="BD505" s="263"/>
      <c r="BE505" s="263"/>
      <c r="BF505" s="263"/>
      <c r="BG505" s="263"/>
      <c r="BH505" s="263"/>
      <c r="BI505" s="263"/>
      <c r="BJ505" s="263"/>
      <c r="BK505" s="263"/>
      <c r="BL505" s="263"/>
      <c r="BM505" s="263"/>
      <c r="BN505" s="263"/>
      <c r="BO505" s="263"/>
      <c r="BP505" s="263"/>
      <c r="BQ505" s="263"/>
      <c r="BR505" s="263"/>
      <c r="BS505" s="263"/>
      <c r="BT505" s="263"/>
      <c r="BU505" s="263"/>
      <c r="BV505" s="263"/>
      <c r="BW505" s="263"/>
      <c r="BX505" s="263"/>
      <c r="BY505" s="263"/>
      <c r="BZ505" s="263"/>
      <c r="CA505" s="263"/>
      <c r="CB505" s="263"/>
      <c r="CC505" s="263"/>
      <c r="CD505" s="263"/>
      <c r="CE505" s="263"/>
      <c r="CF505" s="263"/>
      <c r="CG505" s="263"/>
      <c r="CH505" s="263"/>
      <c r="CI505" s="263"/>
      <c r="CJ505" s="263"/>
      <c r="CK505" s="263"/>
      <c r="CL505" s="263"/>
      <c r="CM505" s="263"/>
      <c r="CN505" s="263"/>
      <c r="CO505" s="263"/>
      <c r="CP505" s="263"/>
      <c r="CQ505" s="263"/>
      <c r="CR505" s="263"/>
      <c r="CS505" s="263"/>
      <c r="CT505" s="263"/>
      <c r="CU505" s="263"/>
      <c r="CV505" s="263"/>
      <c r="CW505" s="263"/>
      <c r="CX505" s="263"/>
      <c r="CY505" s="263"/>
      <c r="CZ505" s="263"/>
      <c r="DA505" s="263"/>
      <c r="DB505" s="263"/>
      <c r="DC505" s="263"/>
      <c r="DD505" s="263"/>
      <c r="DE505" s="263"/>
      <c r="DF505" s="263"/>
      <c r="DG505" s="263"/>
      <c r="DH505" s="263"/>
      <c r="DI505" s="263"/>
      <c r="DJ505" s="263"/>
      <c r="DK505" s="263"/>
      <c r="DL505" s="263"/>
      <c r="DM505" s="263"/>
      <c r="DN505" s="263"/>
      <c r="DO505" s="263"/>
      <c r="DP505" s="263"/>
      <c r="DQ505" s="263"/>
      <c r="DR505" s="263"/>
      <c r="DS505" s="263"/>
      <c r="DT505" s="263"/>
      <c r="DU505" s="263"/>
      <c r="DV505" s="263"/>
      <c r="DW505" s="263"/>
      <c r="DX505" s="263"/>
      <c r="DY505" s="263"/>
      <c r="DZ505" s="263"/>
      <c r="EA505" s="263"/>
      <c r="EB505" s="263"/>
      <c r="EC505" s="263"/>
      <c r="ED505" s="263"/>
      <c r="EE505" s="263"/>
      <c r="EF505" s="263"/>
      <c r="EG505" s="263"/>
      <c r="EH505" s="263"/>
      <c r="EI505" s="263"/>
      <c r="EJ505" s="263"/>
      <c r="EK505" s="263"/>
      <c r="EL505" s="263"/>
      <c r="EM505" s="263"/>
      <c r="EN505" s="263"/>
      <c r="EO505" s="263"/>
      <c r="EP505" s="263"/>
      <c r="EQ505" s="263"/>
      <c r="ER505" s="263"/>
      <c r="ES505" s="263"/>
      <c r="ET505" s="263"/>
      <c r="EU505" s="263"/>
      <c r="EV505" s="263"/>
      <c r="EW505" s="263"/>
      <c r="EX505" s="263"/>
      <c r="EY505" s="263"/>
      <c r="EZ505" s="263"/>
      <c r="FA505" s="263"/>
      <c r="FB505" s="263"/>
      <c r="FC505" s="263"/>
      <c r="FD505" s="263"/>
      <c r="FE505" s="263"/>
      <c r="FF505" s="263"/>
      <c r="FG505" s="263"/>
      <c r="FH505" s="263"/>
      <c r="FI505" s="263"/>
      <c r="FJ505" s="263"/>
      <c r="FK505" s="263"/>
      <c r="FL505" s="263"/>
      <c r="FM505" s="263"/>
      <c r="FN505" s="263"/>
      <c r="FO505" s="263"/>
      <c r="FP505" s="263"/>
      <c r="FQ505" s="263"/>
      <c r="FR505" s="263"/>
      <c r="FS505" s="263"/>
      <c r="FT505" s="263"/>
      <c r="FU505" s="263"/>
      <c r="FV505" s="263"/>
      <c r="FW505" s="263"/>
      <c r="FX505" s="263"/>
      <c r="FY505" s="263"/>
      <c r="FZ505" s="263"/>
      <c r="GA505" s="263"/>
      <c r="GB505" s="263"/>
      <c r="GC505" s="263"/>
      <c r="GD505" s="263"/>
      <c r="GE505" s="263"/>
      <c r="GF505" s="263"/>
      <c r="GG505" s="263"/>
      <c r="GH505" s="263"/>
      <c r="GI505" s="263"/>
      <c r="GJ505" s="263"/>
      <c r="GK505" s="263"/>
      <c r="GL505" s="263"/>
      <c r="GM505" s="263"/>
      <c r="GN505" s="263"/>
      <c r="GO505" s="263"/>
      <c r="GP505" s="263"/>
      <c r="GQ505" s="263"/>
      <c r="GR505" s="263"/>
      <c r="GS505" s="263"/>
      <c r="GT505" s="263"/>
      <c r="GU505" s="263"/>
      <c r="GV505" s="263"/>
      <c r="GW505" s="263"/>
      <c r="GX505" s="263"/>
      <c r="GY505" s="263"/>
      <c r="GZ505" s="263"/>
      <c r="HA505" s="263"/>
      <c r="HB505" s="263"/>
      <c r="HC505" s="263"/>
      <c r="HD505" s="263"/>
      <c r="HE505" s="263"/>
      <c r="HF505" s="263"/>
      <c r="HG505" s="263"/>
      <c r="HH505" s="263"/>
      <c r="HI505" s="263"/>
      <c r="HJ505" s="263"/>
      <c r="HK505" s="263"/>
      <c r="HL505" s="263"/>
      <c r="HM505" s="263"/>
      <c r="HN505" s="263"/>
      <c r="HO505" s="263"/>
      <c r="HP505" s="263"/>
      <c r="HQ505" s="263"/>
      <c r="HR505" s="263"/>
      <c r="HS505" s="263"/>
      <c r="HT505" s="263"/>
      <c r="HU505" s="263"/>
      <c r="HV505" s="263"/>
      <c r="HW505" s="263"/>
      <c r="HX505" s="263"/>
      <c r="HY505" s="263"/>
      <c r="HZ505" s="263"/>
      <c r="IA505" s="263"/>
      <c r="IB505" s="263"/>
      <c r="IC505" s="263"/>
      <c r="ID505" s="263"/>
      <c r="IE505" s="263"/>
      <c r="IF505" s="263"/>
      <c r="IG505" s="263"/>
      <c r="IH505" s="263"/>
      <c r="II505" s="263"/>
      <c r="IJ505" s="263"/>
      <c r="IK505" s="263"/>
      <c r="IL505" s="263"/>
      <c r="IM505" s="263"/>
      <c r="IN505" s="263"/>
      <c r="IO505" s="263"/>
      <c r="IP505" s="263"/>
      <c r="IQ505" s="263"/>
      <c r="IR505" s="263"/>
      <c r="IS505" s="263"/>
      <c r="IT505" s="263"/>
      <c r="IU505" s="263"/>
      <c r="IV505" s="263"/>
      <c r="IW505" s="263"/>
      <c r="IX505" s="263"/>
      <c r="IY505" s="263"/>
      <c r="IZ505" s="263"/>
      <c r="JA505" s="263"/>
      <c r="JB505" s="263"/>
      <c r="JC505" s="263"/>
      <c r="JD505" s="263"/>
      <c r="JE505" s="263"/>
      <c r="JF505" s="263"/>
      <c r="JG505" s="263"/>
      <c r="JH505" s="263"/>
      <c r="JI505" s="263"/>
      <c r="JJ505" s="263"/>
      <c r="JK505" s="263"/>
      <c r="JL505" s="263"/>
      <c r="JM505" s="263"/>
      <c r="JN505" s="263"/>
      <c r="JO505" s="263"/>
      <c r="JP505" s="263"/>
      <c r="JQ505" s="263"/>
      <c r="JR505" s="263"/>
      <c r="JS505" s="263"/>
      <c r="JT505" s="263"/>
      <c r="JU505" s="263"/>
      <c r="JV505" s="263"/>
      <c r="JW505" s="263"/>
      <c r="JX505" s="263"/>
      <c r="JY505" s="263"/>
      <c r="JZ505" s="263"/>
      <c r="KA505" s="263"/>
      <c r="KB505" s="263"/>
      <c r="KC505" s="263"/>
      <c r="KD505" s="263"/>
      <c r="KE505" s="263"/>
      <c r="KF505" s="263"/>
      <c r="KG505" s="263"/>
      <c r="KH505" s="263"/>
      <c r="KI505" s="263"/>
      <c r="KJ505" s="263"/>
      <c r="KK505" s="263"/>
      <c r="KL505" s="263"/>
      <c r="KM505" s="263"/>
      <c r="KN505" s="263"/>
      <c r="KO505" s="263"/>
      <c r="KP505" s="263"/>
      <c r="KQ505" s="263"/>
      <c r="KR505" s="263"/>
      <c r="KS505" s="263"/>
      <c r="KT505" s="263"/>
      <c r="KU505" s="263"/>
      <c r="KV505" s="263"/>
      <c r="KW505" s="263"/>
      <c r="KX505" s="263"/>
      <c r="KY505" s="263"/>
      <c r="KZ505" s="263"/>
      <c r="LA505" s="263"/>
      <c r="LB505" s="263"/>
      <c r="LC505" s="263"/>
      <c r="LD505" s="263"/>
      <c r="LE505" s="263"/>
      <c r="LF505" s="263"/>
      <c r="LG505" s="263"/>
      <c r="LH505" s="263"/>
      <c r="LI505" s="263"/>
      <c r="LJ505" s="263"/>
      <c r="LK505" s="263"/>
      <c r="LL505" s="263"/>
      <c r="LM505" s="263"/>
      <c r="LN505" s="263"/>
      <c r="LO505" s="263"/>
      <c r="LP505" s="263"/>
      <c r="LQ505" s="263"/>
      <c r="LR505" s="263"/>
      <c r="LS505" s="263"/>
      <c r="LT505" s="263"/>
      <c r="LU505" s="263"/>
      <c r="LV505" s="263"/>
      <c r="LW505" s="263"/>
      <c r="LX505" s="263"/>
      <c r="LY505" s="263"/>
      <c r="LZ505" s="263"/>
      <c r="MA505" s="263"/>
      <c r="MB505" s="263"/>
      <c r="MC505" s="263"/>
      <c r="MD505" s="263"/>
      <c r="ME505" s="263"/>
      <c r="MF505" s="263"/>
      <c r="MG505" s="263"/>
      <c r="MH505" s="263"/>
      <c r="MI505" s="263"/>
      <c r="MJ505" s="263"/>
      <c r="MK505" s="263"/>
      <c r="ML505" s="263"/>
      <c r="MM505" s="263"/>
      <c r="MN505" s="263"/>
      <c r="MO505" s="263"/>
      <c r="MP505" s="263"/>
      <c r="MQ505" s="263"/>
      <c r="MR505" s="263"/>
      <c r="MS505" s="263"/>
      <c r="MT505" s="263"/>
      <c r="MU505" s="263"/>
      <c r="MV505" s="263"/>
      <c r="MW505" s="263"/>
      <c r="MX505" s="263"/>
      <c r="MY505" s="263"/>
      <c r="MZ505" s="263"/>
      <c r="NA505" s="263"/>
      <c r="NB505" s="263"/>
      <c r="NC505" s="263"/>
      <c r="ND505" s="263"/>
      <c r="NE505" s="263"/>
      <c r="NF505" s="263"/>
      <c r="NG505" s="263"/>
      <c r="NH505" s="263"/>
      <c r="NI505" s="263"/>
      <c r="NJ505" s="263"/>
      <c r="NK505" s="263"/>
      <c r="NL505" s="263"/>
      <c r="NM505" s="263"/>
      <c r="NN505" s="263"/>
      <c r="NO505" s="263"/>
      <c r="NP505" s="263"/>
      <c r="NQ505" s="263"/>
      <c r="NR505" s="263"/>
      <c r="NS505" s="263"/>
      <c r="NT505" s="263"/>
      <c r="NU505" s="263"/>
      <c r="NV505" s="263"/>
      <c r="NW505" s="263"/>
      <c r="NX505" s="263"/>
      <c r="NY505" s="263"/>
      <c r="NZ505" s="263"/>
      <c r="OA505" s="263"/>
      <c r="OB505" s="263"/>
      <c r="OC505" s="263"/>
      <c r="OD505" s="263"/>
      <c r="OE505" s="263"/>
      <c r="OF505" s="263"/>
      <c r="OG505" s="263"/>
      <c r="OH505" s="263"/>
      <c r="OI505" s="263"/>
      <c r="OJ505" s="263"/>
      <c r="OK505" s="263"/>
      <c r="OL505" s="263"/>
      <c r="OM505" s="263"/>
      <c r="ON505" s="263"/>
      <c r="OO505" s="263"/>
      <c r="OP505" s="263"/>
      <c r="OQ505" s="263"/>
      <c r="OR505" s="263"/>
      <c r="OS505" s="263"/>
      <c r="OT505" s="263"/>
      <c r="OU505" s="263"/>
      <c r="OV505" s="263"/>
      <c r="OW505" s="263"/>
      <c r="OX505" s="263"/>
      <c r="OY505" s="263"/>
      <c r="OZ505" s="263"/>
      <c r="PA505" s="263"/>
      <c r="PB505" s="263"/>
      <c r="PC505" s="263"/>
      <c r="PD505" s="263"/>
      <c r="PE505" s="263"/>
      <c r="PF505" s="263"/>
      <c r="PG505" s="263"/>
      <c r="PH505" s="263"/>
      <c r="PI505" s="263"/>
      <c r="PJ505" s="263"/>
      <c r="PK505" s="263"/>
      <c r="PL505" s="263"/>
      <c r="PM505" s="263"/>
      <c r="PN505" s="263"/>
      <c r="PO505" s="263"/>
      <c r="PP505" s="263"/>
      <c r="PQ505" s="263"/>
      <c r="PR505" s="263"/>
      <c r="PS505" s="263"/>
      <c r="PT505" s="263"/>
      <c r="PU505" s="263"/>
      <c r="PV505" s="263"/>
      <c r="PW505" s="263"/>
      <c r="PX505" s="263"/>
      <c r="PY505" s="263"/>
      <c r="PZ505" s="263"/>
      <c r="QA505" s="263"/>
      <c r="QB505" s="263"/>
      <c r="QC505" s="263"/>
      <c r="QD505" s="263"/>
      <c r="QE505" s="263"/>
      <c r="QF505" s="263"/>
      <c r="QG505" s="263"/>
      <c r="QH505" s="263"/>
      <c r="QI505" s="263"/>
      <c r="QJ505" s="263"/>
      <c r="QK505" s="263"/>
      <c r="QL505" s="263"/>
      <c r="QM505" s="263"/>
      <c r="QN505" s="263"/>
      <c r="QO505" s="263"/>
      <c r="QP505" s="263"/>
      <c r="QQ505" s="263"/>
      <c r="QR505" s="263"/>
      <c r="QS505" s="263"/>
      <c r="QT505" s="263"/>
      <c r="QU505" s="263"/>
      <c r="QV505" s="263"/>
      <c r="QW505" s="263"/>
      <c r="QX505" s="263"/>
      <c r="QY505" s="263"/>
      <c r="QZ505" s="263"/>
      <c r="RA505" s="263"/>
      <c r="RB505" s="263"/>
      <c r="RC505" s="263"/>
      <c r="RD505" s="263"/>
      <c r="RE505" s="263"/>
      <c r="RF505" s="263"/>
      <c r="RG505" s="263"/>
      <c r="RH505" s="263"/>
      <c r="RI505" s="263"/>
      <c r="RJ505" s="263"/>
      <c r="RK505" s="263"/>
      <c r="RL505" s="263"/>
      <c r="RM505" s="263"/>
      <c r="RN505" s="263"/>
      <c r="RO505" s="263"/>
      <c r="RP505" s="263"/>
      <c r="RQ505" s="263"/>
      <c r="RR505" s="263"/>
      <c r="RS505" s="263"/>
      <c r="RT505" s="263"/>
      <c r="RU505" s="263"/>
      <c r="RV505" s="263"/>
      <c r="RW505" s="263"/>
      <c r="RX505" s="263"/>
      <c r="RY505" s="263"/>
      <c r="RZ505" s="263"/>
      <c r="SA505" s="263"/>
      <c r="SB505" s="263"/>
      <c r="SC505" s="263"/>
      <c r="SD505" s="263"/>
      <c r="SE505" s="263"/>
      <c r="SF505" s="263"/>
      <c r="SG505" s="263"/>
      <c r="SH505" s="263"/>
      <c r="SI505" s="263"/>
      <c r="SJ505" s="263"/>
      <c r="SK505" s="263"/>
      <c r="SL505" s="263"/>
      <c r="SM505" s="263"/>
      <c r="SN505" s="263"/>
      <c r="SO505" s="263"/>
      <c r="SP505" s="263"/>
      <c r="SQ505" s="263"/>
      <c r="SR505" s="263"/>
      <c r="SS505" s="263"/>
      <c r="ST505" s="263"/>
      <c r="SU505" s="263"/>
      <c r="SV505" s="263"/>
      <c r="SW505" s="263"/>
      <c r="SX505" s="263"/>
      <c r="SY505" s="263"/>
      <c r="SZ505" s="263"/>
      <c r="TA505" s="263"/>
      <c r="TB505" s="263"/>
      <c r="TC505" s="263"/>
      <c r="TD505" s="263"/>
      <c r="TE505" s="263"/>
      <c r="TF505" s="263"/>
      <c r="TG505" s="263"/>
      <c r="TH505" s="263"/>
      <c r="TI505" s="263"/>
      <c r="TJ505" s="263"/>
      <c r="TK505" s="263"/>
      <c r="TL505" s="263"/>
      <c r="TM505" s="263"/>
      <c r="TN505" s="263"/>
      <c r="TO505" s="263"/>
      <c r="TP505" s="263"/>
      <c r="TQ505" s="263"/>
      <c r="TR505" s="263"/>
      <c r="TS505" s="263"/>
      <c r="TT505" s="263"/>
      <c r="TU505" s="263"/>
      <c r="TV505" s="263"/>
      <c r="TW505" s="263"/>
      <c r="TX505" s="263"/>
      <c r="TY505" s="263"/>
      <c r="TZ505" s="263"/>
      <c r="UA505" s="263"/>
      <c r="UB505" s="263"/>
      <c r="UC505" s="263"/>
      <c r="UD505" s="263"/>
      <c r="UE505" s="263"/>
      <c r="UF505" s="263"/>
      <c r="UG505" s="263"/>
      <c r="UH505" s="263"/>
      <c r="UI505" s="263"/>
      <c r="UJ505" s="263"/>
      <c r="UK505" s="263"/>
      <c r="UL505" s="263"/>
      <c r="UM505" s="263"/>
      <c r="UN505" s="263"/>
      <c r="UO505" s="263"/>
      <c r="UP505" s="263"/>
      <c r="UQ505" s="263"/>
      <c r="UR505" s="263"/>
      <c r="US505" s="263"/>
      <c r="UT505" s="263"/>
      <c r="UU505" s="263"/>
      <c r="UV505" s="263"/>
      <c r="UW505" s="263"/>
      <c r="UX505" s="263"/>
      <c r="UY505" s="263"/>
      <c r="UZ505" s="263"/>
      <c r="VA505" s="263"/>
      <c r="VB505" s="263"/>
      <c r="VC505" s="263"/>
      <c r="VD505" s="263"/>
      <c r="VE505" s="263"/>
      <c r="VF505" s="263"/>
      <c r="VG505" s="263"/>
      <c r="VH505" s="263"/>
      <c r="VI505" s="263"/>
      <c r="VJ505" s="263"/>
      <c r="VK505" s="263"/>
      <c r="VL505" s="263"/>
      <c r="VM505" s="263"/>
      <c r="VN505" s="263"/>
      <c r="VO505" s="263"/>
      <c r="VP505" s="263"/>
      <c r="VQ505" s="263"/>
      <c r="VR505" s="263"/>
      <c r="VS505" s="263"/>
      <c r="VT505" s="263"/>
      <c r="VU505" s="263"/>
      <c r="VV505" s="263"/>
      <c r="VW505" s="263"/>
      <c r="VX505" s="263"/>
      <c r="VY505" s="263"/>
      <c r="VZ505" s="263"/>
      <c r="WA505" s="263"/>
      <c r="WB505" s="263"/>
      <c r="WC505" s="263"/>
      <c r="WD505" s="263"/>
      <c r="WE505" s="263"/>
      <c r="WF505" s="263"/>
      <c r="WG505" s="263"/>
      <c r="WH505" s="263"/>
      <c r="WI505" s="263"/>
      <c r="WJ505" s="263"/>
      <c r="WK505" s="263"/>
      <c r="WL505" s="263"/>
      <c r="WM505" s="263"/>
      <c r="WN505" s="263"/>
      <c r="WO505" s="263"/>
      <c r="WP505" s="263"/>
      <c r="WQ505" s="263"/>
      <c r="WR505" s="263"/>
      <c r="WS505" s="263"/>
      <c r="WT505" s="263"/>
      <c r="WU505" s="263"/>
      <c r="WV505" s="263"/>
      <c r="WW505" s="263"/>
      <c r="WX505" s="263"/>
      <c r="WY505" s="263"/>
      <c r="WZ505" s="263"/>
      <c r="XA505" s="263"/>
      <c r="XB505" s="263"/>
      <c r="XC505" s="263"/>
      <c r="XD505" s="263"/>
      <c r="XE505" s="263"/>
      <c r="XF505" s="263"/>
      <c r="XG505" s="263"/>
      <c r="XH505" s="263"/>
      <c r="XI505" s="263"/>
      <c r="XJ505" s="263"/>
      <c r="XK505" s="263"/>
      <c r="XL505" s="263"/>
      <c r="XM505" s="263"/>
      <c r="XN505" s="263"/>
      <c r="XO505" s="263"/>
      <c r="XP505" s="263"/>
      <c r="XQ505" s="263"/>
      <c r="XR505" s="263"/>
      <c r="XS505" s="263"/>
      <c r="XT505" s="263"/>
      <c r="XU505" s="263"/>
      <c r="XV505" s="263"/>
      <c r="XW505" s="263"/>
      <c r="XX505" s="263"/>
      <c r="XY505" s="263"/>
      <c r="XZ505" s="263"/>
      <c r="YA505" s="263"/>
      <c r="YB505" s="263"/>
      <c r="YC505" s="263"/>
      <c r="YD505" s="263"/>
      <c r="YE505" s="263"/>
      <c r="YF505" s="263"/>
      <c r="YG505" s="263"/>
      <c r="YH505" s="263"/>
      <c r="YI505" s="263"/>
      <c r="YJ505" s="263"/>
      <c r="YK505" s="263"/>
      <c r="YL505" s="263"/>
      <c r="YM505" s="263"/>
      <c r="YN505" s="263"/>
      <c r="YO505" s="263"/>
      <c r="YP505" s="263"/>
      <c r="YQ505" s="263"/>
      <c r="YR505" s="263"/>
      <c r="YS505" s="263"/>
      <c r="YT505" s="263"/>
      <c r="YU505" s="263"/>
      <c r="YV505" s="263"/>
      <c r="YW505" s="263"/>
      <c r="YX505" s="263"/>
      <c r="YY505" s="263"/>
      <c r="YZ505" s="263"/>
      <c r="ZA505" s="263"/>
      <c r="ZB505" s="263"/>
      <c r="ZC505" s="263"/>
      <c r="ZD505" s="263"/>
      <c r="ZE505" s="263"/>
      <c r="ZF505" s="263"/>
      <c r="ZG505" s="263"/>
      <c r="ZH505" s="263"/>
      <c r="ZI505" s="263"/>
      <c r="ZJ505" s="263"/>
      <c r="ZK505" s="263"/>
      <c r="ZL505" s="263"/>
      <c r="ZM505" s="263"/>
      <c r="ZN505" s="263"/>
      <c r="ZO505" s="263"/>
      <c r="ZP505" s="263"/>
      <c r="ZQ505" s="263"/>
      <c r="ZR505" s="263"/>
      <c r="ZS505" s="263"/>
      <c r="ZT505" s="263"/>
      <c r="ZU505" s="263"/>
      <c r="ZV505" s="263"/>
      <c r="ZW505" s="263"/>
      <c r="ZX505" s="263"/>
      <c r="ZY505" s="263"/>
      <c r="ZZ505" s="263"/>
      <c r="AAA505" s="263"/>
      <c r="AAB505" s="263"/>
      <c r="AAC505" s="263"/>
      <c r="AAD505" s="263"/>
      <c r="AAE505" s="263"/>
      <c r="AAF505" s="263"/>
      <c r="AAG505" s="263"/>
      <c r="AAH505" s="263"/>
      <c r="AAI505" s="263"/>
      <c r="AAJ505" s="263"/>
      <c r="AAK505" s="263"/>
      <c r="AAL505" s="263"/>
      <c r="AAM505" s="263"/>
      <c r="AAN505" s="263"/>
      <c r="AAO505" s="263"/>
      <c r="AAP505" s="263"/>
      <c r="AAQ505" s="263"/>
      <c r="AAR505" s="263"/>
      <c r="AAS505" s="263"/>
      <c r="AAT505" s="263"/>
      <c r="AAU505" s="263"/>
      <c r="AAV505" s="263"/>
      <c r="AAW505" s="263"/>
      <c r="AAX505" s="263"/>
      <c r="AAY505" s="263"/>
      <c r="AAZ505" s="263"/>
      <c r="ABA505" s="263"/>
      <c r="ABB505" s="263"/>
      <c r="ABC505" s="263"/>
      <c r="ABD505" s="263"/>
      <c r="ABE505" s="263"/>
      <c r="ABF505" s="263"/>
      <c r="ABG505" s="263"/>
      <c r="ABH505" s="263"/>
      <c r="ABI505" s="263"/>
      <c r="ABJ505" s="263"/>
      <c r="ABK505" s="263"/>
      <c r="ABL505" s="263"/>
      <c r="ABM505" s="263"/>
      <c r="ABN505" s="263"/>
      <c r="ABO505" s="263"/>
      <c r="ABP505" s="263"/>
      <c r="ABQ505" s="263"/>
      <c r="ABR505" s="263"/>
      <c r="ABS505" s="263"/>
      <c r="ABT505" s="263"/>
      <c r="ABU505" s="263"/>
      <c r="ABV505" s="263"/>
      <c r="ABW505" s="263"/>
      <c r="ABX505" s="263"/>
      <c r="ABY505" s="263"/>
      <c r="ABZ505" s="263"/>
      <c r="ACA505" s="263"/>
      <c r="ACB505" s="263"/>
      <c r="ACC505" s="263"/>
      <c r="ACD505" s="263"/>
      <c r="ACE505" s="263"/>
      <c r="ACF505" s="263"/>
      <c r="ACG505" s="263"/>
      <c r="ACH505" s="263"/>
      <c r="ACI505" s="263"/>
      <c r="ACJ505" s="263"/>
      <c r="ACK505" s="263"/>
      <c r="ACL505" s="263"/>
      <c r="ACM505" s="263"/>
      <c r="ACN505" s="263"/>
      <c r="ACO505" s="263"/>
      <c r="ACP505" s="263"/>
      <c r="ACQ505" s="263"/>
      <c r="ACR505" s="263"/>
      <c r="ACS505" s="263"/>
      <c r="ACT505" s="263"/>
      <c r="ACU505" s="263"/>
      <c r="ACV505" s="263"/>
      <c r="ACW505" s="263"/>
      <c r="ACX505" s="263"/>
      <c r="ACY505" s="263"/>
      <c r="ACZ505" s="263"/>
      <c r="ADA505" s="263"/>
      <c r="ADB505" s="263"/>
      <c r="ADC505" s="263"/>
      <c r="ADD505" s="263"/>
      <c r="ADE505" s="263"/>
      <c r="ADF505" s="263"/>
      <c r="ADG505" s="263"/>
      <c r="ADH505" s="263"/>
      <c r="ADI505" s="263"/>
      <c r="ADJ505" s="263"/>
      <c r="ADK505" s="263"/>
      <c r="ADL505" s="263"/>
      <c r="ADM505" s="263"/>
      <c r="ADN505" s="263"/>
      <c r="ADO505" s="263"/>
      <c r="ADP505" s="263"/>
      <c r="ADQ505" s="263"/>
      <c r="ADR505" s="263"/>
      <c r="ADS505" s="263"/>
      <c r="ADT505" s="263"/>
      <c r="ADU505" s="263"/>
      <c r="ADV505" s="263"/>
      <c r="ADW505" s="263"/>
      <c r="ADX505" s="263"/>
      <c r="ADY505" s="263"/>
      <c r="ADZ505" s="263"/>
      <c r="AEA505" s="263"/>
      <c r="AEB505" s="263"/>
      <c r="AEC505" s="263"/>
      <c r="AED505" s="263"/>
      <c r="AEE505" s="263"/>
      <c r="AEF505" s="263"/>
      <c r="AEG505" s="263"/>
      <c r="AEH505" s="263"/>
      <c r="AEI505" s="263"/>
      <c r="AEJ505" s="263"/>
      <c r="AEK505" s="263"/>
      <c r="AEL505" s="263"/>
      <c r="AEM505" s="263"/>
      <c r="AEN505" s="263"/>
      <c r="AEO505" s="263"/>
      <c r="AEP505" s="263"/>
      <c r="AEQ505" s="263"/>
      <c r="AER505" s="263"/>
      <c r="AES505" s="263"/>
      <c r="AET505" s="263"/>
      <c r="AEU505" s="263"/>
      <c r="AEV505" s="263"/>
      <c r="AEW505" s="263"/>
      <c r="AEX505" s="263"/>
      <c r="AEY505" s="263"/>
      <c r="AEZ505" s="263"/>
      <c r="AFA505" s="263"/>
      <c r="AFB505" s="263"/>
      <c r="AFC505" s="263"/>
      <c r="AFD505" s="263"/>
      <c r="AFE505" s="263"/>
      <c r="AFF505" s="263"/>
      <c r="AFG505" s="263"/>
      <c r="AFH505" s="263"/>
      <c r="AFI505" s="263"/>
      <c r="AFJ505" s="263"/>
      <c r="AFK505" s="263"/>
      <c r="AFL505" s="263"/>
      <c r="AFM505" s="263"/>
      <c r="AFN505" s="263"/>
      <c r="AFO505" s="263"/>
      <c r="AFP505" s="263"/>
      <c r="AFQ505" s="263"/>
      <c r="AFR505" s="263"/>
      <c r="AFS505" s="263"/>
      <c r="AFT505" s="263"/>
      <c r="AFU505" s="263"/>
      <c r="AFV505" s="263"/>
      <c r="AFW505" s="263"/>
      <c r="AFX505" s="263"/>
      <c r="AFY505" s="263"/>
      <c r="AFZ505" s="263"/>
      <c r="AGA505" s="263"/>
      <c r="AGB505" s="263"/>
      <c r="AGC505" s="263"/>
      <c r="AGD505" s="263"/>
      <c r="AGE505" s="263"/>
      <c r="AGF505" s="263"/>
      <c r="AGG505" s="263"/>
      <c r="AGH505" s="263"/>
      <c r="AGI505" s="263"/>
      <c r="AGJ505" s="263"/>
      <c r="AGK505" s="263"/>
      <c r="AGL505" s="263"/>
      <c r="AGM505" s="263"/>
      <c r="AGN505" s="263"/>
      <c r="AGO505" s="263"/>
      <c r="AGP505" s="263"/>
      <c r="AGQ505" s="263"/>
      <c r="AGR505" s="263"/>
      <c r="AGS505" s="263"/>
      <c r="AGT505" s="263"/>
      <c r="AGU505" s="263"/>
      <c r="AGV505" s="263"/>
      <c r="AGW505" s="263"/>
      <c r="AGX505" s="263"/>
      <c r="AGY505" s="263"/>
      <c r="AGZ505" s="263"/>
      <c r="AHA505" s="263"/>
      <c r="AHB505" s="263"/>
      <c r="AHC505" s="263"/>
      <c r="AHD505" s="263"/>
      <c r="AHE505" s="263"/>
      <c r="AHF505" s="263"/>
      <c r="AHG505" s="263"/>
      <c r="AHH505" s="263"/>
      <c r="AHI505" s="263"/>
      <c r="AHJ505" s="263"/>
      <c r="AHK505" s="263"/>
      <c r="AHL505" s="263"/>
      <c r="AHM505" s="263"/>
      <c r="AHN505" s="263"/>
      <c r="AHO505" s="263"/>
      <c r="AHP505" s="263"/>
      <c r="AHQ505" s="263"/>
      <c r="AHR505" s="263"/>
      <c r="AHS505" s="263"/>
      <c r="AHT505" s="263"/>
      <c r="AHU505" s="263"/>
      <c r="AHV505" s="263"/>
      <c r="AHW505" s="263"/>
      <c r="AHX505" s="263"/>
      <c r="AHY505" s="263"/>
      <c r="AHZ505" s="263"/>
      <c r="AIA505" s="263"/>
      <c r="AIB505" s="263"/>
      <c r="AIC505" s="263"/>
      <c r="AID505" s="263"/>
      <c r="AIE505" s="263"/>
      <c r="AIF505" s="263"/>
      <c r="AIG505" s="263"/>
      <c r="AIH505" s="263"/>
      <c r="AII505" s="263"/>
      <c r="AIJ505" s="263"/>
      <c r="AIK505" s="263"/>
      <c r="AIL505" s="263"/>
      <c r="AIM505" s="263"/>
      <c r="AIN505" s="263"/>
      <c r="AIO505" s="263"/>
      <c r="AIP505" s="263"/>
      <c r="AIQ505" s="263"/>
      <c r="AIR505" s="263"/>
      <c r="AIS505" s="263"/>
      <c r="AIT505" s="263"/>
      <c r="AIU505" s="263"/>
      <c r="AIV505" s="263"/>
      <c r="AIW505" s="263"/>
      <c r="AIX505" s="263"/>
      <c r="AIY505" s="263"/>
      <c r="AIZ505" s="263"/>
      <c r="AJA505" s="263"/>
      <c r="AJB505" s="263"/>
      <c r="AJC505" s="263"/>
      <c r="AJD505" s="263"/>
      <c r="AJE505" s="263"/>
      <c r="AJF505" s="263"/>
      <c r="AJG505" s="263"/>
      <c r="AJH505" s="263"/>
      <c r="AJI505" s="263"/>
      <c r="AJJ505" s="263"/>
      <c r="AJK505" s="263"/>
      <c r="AJL505" s="263"/>
      <c r="AJM505" s="263"/>
      <c r="AJN505" s="263"/>
      <c r="AJO505" s="263"/>
      <c r="AJP505" s="263"/>
      <c r="AJQ505" s="263"/>
      <c r="AJR505" s="263"/>
      <c r="AJS505" s="263"/>
      <c r="AJT505" s="263"/>
      <c r="AJU505" s="263"/>
      <c r="AJV505" s="263"/>
      <c r="AJW505" s="263"/>
      <c r="AJX505" s="263"/>
      <c r="AJY505" s="263"/>
      <c r="AJZ505" s="263"/>
      <c r="AKA505" s="263"/>
      <c r="AKB505" s="263"/>
      <c r="AKC505" s="263"/>
      <c r="AKD505" s="263"/>
      <c r="AKE505" s="263"/>
      <c r="AKF505" s="263"/>
      <c r="AKG505" s="263"/>
      <c r="AKH505" s="263"/>
      <c r="AKI505" s="263"/>
      <c r="AKJ505" s="263"/>
      <c r="AKK505" s="263"/>
      <c r="AKL505" s="263"/>
      <c r="AKM505" s="263"/>
      <c r="AKN505" s="263"/>
      <c r="AKO505" s="263"/>
      <c r="AKP505" s="263"/>
      <c r="AKQ505" s="263"/>
      <c r="AKR505" s="263"/>
      <c r="AKS505" s="263"/>
      <c r="AKT505" s="263"/>
      <c r="AKU505" s="263"/>
      <c r="AKV505" s="263"/>
      <c r="AKW505" s="263"/>
      <c r="AKX505" s="263"/>
      <c r="AKY505" s="263"/>
      <c r="AKZ505" s="263"/>
      <c r="ALA505" s="263"/>
      <c r="ALB505" s="263"/>
      <c r="ALC505" s="263"/>
      <c r="ALD505" s="263"/>
      <c r="ALE505" s="263"/>
      <c r="ALF505" s="263"/>
      <c r="ALG505" s="263"/>
      <c r="ALH505" s="263"/>
      <c r="ALI505" s="263"/>
      <c r="ALJ505" s="263"/>
      <c r="ALK505" s="263"/>
      <c r="ALL505" s="263"/>
      <c r="ALM505" s="263"/>
      <c r="ALN505" s="263"/>
      <c r="ALO505" s="263"/>
      <c r="ALP505" s="263"/>
      <c r="ALQ505" s="263"/>
      <c r="ALR505" s="263"/>
      <c r="ALS505" s="263"/>
      <c r="ALT505" s="263"/>
      <c r="ALU505" s="263"/>
      <c r="ALV505" s="263"/>
      <c r="ALW505" s="263"/>
      <c r="ALX505" s="263"/>
      <c r="ALY505" s="263"/>
      <c r="ALZ505" s="263"/>
      <c r="AMA505" s="263"/>
      <c r="AMB505" s="263"/>
      <c r="AMC505" s="263"/>
      <c r="AMD505" s="263"/>
      <c r="AME505" s="263"/>
      <c r="AMF505" s="263"/>
      <c r="AMG505" s="263"/>
      <c r="AMH505" s="263"/>
      <c r="AMI505" s="263"/>
      <c r="AMJ505" s="263"/>
      <c r="AMK505" s="263"/>
      <c r="AML505" s="263"/>
      <c r="AMM505" s="263"/>
      <c r="AMN505" s="263"/>
      <c r="AMO505" s="263"/>
      <c r="AMP505" s="263"/>
      <c r="AMQ505" s="263"/>
      <c r="AMR505" s="263"/>
      <c r="AMS505" s="263"/>
      <c r="AMT505" s="263"/>
      <c r="AMU505" s="263"/>
      <c r="AMV505" s="263"/>
      <c r="AMW505" s="263"/>
      <c r="AMX505" s="263"/>
      <c r="AMY505" s="263"/>
      <c r="AMZ505" s="263"/>
      <c r="ANA505" s="263"/>
      <c r="ANB505" s="263"/>
      <c r="ANC505" s="263"/>
      <c r="AND505" s="263"/>
      <c r="ANE505" s="263"/>
      <c r="ANF505" s="263"/>
      <c r="ANG505" s="263"/>
      <c r="ANH505" s="263"/>
      <c r="ANI505" s="263"/>
      <c r="ANJ505" s="263"/>
      <c r="ANK505" s="263"/>
      <c r="ANL505" s="263"/>
      <c r="ANM505" s="263"/>
      <c r="ANN505" s="263"/>
      <c r="ANO505" s="263"/>
      <c r="ANP505" s="263"/>
      <c r="ANQ505" s="263"/>
      <c r="ANR505" s="263"/>
      <c r="ANS505" s="263"/>
      <c r="ANT505" s="263"/>
      <c r="ANU505" s="263"/>
      <c r="ANV505" s="263"/>
      <c r="ANW505" s="263"/>
      <c r="ANX505" s="263"/>
      <c r="ANY505" s="263"/>
      <c r="ANZ505" s="263"/>
      <c r="AOA505" s="263"/>
      <c r="AOB505" s="263"/>
      <c r="AOC505" s="263"/>
      <c r="AOD505" s="263"/>
      <c r="AOE505" s="263"/>
      <c r="AOF505" s="263"/>
      <c r="AOG505" s="263"/>
      <c r="AOH505" s="263"/>
      <c r="AOI505" s="263"/>
      <c r="AOJ505" s="263"/>
      <c r="AOK505" s="263"/>
      <c r="AOL505" s="263"/>
      <c r="AOM505" s="263"/>
      <c r="AON505" s="263"/>
      <c r="AOO505" s="263"/>
      <c r="AOP505" s="263"/>
      <c r="AOQ505" s="263"/>
      <c r="AOR505" s="263"/>
      <c r="AOS505" s="263"/>
      <c r="AOT505" s="263"/>
      <c r="AOU505" s="263"/>
    </row>
    <row r="506" spans="1:1087" s="264" customFormat="1">
      <c r="A506" s="332"/>
      <c r="B506" s="328"/>
      <c r="C506" s="292"/>
      <c r="D506" s="292"/>
      <c r="E506" s="292"/>
      <c r="F506" s="333"/>
      <c r="G506" s="334"/>
      <c r="H506" s="334"/>
      <c r="I506" s="335"/>
      <c r="J506" s="292"/>
      <c r="K506" s="336"/>
      <c r="L506" s="292"/>
      <c r="N506" s="263"/>
      <c r="O506" s="263"/>
      <c r="P506" s="263"/>
      <c r="Q506" s="263"/>
      <c r="R506" s="263"/>
      <c r="S506" s="263"/>
      <c r="T506" s="263"/>
      <c r="U506" s="263"/>
      <c r="V506" s="263"/>
      <c r="W506" s="263"/>
      <c r="X506" s="263"/>
      <c r="Y506" s="263"/>
      <c r="Z506" s="263"/>
      <c r="AA506" s="263"/>
      <c r="AB506" s="263"/>
      <c r="AC506" s="263"/>
      <c r="AD506" s="263"/>
      <c r="AE506" s="263"/>
      <c r="AF506" s="263"/>
      <c r="AG506" s="263"/>
      <c r="AH506" s="263"/>
      <c r="AI506" s="263"/>
      <c r="AJ506" s="263"/>
      <c r="AK506" s="263"/>
      <c r="AL506" s="263"/>
      <c r="AM506" s="263"/>
      <c r="AN506" s="263"/>
      <c r="AO506" s="263"/>
      <c r="AP506" s="263"/>
      <c r="AQ506" s="263"/>
      <c r="AR506" s="263"/>
      <c r="AS506" s="263"/>
      <c r="AT506" s="263"/>
      <c r="AU506" s="263"/>
      <c r="AV506" s="263"/>
      <c r="AW506" s="263"/>
      <c r="AX506" s="263"/>
      <c r="AY506" s="263"/>
      <c r="AZ506" s="263"/>
      <c r="BA506" s="263"/>
      <c r="BB506" s="263"/>
      <c r="BC506" s="263"/>
      <c r="BD506" s="263"/>
      <c r="BE506" s="263"/>
      <c r="BF506" s="263"/>
      <c r="BG506" s="263"/>
      <c r="BH506" s="263"/>
      <c r="BI506" s="263"/>
      <c r="BJ506" s="263"/>
      <c r="BK506" s="263"/>
      <c r="BL506" s="263"/>
      <c r="BM506" s="263"/>
      <c r="BN506" s="263"/>
      <c r="BO506" s="263"/>
      <c r="BP506" s="263"/>
      <c r="BQ506" s="263"/>
      <c r="BR506" s="263"/>
      <c r="BS506" s="263"/>
      <c r="BT506" s="263"/>
      <c r="BU506" s="263"/>
      <c r="BV506" s="263"/>
      <c r="BW506" s="263"/>
      <c r="BX506" s="263"/>
      <c r="BY506" s="263"/>
      <c r="BZ506" s="263"/>
      <c r="CA506" s="263"/>
      <c r="CB506" s="263"/>
      <c r="CC506" s="263"/>
      <c r="CD506" s="263"/>
      <c r="CE506" s="263"/>
      <c r="CF506" s="263"/>
      <c r="CG506" s="263"/>
      <c r="CH506" s="263"/>
      <c r="CI506" s="263"/>
      <c r="CJ506" s="263"/>
      <c r="CK506" s="263"/>
      <c r="CL506" s="263"/>
      <c r="CM506" s="263"/>
      <c r="CN506" s="263"/>
      <c r="CO506" s="263"/>
      <c r="CP506" s="263"/>
      <c r="CQ506" s="263"/>
      <c r="CR506" s="263"/>
      <c r="CS506" s="263"/>
      <c r="CT506" s="263"/>
      <c r="CU506" s="263"/>
      <c r="CV506" s="263"/>
      <c r="CW506" s="263"/>
      <c r="CX506" s="263"/>
      <c r="CY506" s="263"/>
      <c r="CZ506" s="263"/>
      <c r="DA506" s="263"/>
      <c r="DB506" s="263"/>
      <c r="DC506" s="263"/>
      <c r="DD506" s="263"/>
      <c r="DE506" s="263"/>
      <c r="DF506" s="263"/>
      <c r="DG506" s="263"/>
      <c r="DH506" s="263"/>
      <c r="DI506" s="263"/>
      <c r="DJ506" s="263"/>
      <c r="DK506" s="263"/>
      <c r="DL506" s="263"/>
      <c r="DM506" s="263"/>
      <c r="DN506" s="263"/>
      <c r="DO506" s="263"/>
      <c r="DP506" s="263"/>
      <c r="DQ506" s="263"/>
      <c r="DR506" s="263"/>
      <c r="DS506" s="263"/>
      <c r="DT506" s="263"/>
      <c r="DU506" s="263"/>
      <c r="DV506" s="263"/>
      <c r="DW506" s="263"/>
      <c r="DX506" s="263"/>
      <c r="DY506" s="263"/>
      <c r="DZ506" s="263"/>
      <c r="EA506" s="263"/>
      <c r="EB506" s="263"/>
      <c r="EC506" s="263"/>
      <c r="ED506" s="263"/>
      <c r="EE506" s="263"/>
      <c r="EF506" s="263"/>
      <c r="EG506" s="263"/>
      <c r="EH506" s="263"/>
      <c r="EI506" s="263"/>
      <c r="EJ506" s="263"/>
      <c r="EK506" s="263"/>
      <c r="EL506" s="263"/>
      <c r="EM506" s="263"/>
      <c r="EN506" s="263"/>
      <c r="EO506" s="263"/>
      <c r="EP506" s="263"/>
      <c r="EQ506" s="263"/>
      <c r="ER506" s="263"/>
      <c r="ES506" s="263"/>
      <c r="ET506" s="263"/>
      <c r="EU506" s="263"/>
      <c r="EV506" s="263"/>
      <c r="EW506" s="263"/>
      <c r="EX506" s="263"/>
      <c r="EY506" s="263"/>
      <c r="EZ506" s="263"/>
      <c r="FA506" s="263"/>
      <c r="FB506" s="263"/>
      <c r="FC506" s="263"/>
      <c r="FD506" s="263"/>
      <c r="FE506" s="263"/>
      <c r="FF506" s="263"/>
      <c r="FG506" s="263"/>
      <c r="FH506" s="263"/>
      <c r="FI506" s="263"/>
      <c r="FJ506" s="263"/>
      <c r="FK506" s="263"/>
      <c r="FL506" s="263"/>
      <c r="FM506" s="263"/>
      <c r="FN506" s="263"/>
      <c r="FO506" s="263"/>
      <c r="FP506" s="263"/>
      <c r="FQ506" s="263"/>
      <c r="FR506" s="263"/>
      <c r="FS506" s="263"/>
      <c r="FT506" s="263"/>
      <c r="FU506" s="263"/>
      <c r="FV506" s="263"/>
      <c r="FW506" s="263"/>
      <c r="FX506" s="263"/>
      <c r="FY506" s="263"/>
      <c r="FZ506" s="263"/>
      <c r="GA506" s="263"/>
      <c r="GB506" s="263"/>
      <c r="GC506" s="263"/>
      <c r="GD506" s="263"/>
      <c r="GE506" s="263"/>
      <c r="GF506" s="263"/>
      <c r="GG506" s="263"/>
      <c r="GH506" s="263"/>
      <c r="GI506" s="263"/>
      <c r="GJ506" s="263"/>
      <c r="GK506" s="263"/>
      <c r="GL506" s="263"/>
      <c r="GM506" s="263"/>
      <c r="GN506" s="263"/>
      <c r="GO506" s="263"/>
      <c r="GP506" s="263"/>
      <c r="GQ506" s="263"/>
      <c r="GR506" s="263"/>
      <c r="GS506" s="263"/>
      <c r="GT506" s="263"/>
      <c r="GU506" s="263"/>
      <c r="GV506" s="263"/>
      <c r="GW506" s="263"/>
      <c r="GX506" s="263"/>
      <c r="GY506" s="263"/>
      <c r="GZ506" s="263"/>
      <c r="HA506" s="263"/>
      <c r="HB506" s="263"/>
      <c r="HC506" s="263"/>
      <c r="HD506" s="263"/>
      <c r="HE506" s="263"/>
      <c r="HF506" s="263"/>
      <c r="HG506" s="263"/>
      <c r="HH506" s="263"/>
      <c r="HI506" s="263"/>
      <c r="HJ506" s="263"/>
      <c r="HK506" s="263"/>
      <c r="HL506" s="263"/>
      <c r="HM506" s="263"/>
      <c r="HN506" s="263"/>
      <c r="HO506" s="263"/>
      <c r="HP506" s="263"/>
      <c r="HQ506" s="263"/>
      <c r="HR506" s="263"/>
      <c r="HS506" s="263"/>
      <c r="HT506" s="263"/>
      <c r="HU506" s="263"/>
      <c r="HV506" s="263"/>
      <c r="HW506" s="263"/>
      <c r="HX506" s="263"/>
      <c r="HY506" s="263"/>
      <c r="HZ506" s="263"/>
      <c r="IA506" s="263"/>
      <c r="IB506" s="263"/>
      <c r="IC506" s="263"/>
      <c r="ID506" s="263"/>
      <c r="IE506" s="263"/>
      <c r="IF506" s="263"/>
      <c r="IG506" s="263"/>
      <c r="IH506" s="263"/>
      <c r="II506" s="263"/>
      <c r="IJ506" s="263"/>
      <c r="IK506" s="263"/>
      <c r="IL506" s="263"/>
      <c r="IM506" s="263"/>
      <c r="IN506" s="263"/>
      <c r="IO506" s="263"/>
      <c r="IP506" s="263"/>
      <c r="IQ506" s="263"/>
      <c r="IR506" s="263"/>
      <c r="IS506" s="263"/>
      <c r="IT506" s="263"/>
      <c r="IU506" s="263"/>
      <c r="IV506" s="263"/>
      <c r="IW506" s="263"/>
      <c r="IX506" s="263"/>
      <c r="IY506" s="263"/>
      <c r="IZ506" s="263"/>
      <c r="JA506" s="263"/>
      <c r="JB506" s="263"/>
      <c r="JC506" s="263"/>
      <c r="JD506" s="263"/>
      <c r="JE506" s="263"/>
      <c r="JF506" s="263"/>
      <c r="JG506" s="263"/>
      <c r="JH506" s="263"/>
      <c r="JI506" s="263"/>
      <c r="JJ506" s="263"/>
      <c r="JK506" s="263"/>
      <c r="JL506" s="263"/>
      <c r="JM506" s="263"/>
      <c r="JN506" s="263"/>
      <c r="JO506" s="263"/>
      <c r="JP506" s="263"/>
      <c r="JQ506" s="263"/>
      <c r="JR506" s="263"/>
      <c r="JS506" s="263"/>
      <c r="JT506" s="263"/>
      <c r="JU506" s="263"/>
      <c r="JV506" s="263"/>
      <c r="JW506" s="263"/>
      <c r="JX506" s="263"/>
      <c r="JY506" s="263"/>
      <c r="JZ506" s="263"/>
      <c r="KA506" s="263"/>
      <c r="KB506" s="263"/>
      <c r="KC506" s="263"/>
      <c r="KD506" s="263"/>
      <c r="KE506" s="263"/>
      <c r="KF506" s="263"/>
      <c r="KG506" s="263"/>
      <c r="KH506" s="263"/>
      <c r="KI506" s="263"/>
      <c r="KJ506" s="263"/>
      <c r="KK506" s="263"/>
      <c r="KL506" s="263"/>
      <c r="KM506" s="263"/>
      <c r="KN506" s="263"/>
      <c r="KO506" s="263"/>
      <c r="KP506" s="263"/>
      <c r="KQ506" s="263"/>
      <c r="KR506" s="263"/>
      <c r="KS506" s="263"/>
      <c r="KT506" s="263"/>
      <c r="KU506" s="263"/>
      <c r="KV506" s="263"/>
      <c r="KW506" s="263"/>
      <c r="KX506" s="263"/>
      <c r="KY506" s="263"/>
      <c r="KZ506" s="263"/>
      <c r="LA506" s="263"/>
      <c r="LB506" s="263"/>
      <c r="LC506" s="263"/>
      <c r="LD506" s="263"/>
      <c r="LE506" s="263"/>
      <c r="LF506" s="263"/>
      <c r="LG506" s="263"/>
      <c r="LH506" s="263"/>
      <c r="LI506" s="263"/>
      <c r="LJ506" s="263"/>
      <c r="LK506" s="263"/>
      <c r="LL506" s="263"/>
      <c r="LM506" s="263"/>
      <c r="LN506" s="263"/>
      <c r="LO506" s="263"/>
      <c r="LP506" s="263"/>
      <c r="LQ506" s="263"/>
      <c r="LR506" s="263"/>
      <c r="LS506" s="263"/>
      <c r="LT506" s="263"/>
      <c r="LU506" s="263"/>
      <c r="LV506" s="263"/>
      <c r="LW506" s="263"/>
      <c r="LX506" s="263"/>
      <c r="LY506" s="263"/>
      <c r="LZ506" s="263"/>
      <c r="MA506" s="263"/>
      <c r="MB506" s="263"/>
      <c r="MC506" s="263"/>
      <c r="MD506" s="263"/>
      <c r="ME506" s="263"/>
      <c r="MF506" s="263"/>
      <c r="MG506" s="263"/>
      <c r="MH506" s="263"/>
      <c r="MI506" s="263"/>
      <c r="MJ506" s="263"/>
      <c r="MK506" s="263"/>
      <c r="ML506" s="263"/>
      <c r="MM506" s="263"/>
      <c r="MN506" s="263"/>
      <c r="MO506" s="263"/>
      <c r="MP506" s="263"/>
      <c r="MQ506" s="263"/>
      <c r="MR506" s="263"/>
      <c r="MS506" s="263"/>
      <c r="MT506" s="263"/>
      <c r="MU506" s="263"/>
      <c r="MV506" s="263"/>
      <c r="MW506" s="263"/>
      <c r="MX506" s="263"/>
      <c r="MY506" s="263"/>
      <c r="MZ506" s="263"/>
      <c r="NA506" s="263"/>
      <c r="NB506" s="263"/>
      <c r="NC506" s="263"/>
      <c r="ND506" s="263"/>
      <c r="NE506" s="263"/>
      <c r="NF506" s="263"/>
      <c r="NG506" s="263"/>
      <c r="NH506" s="263"/>
      <c r="NI506" s="263"/>
      <c r="NJ506" s="263"/>
      <c r="NK506" s="263"/>
      <c r="NL506" s="263"/>
      <c r="NM506" s="263"/>
      <c r="NN506" s="263"/>
      <c r="NO506" s="263"/>
      <c r="NP506" s="263"/>
      <c r="NQ506" s="263"/>
      <c r="NR506" s="263"/>
      <c r="NS506" s="263"/>
      <c r="NT506" s="263"/>
      <c r="NU506" s="263"/>
      <c r="NV506" s="263"/>
      <c r="NW506" s="263"/>
      <c r="NX506" s="263"/>
      <c r="NY506" s="263"/>
      <c r="NZ506" s="263"/>
      <c r="OA506" s="263"/>
      <c r="OB506" s="263"/>
      <c r="OC506" s="263"/>
      <c r="OD506" s="263"/>
      <c r="OE506" s="263"/>
      <c r="OF506" s="263"/>
      <c r="OG506" s="263"/>
      <c r="OH506" s="263"/>
      <c r="OI506" s="263"/>
      <c r="OJ506" s="263"/>
      <c r="OK506" s="263"/>
      <c r="OL506" s="263"/>
      <c r="OM506" s="263"/>
      <c r="ON506" s="263"/>
      <c r="OO506" s="263"/>
      <c r="OP506" s="263"/>
      <c r="OQ506" s="263"/>
      <c r="OR506" s="263"/>
      <c r="OS506" s="263"/>
      <c r="OT506" s="263"/>
      <c r="OU506" s="263"/>
      <c r="OV506" s="263"/>
      <c r="OW506" s="263"/>
      <c r="OX506" s="263"/>
      <c r="OY506" s="263"/>
      <c r="OZ506" s="263"/>
      <c r="PA506" s="263"/>
      <c r="PB506" s="263"/>
      <c r="PC506" s="263"/>
      <c r="PD506" s="263"/>
      <c r="PE506" s="263"/>
      <c r="PF506" s="263"/>
      <c r="PG506" s="263"/>
      <c r="PH506" s="263"/>
      <c r="PI506" s="263"/>
      <c r="PJ506" s="263"/>
      <c r="PK506" s="263"/>
      <c r="PL506" s="263"/>
      <c r="PM506" s="263"/>
      <c r="PN506" s="263"/>
      <c r="PO506" s="263"/>
      <c r="PP506" s="263"/>
      <c r="PQ506" s="263"/>
      <c r="PR506" s="263"/>
      <c r="PS506" s="263"/>
      <c r="PT506" s="263"/>
      <c r="PU506" s="263"/>
      <c r="PV506" s="263"/>
      <c r="PW506" s="263"/>
      <c r="PX506" s="263"/>
      <c r="PY506" s="263"/>
      <c r="PZ506" s="263"/>
      <c r="QA506" s="263"/>
      <c r="QB506" s="263"/>
      <c r="QC506" s="263"/>
      <c r="QD506" s="263"/>
      <c r="QE506" s="263"/>
      <c r="QF506" s="263"/>
      <c r="QG506" s="263"/>
      <c r="QH506" s="263"/>
      <c r="QI506" s="263"/>
      <c r="QJ506" s="263"/>
      <c r="QK506" s="263"/>
      <c r="QL506" s="263"/>
      <c r="QM506" s="263"/>
      <c r="QN506" s="263"/>
      <c r="QO506" s="263"/>
      <c r="QP506" s="263"/>
      <c r="QQ506" s="263"/>
      <c r="QR506" s="263"/>
      <c r="QS506" s="263"/>
      <c r="QT506" s="263"/>
      <c r="QU506" s="263"/>
      <c r="QV506" s="263"/>
      <c r="QW506" s="263"/>
      <c r="QX506" s="263"/>
      <c r="QY506" s="263"/>
      <c r="QZ506" s="263"/>
      <c r="RA506" s="263"/>
      <c r="RB506" s="263"/>
      <c r="RC506" s="263"/>
      <c r="RD506" s="263"/>
      <c r="RE506" s="263"/>
      <c r="RF506" s="263"/>
      <c r="RG506" s="263"/>
      <c r="RH506" s="263"/>
      <c r="RI506" s="263"/>
      <c r="RJ506" s="263"/>
      <c r="RK506" s="263"/>
      <c r="RL506" s="263"/>
      <c r="RM506" s="263"/>
      <c r="RN506" s="263"/>
      <c r="RO506" s="263"/>
      <c r="RP506" s="263"/>
      <c r="RQ506" s="263"/>
      <c r="RR506" s="263"/>
      <c r="RS506" s="263"/>
      <c r="RT506" s="263"/>
      <c r="RU506" s="263"/>
      <c r="RV506" s="263"/>
      <c r="RW506" s="263"/>
      <c r="RX506" s="263"/>
      <c r="RY506" s="263"/>
      <c r="RZ506" s="263"/>
      <c r="SA506" s="263"/>
      <c r="SB506" s="263"/>
      <c r="SC506" s="263"/>
      <c r="SD506" s="263"/>
      <c r="SE506" s="263"/>
      <c r="SF506" s="263"/>
      <c r="SG506" s="263"/>
      <c r="SH506" s="263"/>
      <c r="SI506" s="263"/>
      <c r="SJ506" s="263"/>
      <c r="SK506" s="263"/>
      <c r="SL506" s="263"/>
      <c r="SM506" s="263"/>
      <c r="SN506" s="263"/>
      <c r="SO506" s="263"/>
      <c r="SP506" s="263"/>
      <c r="SQ506" s="263"/>
      <c r="SR506" s="263"/>
      <c r="SS506" s="263"/>
      <c r="ST506" s="263"/>
      <c r="SU506" s="263"/>
      <c r="SV506" s="263"/>
      <c r="SW506" s="263"/>
      <c r="SX506" s="263"/>
      <c r="SY506" s="263"/>
      <c r="SZ506" s="263"/>
      <c r="TA506" s="263"/>
      <c r="TB506" s="263"/>
      <c r="TC506" s="263"/>
      <c r="TD506" s="263"/>
      <c r="TE506" s="263"/>
      <c r="TF506" s="263"/>
      <c r="TG506" s="263"/>
      <c r="TH506" s="263"/>
      <c r="TI506" s="263"/>
      <c r="TJ506" s="263"/>
      <c r="TK506" s="263"/>
      <c r="TL506" s="263"/>
      <c r="TM506" s="263"/>
      <c r="TN506" s="263"/>
      <c r="TO506" s="263"/>
      <c r="TP506" s="263"/>
      <c r="TQ506" s="263"/>
      <c r="TR506" s="263"/>
      <c r="TS506" s="263"/>
      <c r="TT506" s="263"/>
      <c r="TU506" s="263"/>
      <c r="TV506" s="263"/>
      <c r="TW506" s="263"/>
      <c r="TX506" s="263"/>
      <c r="TY506" s="263"/>
      <c r="TZ506" s="263"/>
      <c r="UA506" s="263"/>
      <c r="UB506" s="263"/>
      <c r="UC506" s="263"/>
      <c r="UD506" s="263"/>
      <c r="UE506" s="263"/>
      <c r="UF506" s="263"/>
      <c r="UG506" s="263"/>
      <c r="UH506" s="263"/>
      <c r="UI506" s="263"/>
      <c r="UJ506" s="263"/>
      <c r="UK506" s="263"/>
      <c r="UL506" s="263"/>
      <c r="UM506" s="263"/>
      <c r="UN506" s="263"/>
      <c r="UO506" s="263"/>
      <c r="UP506" s="263"/>
      <c r="UQ506" s="263"/>
      <c r="UR506" s="263"/>
      <c r="US506" s="263"/>
      <c r="UT506" s="263"/>
      <c r="UU506" s="263"/>
      <c r="UV506" s="263"/>
      <c r="UW506" s="263"/>
      <c r="UX506" s="263"/>
      <c r="UY506" s="263"/>
      <c r="UZ506" s="263"/>
      <c r="VA506" s="263"/>
      <c r="VB506" s="263"/>
      <c r="VC506" s="263"/>
      <c r="VD506" s="263"/>
      <c r="VE506" s="263"/>
      <c r="VF506" s="263"/>
      <c r="VG506" s="263"/>
      <c r="VH506" s="263"/>
      <c r="VI506" s="263"/>
      <c r="VJ506" s="263"/>
      <c r="VK506" s="263"/>
      <c r="VL506" s="263"/>
      <c r="VM506" s="263"/>
      <c r="VN506" s="263"/>
      <c r="VO506" s="263"/>
      <c r="VP506" s="263"/>
      <c r="VQ506" s="263"/>
      <c r="VR506" s="263"/>
      <c r="VS506" s="263"/>
      <c r="VT506" s="263"/>
      <c r="VU506" s="263"/>
      <c r="VV506" s="263"/>
      <c r="VW506" s="263"/>
      <c r="VX506" s="263"/>
      <c r="VY506" s="263"/>
      <c r="VZ506" s="263"/>
      <c r="WA506" s="263"/>
      <c r="WB506" s="263"/>
      <c r="WC506" s="263"/>
      <c r="WD506" s="263"/>
      <c r="WE506" s="263"/>
      <c r="WF506" s="263"/>
      <c r="WG506" s="263"/>
      <c r="WH506" s="263"/>
      <c r="WI506" s="263"/>
      <c r="WJ506" s="263"/>
      <c r="WK506" s="263"/>
      <c r="WL506" s="263"/>
      <c r="WM506" s="263"/>
      <c r="WN506" s="263"/>
      <c r="WO506" s="263"/>
      <c r="WP506" s="263"/>
      <c r="WQ506" s="263"/>
      <c r="WR506" s="263"/>
      <c r="WS506" s="263"/>
      <c r="WT506" s="263"/>
      <c r="WU506" s="263"/>
      <c r="WV506" s="263"/>
      <c r="WW506" s="263"/>
      <c r="WX506" s="263"/>
      <c r="WY506" s="263"/>
      <c r="WZ506" s="263"/>
      <c r="XA506" s="263"/>
      <c r="XB506" s="263"/>
      <c r="XC506" s="263"/>
      <c r="XD506" s="263"/>
      <c r="XE506" s="263"/>
      <c r="XF506" s="263"/>
      <c r="XG506" s="263"/>
      <c r="XH506" s="263"/>
      <c r="XI506" s="263"/>
      <c r="XJ506" s="263"/>
      <c r="XK506" s="263"/>
      <c r="XL506" s="263"/>
      <c r="XM506" s="263"/>
      <c r="XN506" s="263"/>
      <c r="XO506" s="263"/>
      <c r="XP506" s="263"/>
      <c r="XQ506" s="263"/>
      <c r="XR506" s="263"/>
      <c r="XS506" s="263"/>
      <c r="XT506" s="263"/>
      <c r="XU506" s="263"/>
      <c r="XV506" s="263"/>
      <c r="XW506" s="263"/>
      <c r="XX506" s="263"/>
      <c r="XY506" s="263"/>
      <c r="XZ506" s="263"/>
      <c r="YA506" s="263"/>
      <c r="YB506" s="263"/>
      <c r="YC506" s="263"/>
      <c r="YD506" s="263"/>
      <c r="YE506" s="263"/>
      <c r="YF506" s="263"/>
      <c r="YG506" s="263"/>
      <c r="YH506" s="263"/>
      <c r="YI506" s="263"/>
      <c r="YJ506" s="263"/>
      <c r="YK506" s="263"/>
      <c r="YL506" s="263"/>
      <c r="YM506" s="263"/>
      <c r="YN506" s="263"/>
      <c r="YO506" s="263"/>
      <c r="YP506" s="263"/>
      <c r="YQ506" s="263"/>
      <c r="YR506" s="263"/>
      <c r="YS506" s="263"/>
      <c r="YT506" s="263"/>
      <c r="YU506" s="263"/>
      <c r="YV506" s="263"/>
      <c r="YW506" s="263"/>
      <c r="YX506" s="263"/>
      <c r="YY506" s="263"/>
      <c r="YZ506" s="263"/>
      <c r="ZA506" s="263"/>
      <c r="ZB506" s="263"/>
      <c r="ZC506" s="263"/>
      <c r="ZD506" s="263"/>
      <c r="ZE506" s="263"/>
      <c r="ZF506" s="263"/>
      <c r="ZG506" s="263"/>
      <c r="ZH506" s="263"/>
      <c r="ZI506" s="263"/>
      <c r="ZJ506" s="263"/>
      <c r="ZK506" s="263"/>
      <c r="ZL506" s="263"/>
      <c r="ZM506" s="263"/>
      <c r="ZN506" s="263"/>
      <c r="ZO506" s="263"/>
      <c r="ZP506" s="263"/>
      <c r="ZQ506" s="263"/>
      <c r="ZR506" s="263"/>
      <c r="ZS506" s="263"/>
      <c r="ZT506" s="263"/>
      <c r="ZU506" s="263"/>
      <c r="ZV506" s="263"/>
      <c r="ZW506" s="263"/>
      <c r="ZX506" s="263"/>
      <c r="ZY506" s="263"/>
      <c r="ZZ506" s="263"/>
      <c r="AAA506" s="263"/>
      <c r="AAB506" s="263"/>
      <c r="AAC506" s="263"/>
      <c r="AAD506" s="263"/>
      <c r="AAE506" s="263"/>
      <c r="AAF506" s="263"/>
      <c r="AAG506" s="263"/>
      <c r="AAH506" s="263"/>
      <c r="AAI506" s="263"/>
      <c r="AAJ506" s="263"/>
      <c r="AAK506" s="263"/>
      <c r="AAL506" s="263"/>
      <c r="AAM506" s="263"/>
      <c r="AAN506" s="263"/>
      <c r="AAO506" s="263"/>
      <c r="AAP506" s="263"/>
      <c r="AAQ506" s="263"/>
      <c r="AAR506" s="263"/>
      <c r="AAS506" s="263"/>
      <c r="AAT506" s="263"/>
      <c r="AAU506" s="263"/>
      <c r="AAV506" s="263"/>
      <c r="AAW506" s="263"/>
      <c r="AAX506" s="263"/>
      <c r="AAY506" s="263"/>
      <c r="AAZ506" s="263"/>
      <c r="ABA506" s="263"/>
      <c r="ABB506" s="263"/>
      <c r="ABC506" s="263"/>
      <c r="ABD506" s="263"/>
      <c r="ABE506" s="263"/>
      <c r="ABF506" s="263"/>
      <c r="ABG506" s="263"/>
      <c r="ABH506" s="263"/>
      <c r="ABI506" s="263"/>
      <c r="ABJ506" s="263"/>
      <c r="ABK506" s="263"/>
      <c r="ABL506" s="263"/>
      <c r="ABM506" s="263"/>
      <c r="ABN506" s="263"/>
      <c r="ABO506" s="263"/>
      <c r="ABP506" s="263"/>
      <c r="ABQ506" s="263"/>
      <c r="ABR506" s="263"/>
      <c r="ABS506" s="263"/>
      <c r="ABT506" s="263"/>
      <c r="ABU506" s="263"/>
      <c r="ABV506" s="263"/>
      <c r="ABW506" s="263"/>
      <c r="ABX506" s="263"/>
      <c r="ABY506" s="263"/>
      <c r="ABZ506" s="263"/>
      <c r="ACA506" s="263"/>
      <c r="ACB506" s="263"/>
      <c r="ACC506" s="263"/>
      <c r="ACD506" s="263"/>
      <c r="ACE506" s="263"/>
      <c r="ACF506" s="263"/>
      <c r="ACG506" s="263"/>
      <c r="ACH506" s="263"/>
      <c r="ACI506" s="263"/>
      <c r="ACJ506" s="263"/>
      <c r="ACK506" s="263"/>
      <c r="ACL506" s="263"/>
      <c r="ACM506" s="263"/>
      <c r="ACN506" s="263"/>
      <c r="ACO506" s="263"/>
      <c r="ACP506" s="263"/>
      <c r="ACQ506" s="263"/>
      <c r="ACR506" s="263"/>
      <c r="ACS506" s="263"/>
      <c r="ACT506" s="263"/>
      <c r="ACU506" s="263"/>
      <c r="ACV506" s="263"/>
      <c r="ACW506" s="263"/>
      <c r="ACX506" s="263"/>
      <c r="ACY506" s="263"/>
      <c r="ACZ506" s="263"/>
      <c r="ADA506" s="263"/>
      <c r="ADB506" s="263"/>
      <c r="ADC506" s="263"/>
      <c r="ADD506" s="263"/>
      <c r="ADE506" s="263"/>
      <c r="ADF506" s="263"/>
      <c r="ADG506" s="263"/>
      <c r="ADH506" s="263"/>
      <c r="ADI506" s="263"/>
      <c r="ADJ506" s="263"/>
      <c r="ADK506" s="263"/>
      <c r="ADL506" s="263"/>
      <c r="ADM506" s="263"/>
      <c r="ADN506" s="263"/>
      <c r="ADO506" s="263"/>
      <c r="ADP506" s="263"/>
      <c r="ADQ506" s="263"/>
      <c r="ADR506" s="263"/>
      <c r="ADS506" s="263"/>
      <c r="ADT506" s="263"/>
      <c r="ADU506" s="263"/>
      <c r="ADV506" s="263"/>
      <c r="ADW506" s="263"/>
      <c r="ADX506" s="263"/>
      <c r="ADY506" s="263"/>
      <c r="ADZ506" s="263"/>
      <c r="AEA506" s="263"/>
      <c r="AEB506" s="263"/>
      <c r="AEC506" s="263"/>
      <c r="AED506" s="263"/>
      <c r="AEE506" s="263"/>
      <c r="AEF506" s="263"/>
      <c r="AEG506" s="263"/>
      <c r="AEH506" s="263"/>
      <c r="AEI506" s="263"/>
      <c r="AEJ506" s="263"/>
      <c r="AEK506" s="263"/>
      <c r="AEL506" s="263"/>
      <c r="AEM506" s="263"/>
      <c r="AEN506" s="263"/>
      <c r="AEO506" s="263"/>
      <c r="AEP506" s="263"/>
      <c r="AEQ506" s="263"/>
      <c r="AER506" s="263"/>
      <c r="AES506" s="263"/>
      <c r="AET506" s="263"/>
      <c r="AEU506" s="263"/>
      <c r="AEV506" s="263"/>
      <c r="AEW506" s="263"/>
      <c r="AEX506" s="263"/>
      <c r="AEY506" s="263"/>
      <c r="AEZ506" s="263"/>
      <c r="AFA506" s="263"/>
      <c r="AFB506" s="263"/>
      <c r="AFC506" s="263"/>
      <c r="AFD506" s="263"/>
      <c r="AFE506" s="263"/>
      <c r="AFF506" s="263"/>
      <c r="AFG506" s="263"/>
      <c r="AFH506" s="263"/>
      <c r="AFI506" s="263"/>
      <c r="AFJ506" s="263"/>
      <c r="AFK506" s="263"/>
      <c r="AFL506" s="263"/>
      <c r="AFM506" s="263"/>
      <c r="AFN506" s="263"/>
      <c r="AFO506" s="263"/>
      <c r="AFP506" s="263"/>
      <c r="AFQ506" s="263"/>
      <c r="AFR506" s="263"/>
      <c r="AFS506" s="263"/>
      <c r="AFT506" s="263"/>
      <c r="AFU506" s="263"/>
      <c r="AFV506" s="263"/>
      <c r="AFW506" s="263"/>
      <c r="AFX506" s="263"/>
      <c r="AFY506" s="263"/>
      <c r="AFZ506" s="263"/>
      <c r="AGA506" s="263"/>
      <c r="AGB506" s="263"/>
      <c r="AGC506" s="263"/>
      <c r="AGD506" s="263"/>
      <c r="AGE506" s="263"/>
      <c r="AGF506" s="263"/>
      <c r="AGG506" s="263"/>
      <c r="AGH506" s="263"/>
      <c r="AGI506" s="263"/>
      <c r="AGJ506" s="263"/>
      <c r="AGK506" s="263"/>
      <c r="AGL506" s="263"/>
      <c r="AGM506" s="263"/>
      <c r="AGN506" s="263"/>
      <c r="AGO506" s="263"/>
      <c r="AGP506" s="263"/>
      <c r="AGQ506" s="263"/>
      <c r="AGR506" s="263"/>
      <c r="AGS506" s="263"/>
      <c r="AGT506" s="263"/>
      <c r="AGU506" s="263"/>
      <c r="AGV506" s="263"/>
      <c r="AGW506" s="263"/>
      <c r="AGX506" s="263"/>
      <c r="AGY506" s="263"/>
      <c r="AGZ506" s="263"/>
      <c r="AHA506" s="263"/>
      <c r="AHB506" s="263"/>
      <c r="AHC506" s="263"/>
      <c r="AHD506" s="263"/>
      <c r="AHE506" s="263"/>
      <c r="AHF506" s="263"/>
      <c r="AHG506" s="263"/>
      <c r="AHH506" s="263"/>
      <c r="AHI506" s="263"/>
      <c r="AHJ506" s="263"/>
      <c r="AHK506" s="263"/>
      <c r="AHL506" s="263"/>
      <c r="AHM506" s="263"/>
      <c r="AHN506" s="263"/>
      <c r="AHO506" s="263"/>
      <c r="AHP506" s="263"/>
      <c r="AHQ506" s="263"/>
      <c r="AHR506" s="263"/>
      <c r="AHS506" s="263"/>
      <c r="AHT506" s="263"/>
      <c r="AHU506" s="263"/>
      <c r="AHV506" s="263"/>
      <c r="AHW506" s="263"/>
      <c r="AHX506" s="263"/>
      <c r="AHY506" s="263"/>
      <c r="AHZ506" s="263"/>
      <c r="AIA506" s="263"/>
      <c r="AIB506" s="263"/>
      <c r="AIC506" s="263"/>
      <c r="AID506" s="263"/>
      <c r="AIE506" s="263"/>
      <c r="AIF506" s="263"/>
      <c r="AIG506" s="263"/>
      <c r="AIH506" s="263"/>
      <c r="AII506" s="263"/>
      <c r="AIJ506" s="263"/>
      <c r="AIK506" s="263"/>
      <c r="AIL506" s="263"/>
      <c r="AIM506" s="263"/>
      <c r="AIN506" s="263"/>
      <c r="AIO506" s="263"/>
      <c r="AIP506" s="263"/>
      <c r="AIQ506" s="263"/>
      <c r="AIR506" s="263"/>
      <c r="AIS506" s="263"/>
      <c r="AIT506" s="263"/>
      <c r="AIU506" s="263"/>
      <c r="AIV506" s="263"/>
      <c r="AIW506" s="263"/>
      <c r="AIX506" s="263"/>
      <c r="AIY506" s="263"/>
      <c r="AIZ506" s="263"/>
      <c r="AJA506" s="263"/>
      <c r="AJB506" s="263"/>
      <c r="AJC506" s="263"/>
      <c r="AJD506" s="263"/>
      <c r="AJE506" s="263"/>
      <c r="AJF506" s="263"/>
      <c r="AJG506" s="263"/>
      <c r="AJH506" s="263"/>
      <c r="AJI506" s="263"/>
      <c r="AJJ506" s="263"/>
      <c r="AJK506" s="263"/>
      <c r="AJL506" s="263"/>
      <c r="AJM506" s="263"/>
      <c r="AJN506" s="263"/>
      <c r="AJO506" s="263"/>
      <c r="AJP506" s="263"/>
      <c r="AJQ506" s="263"/>
      <c r="AJR506" s="263"/>
      <c r="AJS506" s="263"/>
      <c r="AJT506" s="263"/>
      <c r="AJU506" s="263"/>
      <c r="AJV506" s="263"/>
      <c r="AJW506" s="263"/>
      <c r="AJX506" s="263"/>
      <c r="AJY506" s="263"/>
      <c r="AJZ506" s="263"/>
      <c r="AKA506" s="263"/>
      <c r="AKB506" s="263"/>
      <c r="AKC506" s="263"/>
      <c r="AKD506" s="263"/>
      <c r="AKE506" s="263"/>
      <c r="AKF506" s="263"/>
      <c r="AKG506" s="263"/>
      <c r="AKH506" s="263"/>
      <c r="AKI506" s="263"/>
      <c r="AKJ506" s="263"/>
      <c r="AKK506" s="263"/>
      <c r="AKL506" s="263"/>
      <c r="AKM506" s="263"/>
      <c r="AKN506" s="263"/>
      <c r="AKO506" s="263"/>
      <c r="AKP506" s="263"/>
      <c r="AKQ506" s="263"/>
      <c r="AKR506" s="263"/>
      <c r="AKS506" s="263"/>
      <c r="AKT506" s="263"/>
      <c r="AKU506" s="263"/>
      <c r="AKV506" s="263"/>
      <c r="AKW506" s="263"/>
      <c r="AKX506" s="263"/>
      <c r="AKY506" s="263"/>
      <c r="AKZ506" s="263"/>
      <c r="ALA506" s="263"/>
      <c r="ALB506" s="263"/>
      <c r="ALC506" s="263"/>
      <c r="ALD506" s="263"/>
      <c r="ALE506" s="263"/>
      <c r="ALF506" s="263"/>
      <c r="ALG506" s="263"/>
      <c r="ALH506" s="263"/>
      <c r="ALI506" s="263"/>
      <c r="ALJ506" s="263"/>
      <c r="ALK506" s="263"/>
      <c r="ALL506" s="263"/>
      <c r="ALM506" s="263"/>
      <c r="ALN506" s="263"/>
      <c r="ALO506" s="263"/>
      <c r="ALP506" s="263"/>
      <c r="ALQ506" s="263"/>
      <c r="ALR506" s="263"/>
      <c r="ALS506" s="263"/>
      <c r="ALT506" s="263"/>
      <c r="ALU506" s="263"/>
      <c r="ALV506" s="263"/>
      <c r="ALW506" s="263"/>
      <c r="ALX506" s="263"/>
      <c r="ALY506" s="263"/>
      <c r="ALZ506" s="263"/>
      <c r="AMA506" s="263"/>
      <c r="AMB506" s="263"/>
      <c r="AMC506" s="263"/>
      <c r="AMD506" s="263"/>
      <c r="AME506" s="263"/>
      <c r="AMF506" s="263"/>
      <c r="AMG506" s="263"/>
      <c r="AMH506" s="263"/>
      <c r="AMI506" s="263"/>
      <c r="AMJ506" s="263"/>
      <c r="AMK506" s="263"/>
      <c r="AML506" s="263"/>
      <c r="AMM506" s="263"/>
      <c r="AMN506" s="263"/>
      <c r="AMO506" s="263"/>
      <c r="AMP506" s="263"/>
      <c r="AMQ506" s="263"/>
      <c r="AMR506" s="263"/>
      <c r="AMS506" s="263"/>
      <c r="AMT506" s="263"/>
      <c r="AMU506" s="263"/>
      <c r="AMV506" s="263"/>
      <c r="AMW506" s="263"/>
      <c r="AMX506" s="263"/>
      <c r="AMY506" s="263"/>
      <c r="AMZ506" s="263"/>
      <c r="ANA506" s="263"/>
      <c r="ANB506" s="263"/>
      <c r="ANC506" s="263"/>
      <c r="AND506" s="263"/>
      <c r="ANE506" s="263"/>
      <c r="ANF506" s="263"/>
      <c r="ANG506" s="263"/>
      <c r="ANH506" s="263"/>
      <c r="ANI506" s="263"/>
      <c r="ANJ506" s="263"/>
      <c r="ANK506" s="263"/>
      <c r="ANL506" s="263"/>
      <c r="ANM506" s="263"/>
      <c r="ANN506" s="263"/>
      <c r="ANO506" s="263"/>
      <c r="ANP506" s="263"/>
      <c r="ANQ506" s="263"/>
      <c r="ANR506" s="263"/>
      <c r="ANS506" s="263"/>
      <c r="ANT506" s="263"/>
      <c r="ANU506" s="263"/>
      <c r="ANV506" s="263"/>
      <c r="ANW506" s="263"/>
      <c r="ANX506" s="263"/>
      <c r="ANY506" s="263"/>
      <c r="ANZ506" s="263"/>
      <c r="AOA506" s="263"/>
      <c r="AOB506" s="263"/>
      <c r="AOC506" s="263"/>
      <c r="AOD506" s="263"/>
      <c r="AOE506" s="263"/>
      <c r="AOF506" s="263"/>
      <c r="AOG506" s="263"/>
      <c r="AOH506" s="263"/>
      <c r="AOI506" s="263"/>
      <c r="AOJ506" s="263"/>
      <c r="AOK506" s="263"/>
      <c r="AOL506" s="263"/>
      <c r="AOM506" s="263"/>
      <c r="AON506" s="263"/>
      <c r="AOO506" s="263"/>
      <c r="AOP506" s="263"/>
      <c r="AOQ506" s="263"/>
      <c r="AOR506" s="263"/>
      <c r="AOS506" s="263"/>
      <c r="AOT506" s="263"/>
      <c r="AOU506" s="263"/>
    </row>
    <row r="507" spans="1:1087" s="264" customFormat="1">
      <c r="A507" s="332"/>
      <c r="B507" s="328"/>
      <c r="C507" s="292"/>
      <c r="D507" s="292"/>
      <c r="E507" s="292"/>
      <c r="F507" s="333"/>
      <c r="G507" s="334"/>
      <c r="H507" s="334"/>
      <c r="I507" s="335"/>
      <c r="J507" s="292"/>
      <c r="K507" s="336"/>
      <c r="L507" s="292"/>
      <c r="N507" s="263"/>
      <c r="O507" s="263"/>
      <c r="P507" s="263"/>
      <c r="Q507" s="263"/>
      <c r="R507" s="263"/>
      <c r="S507" s="263"/>
      <c r="T507" s="263"/>
      <c r="U507" s="263"/>
      <c r="V507" s="263"/>
      <c r="W507" s="263"/>
      <c r="X507" s="263"/>
      <c r="Y507" s="263"/>
      <c r="Z507" s="263"/>
      <c r="AA507" s="263"/>
      <c r="AB507" s="263"/>
      <c r="AC507" s="263"/>
      <c r="AD507" s="263"/>
      <c r="AE507" s="263"/>
      <c r="AF507" s="263"/>
      <c r="AG507" s="263"/>
      <c r="AH507" s="263"/>
      <c r="AI507" s="263"/>
      <c r="AJ507" s="263"/>
      <c r="AK507" s="263"/>
      <c r="AL507" s="263"/>
      <c r="AM507" s="263"/>
      <c r="AN507" s="263"/>
      <c r="AO507" s="263"/>
      <c r="AP507" s="263"/>
      <c r="AQ507" s="263"/>
      <c r="AR507" s="263"/>
      <c r="AS507" s="263"/>
      <c r="AT507" s="263"/>
      <c r="AU507" s="263"/>
      <c r="AV507" s="263"/>
      <c r="AW507" s="263"/>
      <c r="AX507" s="263"/>
      <c r="AY507" s="263"/>
      <c r="AZ507" s="263"/>
      <c r="BA507" s="263"/>
      <c r="BB507" s="263"/>
      <c r="BC507" s="263"/>
      <c r="BD507" s="263"/>
      <c r="BE507" s="263"/>
      <c r="BF507" s="263"/>
      <c r="BG507" s="263"/>
      <c r="BH507" s="263"/>
      <c r="BI507" s="263"/>
      <c r="BJ507" s="263"/>
      <c r="BK507" s="263"/>
      <c r="BL507" s="263"/>
      <c r="BM507" s="263"/>
      <c r="BN507" s="263"/>
      <c r="BO507" s="263"/>
      <c r="BP507" s="263"/>
      <c r="BQ507" s="263"/>
      <c r="BR507" s="263"/>
      <c r="BS507" s="263"/>
      <c r="BT507" s="263"/>
      <c r="BU507" s="263"/>
      <c r="BV507" s="263"/>
      <c r="BW507" s="263"/>
      <c r="BX507" s="263"/>
      <c r="BY507" s="263"/>
      <c r="BZ507" s="263"/>
      <c r="CA507" s="263"/>
      <c r="CB507" s="263"/>
      <c r="CC507" s="263"/>
      <c r="CD507" s="263"/>
      <c r="CE507" s="263"/>
      <c r="CF507" s="263"/>
      <c r="CG507" s="263"/>
      <c r="CH507" s="263"/>
      <c r="CI507" s="263"/>
      <c r="CJ507" s="263"/>
      <c r="CK507" s="263"/>
      <c r="CL507" s="263"/>
      <c r="CM507" s="263"/>
      <c r="CN507" s="263"/>
      <c r="CO507" s="263"/>
      <c r="CP507" s="263"/>
      <c r="CQ507" s="263"/>
      <c r="CR507" s="263"/>
      <c r="CS507" s="263"/>
      <c r="CT507" s="263"/>
      <c r="CU507" s="263"/>
      <c r="CV507" s="263"/>
      <c r="CW507" s="263"/>
      <c r="CX507" s="263"/>
      <c r="CY507" s="263"/>
      <c r="CZ507" s="263"/>
      <c r="DA507" s="263"/>
      <c r="DB507" s="263"/>
      <c r="DC507" s="263"/>
      <c r="DD507" s="263"/>
      <c r="DE507" s="263"/>
      <c r="DF507" s="263"/>
      <c r="DG507" s="263"/>
      <c r="DH507" s="263"/>
      <c r="DI507" s="263"/>
      <c r="DJ507" s="263"/>
      <c r="DK507" s="263"/>
      <c r="DL507" s="263"/>
      <c r="DM507" s="263"/>
      <c r="DN507" s="263"/>
      <c r="DO507" s="263"/>
      <c r="DP507" s="263"/>
      <c r="DQ507" s="263"/>
      <c r="DR507" s="263"/>
      <c r="DS507" s="263"/>
      <c r="DT507" s="263"/>
      <c r="DU507" s="263"/>
      <c r="DV507" s="263"/>
      <c r="DW507" s="263"/>
      <c r="DX507" s="263"/>
      <c r="DY507" s="263"/>
      <c r="DZ507" s="263"/>
      <c r="EA507" s="263"/>
      <c r="EB507" s="263"/>
      <c r="EC507" s="263"/>
      <c r="ED507" s="263"/>
      <c r="EE507" s="263"/>
      <c r="EF507" s="263"/>
      <c r="EG507" s="263"/>
      <c r="EH507" s="263"/>
      <c r="EI507" s="263"/>
      <c r="EJ507" s="263"/>
      <c r="EK507" s="263"/>
      <c r="EL507" s="263"/>
      <c r="EM507" s="263"/>
      <c r="EN507" s="263"/>
      <c r="EO507" s="263"/>
      <c r="EP507" s="263"/>
      <c r="EQ507" s="263"/>
      <c r="ER507" s="263"/>
      <c r="ES507" s="263"/>
      <c r="ET507" s="263"/>
      <c r="EU507" s="263"/>
      <c r="EV507" s="263"/>
      <c r="EW507" s="263"/>
      <c r="EX507" s="263"/>
      <c r="EY507" s="263"/>
      <c r="EZ507" s="263"/>
      <c r="FA507" s="263"/>
      <c r="FB507" s="263"/>
      <c r="FC507" s="263"/>
      <c r="FD507" s="263"/>
      <c r="FE507" s="263"/>
      <c r="FF507" s="263"/>
      <c r="FG507" s="263"/>
      <c r="FH507" s="263"/>
      <c r="FI507" s="263"/>
      <c r="FJ507" s="263"/>
      <c r="FK507" s="263"/>
      <c r="FL507" s="263"/>
      <c r="FM507" s="263"/>
      <c r="FN507" s="263"/>
      <c r="FO507" s="263"/>
      <c r="FP507" s="263"/>
      <c r="FQ507" s="263"/>
      <c r="FR507" s="263"/>
      <c r="FS507" s="263"/>
      <c r="FT507" s="263"/>
      <c r="FU507" s="263"/>
      <c r="FV507" s="263"/>
      <c r="FW507" s="263"/>
      <c r="FX507" s="263"/>
      <c r="FY507" s="263"/>
      <c r="FZ507" s="263"/>
      <c r="GA507" s="263"/>
      <c r="GB507" s="263"/>
      <c r="GC507" s="263"/>
      <c r="GD507" s="263"/>
      <c r="GE507" s="263"/>
      <c r="GF507" s="263"/>
      <c r="GG507" s="263"/>
      <c r="GH507" s="263"/>
      <c r="GI507" s="263"/>
      <c r="GJ507" s="263"/>
      <c r="GK507" s="263"/>
      <c r="GL507" s="263"/>
      <c r="GM507" s="263"/>
      <c r="GN507" s="263"/>
      <c r="GO507" s="263"/>
      <c r="GP507" s="263"/>
      <c r="GQ507" s="263"/>
      <c r="GR507" s="263"/>
      <c r="GS507" s="263"/>
      <c r="GT507" s="263"/>
      <c r="GU507" s="263"/>
      <c r="GV507" s="263"/>
      <c r="GW507" s="263"/>
      <c r="GX507" s="263"/>
      <c r="GY507" s="263"/>
      <c r="GZ507" s="263"/>
      <c r="HA507" s="263"/>
      <c r="HB507" s="263"/>
      <c r="HC507" s="263"/>
      <c r="HD507" s="263"/>
      <c r="HE507" s="263"/>
      <c r="HF507" s="263"/>
      <c r="HG507" s="263"/>
      <c r="HH507" s="263"/>
      <c r="HI507" s="263"/>
      <c r="HJ507" s="263"/>
      <c r="HK507" s="263"/>
      <c r="HL507" s="263"/>
      <c r="HM507" s="263"/>
      <c r="HN507" s="263"/>
      <c r="HO507" s="263"/>
      <c r="HP507" s="263"/>
      <c r="HQ507" s="263"/>
      <c r="HR507" s="263"/>
      <c r="HS507" s="263"/>
      <c r="HT507" s="263"/>
      <c r="HU507" s="263"/>
      <c r="HV507" s="263"/>
      <c r="HW507" s="263"/>
      <c r="HX507" s="263"/>
      <c r="HY507" s="263"/>
      <c r="HZ507" s="263"/>
      <c r="IA507" s="263"/>
      <c r="IB507" s="263"/>
      <c r="IC507" s="263"/>
      <c r="ID507" s="263"/>
      <c r="IE507" s="263"/>
      <c r="IF507" s="263"/>
      <c r="IG507" s="263"/>
      <c r="IH507" s="263"/>
      <c r="II507" s="263"/>
      <c r="IJ507" s="263"/>
      <c r="IK507" s="263"/>
      <c r="IL507" s="263"/>
      <c r="IM507" s="263"/>
      <c r="IN507" s="263"/>
      <c r="IO507" s="263"/>
      <c r="IP507" s="263"/>
      <c r="IQ507" s="263"/>
      <c r="IR507" s="263"/>
      <c r="IS507" s="263"/>
      <c r="IT507" s="263"/>
      <c r="IU507" s="263"/>
      <c r="IV507" s="263"/>
      <c r="IW507" s="263"/>
      <c r="IX507" s="263"/>
      <c r="IY507" s="263"/>
      <c r="IZ507" s="263"/>
      <c r="JA507" s="263"/>
      <c r="JB507" s="263"/>
      <c r="JC507" s="263"/>
      <c r="JD507" s="263"/>
      <c r="JE507" s="263"/>
      <c r="JF507" s="263"/>
      <c r="JG507" s="263"/>
      <c r="JH507" s="263"/>
      <c r="JI507" s="263"/>
      <c r="JJ507" s="263"/>
      <c r="JK507" s="263"/>
      <c r="JL507" s="263"/>
      <c r="JM507" s="263"/>
      <c r="JN507" s="263"/>
      <c r="JO507" s="263"/>
      <c r="JP507" s="263"/>
      <c r="JQ507" s="263"/>
      <c r="JR507" s="263"/>
      <c r="JS507" s="263"/>
      <c r="JT507" s="263"/>
      <c r="JU507" s="263"/>
      <c r="JV507" s="263"/>
      <c r="JW507" s="263"/>
      <c r="JX507" s="263"/>
      <c r="JY507" s="263"/>
      <c r="JZ507" s="263"/>
      <c r="KA507" s="263"/>
      <c r="KB507" s="263"/>
      <c r="KC507" s="263"/>
      <c r="KD507" s="263"/>
      <c r="KE507" s="263"/>
      <c r="KF507" s="263"/>
      <c r="KG507" s="263"/>
      <c r="KH507" s="263"/>
      <c r="KI507" s="263"/>
      <c r="KJ507" s="263"/>
      <c r="KK507" s="263"/>
      <c r="KL507" s="263"/>
      <c r="KM507" s="263"/>
      <c r="KN507" s="263"/>
      <c r="KO507" s="263"/>
      <c r="KP507" s="263"/>
      <c r="KQ507" s="263"/>
      <c r="KR507" s="263"/>
      <c r="KS507" s="263"/>
      <c r="KT507" s="263"/>
      <c r="KU507" s="263"/>
      <c r="KV507" s="263"/>
      <c r="KW507" s="263"/>
      <c r="KX507" s="263"/>
      <c r="KY507" s="263"/>
      <c r="KZ507" s="263"/>
      <c r="LA507" s="263"/>
      <c r="LB507" s="263"/>
      <c r="LC507" s="263"/>
      <c r="LD507" s="263"/>
      <c r="LE507" s="263"/>
      <c r="LF507" s="263"/>
      <c r="LG507" s="263"/>
      <c r="LH507" s="263"/>
      <c r="LI507" s="263"/>
      <c r="LJ507" s="263"/>
      <c r="LK507" s="263"/>
      <c r="LL507" s="263"/>
      <c r="LM507" s="263"/>
      <c r="LN507" s="263"/>
      <c r="LO507" s="263"/>
      <c r="LP507" s="263"/>
      <c r="LQ507" s="263"/>
      <c r="LR507" s="263"/>
      <c r="LS507" s="263"/>
      <c r="LT507" s="263"/>
      <c r="LU507" s="263"/>
      <c r="LV507" s="263"/>
      <c r="LW507" s="263"/>
      <c r="LX507" s="263"/>
      <c r="LY507" s="263"/>
      <c r="LZ507" s="263"/>
      <c r="MA507" s="263"/>
      <c r="MB507" s="263"/>
      <c r="MC507" s="263"/>
      <c r="MD507" s="263"/>
      <c r="ME507" s="263"/>
      <c r="MF507" s="263"/>
      <c r="MG507" s="263"/>
      <c r="MH507" s="263"/>
      <c r="MI507" s="263"/>
      <c r="MJ507" s="263"/>
      <c r="MK507" s="263"/>
      <c r="ML507" s="263"/>
      <c r="MM507" s="263"/>
      <c r="MN507" s="263"/>
      <c r="MO507" s="263"/>
      <c r="MP507" s="263"/>
      <c r="MQ507" s="263"/>
      <c r="MR507" s="263"/>
      <c r="MS507" s="263"/>
      <c r="MT507" s="263"/>
      <c r="MU507" s="263"/>
      <c r="MV507" s="263"/>
      <c r="MW507" s="263"/>
      <c r="MX507" s="263"/>
      <c r="MY507" s="263"/>
      <c r="MZ507" s="263"/>
      <c r="NA507" s="263"/>
      <c r="NB507" s="263"/>
      <c r="NC507" s="263"/>
      <c r="ND507" s="263"/>
      <c r="NE507" s="263"/>
      <c r="NF507" s="263"/>
      <c r="NG507" s="263"/>
      <c r="NH507" s="263"/>
      <c r="NI507" s="263"/>
      <c r="NJ507" s="263"/>
      <c r="NK507" s="263"/>
      <c r="NL507" s="263"/>
      <c r="NM507" s="263"/>
      <c r="NN507" s="263"/>
      <c r="NO507" s="263"/>
      <c r="NP507" s="263"/>
      <c r="NQ507" s="263"/>
      <c r="NR507" s="263"/>
      <c r="NS507" s="263"/>
      <c r="NT507" s="263"/>
      <c r="NU507" s="263"/>
      <c r="NV507" s="263"/>
      <c r="NW507" s="263"/>
      <c r="NX507" s="263"/>
      <c r="NY507" s="263"/>
      <c r="NZ507" s="263"/>
      <c r="OA507" s="263"/>
      <c r="OB507" s="263"/>
      <c r="OC507" s="263"/>
      <c r="OD507" s="263"/>
      <c r="OE507" s="263"/>
      <c r="OF507" s="263"/>
      <c r="OG507" s="263"/>
      <c r="OH507" s="263"/>
      <c r="OI507" s="263"/>
      <c r="OJ507" s="263"/>
      <c r="OK507" s="263"/>
      <c r="OL507" s="263"/>
      <c r="OM507" s="263"/>
      <c r="ON507" s="263"/>
      <c r="OO507" s="263"/>
      <c r="OP507" s="263"/>
      <c r="OQ507" s="263"/>
      <c r="OR507" s="263"/>
      <c r="OS507" s="263"/>
      <c r="OT507" s="263"/>
      <c r="OU507" s="263"/>
      <c r="OV507" s="263"/>
      <c r="OW507" s="263"/>
      <c r="OX507" s="263"/>
      <c r="OY507" s="263"/>
      <c r="OZ507" s="263"/>
      <c r="PA507" s="263"/>
      <c r="PB507" s="263"/>
      <c r="PC507" s="263"/>
      <c r="PD507" s="263"/>
      <c r="PE507" s="263"/>
      <c r="PF507" s="263"/>
      <c r="PG507" s="263"/>
      <c r="PH507" s="263"/>
      <c r="PI507" s="263"/>
      <c r="PJ507" s="263"/>
      <c r="PK507" s="263"/>
      <c r="PL507" s="263"/>
      <c r="PM507" s="263"/>
      <c r="PN507" s="263"/>
      <c r="PO507" s="263"/>
      <c r="PP507" s="263"/>
      <c r="PQ507" s="263"/>
      <c r="PR507" s="263"/>
      <c r="PS507" s="263"/>
      <c r="PT507" s="263"/>
      <c r="PU507" s="263"/>
      <c r="PV507" s="263"/>
      <c r="PW507" s="263"/>
      <c r="PX507" s="263"/>
      <c r="PY507" s="263"/>
      <c r="PZ507" s="263"/>
      <c r="QA507" s="263"/>
      <c r="QB507" s="263"/>
      <c r="QC507" s="263"/>
      <c r="QD507" s="263"/>
      <c r="QE507" s="263"/>
      <c r="QF507" s="263"/>
      <c r="QG507" s="263"/>
      <c r="QH507" s="263"/>
      <c r="QI507" s="263"/>
      <c r="QJ507" s="263"/>
      <c r="QK507" s="263"/>
      <c r="QL507" s="263"/>
      <c r="QM507" s="263"/>
      <c r="QN507" s="263"/>
      <c r="QO507" s="263"/>
      <c r="QP507" s="263"/>
      <c r="QQ507" s="263"/>
      <c r="QR507" s="263"/>
      <c r="QS507" s="263"/>
      <c r="QT507" s="263"/>
      <c r="QU507" s="263"/>
      <c r="QV507" s="263"/>
      <c r="QW507" s="263"/>
      <c r="QX507" s="263"/>
      <c r="QY507" s="263"/>
      <c r="QZ507" s="263"/>
      <c r="RA507" s="263"/>
      <c r="RB507" s="263"/>
      <c r="RC507" s="263"/>
      <c r="RD507" s="263"/>
      <c r="RE507" s="263"/>
      <c r="RF507" s="263"/>
      <c r="RG507" s="263"/>
      <c r="RH507" s="263"/>
      <c r="RI507" s="263"/>
      <c r="RJ507" s="263"/>
      <c r="RK507" s="263"/>
      <c r="RL507" s="263"/>
      <c r="RM507" s="263"/>
      <c r="RN507" s="263"/>
      <c r="RO507" s="263"/>
      <c r="RP507" s="263"/>
      <c r="RQ507" s="263"/>
      <c r="RR507" s="263"/>
      <c r="RS507" s="263"/>
      <c r="RT507" s="263"/>
      <c r="RU507" s="263"/>
      <c r="RV507" s="263"/>
      <c r="RW507" s="263"/>
      <c r="RX507" s="263"/>
      <c r="RY507" s="263"/>
      <c r="RZ507" s="263"/>
      <c r="SA507" s="263"/>
      <c r="SB507" s="263"/>
      <c r="SC507" s="263"/>
      <c r="SD507" s="263"/>
      <c r="SE507" s="263"/>
      <c r="SF507" s="263"/>
      <c r="SG507" s="263"/>
      <c r="SH507" s="263"/>
      <c r="SI507" s="263"/>
      <c r="SJ507" s="263"/>
      <c r="SK507" s="263"/>
      <c r="SL507" s="263"/>
      <c r="SM507" s="263"/>
      <c r="SN507" s="263"/>
      <c r="SO507" s="263"/>
      <c r="SP507" s="263"/>
      <c r="SQ507" s="263"/>
      <c r="SR507" s="263"/>
      <c r="SS507" s="263"/>
      <c r="ST507" s="263"/>
      <c r="SU507" s="263"/>
      <c r="SV507" s="263"/>
      <c r="SW507" s="263"/>
      <c r="SX507" s="263"/>
      <c r="SY507" s="263"/>
      <c r="SZ507" s="263"/>
      <c r="TA507" s="263"/>
      <c r="TB507" s="263"/>
      <c r="TC507" s="263"/>
      <c r="TD507" s="263"/>
      <c r="TE507" s="263"/>
      <c r="TF507" s="263"/>
      <c r="TG507" s="263"/>
      <c r="TH507" s="263"/>
      <c r="TI507" s="263"/>
      <c r="TJ507" s="263"/>
      <c r="TK507" s="263"/>
      <c r="TL507" s="263"/>
      <c r="TM507" s="263"/>
      <c r="TN507" s="263"/>
      <c r="TO507" s="263"/>
      <c r="TP507" s="263"/>
      <c r="TQ507" s="263"/>
      <c r="TR507" s="263"/>
      <c r="TS507" s="263"/>
      <c r="TT507" s="263"/>
      <c r="TU507" s="263"/>
      <c r="TV507" s="263"/>
      <c r="TW507" s="263"/>
      <c r="TX507" s="263"/>
      <c r="TY507" s="263"/>
      <c r="TZ507" s="263"/>
      <c r="UA507" s="263"/>
      <c r="UB507" s="263"/>
      <c r="UC507" s="263"/>
      <c r="UD507" s="263"/>
      <c r="UE507" s="263"/>
      <c r="UF507" s="263"/>
      <c r="UG507" s="263"/>
      <c r="UH507" s="263"/>
      <c r="UI507" s="263"/>
      <c r="UJ507" s="263"/>
      <c r="UK507" s="263"/>
      <c r="UL507" s="263"/>
      <c r="UM507" s="263"/>
      <c r="UN507" s="263"/>
      <c r="UO507" s="263"/>
      <c r="UP507" s="263"/>
      <c r="UQ507" s="263"/>
      <c r="UR507" s="263"/>
      <c r="US507" s="263"/>
      <c r="UT507" s="263"/>
      <c r="UU507" s="263"/>
      <c r="UV507" s="263"/>
      <c r="UW507" s="263"/>
      <c r="UX507" s="263"/>
      <c r="UY507" s="263"/>
      <c r="UZ507" s="263"/>
      <c r="VA507" s="263"/>
      <c r="VB507" s="263"/>
      <c r="VC507" s="263"/>
      <c r="VD507" s="263"/>
      <c r="VE507" s="263"/>
      <c r="VF507" s="263"/>
      <c r="VG507" s="263"/>
      <c r="VH507" s="263"/>
      <c r="VI507" s="263"/>
      <c r="VJ507" s="263"/>
      <c r="VK507" s="263"/>
      <c r="VL507" s="263"/>
      <c r="VM507" s="263"/>
      <c r="VN507" s="263"/>
      <c r="VO507" s="263"/>
      <c r="VP507" s="263"/>
      <c r="VQ507" s="263"/>
      <c r="VR507" s="263"/>
      <c r="VS507" s="263"/>
      <c r="VT507" s="263"/>
      <c r="VU507" s="263"/>
      <c r="VV507" s="263"/>
      <c r="VW507" s="263"/>
      <c r="VX507" s="263"/>
      <c r="VY507" s="263"/>
      <c r="VZ507" s="263"/>
      <c r="WA507" s="263"/>
      <c r="WB507" s="263"/>
      <c r="WC507" s="263"/>
      <c r="WD507" s="263"/>
      <c r="WE507" s="263"/>
      <c r="WF507" s="263"/>
      <c r="WG507" s="263"/>
      <c r="WH507" s="263"/>
      <c r="WI507" s="263"/>
      <c r="WJ507" s="263"/>
      <c r="WK507" s="263"/>
      <c r="WL507" s="263"/>
      <c r="WM507" s="263"/>
      <c r="WN507" s="263"/>
      <c r="WO507" s="263"/>
      <c r="WP507" s="263"/>
      <c r="WQ507" s="263"/>
      <c r="WR507" s="263"/>
      <c r="WS507" s="263"/>
      <c r="WT507" s="263"/>
      <c r="WU507" s="263"/>
      <c r="WV507" s="263"/>
      <c r="WW507" s="263"/>
      <c r="WX507" s="263"/>
      <c r="WY507" s="263"/>
      <c r="WZ507" s="263"/>
      <c r="XA507" s="263"/>
      <c r="XB507" s="263"/>
      <c r="XC507" s="263"/>
      <c r="XD507" s="263"/>
      <c r="XE507" s="263"/>
      <c r="XF507" s="263"/>
      <c r="XG507" s="263"/>
      <c r="XH507" s="263"/>
      <c r="XI507" s="263"/>
      <c r="XJ507" s="263"/>
      <c r="XK507" s="263"/>
      <c r="XL507" s="263"/>
      <c r="XM507" s="263"/>
      <c r="XN507" s="263"/>
      <c r="XO507" s="263"/>
      <c r="XP507" s="263"/>
      <c r="XQ507" s="263"/>
      <c r="XR507" s="263"/>
      <c r="XS507" s="263"/>
      <c r="XT507" s="263"/>
      <c r="XU507" s="263"/>
      <c r="XV507" s="263"/>
      <c r="XW507" s="263"/>
      <c r="XX507" s="263"/>
      <c r="XY507" s="263"/>
      <c r="XZ507" s="263"/>
      <c r="YA507" s="263"/>
      <c r="YB507" s="263"/>
      <c r="YC507" s="263"/>
      <c r="YD507" s="263"/>
      <c r="YE507" s="263"/>
      <c r="YF507" s="263"/>
      <c r="YG507" s="263"/>
      <c r="YH507" s="263"/>
      <c r="YI507" s="263"/>
      <c r="YJ507" s="263"/>
      <c r="YK507" s="263"/>
      <c r="YL507" s="263"/>
      <c r="YM507" s="263"/>
      <c r="YN507" s="263"/>
      <c r="YO507" s="263"/>
      <c r="YP507" s="263"/>
      <c r="YQ507" s="263"/>
      <c r="YR507" s="263"/>
      <c r="YS507" s="263"/>
      <c r="YT507" s="263"/>
      <c r="YU507" s="263"/>
      <c r="YV507" s="263"/>
      <c r="YW507" s="263"/>
      <c r="YX507" s="263"/>
      <c r="YY507" s="263"/>
      <c r="YZ507" s="263"/>
      <c r="ZA507" s="263"/>
      <c r="ZB507" s="263"/>
      <c r="ZC507" s="263"/>
      <c r="ZD507" s="263"/>
      <c r="ZE507" s="263"/>
      <c r="ZF507" s="263"/>
      <c r="ZG507" s="263"/>
      <c r="ZH507" s="263"/>
      <c r="ZI507" s="263"/>
      <c r="ZJ507" s="263"/>
      <c r="ZK507" s="263"/>
      <c r="ZL507" s="263"/>
      <c r="ZM507" s="263"/>
      <c r="ZN507" s="263"/>
      <c r="ZO507" s="263"/>
      <c r="ZP507" s="263"/>
      <c r="ZQ507" s="263"/>
      <c r="ZR507" s="263"/>
      <c r="ZS507" s="263"/>
      <c r="ZT507" s="263"/>
      <c r="ZU507" s="263"/>
      <c r="ZV507" s="263"/>
      <c r="ZW507" s="263"/>
      <c r="ZX507" s="263"/>
      <c r="ZY507" s="263"/>
      <c r="ZZ507" s="263"/>
      <c r="AAA507" s="263"/>
      <c r="AAB507" s="263"/>
      <c r="AAC507" s="263"/>
      <c r="AAD507" s="263"/>
      <c r="AAE507" s="263"/>
      <c r="AAF507" s="263"/>
      <c r="AAG507" s="263"/>
      <c r="AAH507" s="263"/>
      <c r="AAI507" s="263"/>
      <c r="AAJ507" s="263"/>
      <c r="AAK507" s="263"/>
      <c r="AAL507" s="263"/>
      <c r="AAM507" s="263"/>
      <c r="AAN507" s="263"/>
      <c r="AAO507" s="263"/>
      <c r="AAP507" s="263"/>
      <c r="AAQ507" s="263"/>
      <c r="AAR507" s="263"/>
      <c r="AAS507" s="263"/>
      <c r="AAT507" s="263"/>
      <c r="AAU507" s="263"/>
      <c r="AAV507" s="263"/>
      <c r="AAW507" s="263"/>
      <c r="AAX507" s="263"/>
      <c r="AAY507" s="263"/>
      <c r="AAZ507" s="263"/>
      <c r="ABA507" s="263"/>
      <c r="ABB507" s="263"/>
      <c r="ABC507" s="263"/>
      <c r="ABD507" s="263"/>
      <c r="ABE507" s="263"/>
      <c r="ABF507" s="263"/>
      <c r="ABG507" s="263"/>
      <c r="ABH507" s="263"/>
      <c r="ABI507" s="263"/>
      <c r="ABJ507" s="263"/>
      <c r="ABK507" s="263"/>
      <c r="ABL507" s="263"/>
      <c r="ABM507" s="263"/>
      <c r="ABN507" s="263"/>
      <c r="ABO507" s="263"/>
      <c r="ABP507" s="263"/>
      <c r="ABQ507" s="263"/>
      <c r="ABR507" s="263"/>
      <c r="ABS507" s="263"/>
      <c r="ABT507" s="263"/>
      <c r="ABU507" s="263"/>
      <c r="ABV507" s="263"/>
      <c r="ABW507" s="263"/>
      <c r="ABX507" s="263"/>
      <c r="ABY507" s="263"/>
      <c r="ABZ507" s="263"/>
      <c r="ACA507" s="263"/>
      <c r="ACB507" s="263"/>
      <c r="ACC507" s="263"/>
      <c r="ACD507" s="263"/>
      <c r="ACE507" s="263"/>
      <c r="ACF507" s="263"/>
      <c r="ACG507" s="263"/>
      <c r="ACH507" s="263"/>
      <c r="ACI507" s="263"/>
      <c r="ACJ507" s="263"/>
      <c r="ACK507" s="263"/>
      <c r="ACL507" s="263"/>
      <c r="ACM507" s="263"/>
      <c r="ACN507" s="263"/>
      <c r="ACO507" s="263"/>
      <c r="ACP507" s="263"/>
      <c r="ACQ507" s="263"/>
      <c r="ACR507" s="263"/>
      <c r="ACS507" s="263"/>
      <c r="ACT507" s="263"/>
      <c r="ACU507" s="263"/>
      <c r="ACV507" s="263"/>
      <c r="ACW507" s="263"/>
      <c r="ACX507" s="263"/>
      <c r="ACY507" s="263"/>
      <c r="ACZ507" s="263"/>
      <c r="ADA507" s="263"/>
      <c r="ADB507" s="263"/>
      <c r="ADC507" s="263"/>
      <c r="ADD507" s="263"/>
      <c r="ADE507" s="263"/>
      <c r="ADF507" s="263"/>
      <c r="ADG507" s="263"/>
      <c r="ADH507" s="263"/>
      <c r="ADI507" s="263"/>
      <c r="ADJ507" s="263"/>
      <c r="ADK507" s="263"/>
      <c r="ADL507" s="263"/>
      <c r="ADM507" s="263"/>
      <c r="ADN507" s="263"/>
      <c r="ADO507" s="263"/>
      <c r="ADP507" s="263"/>
      <c r="ADQ507" s="263"/>
      <c r="ADR507" s="263"/>
      <c r="ADS507" s="263"/>
      <c r="ADT507" s="263"/>
      <c r="ADU507" s="263"/>
      <c r="ADV507" s="263"/>
      <c r="ADW507" s="263"/>
      <c r="ADX507" s="263"/>
      <c r="ADY507" s="263"/>
      <c r="ADZ507" s="263"/>
      <c r="AEA507" s="263"/>
      <c r="AEB507" s="263"/>
      <c r="AEC507" s="263"/>
      <c r="AED507" s="263"/>
      <c r="AEE507" s="263"/>
      <c r="AEF507" s="263"/>
      <c r="AEG507" s="263"/>
      <c r="AEH507" s="263"/>
      <c r="AEI507" s="263"/>
      <c r="AEJ507" s="263"/>
      <c r="AEK507" s="263"/>
      <c r="AEL507" s="263"/>
      <c r="AEM507" s="263"/>
      <c r="AEN507" s="263"/>
      <c r="AEO507" s="263"/>
      <c r="AEP507" s="263"/>
      <c r="AEQ507" s="263"/>
      <c r="AER507" s="263"/>
      <c r="AES507" s="263"/>
      <c r="AET507" s="263"/>
      <c r="AEU507" s="263"/>
      <c r="AEV507" s="263"/>
      <c r="AEW507" s="263"/>
      <c r="AEX507" s="263"/>
      <c r="AEY507" s="263"/>
      <c r="AEZ507" s="263"/>
      <c r="AFA507" s="263"/>
      <c r="AFB507" s="263"/>
      <c r="AFC507" s="263"/>
      <c r="AFD507" s="263"/>
      <c r="AFE507" s="263"/>
      <c r="AFF507" s="263"/>
      <c r="AFG507" s="263"/>
      <c r="AFH507" s="263"/>
      <c r="AFI507" s="263"/>
      <c r="AFJ507" s="263"/>
      <c r="AFK507" s="263"/>
      <c r="AFL507" s="263"/>
      <c r="AFM507" s="263"/>
      <c r="AFN507" s="263"/>
      <c r="AFO507" s="263"/>
      <c r="AFP507" s="263"/>
      <c r="AFQ507" s="263"/>
      <c r="AFR507" s="263"/>
      <c r="AFS507" s="263"/>
      <c r="AFT507" s="263"/>
      <c r="AFU507" s="263"/>
      <c r="AFV507" s="263"/>
      <c r="AFW507" s="263"/>
      <c r="AFX507" s="263"/>
      <c r="AFY507" s="263"/>
      <c r="AFZ507" s="263"/>
      <c r="AGA507" s="263"/>
      <c r="AGB507" s="263"/>
      <c r="AGC507" s="263"/>
      <c r="AGD507" s="263"/>
      <c r="AGE507" s="263"/>
      <c r="AGF507" s="263"/>
      <c r="AGG507" s="263"/>
      <c r="AGH507" s="263"/>
      <c r="AGI507" s="263"/>
      <c r="AGJ507" s="263"/>
      <c r="AGK507" s="263"/>
      <c r="AGL507" s="263"/>
      <c r="AGM507" s="263"/>
      <c r="AGN507" s="263"/>
      <c r="AGO507" s="263"/>
      <c r="AGP507" s="263"/>
      <c r="AGQ507" s="263"/>
      <c r="AGR507" s="263"/>
      <c r="AGS507" s="263"/>
      <c r="AGT507" s="263"/>
      <c r="AGU507" s="263"/>
      <c r="AGV507" s="263"/>
      <c r="AGW507" s="263"/>
      <c r="AGX507" s="263"/>
      <c r="AGY507" s="263"/>
      <c r="AGZ507" s="263"/>
      <c r="AHA507" s="263"/>
      <c r="AHB507" s="263"/>
      <c r="AHC507" s="263"/>
      <c r="AHD507" s="263"/>
      <c r="AHE507" s="263"/>
      <c r="AHF507" s="263"/>
      <c r="AHG507" s="263"/>
      <c r="AHH507" s="263"/>
      <c r="AHI507" s="263"/>
      <c r="AHJ507" s="263"/>
      <c r="AHK507" s="263"/>
      <c r="AHL507" s="263"/>
      <c r="AHM507" s="263"/>
      <c r="AHN507" s="263"/>
      <c r="AHO507" s="263"/>
      <c r="AHP507" s="263"/>
      <c r="AHQ507" s="263"/>
      <c r="AHR507" s="263"/>
      <c r="AHS507" s="263"/>
      <c r="AHT507" s="263"/>
      <c r="AHU507" s="263"/>
      <c r="AHV507" s="263"/>
      <c r="AHW507" s="263"/>
      <c r="AHX507" s="263"/>
      <c r="AHY507" s="263"/>
      <c r="AHZ507" s="263"/>
      <c r="AIA507" s="263"/>
      <c r="AIB507" s="263"/>
      <c r="AIC507" s="263"/>
      <c r="AID507" s="263"/>
      <c r="AIE507" s="263"/>
      <c r="AIF507" s="263"/>
      <c r="AIG507" s="263"/>
      <c r="AIH507" s="263"/>
      <c r="AII507" s="263"/>
      <c r="AIJ507" s="263"/>
      <c r="AIK507" s="263"/>
      <c r="AIL507" s="263"/>
      <c r="AIM507" s="263"/>
      <c r="AIN507" s="263"/>
      <c r="AIO507" s="263"/>
      <c r="AIP507" s="263"/>
      <c r="AIQ507" s="263"/>
      <c r="AIR507" s="263"/>
      <c r="AIS507" s="263"/>
      <c r="AIT507" s="263"/>
      <c r="AIU507" s="263"/>
      <c r="AIV507" s="263"/>
      <c r="AIW507" s="263"/>
      <c r="AIX507" s="263"/>
      <c r="AIY507" s="263"/>
      <c r="AIZ507" s="263"/>
      <c r="AJA507" s="263"/>
      <c r="AJB507" s="263"/>
      <c r="AJC507" s="263"/>
      <c r="AJD507" s="263"/>
      <c r="AJE507" s="263"/>
      <c r="AJF507" s="263"/>
      <c r="AJG507" s="263"/>
      <c r="AJH507" s="263"/>
      <c r="AJI507" s="263"/>
      <c r="AJJ507" s="263"/>
      <c r="AJK507" s="263"/>
      <c r="AJL507" s="263"/>
      <c r="AJM507" s="263"/>
      <c r="AJN507" s="263"/>
      <c r="AJO507" s="263"/>
      <c r="AJP507" s="263"/>
      <c r="AJQ507" s="263"/>
      <c r="AJR507" s="263"/>
      <c r="AJS507" s="263"/>
      <c r="AJT507" s="263"/>
      <c r="AJU507" s="263"/>
      <c r="AJV507" s="263"/>
      <c r="AJW507" s="263"/>
      <c r="AJX507" s="263"/>
      <c r="AJY507" s="263"/>
      <c r="AJZ507" s="263"/>
      <c r="AKA507" s="263"/>
      <c r="AKB507" s="263"/>
      <c r="AKC507" s="263"/>
      <c r="AKD507" s="263"/>
      <c r="AKE507" s="263"/>
      <c r="AKF507" s="263"/>
      <c r="AKG507" s="263"/>
      <c r="AKH507" s="263"/>
      <c r="AKI507" s="263"/>
      <c r="AKJ507" s="263"/>
      <c r="AKK507" s="263"/>
      <c r="AKL507" s="263"/>
      <c r="AKM507" s="263"/>
      <c r="AKN507" s="263"/>
      <c r="AKO507" s="263"/>
      <c r="AKP507" s="263"/>
      <c r="AKQ507" s="263"/>
      <c r="AKR507" s="263"/>
      <c r="AKS507" s="263"/>
      <c r="AKT507" s="263"/>
      <c r="AKU507" s="263"/>
      <c r="AKV507" s="263"/>
      <c r="AKW507" s="263"/>
      <c r="AKX507" s="263"/>
      <c r="AKY507" s="263"/>
      <c r="AKZ507" s="263"/>
      <c r="ALA507" s="263"/>
      <c r="ALB507" s="263"/>
      <c r="ALC507" s="263"/>
      <c r="ALD507" s="263"/>
      <c r="ALE507" s="263"/>
      <c r="ALF507" s="263"/>
      <c r="ALG507" s="263"/>
      <c r="ALH507" s="263"/>
      <c r="ALI507" s="263"/>
      <c r="ALJ507" s="263"/>
      <c r="ALK507" s="263"/>
      <c r="ALL507" s="263"/>
      <c r="ALM507" s="263"/>
      <c r="ALN507" s="263"/>
      <c r="ALO507" s="263"/>
      <c r="ALP507" s="263"/>
      <c r="ALQ507" s="263"/>
      <c r="ALR507" s="263"/>
      <c r="ALS507" s="263"/>
      <c r="ALT507" s="263"/>
      <c r="ALU507" s="263"/>
      <c r="ALV507" s="263"/>
      <c r="ALW507" s="263"/>
      <c r="ALX507" s="263"/>
      <c r="ALY507" s="263"/>
      <c r="ALZ507" s="263"/>
      <c r="AMA507" s="263"/>
      <c r="AMB507" s="263"/>
      <c r="AMC507" s="263"/>
      <c r="AMD507" s="263"/>
      <c r="AME507" s="263"/>
      <c r="AMF507" s="263"/>
      <c r="AMG507" s="263"/>
      <c r="AMH507" s="263"/>
      <c r="AMI507" s="263"/>
      <c r="AMJ507" s="263"/>
      <c r="AMK507" s="263"/>
      <c r="AML507" s="263"/>
      <c r="AMM507" s="263"/>
      <c r="AMN507" s="263"/>
      <c r="AMO507" s="263"/>
      <c r="AMP507" s="263"/>
      <c r="AMQ507" s="263"/>
      <c r="AMR507" s="263"/>
      <c r="AMS507" s="263"/>
      <c r="AMT507" s="263"/>
      <c r="AMU507" s="263"/>
      <c r="AMV507" s="263"/>
      <c r="AMW507" s="263"/>
      <c r="AMX507" s="263"/>
      <c r="AMY507" s="263"/>
      <c r="AMZ507" s="263"/>
      <c r="ANA507" s="263"/>
      <c r="ANB507" s="263"/>
      <c r="ANC507" s="263"/>
      <c r="AND507" s="263"/>
      <c r="ANE507" s="263"/>
      <c r="ANF507" s="263"/>
      <c r="ANG507" s="263"/>
      <c r="ANH507" s="263"/>
      <c r="ANI507" s="263"/>
      <c r="ANJ507" s="263"/>
      <c r="ANK507" s="263"/>
      <c r="ANL507" s="263"/>
      <c r="ANM507" s="263"/>
      <c r="ANN507" s="263"/>
      <c r="ANO507" s="263"/>
      <c r="ANP507" s="263"/>
      <c r="ANQ507" s="263"/>
      <c r="ANR507" s="263"/>
      <c r="ANS507" s="263"/>
      <c r="ANT507" s="263"/>
      <c r="ANU507" s="263"/>
      <c r="ANV507" s="263"/>
      <c r="ANW507" s="263"/>
      <c r="ANX507" s="263"/>
      <c r="ANY507" s="263"/>
      <c r="ANZ507" s="263"/>
      <c r="AOA507" s="263"/>
      <c r="AOB507" s="263"/>
      <c r="AOC507" s="263"/>
      <c r="AOD507" s="263"/>
      <c r="AOE507" s="263"/>
      <c r="AOF507" s="263"/>
      <c r="AOG507" s="263"/>
      <c r="AOH507" s="263"/>
      <c r="AOI507" s="263"/>
      <c r="AOJ507" s="263"/>
      <c r="AOK507" s="263"/>
      <c r="AOL507" s="263"/>
      <c r="AOM507" s="263"/>
      <c r="AON507" s="263"/>
      <c r="AOO507" s="263"/>
      <c r="AOP507" s="263"/>
      <c r="AOQ507" s="263"/>
      <c r="AOR507" s="263"/>
      <c r="AOS507" s="263"/>
      <c r="AOT507" s="263"/>
      <c r="AOU507" s="263"/>
    </row>
    <row r="508" spans="1:1087" s="264" customFormat="1">
      <c r="A508" s="332"/>
      <c r="B508" s="328"/>
      <c r="C508" s="292"/>
      <c r="D508" s="292"/>
      <c r="E508" s="292"/>
      <c r="F508" s="333"/>
      <c r="G508" s="334"/>
      <c r="H508" s="334"/>
      <c r="I508" s="335"/>
      <c r="J508" s="292"/>
      <c r="K508" s="336"/>
      <c r="L508" s="292"/>
      <c r="N508" s="263"/>
      <c r="O508" s="263"/>
      <c r="P508" s="263"/>
      <c r="Q508" s="263"/>
      <c r="R508" s="263"/>
      <c r="S508" s="263"/>
      <c r="T508" s="263"/>
      <c r="U508" s="263"/>
      <c r="V508" s="263"/>
      <c r="W508" s="263"/>
      <c r="X508" s="263"/>
      <c r="Y508" s="263"/>
      <c r="Z508" s="263"/>
      <c r="AA508" s="263"/>
      <c r="AB508" s="263"/>
      <c r="AC508" s="263"/>
      <c r="AD508" s="263"/>
      <c r="AE508" s="263"/>
      <c r="AF508" s="263"/>
      <c r="AG508" s="263"/>
      <c r="AH508" s="263"/>
      <c r="AI508" s="263"/>
      <c r="AJ508" s="263"/>
      <c r="AK508" s="263"/>
      <c r="AL508" s="263"/>
      <c r="AM508" s="263"/>
      <c r="AN508" s="263"/>
      <c r="AO508" s="263"/>
      <c r="AP508" s="263"/>
      <c r="AQ508" s="263"/>
      <c r="AR508" s="263"/>
      <c r="AS508" s="263"/>
      <c r="AT508" s="263"/>
      <c r="AU508" s="263"/>
      <c r="AV508" s="263"/>
      <c r="AW508" s="263"/>
      <c r="AX508" s="263"/>
      <c r="AY508" s="263"/>
      <c r="AZ508" s="263"/>
      <c r="BA508" s="263"/>
      <c r="BB508" s="263"/>
      <c r="BC508" s="263"/>
      <c r="BD508" s="263"/>
      <c r="BE508" s="263"/>
      <c r="BF508" s="263"/>
      <c r="BG508" s="263"/>
      <c r="BH508" s="263"/>
      <c r="BI508" s="263"/>
      <c r="BJ508" s="263"/>
      <c r="BK508" s="263"/>
      <c r="BL508" s="263"/>
      <c r="BM508" s="263"/>
      <c r="BN508" s="263"/>
      <c r="BO508" s="263"/>
      <c r="BP508" s="263"/>
      <c r="BQ508" s="263"/>
      <c r="BR508" s="263"/>
      <c r="BS508" s="263"/>
      <c r="BT508" s="263"/>
      <c r="BU508" s="263"/>
      <c r="BV508" s="263"/>
      <c r="BW508" s="263"/>
      <c r="BX508" s="263"/>
      <c r="BY508" s="263"/>
      <c r="BZ508" s="263"/>
      <c r="CA508" s="263"/>
      <c r="CB508" s="263"/>
      <c r="CC508" s="263"/>
      <c r="CD508" s="263"/>
      <c r="CE508" s="263"/>
      <c r="CF508" s="263"/>
      <c r="CG508" s="263"/>
      <c r="CH508" s="263"/>
      <c r="CI508" s="263"/>
      <c r="CJ508" s="263"/>
      <c r="CK508" s="263"/>
      <c r="CL508" s="263"/>
      <c r="CM508" s="263"/>
      <c r="CN508" s="263"/>
      <c r="CO508" s="263"/>
      <c r="CP508" s="263"/>
      <c r="CQ508" s="263"/>
      <c r="CR508" s="263"/>
      <c r="CS508" s="263"/>
      <c r="CT508" s="263"/>
      <c r="CU508" s="263"/>
      <c r="CV508" s="263"/>
      <c r="CW508" s="263"/>
      <c r="CX508" s="263"/>
      <c r="CY508" s="263"/>
      <c r="CZ508" s="263"/>
      <c r="DA508" s="263"/>
      <c r="DB508" s="263"/>
      <c r="DC508" s="263"/>
      <c r="DD508" s="263"/>
      <c r="DE508" s="263"/>
      <c r="DF508" s="263"/>
      <c r="DG508" s="263"/>
      <c r="DH508" s="263"/>
      <c r="DI508" s="263"/>
      <c r="DJ508" s="263"/>
      <c r="DK508" s="263"/>
      <c r="DL508" s="263"/>
      <c r="DM508" s="263"/>
      <c r="DN508" s="263"/>
      <c r="DO508" s="263"/>
      <c r="DP508" s="263"/>
      <c r="DQ508" s="263"/>
      <c r="DR508" s="263"/>
      <c r="DS508" s="263"/>
      <c r="DT508" s="263"/>
      <c r="DU508" s="263"/>
      <c r="DV508" s="263"/>
      <c r="DW508" s="263"/>
      <c r="DX508" s="263"/>
      <c r="DY508" s="263"/>
      <c r="DZ508" s="263"/>
      <c r="EA508" s="263"/>
      <c r="EB508" s="263"/>
      <c r="EC508" s="263"/>
      <c r="ED508" s="263"/>
      <c r="EE508" s="263"/>
      <c r="EF508" s="263"/>
      <c r="EG508" s="263"/>
      <c r="EH508" s="263"/>
      <c r="EI508" s="263"/>
      <c r="EJ508" s="263"/>
      <c r="EK508" s="263"/>
      <c r="EL508" s="263"/>
      <c r="EM508" s="263"/>
      <c r="EN508" s="263"/>
      <c r="EO508" s="263"/>
      <c r="EP508" s="263"/>
      <c r="EQ508" s="263"/>
      <c r="ER508" s="263"/>
      <c r="ES508" s="263"/>
      <c r="ET508" s="263"/>
      <c r="EU508" s="263"/>
      <c r="EV508" s="263"/>
      <c r="EW508" s="263"/>
      <c r="EX508" s="263"/>
      <c r="EY508" s="263"/>
      <c r="EZ508" s="263"/>
      <c r="FA508" s="263"/>
      <c r="FB508" s="263"/>
      <c r="FC508" s="263"/>
      <c r="FD508" s="263"/>
      <c r="FE508" s="263"/>
      <c r="FF508" s="263"/>
      <c r="FG508" s="263"/>
      <c r="FH508" s="263"/>
      <c r="FI508" s="263"/>
      <c r="FJ508" s="263"/>
      <c r="FK508" s="263"/>
      <c r="FL508" s="263"/>
      <c r="FM508" s="263"/>
      <c r="FN508" s="263"/>
      <c r="FO508" s="263"/>
      <c r="FP508" s="263"/>
      <c r="FQ508" s="263"/>
      <c r="FR508" s="263"/>
      <c r="FS508" s="263"/>
      <c r="FT508" s="263"/>
      <c r="FU508" s="263"/>
      <c r="FV508" s="263"/>
      <c r="FW508" s="263"/>
      <c r="FX508" s="263"/>
      <c r="FY508" s="263"/>
      <c r="FZ508" s="263"/>
      <c r="GA508" s="263"/>
      <c r="GB508" s="263"/>
      <c r="GC508" s="263"/>
      <c r="GD508" s="263"/>
      <c r="GE508" s="263"/>
      <c r="GF508" s="263"/>
      <c r="GG508" s="263"/>
      <c r="GH508" s="263"/>
      <c r="GI508" s="263"/>
      <c r="GJ508" s="263"/>
      <c r="GK508" s="263"/>
      <c r="GL508" s="263"/>
      <c r="GM508" s="263"/>
      <c r="GN508" s="263"/>
      <c r="GO508" s="263"/>
      <c r="GP508" s="263"/>
      <c r="GQ508" s="263"/>
      <c r="GR508" s="263"/>
      <c r="GS508" s="263"/>
      <c r="GT508" s="263"/>
      <c r="GU508" s="263"/>
      <c r="GV508" s="263"/>
      <c r="GW508" s="263"/>
      <c r="GX508" s="263"/>
      <c r="GY508" s="263"/>
      <c r="GZ508" s="263"/>
      <c r="HA508" s="263"/>
      <c r="HB508" s="263"/>
      <c r="HC508" s="263"/>
      <c r="HD508" s="263"/>
      <c r="HE508" s="263"/>
      <c r="HF508" s="263"/>
      <c r="HG508" s="263"/>
      <c r="HH508" s="263"/>
      <c r="HI508" s="263"/>
      <c r="HJ508" s="263"/>
      <c r="HK508" s="263"/>
      <c r="HL508" s="263"/>
      <c r="HM508" s="263"/>
      <c r="HN508" s="263"/>
      <c r="HO508" s="263"/>
      <c r="HP508" s="263"/>
      <c r="HQ508" s="263"/>
      <c r="HR508" s="263"/>
      <c r="HS508" s="263"/>
      <c r="HT508" s="263"/>
      <c r="HU508" s="263"/>
      <c r="HV508" s="263"/>
      <c r="HW508" s="263"/>
      <c r="HX508" s="263"/>
      <c r="HY508" s="263"/>
      <c r="HZ508" s="263"/>
      <c r="IA508" s="263"/>
      <c r="IB508" s="263"/>
      <c r="IC508" s="263"/>
      <c r="ID508" s="263"/>
      <c r="IE508" s="263"/>
      <c r="IF508" s="263"/>
      <c r="IG508" s="263"/>
      <c r="IH508" s="263"/>
      <c r="II508" s="263"/>
      <c r="IJ508" s="263"/>
      <c r="IK508" s="263"/>
      <c r="IL508" s="263"/>
      <c r="IM508" s="263"/>
      <c r="IN508" s="263"/>
      <c r="IO508" s="263"/>
      <c r="IP508" s="263"/>
      <c r="IQ508" s="263"/>
      <c r="IR508" s="263"/>
      <c r="IS508" s="263"/>
      <c r="IT508" s="263"/>
      <c r="IU508" s="263"/>
      <c r="IV508" s="263"/>
      <c r="IW508" s="263"/>
      <c r="IX508" s="263"/>
      <c r="IY508" s="263"/>
      <c r="IZ508" s="263"/>
      <c r="JA508" s="263"/>
      <c r="JB508" s="263"/>
      <c r="JC508" s="263"/>
      <c r="JD508" s="263"/>
      <c r="JE508" s="263"/>
      <c r="JF508" s="263"/>
      <c r="JG508" s="263"/>
      <c r="JH508" s="263"/>
      <c r="JI508" s="263"/>
      <c r="JJ508" s="263"/>
      <c r="JK508" s="263"/>
      <c r="JL508" s="263"/>
      <c r="JM508" s="263"/>
      <c r="JN508" s="263"/>
      <c r="JO508" s="263"/>
      <c r="JP508" s="263"/>
      <c r="JQ508" s="263"/>
      <c r="JR508" s="263"/>
      <c r="JS508" s="263"/>
      <c r="JT508" s="263"/>
      <c r="JU508" s="263"/>
      <c r="JV508" s="263"/>
      <c r="JW508" s="263"/>
      <c r="JX508" s="263"/>
      <c r="JY508" s="263"/>
      <c r="JZ508" s="263"/>
      <c r="KA508" s="263"/>
      <c r="KB508" s="263"/>
      <c r="KC508" s="263"/>
      <c r="KD508" s="263"/>
      <c r="KE508" s="263"/>
      <c r="KF508" s="263"/>
      <c r="KG508" s="263"/>
      <c r="KH508" s="263"/>
      <c r="KI508" s="263"/>
      <c r="KJ508" s="263"/>
      <c r="KK508" s="263"/>
      <c r="KL508" s="263"/>
      <c r="KM508" s="263"/>
      <c r="KN508" s="263"/>
      <c r="KO508" s="263"/>
      <c r="KP508" s="263"/>
      <c r="KQ508" s="263"/>
      <c r="KR508" s="263"/>
      <c r="KS508" s="263"/>
      <c r="KT508" s="263"/>
      <c r="KU508" s="263"/>
      <c r="KV508" s="263"/>
      <c r="KW508" s="263"/>
      <c r="KX508" s="263"/>
      <c r="KY508" s="263"/>
      <c r="KZ508" s="263"/>
      <c r="LA508" s="263"/>
      <c r="LB508" s="263"/>
      <c r="LC508" s="263"/>
      <c r="LD508" s="263"/>
      <c r="LE508" s="263"/>
      <c r="LF508" s="263"/>
      <c r="LG508" s="263"/>
      <c r="LH508" s="263"/>
      <c r="LI508" s="263"/>
      <c r="LJ508" s="263"/>
      <c r="LK508" s="263"/>
      <c r="LL508" s="263"/>
      <c r="LM508" s="263"/>
      <c r="LN508" s="263"/>
      <c r="LO508" s="263"/>
      <c r="LP508" s="263"/>
      <c r="LQ508" s="263"/>
      <c r="LR508" s="263"/>
      <c r="LS508" s="263"/>
      <c r="LT508" s="263"/>
      <c r="LU508" s="263"/>
      <c r="LV508" s="263"/>
      <c r="LW508" s="263"/>
      <c r="LX508" s="263"/>
      <c r="LY508" s="263"/>
      <c r="LZ508" s="263"/>
      <c r="MA508" s="263"/>
      <c r="MB508" s="263"/>
      <c r="MC508" s="263"/>
      <c r="MD508" s="263"/>
      <c r="ME508" s="263"/>
      <c r="MF508" s="263"/>
      <c r="MG508" s="263"/>
      <c r="MH508" s="263"/>
      <c r="MI508" s="263"/>
      <c r="MJ508" s="263"/>
      <c r="MK508" s="263"/>
      <c r="ML508" s="263"/>
      <c r="MM508" s="263"/>
      <c r="MN508" s="263"/>
      <c r="MO508" s="263"/>
      <c r="MP508" s="263"/>
      <c r="MQ508" s="263"/>
      <c r="MR508" s="263"/>
      <c r="MS508" s="263"/>
      <c r="MT508" s="263"/>
      <c r="MU508" s="263"/>
      <c r="MV508" s="263"/>
      <c r="MW508" s="263"/>
      <c r="MX508" s="263"/>
      <c r="MY508" s="263"/>
      <c r="MZ508" s="263"/>
      <c r="NA508" s="263"/>
      <c r="NB508" s="263"/>
      <c r="NC508" s="263"/>
      <c r="ND508" s="263"/>
      <c r="NE508" s="263"/>
      <c r="NF508" s="263"/>
      <c r="NG508" s="263"/>
      <c r="NH508" s="263"/>
      <c r="NI508" s="263"/>
      <c r="NJ508" s="263"/>
      <c r="NK508" s="263"/>
      <c r="NL508" s="263"/>
      <c r="NM508" s="263"/>
      <c r="NN508" s="263"/>
      <c r="NO508" s="263"/>
      <c r="NP508" s="263"/>
      <c r="NQ508" s="263"/>
      <c r="NR508" s="263"/>
      <c r="NS508" s="263"/>
      <c r="NT508" s="263"/>
      <c r="NU508" s="263"/>
      <c r="NV508" s="263"/>
      <c r="NW508" s="263"/>
      <c r="NX508" s="263"/>
      <c r="NY508" s="263"/>
      <c r="NZ508" s="263"/>
      <c r="OA508" s="263"/>
      <c r="OB508" s="263"/>
      <c r="OC508" s="263"/>
      <c r="OD508" s="263"/>
      <c r="OE508" s="263"/>
      <c r="OF508" s="263"/>
      <c r="OG508" s="263"/>
      <c r="OH508" s="263"/>
      <c r="OI508" s="263"/>
      <c r="OJ508" s="263"/>
      <c r="OK508" s="263"/>
      <c r="OL508" s="263"/>
      <c r="OM508" s="263"/>
      <c r="ON508" s="263"/>
      <c r="OO508" s="263"/>
      <c r="OP508" s="263"/>
      <c r="OQ508" s="263"/>
      <c r="OR508" s="263"/>
      <c r="OS508" s="263"/>
      <c r="OT508" s="263"/>
      <c r="OU508" s="263"/>
      <c r="OV508" s="263"/>
      <c r="OW508" s="263"/>
      <c r="OX508" s="263"/>
      <c r="OY508" s="263"/>
      <c r="OZ508" s="263"/>
      <c r="PA508" s="263"/>
      <c r="PB508" s="263"/>
      <c r="PC508" s="263"/>
      <c r="PD508" s="263"/>
      <c r="PE508" s="263"/>
      <c r="PF508" s="263"/>
      <c r="PG508" s="263"/>
      <c r="PH508" s="263"/>
      <c r="PI508" s="263"/>
      <c r="PJ508" s="263"/>
      <c r="PK508" s="263"/>
      <c r="PL508" s="263"/>
      <c r="PM508" s="263"/>
      <c r="PN508" s="263"/>
      <c r="PO508" s="263"/>
      <c r="PP508" s="263"/>
      <c r="PQ508" s="263"/>
      <c r="PR508" s="263"/>
      <c r="PS508" s="263"/>
      <c r="PT508" s="263"/>
      <c r="PU508" s="263"/>
      <c r="PV508" s="263"/>
      <c r="PW508" s="263"/>
      <c r="PX508" s="263"/>
      <c r="PY508" s="263"/>
      <c r="PZ508" s="263"/>
      <c r="QA508" s="263"/>
      <c r="QB508" s="263"/>
      <c r="QC508" s="263"/>
      <c r="QD508" s="263"/>
      <c r="QE508" s="263"/>
      <c r="QF508" s="263"/>
      <c r="QG508" s="263"/>
      <c r="QH508" s="263"/>
      <c r="QI508" s="263"/>
      <c r="QJ508" s="263"/>
      <c r="QK508" s="263"/>
      <c r="QL508" s="263"/>
      <c r="QM508" s="263"/>
      <c r="QN508" s="263"/>
      <c r="QO508" s="263"/>
      <c r="QP508" s="263"/>
      <c r="QQ508" s="263"/>
      <c r="QR508" s="263"/>
      <c r="QS508" s="263"/>
      <c r="QT508" s="263"/>
      <c r="QU508" s="263"/>
      <c r="QV508" s="263"/>
      <c r="QW508" s="263"/>
      <c r="QX508" s="263"/>
      <c r="QY508" s="263"/>
      <c r="QZ508" s="263"/>
      <c r="RA508" s="263"/>
      <c r="RB508" s="263"/>
      <c r="RC508" s="263"/>
      <c r="RD508" s="263"/>
      <c r="RE508" s="263"/>
      <c r="RF508" s="263"/>
      <c r="RG508" s="263"/>
      <c r="RH508" s="263"/>
      <c r="RI508" s="263"/>
      <c r="RJ508" s="263"/>
      <c r="RK508" s="263"/>
      <c r="RL508" s="263"/>
      <c r="RM508" s="263"/>
      <c r="RN508" s="263"/>
      <c r="RO508" s="263"/>
      <c r="RP508" s="263"/>
      <c r="RQ508" s="263"/>
      <c r="RR508" s="263"/>
      <c r="RS508" s="263"/>
      <c r="RT508" s="263"/>
      <c r="RU508" s="263"/>
      <c r="RV508" s="263"/>
      <c r="RW508" s="263"/>
      <c r="RX508" s="263"/>
      <c r="RY508" s="263"/>
      <c r="RZ508" s="263"/>
      <c r="SA508" s="263"/>
      <c r="SB508" s="263"/>
      <c r="SC508" s="263"/>
      <c r="SD508" s="263"/>
      <c r="SE508" s="263"/>
      <c r="SF508" s="263"/>
      <c r="SG508" s="263"/>
      <c r="SH508" s="263"/>
      <c r="SI508" s="263"/>
      <c r="SJ508" s="263"/>
      <c r="SK508" s="263"/>
      <c r="SL508" s="263"/>
      <c r="SM508" s="263"/>
      <c r="SN508" s="263"/>
      <c r="SO508" s="263"/>
      <c r="SP508" s="263"/>
      <c r="SQ508" s="263"/>
      <c r="SR508" s="263"/>
      <c r="SS508" s="263"/>
      <c r="ST508" s="263"/>
      <c r="SU508" s="263"/>
      <c r="SV508" s="263"/>
      <c r="SW508" s="263"/>
      <c r="SX508" s="263"/>
      <c r="SY508" s="263"/>
      <c r="SZ508" s="263"/>
      <c r="TA508" s="263"/>
      <c r="TB508" s="263"/>
      <c r="TC508" s="263"/>
      <c r="TD508" s="263"/>
      <c r="TE508" s="263"/>
      <c r="TF508" s="263"/>
      <c r="TG508" s="263"/>
      <c r="TH508" s="263"/>
      <c r="TI508" s="263"/>
      <c r="TJ508" s="263"/>
      <c r="TK508" s="263"/>
      <c r="TL508" s="263"/>
      <c r="TM508" s="263"/>
      <c r="TN508" s="263"/>
      <c r="TO508" s="263"/>
      <c r="TP508" s="263"/>
      <c r="TQ508" s="263"/>
      <c r="TR508" s="263"/>
      <c r="TS508" s="263"/>
      <c r="TT508" s="263"/>
      <c r="TU508" s="263"/>
      <c r="TV508" s="263"/>
      <c r="TW508" s="263"/>
      <c r="TX508" s="263"/>
      <c r="TY508" s="263"/>
      <c r="TZ508" s="263"/>
      <c r="UA508" s="263"/>
      <c r="UB508" s="263"/>
      <c r="UC508" s="263"/>
      <c r="UD508" s="263"/>
      <c r="UE508" s="263"/>
      <c r="UF508" s="263"/>
      <c r="UG508" s="263"/>
      <c r="UH508" s="263"/>
      <c r="UI508" s="263"/>
      <c r="UJ508" s="263"/>
      <c r="UK508" s="263"/>
      <c r="UL508" s="263"/>
      <c r="UM508" s="263"/>
      <c r="UN508" s="263"/>
      <c r="UO508" s="263"/>
      <c r="UP508" s="263"/>
      <c r="UQ508" s="263"/>
      <c r="UR508" s="263"/>
      <c r="US508" s="263"/>
      <c r="UT508" s="263"/>
      <c r="UU508" s="263"/>
      <c r="UV508" s="263"/>
      <c r="UW508" s="263"/>
      <c r="UX508" s="263"/>
      <c r="UY508" s="263"/>
      <c r="UZ508" s="263"/>
      <c r="VA508" s="263"/>
      <c r="VB508" s="263"/>
      <c r="VC508" s="263"/>
      <c r="VD508" s="263"/>
      <c r="VE508" s="263"/>
      <c r="VF508" s="263"/>
      <c r="VG508" s="263"/>
      <c r="VH508" s="263"/>
      <c r="VI508" s="263"/>
      <c r="VJ508" s="263"/>
      <c r="VK508" s="263"/>
      <c r="VL508" s="263"/>
      <c r="VM508" s="263"/>
      <c r="VN508" s="263"/>
      <c r="VO508" s="263"/>
      <c r="VP508" s="263"/>
      <c r="VQ508" s="263"/>
      <c r="VR508" s="263"/>
      <c r="VS508" s="263"/>
      <c r="VT508" s="263"/>
      <c r="VU508" s="263"/>
      <c r="VV508" s="263"/>
      <c r="VW508" s="263"/>
      <c r="VX508" s="263"/>
      <c r="VY508" s="263"/>
      <c r="VZ508" s="263"/>
      <c r="WA508" s="263"/>
      <c r="WB508" s="263"/>
      <c r="WC508" s="263"/>
      <c r="WD508" s="263"/>
      <c r="WE508" s="263"/>
      <c r="WF508" s="263"/>
      <c r="WG508" s="263"/>
      <c r="WH508" s="263"/>
      <c r="WI508" s="263"/>
      <c r="WJ508" s="263"/>
      <c r="WK508" s="263"/>
      <c r="WL508" s="263"/>
      <c r="WM508" s="263"/>
      <c r="WN508" s="263"/>
      <c r="WO508" s="263"/>
      <c r="WP508" s="263"/>
      <c r="WQ508" s="263"/>
      <c r="WR508" s="263"/>
      <c r="WS508" s="263"/>
      <c r="WT508" s="263"/>
      <c r="WU508" s="263"/>
      <c r="WV508" s="263"/>
      <c r="WW508" s="263"/>
      <c r="WX508" s="263"/>
      <c r="WY508" s="263"/>
      <c r="WZ508" s="263"/>
      <c r="XA508" s="263"/>
      <c r="XB508" s="263"/>
      <c r="XC508" s="263"/>
      <c r="XD508" s="263"/>
      <c r="XE508" s="263"/>
      <c r="XF508" s="263"/>
      <c r="XG508" s="263"/>
      <c r="XH508" s="263"/>
      <c r="XI508" s="263"/>
      <c r="XJ508" s="263"/>
      <c r="XK508" s="263"/>
      <c r="XL508" s="263"/>
      <c r="XM508" s="263"/>
      <c r="XN508" s="263"/>
      <c r="XO508" s="263"/>
      <c r="XP508" s="263"/>
      <c r="XQ508" s="263"/>
      <c r="XR508" s="263"/>
      <c r="XS508" s="263"/>
      <c r="XT508" s="263"/>
      <c r="XU508" s="263"/>
      <c r="XV508" s="263"/>
      <c r="XW508" s="263"/>
      <c r="XX508" s="263"/>
      <c r="XY508" s="263"/>
      <c r="XZ508" s="263"/>
      <c r="YA508" s="263"/>
      <c r="YB508" s="263"/>
      <c r="YC508" s="263"/>
      <c r="YD508" s="263"/>
      <c r="YE508" s="263"/>
      <c r="YF508" s="263"/>
      <c r="YG508" s="263"/>
      <c r="YH508" s="263"/>
      <c r="YI508" s="263"/>
      <c r="YJ508" s="263"/>
      <c r="YK508" s="263"/>
      <c r="YL508" s="263"/>
      <c r="YM508" s="263"/>
      <c r="YN508" s="263"/>
      <c r="YO508" s="263"/>
      <c r="YP508" s="263"/>
      <c r="YQ508" s="263"/>
      <c r="YR508" s="263"/>
      <c r="YS508" s="263"/>
      <c r="YT508" s="263"/>
      <c r="YU508" s="263"/>
      <c r="YV508" s="263"/>
      <c r="YW508" s="263"/>
      <c r="YX508" s="263"/>
      <c r="YY508" s="263"/>
      <c r="YZ508" s="263"/>
      <c r="ZA508" s="263"/>
      <c r="ZB508" s="263"/>
      <c r="ZC508" s="263"/>
      <c r="ZD508" s="263"/>
      <c r="ZE508" s="263"/>
      <c r="ZF508" s="263"/>
      <c r="ZG508" s="263"/>
      <c r="ZH508" s="263"/>
      <c r="ZI508" s="263"/>
      <c r="ZJ508" s="263"/>
      <c r="ZK508" s="263"/>
      <c r="ZL508" s="263"/>
      <c r="ZM508" s="263"/>
      <c r="ZN508" s="263"/>
      <c r="ZO508" s="263"/>
      <c r="ZP508" s="263"/>
      <c r="ZQ508" s="263"/>
      <c r="ZR508" s="263"/>
      <c r="ZS508" s="263"/>
      <c r="ZT508" s="263"/>
      <c r="ZU508" s="263"/>
      <c r="ZV508" s="263"/>
      <c r="ZW508" s="263"/>
      <c r="ZX508" s="263"/>
      <c r="ZY508" s="263"/>
      <c r="ZZ508" s="263"/>
      <c r="AAA508" s="263"/>
      <c r="AAB508" s="263"/>
      <c r="AAC508" s="263"/>
      <c r="AAD508" s="263"/>
      <c r="AAE508" s="263"/>
      <c r="AAF508" s="263"/>
      <c r="AAG508" s="263"/>
      <c r="AAH508" s="263"/>
      <c r="AAI508" s="263"/>
      <c r="AAJ508" s="263"/>
      <c r="AAK508" s="263"/>
      <c r="AAL508" s="263"/>
      <c r="AAM508" s="263"/>
      <c r="AAN508" s="263"/>
      <c r="AAO508" s="263"/>
      <c r="AAP508" s="263"/>
      <c r="AAQ508" s="263"/>
      <c r="AAR508" s="263"/>
      <c r="AAS508" s="263"/>
      <c r="AAT508" s="263"/>
      <c r="AAU508" s="263"/>
      <c r="AAV508" s="263"/>
      <c r="AAW508" s="263"/>
      <c r="AAX508" s="263"/>
      <c r="AAY508" s="263"/>
      <c r="AAZ508" s="263"/>
      <c r="ABA508" s="263"/>
      <c r="ABB508" s="263"/>
      <c r="ABC508" s="263"/>
      <c r="ABD508" s="263"/>
      <c r="ABE508" s="263"/>
      <c r="ABF508" s="263"/>
      <c r="ABG508" s="263"/>
      <c r="ABH508" s="263"/>
      <c r="ABI508" s="263"/>
      <c r="ABJ508" s="263"/>
      <c r="ABK508" s="263"/>
      <c r="ABL508" s="263"/>
      <c r="ABM508" s="263"/>
      <c r="ABN508" s="263"/>
      <c r="ABO508" s="263"/>
      <c r="ABP508" s="263"/>
      <c r="ABQ508" s="263"/>
      <c r="ABR508" s="263"/>
      <c r="ABS508" s="263"/>
      <c r="ABT508" s="263"/>
      <c r="ABU508" s="263"/>
      <c r="ABV508" s="263"/>
      <c r="ABW508" s="263"/>
      <c r="ABX508" s="263"/>
      <c r="ABY508" s="263"/>
      <c r="ABZ508" s="263"/>
      <c r="ACA508" s="263"/>
      <c r="ACB508" s="263"/>
      <c r="ACC508" s="263"/>
      <c r="ACD508" s="263"/>
      <c r="ACE508" s="263"/>
      <c r="ACF508" s="263"/>
      <c r="ACG508" s="263"/>
      <c r="ACH508" s="263"/>
      <c r="ACI508" s="263"/>
      <c r="ACJ508" s="263"/>
      <c r="ACK508" s="263"/>
      <c r="ACL508" s="263"/>
      <c r="ACM508" s="263"/>
      <c r="ACN508" s="263"/>
      <c r="ACO508" s="263"/>
      <c r="ACP508" s="263"/>
      <c r="ACQ508" s="263"/>
      <c r="ACR508" s="263"/>
      <c r="ACS508" s="263"/>
      <c r="ACT508" s="263"/>
      <c r="ACU508" s="263"/>
      <c r="ACV508" s="263"/>
      <c r="ACW508" s="263"/>
      <c r="ACX508" s="263"/>
      <c r="ACY508" s="263"/>
      <c r="ACZ508" s="263"/>
      <c r="ADA508" s="263"/>
      <c r="ADB508" s="263"/>
      <c r="ADC508" s="263"/>
      <c r="ADD508" s="263"/>
      <c r="ADE508" s="263"/>
      <c r="ADF508" s="263"/>
      <c r="ADG508" s="263"/>
      <c r="ADH508" s="263"/>
      <c r="ADI508" s="263"/>
      <c r="ADJ508" s="263"/>
      <c r="ADK508" s="263"/>
      <c r="ADL508" s="263"/>
      <c r="ADM508" s="263"/>
      <c r="ADN508" s="263"/>
      <c r="ADO508" s="263"/>
      <c r="ADP508" s="263"/>
      <c r="ADQ508" s="263"/>
      <c r="ADR508" s="263"/>
      <c r="ADS508" s="263"/>
      <c r="ADT508" s="263"/>
      <c r="ADU508" s="263"/>
      <c r="ADV508" s="263"/>
      <c r="ADW508" s="263"/>
      <c r="ADX508" s="263"/>
      <c r="ADY508" s="263"/>
      <c r="ADZ508" s="263"/>
      <c r="AEA508" s="263"/>
      <c r="AEB508" s="263"/>
      <c r="AEC508" s="263"/>
      <c r="AED508" s="263"/>
      <c r="AEE508" s="263"/>
      <c r="AEF508" s="263"/>
      <c r="AEG508" s="263"/>
      <c r="AEH508" s="263"/>
      <c r="AEI508" s="263"/>
      <c r="AEJ508" s="263"/>
      <c r="AEK508" s="263"/>
      <c r="AEL508" s="263"/>
      <c r="AEM508" s="263"/>
      <c r="AEN508" s="263"/>
      <c r="AEO508" s="263"/>
      <c r="AEP508" s="263"/>
      <c r="AEQ508" s="263"/>
      <c r="AER508" s="263"/>
      <c r="AES508" s="263"/>
      <c r="AET508" s="263"/>
      <c r="AEU508" s="263"/>
      <c r="AEV508" s="263"/>
      <c r="AEW508" s="263"/>
      <c r="AEX508" s="263"/>
      <c r="AEY508" s="263"/>
      <c r="AEZ508" s="263"/>
      <c r="AFA508" s="263"/>
      <c r="AFB508" s="263"/>
      <c r="AFC508" s="263"/>
      <c r="AFD508" s="263"/>
      <c r="AFE508" s="263"/>
      <c r="AFF508" s="263"/>
      <c r="AFG508" s="263"/>
      <c r="AFH508" s="263"/>
      <c r="AFI508" s="263"/>
      <c r="AFJ508" s="263"/>
      <c r="AFK508" s="263"/>
      <c r="AFL508" s="263"/>
      <c r="AFM508" s="263"/>
      <c r="AFN508" s="263"/>
      <c r="AFO508" s="263"/>
      <c r="AFP508" s="263"/>
      <c r="AFQ508" s="263"/>
      <c r="AFR508" s="263"/>
      <c r="AFS508" s="263"/>
      <c r="AFT508" s="263"/>
      <c r="AFU508" s="263"/>
      <c r="AFV508" s="263"/>
      <c r="AFW508" s="263"/>
      <c r="AFX508" s="263"/>
      <c r="AFY508" s="263"/>
      <c r="AFZ508" s="263"/>
      <c r="AGA508" s="263"/>
      <c r="AGB508" s="263"/>
      <c r="AGC508" s="263"/>
      <c r="AGD508" s="263"/>
      <c r="AGE508" s="263"/>
      <c r="AGF508" s="263"/>
      <c r="AGG508" s="263"/>
      <c r="AGH508" s="263"/>
      <c r="AGI508" s="263"/>
      <c r="AGJ508" s="263"/>
      <c r="AGK508" s="263"/>
      <c r="AGL508" s="263"/>
      <c r="AGM508" s="263"/>
      <c r="AGN508" s="263"/>
      <c r="AGO508" s="263"/>
      <c r="AGP508" s="263"/>
      <c r="AGQ508" s="263"/>
      <c r="AGR508" s="263"/>
      <c r="AGS508" s="263"/>
      <c r="AGT508" s="263"/>
      <c r="AGU508" s="263"/>
      <c r="AGV508" s="263"/>
      <c r="AGW508" s="263"/>
      <c r="AGX508" s="263"/>
      <c r="AGY508" s="263"/>
      <c r="AGZ508" s="263"/>
      <c r="AHA508" s="263"/>
      <c r="AHB508" s="263"/>
      <c r="AHC508" s="263"/>
      <c r="AHD508" s="263"/>
      <c r="AHE508" s="263"/>
      <c r="AHF508" s="263"/>
      <c r="AHG508" s="263"/>
      <c r="AHH508" s="263"/>
      <c r="AHI508" s="263"/>
      <c r="AHJ508" s="263"/>
      <c r="AHK508" s="263"/>
      <c r="AHL508" s="263"/>
      <c r="AHM508" s="263"/>
      <c r="AHN508" s="263"/>
      <c r="AHO508" s="263"/>
      <c r="AHP508" s="263"/>
      <c r="AHQ508" s="263"/>
      <c r="AHR508" s="263"/>
      <c r="AHS508" s="263"/>
      <c r="AHT508" s="263"/>
      <c r="AHU508" s="263"/>
      <c r="AHV508" s="263"/>
      <c r="AHW508" s="263"/>
      <c r="AHX508" s="263"/>
      <c r="AHY508" s="263"/>
      <c r="AHZ508" s="263"/>
      <c r="AIA508" s="263"/>
      <c r="AIB508" s="263"/>
      <c r="AIC508" s="263"/>
      <c r="AID508" s="263"/>
      <c r="AIE508" s="263"/>
      <c r="AIF508" s="263"/>
      <c r="AIG508" s="263"/>
      <c r="AIH508" s="263"/>
      <c r="AII508" s="263"/>
      <c r="AIJ508" s="263"/>
      <c r="AIK508" s="263"/>
      <c r="AIL508" s="263"/>
      <c r="AIM508" s="263"/>
      <c r="AIN508" s="263"/>
      <c r="AIO508" s="263"/>
      <c r="AIP508" s="263"/>
      <c r="AIQ508" s="263"/>
      <c r="AIR508" s="263"/>
      <c r="AIS508" s="263"/>
      <c r="AIT508" s="263"/>
      <c r="AIU508" s="263"/>
      <c r="AIV508" s="263"/>
      <c r="AIW508" s="263"/>
      <c r="AIX508" s="263"/>
      <c r="AIY508" s="263"/>
      <c r="AIZ508" s="263"/>
      <c r="AJA508" s="263"/>
      <c r="AJB508" s="263"/>
      <c r="AJC508" s="263"/>
      <c r="AJD508" s="263"/>
      <c r="AJE508" s="263"/>
      <c r="AJF508" s="263"/>
      <c r="AJG508" s="263"/>
      <c r="AJH508" s="263"/>
      <c r="AJI508" s="263"/>
      <c r="AJJ508" s="263"/>
      <c r="AJK508" s="263"/>
      <c r="AJL508" s="263"/>
      <c r="AJM508" s="263"/>
      <c r="AJN508" s="263"/>
      <c r="AJO508" s="263"/>
      <c r="AJP508" s="263"/>
      <c r="AJQ508" s="263"/>
      <c r="AJR508" s="263"/>
      <c r="AJS508" s="263"/>
      <c r="AJT508" s="263"/>
      <c r="AJU508" s="263"/>
      <c r="AJV508" s="263"/>
      <c r="AJW508" s="263"/>
      <c r="AJX508" s="263"/>
      <c r="AJY508" s="263"/>
      <c r="AJZ508" s="263"/>
      <c r="AKA508" s="263"/>
      <c r="AKB508" s="263"/>
      <c r="AKC508" s="263"/>
      <c r="AKD508" s="263"/>
      <c r="AKE508" s="263"/>
      <c r="AKF508" s="263"/>
      <c r="AKG508" s="263"/>
      <c r="AKH508" s="263"/>
      <c r="AKI508" s="263"/>
      <c r="AKJ508" s="263"/>
      <c r="AKK508" s="263"/>
      <c r="AKL508" s="263"/>
      <c r="AKM508" s="263"/>
      <c r="AKN508" s="263"/>
      <c r="AKO508" s="263"/>
      <c r="AKP508" s="263"/>
      <c r="AKQ508" s="263"/>
      <c r="AKR508" s="263"/>
      <c r="AKS508" s="263"/>
      <c r="AKT508" s="263"/>
      <c r="AKU508" s="263"/>
      <c r="AKV508" s="263"/>
      <c r="AKW508" s="263"/>
      <c r="AKX508" s="263"/>
      <c r="AKY508" s="263"/>
      <c r="AKZ508" s="263"/>
      <c r="ALA508" s="263"/>
      <c r="ALB508" s="263"/>
      <c r="ALC508" s="263"/>
      <c r="ALD508" s="263"/>
      <c r="ALE508" s="263"/>
      <c r="ALF508" s="263"/>
      <c r="ALG508" s="263"/>
      <c r="ALH508" s="263"/>
      <c r="ALI508" s="263"/>
      <c r="ALJ508" s="263"/>
      <c r="ALK508" s="263"/>
      <c r="ALL508" s="263"/>
      <c r="ALM508" s="263"/>
      <c r="ALN508" s="263"/>
      <c r="ALO508" s="263"/>
      <c r="ALP508" s="263"/>
      <c r="ALQ508" s="263"/>
      <c r="ALR508" s="263"/>
      <c r="ALS508" s="263"/>
      <c r="ALT508" s="263"/>
      <c r="ALU508" s="263"/>
      <c r="ALV508" s="263"/>
      <c r="ALW508" s="263"/>
      <c r="ALX508" s="263"/>
      <c r="ALY508" s="263"/>
      <c r="ALZ508" s="263"/>
      <c r="AMA508" s="263"/>
      <c r="AMB508" s="263"/>
      <c r="AMC508" s="263"/>
      <c r="AMD508" s="263"/>
      <c r="AME508" s="263"/>
      <c r="AMF508" s="263"/>
      <c r="AMG508" s="263"/>
      <c r="AMH508" s="263"/>
      <c r="AMI508" s="263"/>
      <c r="AMJ508" s="263"/>
      <c r="AMK508" s="263"/>
      <c r="AML508" s="263"/>
      <c r="AMM508" s="263"/>
      <c r="AMN508" s="263"/>
      <c r="AMO508" s="263"/>
      <c r="AMP508" s="263"/>
      <c r="AMQ508" s="263"/>
      <c r="AMR508" s="263"/>
      <c r="AMS508" s="263"/>
      <c r="AMT508" s="263"/>
      <c r="AMU508" s="263"/>
      <c r="AMV508" s="263"/>
      <c r="AMW508" s="263"/>
      <c r="AMX508" s="263"/>
      <c r="AMY508" s="263"/>
      <c r="AMZ508" s="263"/>
      <c r="ANA508" s="263"/>
      <c r="ANB508" s="263"/>
      <c r="ANC508" s="263"/>
      <c r="AND508" s="263"/>
      <c r="ANE508" s="263"/>
      <c r="ANF508" s="263"/>
      <c r="ANG508" s="263"/>
      <c r="ANH508" s="263"/>
      <c r="ANI508" s="263"/>
      <c r="ANJ508" s="263"/>
      <c r="ANK508" s="263"/>
      <c r="ANL508" s="263"/>
      <c r="ANM508" s="263"/>
      <c r="ANN508" s="263"/>
      <c r="ANO508" s="263"/>
      <c r="ANP508" s="263"/>
      <c r="ANQ508" s="263"/>
      <c r="ANR508" s="263"/>
      <c r="ANS508" s="263"/>
      <c r="ANT508" s="263"/>
      <c r="ANU508" s="263"/>
      <c r="ANV508" s="263"/>
      <c r="ANW508" s="263"/>
      <c r="ANX508" s="263"/>
      <c r="ANY508" s="263"/>
      <c r="ANZ508" s="263"/>
      <c r="AOA508" s="263"/>
      <c r="AOB508" s="263"/>
      <c r="AOC508" s="263"/>
      <c r="AOD508" s="263"/>
      <c r="AOE508" s="263"/>
      <c r="AOF508" s="263"/>
      <c r="AOG508" s="263"/>
      <c r="AOH508" s="263"/>
      <c r="AOI508" s="263"/>
      <c r="AOJ508" s="263"/>
      <c r="AOK508" s="263"/>
      <c r="AOL508" s="263"/>
      <c r="AOM508" s="263"/>
      <c r="AON508" s="263"/>
      <c r="AOO508" s="263"/>
      <c r="AOP508" s="263"/>
      <c r="AOQ508" s="263"/>
      <c r="AOR508" s="263"/>
      <c r="AOS508" s="263"/>
      <c r="AOT508" s="263"/>
      <c r="AOU508" s="263"/>
    </row>
    <row r="509" spans="1:1087" s="264" customFormat="1">
      <c r="A509" s="332"/>
      <c r="B509" s="328"/>
      <c r="C509" s="292"/>
      <c r="D509" s="292"/>
      <c r="E509" s="292"/>
      <c r="F509" s="333"/>
      <c r="G509" s="334"/>
      <c r="H509" s="334"/>
      <c r="I509" s="335"/>
      <c r="J509" s="292"/>
      <c r="K509" s="336"/>
      <c r="L509" s="292"/>
      <c r="N509" s="263"/>
      <c r="O509" s="263"/>
      <c r="P509" s="263"/>
      <c r="Q509" s="263"/>
      <c r="R509" s="263"/>
      <c r="S509" s="263"/>
      <c r="T509" s="263"/>
      <c r="U509" s="263"/>
      <c r="V509" s="263"/>
      <c r="W509" s="263"/>
      <c r="X509" s="263"/>
      <c r="Y509" s="263"/>
      <c r="Z509" s="263"/>
      <c r="AA509" s="263"/>
      <c r="AB509" s="263"/>
      <c r="AC509" s="263"/>
      <c r="AD509" s="263"/>
      <c r="AE509" s="263"/>
      <c r="AF509" s="263"/>
      <c r="AG509" s="263"/>
      <c r="AH509" s="263"/>
      <c r="AI509" s="263"/>
      <c r="AJ509" s="263"/>
      <c r="AK509" s="263"/>
      <c r="AL509" s="263"/>
      <c r="AM509" s="263"/>
      <c r="AN509" s="263"/>
      <c r="AO509" s="263"/>
      <c r="AP509" s="263"/>
      <c r="AQ509" s="263"/>
      <c r="AR509" s="263"/>
      <c r="AS509" s="263"/>
      <c r="AT509" s="263"/>
      <c r="AU509" s="263"/>
      <c r="AV509" s="263"/>
      <c r="AW509" s="263"/>
      <c r="AX509" s="263"/>
      <c r="AY509" s="263"/>
      <c r="AZ509" s="263"/>
      <c r="BA509" s="263"/>
      <c r="BB509" s="263"/>
      <c r="BC509" s="263"/>
      <c r="BD509" s="263"/>
      <c r="BE509" s="263"/>
      <c r="BF509" s="263"/>
      <c r="BG509" s="263"/>
      <c r="BH509" s="263"/>
      <c r="BI509" s="263"/>
      <c r="BJ509" s="263"/>
      <c r="BK509" s="263"/>
      <c r="BL509" s="263"/>
      <c r="BM509" s="263"/>
      <c r="BN509" s="263"/>
      <c r="BO509" s="263"/>
      <c r="BP509" s="263"/>
      <c r="BQ509" s="263"/>
      <c r="BR509" s="263"/>
      <c r="BS509" s="263"/>
      <c r="BT509" s="263"/>
      <c r="BU509" s="263"/>
      <c r="BV509" s="263"/>
      <c r="BW509" s="263"/>
      <c r="BX509" s="263"/>
      <c r="BY509" s="263"/>
      <c r="BZ509" s="263"/>
      <c r="CA509" s="263"/>
      <c r="CB509" s="263"/>
      <c r="CC509" s="263"/>
      <c r="CD509" s="263"/>
      <c r="CE509" s="263"/>
      <c r="CF509" s="263"/>
      <c r="CG509" s="263"/>
      <c r="CH509" s="263"/>
      <c r="CI509" s="263"/>
      <c r="CJ509" s="263"/>
      <c r="CK509" s="263"/>
      <c r="CL509" s="263"/>
      <c r="CM509" s="263"/>
      <c r="CN509" s="263"/>
      <c r="CO509" s="263"/>
      <c r="CP509" s="263"/>
      <c r="CQ509" s="263"/>
      <c r="CR509" s="263"/>
      <c r="CS509" s="263"/>
      <c r="CT509" s="263"/>
      <c r="CU509" s="263"/>
      <c r="CV509" s="263"/>
      <c r="CW509" s="263"/>
      <c r="CX509" s="263"/>
      <c r="CY509" s="263"/>
      <c r="CZ509" s="263"/>
      <c r="DA509" s="263"/>
      <c r="DB509" s="263"/>
      <c r="DC509" s="263"/>
      <c r="DD509" s="263"/>
      <c r="DE509" s="263"/>
      <c r="DF509" s="263"/>
      <c r="DG509" s="263"/>
      <c r="DH509" s="263"/>
      <c r="DI509" s="263"/>
      <c r="DJ509" s="263"/>
      <c r="DK509" s="263"/>
      <c r="DL509" s="263"/>
      <c r="DM509" s="263"/>
      <c r="DN509" s="263"/>
      <c r="DO509" s="263"/>
      <c r="DP509" s="263"/>
      <c r="DQ509" s="263"/>
      <c r="DR509" s="263"/>
      <c r="DS509" s="263"/>
      <c r="DT509" s="263"/>
      <c r="DU509" s="263"/>
      <c r="DV509" s="263"/>
      <c r="DW509" s="263"/>
      <c r="DX509" s="263"/>
      <c r="DY509" s="263"/>
      <c r="DZ509" s="263"/>
      <c r="EA509" s="263"/>
      <c r="EB509" s="263"/>
      <c r="EC509" s="263"/>
      <c r="ED509" s="263"/>
      <c r="EE509" s="263"/>
      <c r="EF509" s="263"/>
      <c r="EG509" s="263"/>
      <c r="EH509" s="263"/>
      <c r="EI509" s="263"/>
      <c r="EJ509" s="263"/>
      <c r="EK509" s="263"/>
      <c r="EL509" s="263"/>
      <c r="EM509" s="263"/>
      <c r="EN509" s="263"/>
      <c r="EO509" s="263"/>
      <c r="EP509" s="263"/>
      <c r="EQ509" s="263"/>
      <c r="ER509" s="263"/>
      <c r="ES509" s="263"/>
      <c r="ET509" s="263"/>
      <c r="EU509" s="263"/>
      <c r="EV509" s="263"/>
      <c r="EW509" s="263"/>
      <c r="EX509" s="263"/>
      <c r="EY509" s="263"/>
      <c r="EZ509" s="263"/>
      <c r="FA509" s="263"/>
      <c r="FB509" s="263"/>
      <c r="FC509" s="263"/>
      <c r="FD509" s="263"/>
      <c r="FE509" s="263"/>
      <c r="FF509" s="263"/>
      <c r="FG509" s="263"/>
      <c r="FH509" s="263"/>
      <c r="FI509" s="263"/>
      <c r="FJ509" s="263"/>
      <c r="FK509" s="263"/>
      <c r="FL509" s="263"/>
      <c r="FM509" s="263"/>
      <c r="FN509" s="263"/>
      <c r="FO509" s="263"/>
      <c r="FP509" s="263"/>
      <c r="FQ509" s="263"/>
      <c r="FR509" s="263"/>
      <c r="FS509" s="263"/>
      <c r="FT509" s="263"/>
      <c r="FU509" s="263"/>
      <c r="FV509" s="263"/>
      <c r="FW509" s="263"/>
      <c r="FX509" s="263"/>
      <c r="FY509" s="263"/>
      <c r="FZ509" s="263"/>
      <c r="GA509" s="263"/>
      <c r="GB509" s="263"/>
      <c r="GC509" s="263"/>
      <c r="GD509" s="263"/>
      <c r="GE509" s="263"/>
      <c r="GF509" s="263"/>
      <c r="GG509" s="263"/>
      <c r="GH509" s="263"/>
      <c r="GI509" s="263"/>
      <c r="GJ509" s="263"/>
      <c r="GK509" s="263"/>
      <c r="GL509" s="263"/>
      <c r="GM509" s="263"/>
      <c r="GN509" s="263"/>
      <c r="GO509" s="263"/>
      <c r="GP509" s="263"/>
      <c r="GQ509" s="263"/>
      <c r="GR509" s="263"/>
      <c r="GS509" s="263"/>
      <c r="GT509" s="263"/>
      <c r="GU509" s="263"/>
      <c r="GV509" s="263"/>
      <c r="GW509" s="263"/>
      <c r="GX509" s="263"/>
      <c r="GY509" s="263"/>
      <c r="GZ509" s="263"/>
      <c r="HA509" s="263"/>
      <c r="HB509" s="263"/>
      <c r="HC509" s="263"/>
      <c r="HD509" s="263"/>
      <c r="HE509" s="263"/>
      <c r="HF509" s="263"/>
      <c r="HG509" s="263"/>
      <c r="HH509" s="263"/>
      <c r="HI509" s="263"/>
      <c r="HJ509" s="263"/>
      <c r="HK509" s="263"/>
      <c r="HL509" s="263"/>
      <c r="HM509" s="263"/>
      <c r="HN509" s="263"/>
      <c r="HO509" s="263"/>
      <c r="HP509" s="263"/>
      <c r="HQ509" s="263"/>
      <c r="HR509" s="263"/>
      <c r="HS509" s="263"/>
      <c r="HT509" s="263"/>
      <c r="HU509" s="263"/>
      <c r="HV509" s="263"/>
      <c r="HW509" s="263"/>
      <c r="HX509" s="263"/>
      <c r="HY509" s="263"/>
      <c r="HZ509" s="263"/>
      <c r="IA509" s="263"/>
      <c r="IB509" s="263"/>
      <c r="IC509" s="263"/>
      <c r="ID509" s="263"/>
      <c r="IE509" s="263"/>
      <c r="IF509" s="263"/>
      <c r="IG509" s="263"/>
      <c r="IH509" s="263"/>
      <c r="II509" s="263"/>
      <c r="IJ509" s="263"/>
      <c r="IK509" s="263"/>
      <c r="IL509" s="263"/>
      <c r="IM509" s="263"/>
      <c r="IN509" s="263"/>
      <c r="IO509" s="263"/>
      <c r="IP509" s="263"/>
      <c r="IQ509" s="263"/>
      <c r="IR509" s="263"/>
      <c r="IS509" s="263"/>
      <c r="IT509" s="263"/>
      <c r="IU509" s="263"/>
      <c r="IV509" s="263"/>
      <c r="IW509" s="263"/>
      <c r="IX509" s="263"/>
      <c r="IY509" s="263"/>
      <c r="IZ509" s="263"/>
      <c r="JA509" s="263"/>
      <c r="JB509" s="263"/>
      <c r="JC509" s="263"/>
      <c r="JD509" s="263"/>
      <c r="JE509" s="263"/>
      <c r="JF509" s="263"/>
      <c r="JG509" s="263"/>
      <c r="JH509" s="263"/>
      <c r="JI509" s="263"/>
      <c r="JJ509" s="263"/>
      <c r="JK509" s="263"/>
      <c r="JL509" s="263"/>
      <c r="JM509" s="263"/>
      <c r="JN509" s="263"/>
      <c r="JO509" s="263"/>
      <c r="JP509" s="263"/>
      <c r="JQ509" s="263"/>
      <c r="JR509" s="263"/>
      <c r="JS509" s="263"/>
      <c r="JT509" s="263"/>
      <c r="JU509" s="263"/>
      <c r="JV509" s="263"/>
      <c r="JW509" s="263"/>
      <c r="JX509" s="263"/>
      <c r="JY509" s="263"/>
      <c r="JZ509" s="263"/>
      <c r="KA509" s="263"/>
      <c r="KB509" s="263"/>
      <c r="KC509" s="263"/>
      <c r="KD509" s="263"/>
      <c r="KE509" s="263"/>
      <c r="KF509" s="263"/>
      <c r="KG509" s="263"/>
      <c r="KH509" s="263"/>
      <c r="KI509" s="263"/>
      <c r="KJ509" s="263"/>
      <c r="KK509" s="263"/>
      <c r="KL509" s="263"/>
      <c r="KM509" s="263"/>
      <c r="KN509" s="263"/>
      <c r="KO509" s="263"/>
      <c r="KP509" s="263"/>
      <c r="KQ509" s="263"/>
      <c r="KR509" s="263"/>
      <c r="KS509" s="263"/>
      <c r="KT509" s="263"/>
      <c r="KU509" s="263"/>
      <c r="KV509" s="263"/>
      <c r="KW509" s="263"/>
      <c r="KX509" s="263"/>
      <c r="KY509" s="263"/>
      <c r="KZ509" s="263"/>
      <c r="LA509" s="263"/>
      <c r="LB509" s="263"/>
      <c r="LC509" s="263"/>
      <c r="LD509" s="263"/>
      <c r="LE509" s="263"/>
      <c r="LF509" s="263"/>
      <c r="LG509" s="263"/>
      <c r="LH509" s="263"/>
      <c r="LI509" s="263"/>
      <c r="LJ509" s="263"/>
      <c r="LK509" s="263"/>
      <c r="LL509" s="263"/>
      <c r="LM509" s="263"/>
      <c r="LN509" s="263"/>
      <c r="LO509" s="263"/>
      <c r="LP509" s="263"/>
      <c r="LQ509" s="263"/>
      <c r="LR509" s="263"/>
      <c r="LS509" s="263"/>
      <c r="LT509" s="263"/>
      <c r="LU509" s="263"/>
      <c r="LV509" s="263"/>
      <c r="LW509" s="263"/>
      <c r="LX509" s="263"/>
      <c r="LY509" s="263"/>
      <c r="LZ509" s="263"/>
      <c r="MA509" s="263"/>
      <c r="MB509" s="263"/>
      <c r="MC509" s="263"/>
      <c r="MD509" s="263"/>
      <c r="ME509" s="263"/>
      <c r="MF509" s="263"/>
      <c r="MG509" s="263"/>
      <c r="MH509" s="263"/>
      <c r="MI509" s="263"/>
      <c r="MJ509" s="263"/>
      <c r="MK509" s="263"/>
      <c r="ML509" s="263"/>
      <c r="MM509" s="263"/>
      <c r="MN509" s="263"/>
      <c r="MO509" s="263"/>
      <c r="MP509" s="263"/>
      <c r="MQ509" s="263"/>
      <c r="MR509" s="263"/>
      <c r="MS509" s="263"/>
      <c r="MT509" s="263"/>
      <c r="MU509" s="263"/>
      <c r="MV509" s="263"/>
      <c r="MW509" s="263"/>
      <c r="MX509" s="263"/>
      <c r="MY509" s="263"/>
      <c r="MZ509" s="263"/>
      <c r="NA509" s="263"/>
      <c r="NB509" s="263"/>
      <c r="NC509" s="263"/>
      <c r="ND509" s="263"/>
      <c r="NE509" s="263"/>
      <c r="NF509" s="263"/>
      <c r="NG509" s="263"/>
      <c r="NH509" s="263"/>
      <c r="NI509" s="263"/>
      <c r="NJ509" s="263"/>
      <c r="NK509" s="263"/>
      <c r="NL509" s="263"/>
      <c r="NM509" s="263"/>
      <c r="NN509" s="263"/>
      <c r="NO509" s="263"/>
      <c r="NP509" s="263"/>
      <c r="NQ509" s="263"/>
      <c r="NR509" s="263"/>
      <c r="NS509" s="263"/>
      <c r="NT509" s="263"/>
      <c r="NU509" s="263"/>
      <c r="NV509" s="263"/>
      <c r="NW509" s="263"/>
      <c r="NX509" s="263"/>
      <c r="NY509" s="263"/>
      <c r="NZ509" s="263"/>
      <c r="OA509" s="263"/>
      <c r="OB509" s="263"/>
      <c r="OC509" s="263"/>
      <c r="OD509" s="263"/>
      <c r="OE509" s="263"/>
      <c r="OF509" s="263"/>
      <c r="OG509" s="263"/>
      <c r="OH509" s="263"/>
      <c r="OI509" s="263"/>
      <c r="OJ509" s="263"/>
      <c r="OK509" s="263"/>
      <c r="OL509" s="263"/>
      <c r="OM509" s="263"/>
      <c r="ON509" s="263"/>
      <c r="OO509" s="263"/>
      <c r="OP509" s="263"/>
      <c r="OQ509" s="263"/>
      <c r="OR509" s="263"/>
      <c r="OS509" s="263"/>
      <c r="OT509" s="263"/>
      <c r="OU509" s="263"/>
      <c r="OV509" s="263"/>
      <c r="OW509" s="263"/>
      <c r="OX509" s="263"/>
      <c r="OY509" s="263"/>
      <c r="OZ509" s="263"/>
      <c r="PA509" s="263"/>
      <c r="PB509" s="263"/>
      <c r="PC509" s="263"/>
      <c r="PD509" s="263"/>
      <c r="PE509" s="263"/>
      <c r="PF509" s="263"/>
      <c r="PG509" s="263"/>
      <c r="PH509" s="263"/>
      <c r="PI509" s="263"/>
      <c r="PJ509" s="263"/>
      <c r="PK509" s="263"/>
      <c r="PL509" s="263"/>
      <c r="PM509" s="263"/>
      <c r="PN509" s="263"/>
      <c r="PO509" s="263"/>
      <c r="PP509" s="263"/>
      <c r="PQ509" s="263"/>
      <c r="PR509" s="263"/>
      <c r="PS509" s="263"/>
      <c r="PT509" s="263"/>
      <c r="PU509" s="263"/>
      <c r="PV509" s="263"/>
      <c r="PW509" s="263"/>
      <c r="PX509" s="263"/>
      <c r="PY509" s="263"/>
      <c r="PZ509" s="263"/>
      <c r="QA509" s="263"/>
      <c r="QB509" s="263"/>
      <c r="QC509" s="263"/>
      <c r="QD509" s="263"/>
      <c r="QE509" s="263"/>
      <c r="QF509" s="263"/>
      <c r="QG509" s="263"/>
      <c r="QH509" s="263"/>
      <c r="QI509" s="263"/>
      <c r="QJ509" s="263"/>
      <c r="QK509" s="263"/>
      <c r="QL509" s="263"/>
      <c r="QM509" s="263"/>
      <c r="QN509" s="263"/>
      <c r="QO509" s="263"/>
      <c r="QP509" s="263"/>
      <c r="QQ509" s="263"/>
      <c r="QR509" s="263"/>
      <c r="QS509" s="263"/>
      <c r="QT509" s="263"/>
      <c r="QU509" s="263"/>
      <c r="QV509" s="263"/>
      <c r="QW509" s="263"/>
      <c r="QX509" s="263"/>
      <c r="QY509" s="263"/>
      <c r="QZ509" s="263"/>
      <c r="RA509" s="263"/>
      <c r="RB509" s="263"/>
      <c r="RC509" s="263"/>
      <c r="RD509" s="263"/>
      <c r="RE509" s="263"/>
      <c r="RF509" s="263"/>
      <c r="RG509" s="263"/>
      <c r="RH509" s="263"/>
      <c r="RI509" s="263"/>
      <c r="RJ509" s="263"/>
      <c r="RK509" s="263"/>
      <c r="RL509" s="263"/>
      <c r="RM509" s="263"/>
      <c r="RN509" s="263"/>
      <c r="RO509" s="263"/>
      <c r="RP509" s="263"/>
      <c r="RQ509" s="263"/>
      <c r="RR509" s="263"/>
      <c r="RS509" s="263"/>
      <c r="RT509" s="263"/>
      <c r="RU509" s="263"/>
      <c r="RV509" s="263"/>
      <c r="RW509" s="263"/>
      <c r="RX509" s="263"/>
      <c r="RY509" s="263"/>
      <c r="RZ509" s="263"/>
      <c r="SA509" s="263"/>
      <c r="SB509" s="263"/>
      <c r="SC509" s="263"/>
      <c r="SD509" s="263"/>
      <c r="SE509" s="263"/>
      <c r="SF509" s="263"/>
      <c r="SG509" s="263"/>
      <c r="SH509" s="263"/>
      <c r="SI509" s="263"/>
      <c r="SJ509" s="263"/>
      <c r="SK509" s="263"/>
      <c r="SL509" s="263"/>
      <c r="SM509" s="263"/>
      <c r="SN509" s="263"/>
      <c r="SO509" s="263"/>
      <c r="SP509" s="263"/>
      <c r="SQ509" s="263"/>
      <c r="SR509" s="263"/>
      <c r="SS509" s="263"/>
      <c r="ST509" s="263"/>
      <c r="SU509" s="263"/>
      <c r="SV509" s="263"/>
      <c r="SW509" s="263"/>
      <c r="SX509" s="263"/>
      <c r="SY509" s="263"/>
      <c r="SZ509" s="263"/>
      <c r="TA509" s="263"/>
      <c r="TB509" s="263"/>
      <c r="TC509" s="263"/>
      <c r="TD509" s="263"/>
      <c r="TE509" s="263"/>
      <c r="TF509" s="263"/>
      <c r="TG509" s="263"/>
      <c r="TH509" s="263"/>
      <c r="TI509" s="263"/>
      <c r="TJ509" s="263"/>
      <c r="TK509" s="263"/>
      <c r="TL509" s="263"/>
      <c r="TM509" s="263"/>
      <c r="TN509" s="263"/>
      <c r="TO509" s="263"/>
      <c r="TP509" s="263"/>
      <c r="TQ509" s="263"/>
      <c r="TR509" s="263"/>
      <c r="TS509" s="263"/>
      <c r="TT509" s="263"/>
      <c r="TU509" s="263"/>
      <c r="TV509" s="263"/>
      <c r="TW509" s="263"/>
      <c r="TX509" s="263"/>
      <c r="TY509" s="263"/>
      <c r="TZ509" s="263"/>
      <c r="UA509" s="263"/>
      <c r="UB509" s="263"/>
      <c r="UC509" s="263"/>
      <c r="UD509" s="263"/>
      <c r="UE509" s="263"/>
      <c r="UF509" s="263"/>
      <c r="UG509" s="263"/>
      <c r="UH509" s="263"/>
      <c r="UI509" s="263"/>
      <c r="UJ509" s="263"/>
      <c r="UK509" s="263"/>
      <c r="UL509" s="263"/>
      <c r="UM509" s="263"/>
      <c r="UN509" s="263"/>
      <c r="UO509" s="263"/>
      <c r="UP509" s="263"/>
      <c r="UQ509" s="263"/>
      <c r="UR509" s="263"/>
      <c r="US509" s="263"/>
      <c r="UT509" s="263"/>
      <c r="UU509" s="263"/>
      <c r="UV509" s="263"/>
      <c r="UW509" s="263"/>
      <c r="UX509" s="263"/>
      <c r="UY509" s="263"/>
      <c r="UZ509" s="263"/>
      <c r="VA509" s="263"/>
      <c r="VB509" s="263"/>
      <c r="VC509" s="263"/>
      <c r="VD509" s="263"/>
      <c r="VE509" s="263"/>
      <c r="VF509" s="263"/>
      <c r="VG509" s="263"/>
      <c r="VH509" s="263"/>
      <c r="VI509" s="263"/>
      <c r="VJ509" s="263"/>
      <c r="VK509" s="263"/>
      <c r="VL509" s="263"/>
      <c r="VM509" s="263"/>
      <c r="VN509" s="263"/>
      <c r="VO509" s="263"/>
      <c r="VP509" s="263"/>
      <c r="VQ509" s="263"/>
      <c r="VR509" s="263"/>
      <c r="VS509" s="263"/>
      <c r="VT509" s="263"/>
      <c r="VU509" s="263"/>
      <c r="VV509" s="263"/>
      <c r="VW509" s="263"/>
      <c r="VX509" s="263"/>
      <c r="VY509" s="263"/>
      <c r="VZ509" s="263"/>
      <c r="WA509" s="263"/>
      <c r="WB509" s="263"/>
      <c r="WC509" s="263"/>
      <c r="WD509" s="263"/>
      <c r="WE509" s="263"/>
      <c r="WF509" s="263"/>
      <c r="WG509" s="263"/>
      <c r="WH509" s="263"/>
      <c r="WI509" s="263"/>
      <c r="WJ509" s="263"/>
      <c r="WK509" s="263"/>
      <c r="WL509" s="263"/>
      <c r="WM509" s="263"/>
      <c r="WN509" s="263"/>
      <c r="WO509" s="263"/>
      <c r="WP509" s="263"/>
      <c r="WQ509" s="263"/>
      <c r="WR509" s="263"/>
      <c r="WS509" s="263"/>
      <c r="WT509" s="263"/>
      <c r="WU509" s="263"/>
      <c r="WV509" s="263"/>
      <c r="WW509" s="263"/>
      <c r="WX509" s="263"/>
      <c r="WY509" s="263"/>
      <c r="WZ509" s="263"/>
      <c r="XA509" s="263"/>
      <c r="XB509" s="263"/>
      <c r="XC509" s="263"/>
      <c r="XD509" s="263"/>
      <c r="XE509" s="263"/>
      <c r="XF509" s="263"/>
      <c r="XG509" s="263"/>
      <c r="XH509" s="263"/>
      <c r="XI509" s="263"/>
      <c r="XJ509" s="263"/>
      <c r="XK509" s="263"/>
      <c r="XL509" s="263"/>
      <c r="XM509" s="263"/>
      <c r="XN509" s="263"/>
      <c r="XO509" s="263"/>
      <c r="XP509" s="263"/>
      <c r="XQ509" s="263"/>
      <c r="XR509" s="263"/>
      <c r="XS509" s="263"/>
      <c r="XT509" s="263"/>
      <c r="XU509" s="263"/>
      <c r="XV509" s="263"/>
      <c r="XW509" s="263"/>
      <c r="XX509" s="263"/>
      <c r="XY509" s="263"/>
      <c r="XZ509" s="263"/>
      <c r="YA509" s="263"/>
      <c r="YB509" s="263"/>
      <c r="YC509" s="263"/>
      <c r="YD509" s="263"/>
      <c r="YE509" s="263"/>
      <c r="YF509" s="263"/>
      <c r="YG509" s="263"/>
      <c r="YH509" s="263"/>
      <c r="YI509" s="263"/>
      <c r="YJ509" s="263"/>
      <c r="YK509" s="263"/>
      <c r="YL509" s="263"/>
      <c r="YM509" s="263"/>
      <c r="YN509" s="263"/>
      <c r="YO509" s="263"/>
      <c r="YP509" s="263"/>
      <c r="YQ509" s="263"/>
      <c r="YR509" s="263"/>
      <c r="YS509" s="263"/>
      <c r="YT509" s="263"/>
      <c r="YU509" s="263"/>
      <c r="YV509" s="263"/>
      <c r="YW509" s="263"/>
      <c r="YX509" s="263"/>
      <c r="YY509" s="263"/>
      <c r="YZ509" s="263"/>
      <c r="ZA509" s="263"/>
      <c r="ZB509" s="263"/>
      <c r="ZC509" s="263"/>
      <c r="ZD509" s="263"/>
      <c r="ZE509" s="263"/>
      <c r="ZF509" s="263"/>
      <c r="ZG509" s="263"/>
      <c r="ZH509" s="263"/>
      <c r="ZI509" s="263"/>
      <c r="ZJ509" s="263"/>
      <c r="ZK509" s="263"/>
      <c r="ZL509" s="263"/>
      <c r="ZM509" s="263"/>
      <c r="ZN509" s="263"/>
      <c r="ZO509" s="263"/>
      <c r="ZP509" s="263"/>
      <c r="ZQ509" s="263"/>
      <c r="ZR509" s="263"/>
      <c r="ZS509" s="263"/>
      <c r="ZT509" s="263"/>
      <c r="ZU509" s="263"/>
      <c r="ZV509" s="263"/>
      <c r="ZW509" s="263"/>
      <c r="ZX509" s="263"/>
      <c r="ZY509" s="263"/>
      <c r="ZZ509" s="263"/>
      <c r="AAA509" s="263"/>
      <c r="AAB509" s="263"/>
      <c r="AAC509" s="263"/>
      <c r="AAD509" s="263"/>
      <c r="AAE509" s="263"/>
      <c r="AAF509" s="263"/>
      <c r="AAG509" s="263"/>
      <c r="AAH509" s="263"/>
      <c r="AAI509" s="263"/>
      <c r="AAJ509" s="263"/>
      <c r="AAK509" s="263"/>
      <c r="AAL509" s="263"/>
      <c r="AAM509" s="263"/>
      <c r="AAN509" s="263"/>
      <c r="AAO509" s="263"/>
      <c r="AAP509" s="263"/>
      <c r="AAQ509" s="263"/>
      <c r="AAR509" s="263"/>
      <c r="AAS509" s="263"/>
      <c r="AAT509" s="263"/>
      <c r="AAU509" s="263"/>
      <c r="AAV509" s="263"/>
      <c r="AAW509" s="263"/>
      <c r="AAX509" s="263"/>
      <c r="AAY509" s="263"/>
      <c r="AAZ509" s="263"/>
      <c r="ABA509" s="263"/>
      <c r="ABB509" s="263"/>
      <c r="ABC509" s="263"/>
      <c r="ABD509" s="263"/>
      <c r="ABE509" s="263"/>
      <c r="ABF509" s="263"/>
      <c r="ABG509" s="263"/>
      <c r="ABH509" s="263"/>
      <c r="ABI509" s="263"/>
      <c r="ABJ509" s="263"/>
      <c r="ABK509" s="263"/>
      <c r="ABL509" s="263"/>
      <c r="ABM509" s="263"/>
      <c r="ABN509" s="263"/>
      <c r="ABO509" s="263"/>
      <c r="ABP509" s="263"/>
      <c r="ABQ509" s="263"/>
      <c r="ABR509" s="263"/>
      <c r="ABS509" s="263"/>
      <c r="ABT509" s="263"/>
      <c r="ABU509" s="263"/>
      <c r="ABV509" s="263"/>
      <c r="ABW509" s="263"/>
      <c r="ABX509" s="263"/>
      <c r="ABY509" s="263"/>
      <c r="ABZ509" s="263"/>
      <c r="ACA509" s="263"/>
      <c r="ACB509" s="263"/>
      <c r="ACC509" s="263"/>
      <c r="ACD509" s="263"/>
      <c r="ACE509" s="263"/>
      <c r="ACF509" s="263"/>
      <c r="ACG509" s="263"/>
      <c r="ACH509" s="263"/>
      <c r="ACI509" s="263"/>
      <c r="ACJ509" s="263"/>
      <c r="ACK509" s="263"/>
      <c r="ACL509" s="263"/>
      <c r="ACM509" s="263"/>
      <c r="ACN509" s="263"/>
      <c r="ACO509" s="263"/>
      <c r="ACP509" s="263"/>
      <c r="ACQ509" s="263"/>
      <c r="ACR509" s="263"/>
      <c r="ACS509" s="263"/>
      <c r="ACT509" s="263"/>
      <c r="ACU509" s="263"/>
      <c r="ACV509" s="263"/>
      <c r="ACW509" s="263"/>
      <c r="ACX509" s="263"/>
      <c r="ACY509" s="263"/>
      <c r="ACZ509" s="263"/>
      <c r="ADA509" s="263"/>
      <c r="ADB509" s="263"/>
      <c r="ADC509" s="263"/>
      <c r="ADD509" s="263"/>
      <c r="ADE509" s="263"/>
      <c r="ADF509" s="263"/>
      <c r="ADG509" s="263"/>
      <c r="ADH509" s="263"/>
      <c r="ADI509" s="263"/>
      <c r="ADJ509" s="263"/>
      <c r="ADK509" s="263"/>
      <c r="ADL509" s="263"/>
      <c r="ADM509" s="263"/>
      <c r="ADN509" s="263"/>
      <c r="ADO509" s="263"/>
      <c r="ADP509" s="263"/>
      <c r="ADQ509" s="263"/>
      <c r="ADR509" s="263"/>
      <c r="ADS509" s="263"/>
      <c r="ADT509" s="263"/>
      <c r="ADU509" s="263"/>
      <c r="ADV509" s="263"/>
      <c r="ADW509" s="263"/>
      <c r="ADX509" s="263"/>
      <c r="ADY509" s="263"/>
      <c r="ADZ509" s="263"/>
      <c r="AEA509" s="263"/>
      <c r="AEB509" s="263"/>
      <c r="AEC509" s="263"/>
      <c r="AED509" s="263"/>
      <c r="AEE509" s="263"/>
      <c r="AEF509" s="263"/>
      <c r="AEG509" s="263"/>
      <c r="AEH509" s="263"/>
      <c r="AEI509" s="263"/>
      <c r="AEJ509" s="263"/>
      <c r="AEK509" s="263"/>
      <c r="AEL509" s="263"/>
      <c r="AEM509" s="263"/>
      <c r="AEN509" s="263"/>
      <c r="AEO509" s="263"/>
      <c r="AEP509" s="263"/>
      <c r="AEQ509" s="263"/>
      <c r="AER509" s="263"/>
      <c r="AES509" s="263"/>
      <c r="AET509" s="263"/>
      <c r="AEU509" s="263"/>
      <c r="AEV509" s="263"/>
      <c r="AEW509" s="263"/>
      <c r="AEX509" s="263"/>
      <c r="AEY509" s="263"/>
      <c r="AEZ509" s="263"/>
      <c r="AFA509" s="263"/>
      <c r="AFB509" s="263"/>
      <c r="AFC509" s="263"/>
      <c r="AFD509" s="263"/>
      <c r="AFE509" s="263"/>
      <c r="AFF509" s="263"/>
      <c r="AFG509" s="263"/>
      <c r="AFH509" s="263"/>
      <c r="AFI509" s="263"/>
      <c r="AFJ509" s="263"/>
      <c r="AFK509" s="263"/>
      <c r="AFL509" s="263"/>
      <c r="AFM509" s="263"/>
      <c r="AFN509" s="263"/>
      <c r="AFO509" s="263"/>
      <c r="AFP509" s="263"/>
      <c r="AFQ509" s="263"/>
      <c r="AFR509" s="263"/>
      <c r="AFS509" s="263"/>
      <c r="AFT509" s="263"/>
      <c r="AFU509" s="263"/>
      <c r="AFV509" s="263"/>
      <c r="AFW509" s="263"/>
      <c r="AFX509" s="263"/>
      <c r="AFY509" s="263"/>
      <c r="AFZ509" s="263"/>
      <c r="AGA509" s="263"/>
      <c r="AGB509" s="263"/>
      <c r="AGC509" s="263"/>
      <c r="AGD509" s="263"/>
      <c r="AGE509" s="263"/>
      <c r="AGF509" s="263"/>
      <c r="AGG509" s="263"/>
      <c r="AGH509" s="263"/>
      <c r="AGI509" s="263"/>
      <c r="AGJ509" s="263"/>
      <c r="AGK509" s="263"/>
      <c r="AGL509" s="263"/>
      <c r="AGM509" s="263"/>
      <c r="AGN509" s="263"/>
      <c r="AGO509" s="263"/>
      <c r="AGP509" s="263"/>
      <c r="AGQ509" s="263"/>
      <c r="AGR509" s="263"/>
      <c r="AGS509" s="263"/>
      <c r="AGT509" s="263"/>
      <c r="AGU509" s="263"/>
      <c r="AGV509" s="263"/>
      <c r="AGW509" s="263"/>
      <c r="AGX509" s="263"/>
      <c r="AGY509" s="263"/>
      <c r="AGZ509" s="263"/>
      <c r="AHA509" s="263"/>
      <c r="AHB509" s="263"/>
      <c r="AHC509" s="263"/>
      <c r="AHD509" s="263"/>
      <c r="AHE509" s="263"/>
      <c r="AHF509" s="263"/>
      <c r="AHG509" s="263"/>
      <c r="AHH509" s="263"/>
      <c r="AHI509" s="263"/>
      <c r="AHJ509" s="263"/>
      <c r="AHK509" s="263"/>
      <c r="AHL509" s="263"/>
      <c r="AHM509" s="263"/>
      <c r="AHN509" s="263"/>
      <c r="AHO509" s="263"/>
      <c r="AHP509" s="263"/>
      <c r="AHQ509" s="263"/>
      <c r="AHR509" s="263"/>
      <c r="AHS509" s="263"/>
      <c r="AHT509" s="263"/>
      <c r="AHU509" s="263"/>
      <c r="AHV509" s="263"/>
      <c r="AHW509" s="263"/>
      <c r="AHX509" s="263"/>
      <c r="AHY509" s="263"/>
      <c r="AHZ509" s="263"/>
      <c r="AIA509" s="263"/>
      <c r="AIB509" s="263"/>
      <c r="AIC509" s="263"/>
      <c r="AID509" s="263"/>
      <c r="AIE509" s="263"/>
      <c r="AIF509" s="263"/>
      <c r="AIG509" s="263"/>
      <c r="AIH509" s="263"/>
      <c r="AII509" s="263"/>
      <c r="AIJ509" s="263"/>
      <c r="AIK509" s="263"/>
      <c r="AIL509" s="263"/>
      <c r="AIM509" s="263"/>
      <c r="AIN509" s="263"/>
      <c r="AIO509" s="263"/>
      <c r="AIP509" s="263"/>
      <c r="AIQ509" s="263"/>
      <c r="AIR509" s="263"/>
      <c r="AIS509" s="263"/>
      <c r="AIT509" s="263"/>
      <c r="AIU509" s="263"/>
      <c r="AIV509" s="263"/>
      <c r="AIW509" s="263"/>
      <c r="AIX509" s="263"/>
      <c r="AIY509" s="263"/>
      <c r="AIZ509" s="263"/>
      <c r="AJA509" s="263"/>
      <c r="AJB509" s="263"/>
      <c r="AJC509" s="263"/>
      <c r="AJD509" s="263"/>
      <c r="AJE509" s="263"/>
      <c r="AJF509" s="263"/>
      <c r="AJG509" s="263"/>
      <c r="AJH509" s="263"/>
      <c r="AJI509" s="263"/>
      <c r="AJJ509" s="263"/>
      <c r="AJK509" s="263"/>
      <c r="AJL509" s="263"/>
      <c r="AJM509" s="263"/>
      <c r="AJN509" s="263"/>
      <c r="AJO509" s="263"/>
      <c r="AJP509" s="263"/>
      <c r="AJQ509" s="263"/>
      <c r="AJR509" s="263"/>
      <c r="AJS509" s="263"/>
      <c r="AJT509" s="263"/>
      <c r="AJU509" s="263"/>
      <c r="AJV509" s="263"/>
      <c r="AJW509" s="263"/>
      <c r="AJX509" s="263"/>
      <c r="AJY509" s="263"/>
      <c r="AJZ509" s="263"/>
      <c r="AKA509" s="263"/>
      <c r="AKB509" s="263"/>
      <c r="AKC509" s="263"/>
      <c r="AKD509" s="263"/>
      <c r="AKE509" s="263"/>
      <c r="AKF509" s="263"/>
      <c r="AKG509" s="263"/>
      <c r="AKH509" s="263"/>
      <c r="AKI509" s="263"/>
      <c r="AKJ509" s="263"/>
      <c r="AKK509" s="263"/>
      <c r="AKL509" s="263"/>
      <c r="AKM509" s="263"/>
      <c r="AKN509" s="263"/>
      <c r="AKO509" s="263"/>
      <c r="AKP509" s="263"/>
      <c r="AKQ509" s="263"/>
      <c r="AKR509" s="263"/>
      <c r="AKS509" s="263"/>
      <c r="AKT509" s="263"/>
      <c r="AKU509" s="263"/>
      <c r="AKV509" s="263"/>
      <c r="AKW509" s="263"/>
      <c r="AKX509" s="263"/>
      <c r="AKY509" s="263"/>
      <c r="AKZ509" s="263"/>
      <c r="ALA509" s="263"/>
      <c r="ALB509" s="263"/>
      <c r="ALC509" s="263"/>
      <c r="ALD509" s="263"/>
      <c r="ALE509" s="263"/>
      <c r="ALF509" s="263"/>
      <c r="ALG509" s="263"/>
      <c r="ALH509" s="263"/>
      <c r="ALI509" s="263"/>
      <c r="ALJ509" s="263"/>
      <c r="ALK509" s="263"/>
      <c r="ALL509" s="263"/>
      <c r="ALM509" s="263"/>
      <c r="ALN509" s="263"/>
      <c r="ALO509" s="263"/>
      <c r="ALP509" s="263"/>
      <c r="ALQ509" s="263"/>
      <c r="ALR509" s="263"/>
      <c r="ALS509" s="263"/>
      <c r="ALT509" s="263"/>
      <c r="ALU509" s="263"/>
      <c r="ALV509" s="263"/>
      <c r="ALW509" s="263"/>
      <c r="ALX509" s="263"/>
      <c r="ALY509" s="263"/>
      <c r="ALZ509" s="263"/>
      <c r="AMA509" s="263"/>
      <c r="AMB509" s="263"/>
      <c r="AMC509" s="263"/>
      <c r="AMD509" s="263"/>
      <c r="AME509" s="263"/>
      <c r="AMF509" s="263"/>
      <c r="AMG509" s="263"/>
      <c r="AMH509" s="263"/>
      <c r="AMI509" s="263"/>
      <c r="AMJ509" s="263"/>
      <c r="AMK509" s="263"/>
      <c r="AML509" s="263"/>
      <c r="AMM509" s="263"/>
      <c r="AMN509" s="263"/>
      <c r="AMO509" s="263"/>
      <c r="AMP509" s="263"/>
      <c r="AMQ509" s="263"/>
      <c r="AMR509" s="263"/>
      <c r="AMS509" s="263"/>
      <c r="AMT509" s="263"/>
      <c r="AMU509" s="263"/>
      <c r="AMV509" s="263"/>
      <c r="AMW509" s="263"/>
      <c r="AMX509" s="263"/>
      <c r="AMY509" s="263"/>
      <c r="AMZ509" s="263"/>
      <c r="ANA509" s="263"/>
      <c r="ANB509" s="263"/>
      <c r="ANC509" s="263"/>
      <c r="AND509" s="263"/>
      <c r="ANE509" s="263"/>
      <c r="ANF509" s="263"/>
      <c r="ANG509" s="263"/>
      <c r="ANH509" s="263"/>
      <c r="ANI509" s="263"/>
      <c r="ANJ509" s="263"/>
      <c r="ANK509" s="263"/>
      <c r="ANL509" s="263"/>
      <c r="ANM509" s="263"/>
      <c r="ANN509" s="263"/>
      <c r="ANO509" s="263"/>
      <c r="ANP509" s="263"/>
      <c r="ANQ509" s="263"/>
      <c r="ANR509" s="263"/>
      <c r="ANS509" s="263"/>
      <c r="ANT509" s="263"/>
      <c r="ANU509" s="263"/>
      <c r="ANV509" s="263"/>
      <c r="ANW509" s="263"/>
      <c r="ANX509" s="263"/>
      <c r="ANY509" s="263"/>
      <c r="ANZ509" s="263"/>
      <c r="AOA509" s="263"/>
      <c r="AOB509" s="263"/>
      <c r="AOC509" s="263"/>
      <c r="AOD509" s="263"/>
      <c r="AOE509" s="263"/>
      <c r="AOF509" s="263"/>
      <c r="AOG509" s="263"/>
      <c r="AOH509" s="263"/>
      <c r="AOI509" s="263"/>
      <c r="AOJ509" s="263"/>
      <c r="AOK509" s="263"/>
      <c r="AOL509" s="263"/>
      <c r="AOM509" s="263"/>
      <c r="AON509" s="263"/>
      <c r="AOO509" s="263"/>
      <c r="AOP509" s="263"/>
      <c r="AOQ509" s="263"/>
      <c r="AOR509" s="263"/>
      <c r="AOS509" s="263"/>
      <c r="AOT509" s="263"/>
      <c r="AOU509" s="263"/>
    </row>
    <row r="510" spans="1:1087" s="264" customFormat="1">
      <c r="A510" s="332"/>
      <c r="B510" s="328"/>
      <c r="C510" s="292"/>
      <c r="D510" s="292"/>
      <c r="E510" s="292"/>
      <c r="F510" s="333"/>
      <c r="G510" s="334"/>
      <c r="H510" s="334"/>
      <c r="I510" s="335"/>
      <c r="J510" s="292"/>
      <c r="K510" s="336"/>
      <c r="L510" s="292"/>
      <c r="N510" s="263"/>
      <c r="O510" s="263"/>
      <c r="P510" s="263"/>
      <c r="Q510" s="263"/>
      <c r="R510" s="263"/>
      <c r="S510" s="263"/>
      <c r="T510" s="263"/>
      <c r="U510" s="263"/>
      <c r="V510" s="263"/>
      <c r="W510" s="263"/>
      <c r="X510" s="263"/>
      <c r="Y510" s="263"/>
      <c r="Z510" s="263"/>
      <c r="AA510" s="263"/>
      <c r="AB510" s="263"/>
      <c r="AC510" s="263"/>
      <c r="AD510" s="263"/>
      <c r="AE510" s="263"/>
      <c r="AF510" s="263"/>
      <c r="AG510" s="263"/>
      <c r="AH510" s="263"/>
      <c r="AI510" s="263"/>
      <c r="AJ510" s="263"/>
      <c r="AK510" s="263"/>
      <c r="AL510" s="263"/>
      <c r="AM510" s="263"/>
      <c r="AN510" s="263"/>
      <c r="AO510" s="263"/>
      <c r="AP510" s="263"/>
      <c r="AQ510" s="263"/>
      <c r="AR510" s="263"/>
      <c r="AS510" s="263"/>
      <c r="AT510" s="263"/>
      <c r="AU510" s="263"/>
      <c r="AV510" s="263"/>
      <c r="AW510" s="263"/>
      <c r="AX510" s="263"/>
      <c r="AY510" s="263"/>
      <c r="AZ510" s="263"/>
      <c r="BA510" s="263"/>
      <c r="BB510" s="263"/>
      <c r="BC510" s="263"/>
      <c r="BD510" s="263"/>
      <c r="BE510" s="263"/>
      <c r="BF510" s="263"/>
      <c r="BG510" s="263"/>
      <c r="BH510" s="263"/>
      <c r="BI510" s="263"/>
      <c r="BJ510" s="263"/>
      <c r="BK510" s="263"/>
      <c r="BL510" s="263"/>
      <c r="BM510" s="263"/>
      <c r="BN510" s="263"/>
      <c r="BO510" s="263"/>
      <c r="BP510" s="263"/>
      <c r="BQ510" s="263"/>
      <c r="BR510" s="263"/>
      <c r="BS510" s="263"/>
      <c r="BT510" s="263"/>
      <c r="BU510" s="263"/>
      <c r="BV510" s="263"/>
      <c r="BW510" s="263"/>
      <c r="BX510" s="263"/>
      <c r="BY510" s="263"/>
      <c r="BZ510" s="263"/>
      <c r="CA510" s="263"/>
      <c r="CB510" s="263"/>
      <c r="CC510" s="263"/>
      <c r="CD510" s="263"/>
      <c r="CE510" s="263"/>
      <c r="CF510" s="263"/>
      <c r="CG510" s="263"/>
      <c r="CH510" s="263"/>
      <c r="CI510" s="263"/>
      <c r="CJ510" s="263"/>
      <c r="CK510" s="263"/>
      <c r="CL510" s="263"/>
      <c r="CM510" s="263"/>
      <c r="CN510" s="263"/>
      <c r="CO510" s="263"/>
      <c r="CP510" s="263"/>
      <c r="CQ510" s="263"/>
      <c r="CR510" s="263"/>
      <c r="CS510" s="263"/>
      <c r="CT510" s="263"/>
      <c r="CU510" s="263"/>
      <c r="CV510" s="263"/>
      <c r="CW510" s="263"/>
      <c r="CX510" s="263"/>
      <c r="CY510" s="263"/>
      <c r="CZ510" s="263"/>
      <c r="DA510" s="263"/>
      <c r="DB510" s="263"/>
      <c r="DC510" s="263"/>
      <c r="DD510" s="263"/>
      <c r="DE510" s="263"/>
      <c r="DF510" s="263"/>
      <c r="DG510" s="263"/>
      <c r="DH510" s="263"/>
      <c r="DI510" s="263"/>
      <c r="DJ510" s="263"/>
      <c r="DK510" s="263"/>
      <c r="DL510" s="263"/>
      <c r="DM510" s="263"/>
      <c r="DN510" s="263"/>
      <c r="DO510" s="263"/>
      <c r="DP510" s="263"/>
      <c r="DQ510" s="263"/>
      <c r="DR510" s="263"/>
      <c r="DS510" s="263"/>
      <c r="DT510" s="263"/>
      <c r="DU510" s="263"/>
      <c r="DV510" s="263"/>
      <c r="DW510" s="263"/>
      <c r="DX510" s="263"/>
      <c r="DY510" s="263"/>
      <c r="DZ510" s="263"/>
      <c r="EA510" s="263"/>
      <c r="EB510" s="263"/>
      <c r="EC510" s="263"/>
      <c r="ED510" s="263"/>
      <c r="EE510" s="263"/>
      <c r="EF510" s="263"/>
      <c r="EG510" s="263"/>
      <c r="EH510" s="263"/>
      <c r="EI510" s="263"/>
      <c r="EJ510" s="263"/>
      <c r="EK510" s="263"/>
      <c r="EL510" s="263"/>
      <c r="EM510" s="263"/>
      <c r="EN510" s="263"/>
      <c r="EO510" s="263"/>
      <c r="EP510" s="263"/>
      <c r="EQ510" s="263"/>
      <c r="ER510" s="263"/>
      <c r="ES510" s="263"/>
      <c r="ET510" s="263"/>
      <c r="EU510" s="263"/>
      <c r="EV510" s="263"/>
      <c r="EW510" s="263"/>
      <c r="EX510" s="263"/>
      <c r="EY510" s="263"/>
      <c r="EZ510" s="263"/>
      <c r="FA510" s="263"/>
      <c r="FB510" s="263"/>
      <c r="FC510" s="263"/>
      <c r="FD510" s="263"/>
      <c r="FE510" s="263"/>
      <c r="FF510" s="263"/>
      <c r="FG510" s="263"/>
      <c r="FH510" s="263"/>
      <c r="FI510" s="263"/>
      <c r="FJ510" s="263"/>
      <c r="FK510" s="263"/>
      <c r="FL510" s="263"/>
      <c r="FM510" s="263"/>
      <c r="FN510" s="263"/>
      <c r="FO510" s="263"/>
      <c r="FP510" s="263"/>
      <c r="FQ510" s="263"/>
      <c r="FR510" s="263"/>
      <c r="FS510" s="263"/>
      <c r="FT510" s="263"/>
      <c r="FU510" s="263"/>
      <c r="FV510" s="263"/>
      <c r="FW510" s="263"/>
      <c r="FX510" s="263"/>
      <c r="FY510" s="263"/>
      <c r="FZ510" s="263"/>
      <c r="GA510" s="263"/>
      <c r="GB510" s="263"/>
      <c r="GC510" s="263"/>
      <c r="GD510" s="263"/>
      <c r="GE510" s="263"/>
      <c r="GF510" s="263"/>
      <c r="GG510" s="263"/>
      <c r="GH510" s="263"/>
      <c r="GI510" s="263"/>
      <c r="GJ510" s="263"/>
      <c r="GK510" s="263"/>
      <c r="GL510" s="263"/>
      <c r="GM510" s="263"/>
      <c r="GN510" s="263"/>
      <c r="GO510" s="263"/>
      <c r="GP510" s="263"/>
      <c r="GQ510" s="263"/>
      <c r="GR510" s="263"/>
      <c r="GS510" s="263"/>
      <c r="GT510" s="263"/>
      <c r="GU510" s="263"/>
      <c r="GV510" s="263"/>
      <c r="GW510" s="263"/>
      <c r="GX510" s="263"/>
      <c r="GY510" s="263"/>
      <c r="GZ510" s="263"/>
      <c r="HA510" s="263"/>
      <c r="HB510" s="263"/>
      <c r="HC510" s="263"/>
      <c r="HD510" s="263"/>
      <c r="HE510" s="263"/>
      <c r="HF510" s="263"/>
      <c r="HG510" s="263"/>
      <c r="HH510" s="263"/>
      <c r="HI510" s="263"/>
      <c r="HJ510" s="263"/>
      <c r="HK510" s="263"/>
      <c r="HL510" s="263"/>
      <c r="HM510" s="263"/>
      <c r="HN510" s="263"/>
      <c r="HO510" s="263"/>
      <c r="HP510" s="263"/>
      <c r="HQ510" s="263"/>
      <c r="HR510" s="263"/>
      <c r="HS510" s="263"/>
      <c r="HT510" s="263"/>
      <c r="HU510" s="263"/>
      <c r="HV510" s="263"/>
      <c r="HW510" s="263"/>
      <c r="HX510" s="263"/>
      <c r="HY510" s="263"/>
      <c r="HZ510" s="263"/>
      <c r="IA510" s="263"/>
      <c r="IB510" s="263"/>
      <c r="IC510" s="263"/>
      <c r="ID510" s="263"/>
      <c r="IE510" s="263"/>
      <c r="IF510" s="263"/>
      <c r="IG510" s="263"/>
      <c r="IH510" s="263"/>
      <c r="II510" s="263"/>
      <c r="IJ510" s="263"/>
      <c r="IK510" s="263"/>
      <c r="IL510" s="263"/>
      <c r="IM510" s="263"/>
      <c r="IN510" s="263"/>
      <c r="IO510" s="263"/>
      <c r="IP510" s="263"/>
      <c r="IQ510" s="263"/>
      <c r="IR510" s="263"/>
      <c r="IS510" s="263"/>
      <c r="IT510" s="263"/>
      <c r="IU510" s="263"/>
      <c r="IV510" s="263"/>
      <c r="IW510" s="263"/>
      <c r="IX510" s="263"/>
      <c r="IY510" s="263"/>
      <c r="IZ510" s="263"/>
      <c r="JA510" s="263"/>
      <c r="JB510" s="263"/>
      <c r="JC510" s="263"/>
      <c r="JD510" s="263"/>
      <c r="JE510" s="263"/>
      <c r="JF510" s="263"/>
      <c r="JG510" s="263"/>
      <c r="JH510" s="263"/>
      <c r="JI510" s="263"/>
      <c r="JJ510" s="263"/>
      <c r="JK510" s="263"/>
      <c r="JL510" s="263"/>
      <c r="JM510" s="263"/>
      <c r="JN510" s="263"/>
      <c r="JO510" s="263"/>
      <c r="JP510" s="263"/>
      <c r="JQ510" s="263"/>
      <c r="JR510" s="263"/>
      <c r="JS510" s="263"/>
      <c r="JT510" s="263"/>
      <c r="JU510" s="263"/>
      <c r="JV510" s="263"/>
      <c r="JW510" s="263"/>
      <c r="JX510" s="263"/>
      <c r="JY510" s="263"/>
      <c r="JZ510" s="263"/>
      <c r="KA510" s="263"/>
      <c r="KB510" s="263"/>
      <c r="KC510" s="263"/>
      <c r="KD510" s="263"/>
      <c r="KE510" s="263"/>
      <c r="KF510" s="263"/>
      <c r="KG510" s="263"/>
      <c r="KH510" s="263"/>
      <c r="KI510" s="263"/>
      <c r="KJ510" s="263"/>
      <c r="KK510" s="263"/>
      <c r="KL510" s="263"/>
      <c r="KM510" s="263"/>
      <c r="KN510" s="263"/>
      <c r="KO510" s="263"/>
      <c r="KP510" s="263"/>
      <c r="KQ510" s="263"/>
      <c r="KR510" s="263"/>
      <c r="KS510" s="263"/>
      <c r="KT510" s="263"/>
      <c r="KU510" s="263"/>
      <c r="KV510" s="263"/>
      <c r="KW510" s="263"/>
      <c r="KX510" s="263"/>
      <c r="KY510" s="263"/>
      <c r="KZ510" s="263"/>
      <c r="LA510" s="263"/>
      <c r="LB510" s="263"/>
      <c r="LC510" s="263"/>
      <c r="LD510" s="263"/>
      <c r="LE510" s="263"/>
      <c r="LF510" s="263"/>
      <c r="LG510" s="263"/>
      <c r="LH510" s="263"/>
      <c r="LI510" s="263"/>
      <c r="LJ510" s="263"/>
      <c r="LK510" s="263"/>
      <c r="LL510" s="263"/>
      <c r="LM510" s="263"/>
      <c r="LN510" s="263"/>
      <c r="LO510" s="263"/>
      <c r="LP510" s="263"/>
      <c r="LQ510" s="263"/>
      <c r="LR510" s="263"/>
      <c r="LS510" s="263"/>
      <c r="LT510" s="263"/>
      <c r="LU510" s="263"/>
      <c r="LV510" s="263"/>
      <c r="LW510" s="263"/>
      <c r="LX510" s="263"/>
      <c r="LY510" s="263"/>
      <c r="LZ510" s="263"/>
      <c r="MA510" s="263"/>
      <c r="MB510" s="263"/>
      <c r="MC510" s="263"/>
      <c r="MD510" s="263"/>
      <c r="ME510" s="263"/>
      <c r="MF510" s="263"/>
      <c r="MG510" s="263"/>
      <c r="MH510" s="263"/>
      <c r="MI510" s="263"/>
      <c r="MJ510" s="263"/>
      <c r="MK510" s="263"/>
      <c r="ML510" s="263"/>
      <c r="MM510" s="263"/>
      <c r="MN510" s="263"/>
      <c r="MO510" s="263"/>
      <c r="MP510" s="263"/>
      <c r="MQ510" s="263"/>
      <c r="MR510" s="263"/>
      <c r="MS510" s="263"/>
      <c r="MT510" s="263"/>
      <c r="MU510" s="263"/>
      <c r="MV510" s="263"/>
      <c r="MW510" s="263"/>
      <c r="MX510" s="263"/>
      <c r="MY510" s="263"/>
      <c r="MZ510" s="263"/>
      <c r="NA510" s="263"/>
      <c r="NB510" s="263"/>
      <c r="NC510" s="263"/>
      <c r="ND510" s="263"/>
      <c r="NE510" s="263"/>
      <c r="NF510" s="263"/>
      <c r="NG510" s="263"/>
      <c r="NH510" s="263"/>
      <c r="NI510" s="263"/>
      <c r="NJ510" s="263"/>
      <c r="NK510" s="263"/>
      <c r="NL510" s="263"/>
      <c r="NM510" s="263"/>
      <c r="NN510" s="263"/>
      <c r="NO510" s="263"/>
      <c r="NP510" s="263"/>
      <c r="NQ510" s="263"/>
      <c r="NR510" s="263"/>
      <c r="NS510" s="263"/>
      <c r="NT510" s="263"/>
      <c r="NU510" s="263"/>
      <c r="NV510" s="263"/>
      <c r="NW510" s="263"/>
      <c r="NX510" s="263"/>
      <c r="NY510" s="263"/>
      <c r="NZ510" s="263"/>
      <c r="OA510" s="263"/>
      <c r="OB510" s="263"/>
      <c r="OC510" s="263"/>
      <c r="OD510" s="263"/>
      <c r="OE510" s="263"/>
      <c r="OF510" s="263"/>
      <c r="OG510" s="263"/>
      <c r="OH510" s="263"/>
      <c r="OI510" s="263"/>
      <c r="OJ510" s="263"/>
      <c r="OK510" s="263"/>
      <c r="OL510" s="263"/>
      <c r="OM510" s="263"/>
      <c r="ON510" s="263"/>
      <c r="OO510" s="263"/>
      <c r="OP510" s="263"/>
      <c r="OQ510" s="263"/>
      <c r="OR510" s="263"/>
      <c r="OS510" s="263"/>
      <c r="OT510" s="263"/>
      <c r="OU510" s="263"/>
      <c r="OV510" s="263"/>
      <c r="OW510" s="263"/>
      <c r="OX510" s="263"/>
      <c r="OY510" s="263"/>
      <c r="OZ510" s="263"/>
      <c r="PA510" s="263"/>
      <c r="PB510" s="263"/>
      <c r="PC510" s="263"/>
      <c r="PD510" s="263"/>
      <c r="PE510" s="263"/>
      <c r="PF510" s="263"/>
      <c r="PG510" s="263"/>
      <c r="PH510" s="263"/>
      <c r="PI510" s="263"/>
      <c r="PJ510" s="263"/>
      <c r="PK510" s="263"/>
      <c r="PL510" s="263"/>
      <c r="PM510" s="263"/>
      <c r="PN510" s="263"/>
      <c r="PO510" s="263"/>
      <c r="PP510" s="263"/>
      <c r="PQ510" s="263"/>
      <c r="PR510" s="263"/>
      <c r="PS510" s="263"/>
      <c r="PT510" s="263"/>
      <c r="PU510" s="263"/>
      <c r="PV510" s="263"/>
      <c r="PW510" s="263"/>
      <c r="PX510" s="263"/>
      <c r="PY510" s="263"/>
      <c r="PZ510" s="263"/>
      <c r="QA510" s="263"/>
      <c r="QB510" s="263"/>
      <c r="QC510" s="263"/>
      <c r="QD510" s="263"/>
      <c r="QE510" s="263"/>
      <c r="QF510" s="263"/>
      <c r="QG510" s="263"/>
      <c r="QH510" s="263"/>
      <c r="QI510" s="263"/>
      <c r="QJ510" s="263"/>
      <c r="QK510" s="263"/>
      <c r="QL510" s="263"/>
      <c r="QM510" s="263"/>
      <c r="QN510" s="263"/>
      <c r="QO510" s="263"/>
      <c r="QP510" s="263"/>
      <c r="QQ510" s="263"/>
      <c r="QR510" s="263"/>
      <c r="QS510" s="263"/>
      <c r="QT510" s="263"/>
      <c r="QU510" s="263"/>
      <c r="QV510" s="263"/>
      <c r="QW510" s="263"/>
      <c r="QX510" s="263"/>
      <c r="QY510" s="263"/>
      <c r="QZ510" s="263"/>
      <c r="RA510" s="263"/>
      <c r="RB510" s="263"/>
      <c r="RC510" s="263"/>
      <c r="RD510" s="263"/>
      <c r="RE510" s="263"/>
      <c r="RF510" s="263"/>
      <c r="RG510" s="263"/>
      <c r="RH510" s="263"/>
      <c r="RI510" s="263"/>
      <c r="RJ510" s="263"/>
      <c r="RK510" s="263"/>
      <c r="RL510" s="263"/>
      <c r="RM510" s="263"/>
      <c r="RN510" s="263"/>
      <c r="RO510" s="263"/>
      <c r="RP510" s="263"/>
      <c r="RQ510" s="263"/>
      <c r="RR510" s="263"/>
      <c r="RS510" s="263"/>
      <c r="RT510" s="263"/>
      <c r="RU510" s="263"/>
      <c r="RV510" s="263"/>
      <c r="RW510" s="263"/>
      <c r="RX510" s="263"/>
      <c r="RY510" s="263"/>
      <c r="RZ510" s="263"/>
      <c r="SA510" s="263"/>
      <c r="SB510" s="263"/>
      <c r="SC510" s="263"/>
      <c r="SD510" s="263"/>
      <c r="SE510" s="263"/>
      <c r="SF510" s="263"/>
      <c r="SG510" s="263"/>
      <c r="SH510" s="263"/>
      <c r="SI510" s="263"/>
      <c r="SJ510" s="263"/>
      <c r="SK510" s="263"/>
      <c r="SL510" s="263"/>
      <c r="SM510" s="263"/>
      <c r="SN510" s="263"/>
      <c r="SO510" s="263"/>
      <c r="SP510" s="263"/>
      <c r="SQ510" s="263"/>
      <c r="SR510" s="263"/>
      <c r="SS510" s="263"/>
      <c r="ST510" s="263"/>
      <c r="SU510" s="263"/>
      <c r="SV510" s="263"/>
      <c r="SW510" s="263"/>
      <c r="SX510" s="263"/>
      <c r="SY510" s="263"/>
      <c r="SZ510" s="263"/>
      <c r="TA510" s="263"/>
      <c r="TB510" s="263"/>
      <c r="TC510" s="263"/>
      <c r="TD510" s="263"/>
      <c r="TE510" s="263"/>
      <c r="TF510" s="263"/>
      <c r="TG510" s="263"/>
      <c r="TH510" s="263"/>
      <c r="TI510" s="263"/>
      <c r="TJ510" s="263"/>
      <c r="TK510" s="263"/>
      <c r="TL510" s="263"/>
      <c r="TM510" s="263"/>
      <c r="TN510" s="263"/>
      <c r="TO510" s="263"/>
      <c r="TP510" s="263"/>
      <c r="TQ510" s="263"/>
      <c r="TR510" s="263"/>
      <c r="TS510" s="263"/>
      <c r="TT510" s="263"/>
      <c r="TU510" s="263"/>
      <c r="TV510" s="263"/>
      <c r="TW510" s="263"/>
      <c r="TX510" s="263"/>
      <c r="TY510" s="263"/>
      <c r="TZ510" s="263"/>
      <c r="UA510" s="263"/>
      <c r="UB510" s="263"/>
      <c r="UC510" s="263"/>
      <c r="UD510" s="263"/>
      <c r="UE510" s="263"/>
      <c r="UF510" s="263"/>
      <c r="UG510" s="263"/>
      <c r="UH510" s="263"/>
      <c r="UI510" s="263"/>
      <c r="UJ510" s="263"/>
      <c r="UK510" s="263"/>
      <c r="UL510" s="263"/>
      <c r="UM510" s="263"/>
      <c r="UN510" s="263"/>
      <c r="UO510" s="263"/>
      <c r="UP510" s="263"/>
      <c r="UQ510" s="263"/>
      <c r="UR510" s="263"/>
      <c r="US510" s="263"/>
      <c r="UT510" s="263"/>
      <c r="UU510" s="263"/>
      <c r="UV510" s="263"/>
      <c r="UW510" s="263"/>
      <c r="UX510" s="263"/>
      <c r="UY510" s="263"/>
      <c r="UZ510" s="263"/>
      <c r="VA510" s="263"/>
      <c r="VB510" s="263"/>
      <c r="VC510" s="263"/>
      <c r="VD510" s="263"/>
      <c r="VE510" s="263"/>
      <c r="VF510" s="263"/>
      <c r="VG510" s="263"/>
      <c r="VH510" s="263"/>
      <c r="VI510" s="263"/>
      <c r="VJ510" s="263"/>
      <c r="VK510" s="263"/>
      <c r="VL510" s="263"/>
      <c r="VM510" s="263"/>
      <c r="VN510" s="263"/>
      <c r="VO510" s="263"/>
      <c r="VP510" s="263"/>
      <c r="VQ510" s="263"/>
      <c r="VR510" s="263"/>
      <c r="VS510" s="263"/>
      <c r="VT510" s="263"/>
      <c r="VU510" s="263"/>
      <c r="VV510" s="263"/>
      <c r="VW510" s="263"/>
      <c r="VX510" s="263"/>
      <c r="VY510" s="263"/>
      <c r="VZ510" s="263"/>
      <c r="WA510" s="263"/>
      <c r="WB510" s="263"/>
      <c r="WC510" s="263"/>
      <c r="WD510" s="263"/>
      <c r="WE510" s="263"/>
      <c r="WF510" s="263"/>
      <c r="WG510" s="263"/>
      <c r="WH510" s="263"/>
      <c r="WI510" s="263"/>
      <c r="WJ510" s="263"/>
      <c r="WK510" s="263"/>
      <c r="WL510" s="263"/>
      <c r="WM510" s="263"/>
      <c r="WN510" s="263"/>
      <c r="WO510" s="263"/>
      <c r="WP510" s="263"/>
      <c r="WQ510" s="263"/>
      <c r="WR510" s="263"/>
      <c r="WS510" s="263"/>
      <c r="WT510" s="263"/>
      <c r="WU510" s="263"/>
      <c r="WV510" s="263"/>
      <c r="WW510" s="263"/>
      <c r="WX510" s="263"/>
      <c r="WY510" s="263"/>
      <c r="WZ510" s="263"/>
      <c r="XA510" s="263"/>
      <c r="XB510" s="263"/>
      <c r="XC510" s="263"/>
      <c r="XD510" s="263"/>
      <c r="XE510" s="263"/>
      <c r="XF510" s="263"/>
      <c r="XG510" s="263"/>
      <c r="XH510" s="263"/>
      <c r="XI510" s="263"/>
      <c r="XJ510" s="263"/>
      <c r="XK510" s="263"/>
      <c r="XL510" s="263"/>
      <c r="XM510" s="263"/>
      <c r="XN510" s="263"/>
      <c r="XO510" s="263"/>
      <c r="XP510" s="263"/>
      <c r="XQ510" s="263"/>
      <c r="XR510" s="263"/>
      <c r="XS510" s="263"/>
      <c r="XT510" s="263"/>
      <c r="XU510" s="263"/>
      <c r="XV510" s="263"/>
      <c r="XW510" s="263"/>
      <c r="XX510" s="263"/>
      <c r="XY510" s="263"/>
      <c r="XZ510" s="263"/>
      <c r="YA510" s="263"/>
      <c r="YB510" s="263"/>
      <c r="YC510" s="263"/>
      <c r="YD510" s="263"/>
      <c r="YE510" s="263"/>
      <c r="YF510" s="263"/>
      <c r="YG510" s="263"/>
      <c r="YH510" s="263"/>
      <c r="YI510" s="263"/>
      <c r="YJ510" s="263"/>
      <c r="YK510" s="263"/>
      <c r="YL510" s="263"/>
      <c r="YM510" s="263"/>
      <c r="YN510" s="263"/>
      <c r="YO510" s="263"/>
      <c r="YP510" s="263"/>
      <c r="YQ510" s="263"/>
      <c r="YR510" s="263"/>
      <c r="YS510" s="263"/>
      <c r="YT510" s="263"/>
      <c r="YU510" s="263"/>
      <c r="YV510" s="263"/>
      <c r="YW510" s="263"/>
      <c r="YX510" s="263"/>
      <c r="YY510" s="263"/>
      <c r="YZ510" s="263"/>
      <c r="ZA510" s="263"/>
      <c r="ZB510" s="263"/>
      <c r="ZC510" s="263"/>
      <c r="ZD510" s="263"/>
      <c r="ZE510" s="263"/>
      <c r="ZF510" s="263"/>
      <c r="ZG510" s="263"/>
      <c r="ZH510" s="263"/>
      <c r="ZI510" s="263"/>
      <c r="ZJ510" s="263"/>
      <c r="ZK510" s="263"/>
      <c r="ZL510" s="263"/>
      <c r="ZM510" s="263"/>
      <c r="ZN510" s="263"/>
      <c r="ZO510" s="263"/>
      <c r="ZP510" s="263"/>
      <c r="ZQ510" s="263"/>
      <c r="ZR510" s="263"/>
      <c r="ZS510" s="263"/>
      <c r="ZT510" s="263"/>
      <c r="ZU510" s="263"/>
      <c r="ZV510" s="263"/>
      <c r="ZW510" s="263"/>
      <c r="ZX510" s="263"/>
      <c r="ZY510" s="263"/>
      <c r="ZZ510" s="263"/>
      <c r="AAA510" s="263"/>
      <c r="AAB510" s="263"/>
      <c r="AAC510" s="263"/>
      <c r="AAD510" s="263"/>
      <c r="AAE510" s="263"/>
      <c r="AAF510" s="263"/>
      <c r="AAG510" s="263"/>
      <c r="AAH510" s="263"/>
      <c r="AAI510" s="263"/>
      <c r="AAJ510" s="263"/>
      <c r="AAK510" s="263"/>
      <c r="AAL510" s="263"/>
      <c r="AAM510" s="263"/>
      <c r="AAN510" s="263"/>
      <c r="AAO510" s="263"/>
      <c r="AAP510" s="263"/>
      <c r="AAQ510" s="263"/>
      <c r="AAR510" s="263"/>
      <c r="AAS510" s="263"/>
      <c r="AAT510" s="263"/>
      <c r="AAU510" s="263"/>
      <c r="AAV510" s="263"/>
      <c r="AAW510" s="263"/>
      <c r="AAX510" s="263"/>
      <c r="AAY510" s="263"/>
      <c r="AAZ510" s="263"/>
      <c r="ABA510" s="263"/>
      <c r="ABB510" s="263"/>
      <c r="ABC510" s="263"/>
      <c r="ABD510" s="263"/>
      <c r="ABE510" s="263"/>
      <c r="ABF510" s="263"/>
      <c r="ABG510" s="263"/>
      <c r="ABH510" s="263"/>
      <c r="ABI510" s="263"/>
      <c r="ABJ510" s="263"/>
      <c r="ABK510" s="263"/>
      <c r="ABL510" s="263"/>
      <c r="ABM510" s="263"/>
      <c r="ABN510" s="263"/>
      <c r="ABO510" s="263"/>
      <c r="ABP510" s="263"/>
      <c r="ABQ510" s="263"/>
      <c r="ABR510" s="263"/>
      <c r="ABS510" s="263"/>
      <c r="ABT510" s="263"/>
      <c r="ABU510" s="263"/>
      <c r="ABV510" s="263"/>
      <c r="ABW510" s="263"/>
      <c r="ABX510" s="263"/>
      <c r="ABY510" s="263"/>
      <c r="ABZ510" s="263"/>
      <c r="ACA510" s="263"/>
      <c r="ACB510" s="263"/>
      <c r="ACC510" s="263"/>
      <c r="ACD510" s="263"/>
      <c r="ACE510" s="263"/>
      <c r="ACF510" s="263"/>
      <c r="ACG510" s="263"/>
      <c r="ACH510" s="263"/>
      <c r="ACI510" s="263"/>
      <c r="ACJ510" s="263"/>
      <c r="ACK510" s="263"/>
      <c r="ACL510" s="263"/>
      <c r="ACM510" s="263"/>
      <c r="ACN510" s="263"/>
      <c r="ACO510" s="263"/>
      <c r="ACP510" s="263"/>
      <c r="ACQ510" s="263"/>
      <c r="ACR510" s="263"/>
      <c r="ACS510" s="263"/>
      <c r="ACT510" s="263"/>
      <c r="ACU510" s="263"/>
      <c r="ACV510" s="263"/>
      <c r="ACW510" s="263"/>
      <c r="ACX510" s="263"/>
      <c r="ACY510" s="263"/>
      <c r="ACZ510" s="263"/>
      <c r="ADA510" s="263"/>
      <c r="ADB510" s="263"/>
      <c r="ADC510" s="263"/>
      <c r="ADD510" s="263"/>
      <c r="ADE510" s="263"/>
      <c r="ADF510" s="263"/>
      <c r="ADG510" s="263"/>
      <c r="ADH510" s="263"/>
      <c r="ADI510" s="263"/>
      <c r="ADJ510" s="263"/>
      <c r="ADK510" s="263"/>
      <c r="ADL510" s="263"/>
      <c r="ADM510" s="263"/>
      <c r="ADN510" s="263"/>
      <c r="ADO510" s="263"/>
      <c r="ADP510" s="263"/>
      <c r="ADQ510" s="263"/>
      <c r="ADR510" s="263"/>
      <c r="ADS510" s="263"/>
      <c r="ADT510" s="263"/>
      <c r="ADU510" s="263"/>
      <c r="ADV510" s="263"/>
      <c r="ADW510" s="263"/>
      <c r="ADX510" s="263"/>
      <c r="ADY510" s="263"/>
      <c r="ADZ510" s="263"/>
      <c r="AEA510" s="263"/>
      <c r="AEB510" s="263"/>
      <c r="AEC510" s="263"/>
      <c r="AED510" s="263"/>
      <c r="AEE510" s="263"/>
      <c r="AEF510" s="263"/>
      <c r="AEG510" s="263"/>
      <c r="AEH510" s="263"/>
      <c r="AEI510" s="263"/>
      <c r="AEJ510" s="263"/>
      <c r="AEK510" s="263"/>
      <c r="AEL510" s="263"/>
      <c r="AEM510" s="263"/>
      <c r="AEN510" s="263"/>
      <c r="AEO510" s="263"/>
      <c r="AEP510" s="263"/>
      <c r="AEQ510" s="263"/>
      <c r="AER510" s="263"/>
      <c r="AES510" s="263"/>
      <c r="AET510" s="263"/>
      <c r="AEU510" s="263"/>
      <c r="AEV510" s="263"/>
      <c r="AEW510" s="263"/>
      <c r="AEX510" s="263"/>
      <c r="AEY510" s="263"/>
      <c r="AEZ510" s="263"/>
      <c r="AFA510" s="263"/>
      <c r="AFB510" s="263"/>
      <c r="AFC510" s="263"/>
      <c r="AFD510" s="263"/>
      <c r="AFE510" s="263"/>
      <c r="AFF510" s="263"/>
      <c r="AFG510" s="263"/>
      <c r="AFH510" s="263"/>
      <c r="AFI510" s="263"/>
      <c r="AFJ510" s="263"/>
      <c r="AFK510" s="263"/>
      <c r="AFL510" s="263"/>
      <c r="AFM510" s="263"/>
      <c r="AFN510" s="263"/>
      <c r="AFO510" s="263"/>
      <c r="AFP510" s="263"/>
      <c r="AFQ510" s="263"/>
      <c r="AFR510" s="263"/>
      <c r="AFS510" s="263"/>
      <c r="AFT510" s="263"/>
      <c r="AFU510" s="263"/>
      <c r="AFV510" s="263"/>
      <c r="AFW510" s="263"/>
      <c r="AFX510" s="263"/>
      <c r="AFY510" s="263"/>
      <c r="AFZ510" s="263"/>
      <c r="AGA510" s="263"/>
      <c r="AGB510" s="263"/>
      <c r="AGC510" s="263"/>
      <c r="AGD510" s="263"/>
      <c r="AGE510" s="263"/>
      <c r="AGF510" s="263"/>
      <c r="AGG510" s="263"/>
      <c r="AGH510" s="263"/>
      <c r="AGI510" s="263"/>
      <c r="AGJ510" s="263"/>
      <c r="AGK510" s="263"/>
      <c r="AGL510" s="263"/>
      <c r="AGM510" s="263"/>
      <c r="AGN510" s="263"/>
      <c r="AGO510" s="263"/>
      <c r="AGP510" s="263"/>
      <c r="AGQ510" s="263"/>
      <c r="AGR510" s="263"/>
      <c r="AGS510" s="263"/>
      <c r="AGT510" s="263"/>
      <c r="AGU510" s="263"/>
      <c r="AGV510" s="263"/>
      <c r="AGW510" s="263"/>
      <c r="AGX510" s="263"/>
      <c r="AGY510" s="263"/>
      <c r="AGZ510" s="263"/>
      <c r="AHA510" s="263"/>
      <c r="AHB510" s="263"/>
      <c r="AHC510" s="263"/>
      <c r="AHD510" s="263"/>
      <c r="AHE510" s="263"/>
      <c r="AHF510" s="263"/>
      <c r="AHG510" s="263"/>
      <c r="AHH510" s="263"/>
      <c r="AHI510" s="263"/>
      <c r="AHJ510" s="263"/>
      <c r="AHK510" s="263"/>
      <c r="AHL510" s="263"/>
      <c r="AHM510" s="263"/>
      <c r="AHN510" s="263"/>
      <c r="AHO510" s="263"/>
      <c r="AHP510" s="263"/>
      <c r="AHQ510" s="263"/>
      <c r="AHR510" s="263"/>
      <c r="AHS510" s="263"/>
      <c r="AHT510" s="263"/>
      <c r="AHU510" s="263"/>
      <c r="AHV510" s="263"/>
      <c r="AHW510" s="263"/>
      <c r="AHX510" s="263"/>
      <c r="AHY510" s="263"/>
      <c r="AHZ510" s="263"/>
      <c r="AIA510" s="263"/>
      <c r="AIB510" s="263"/>
      <c r="AIC510" s="263"/>
      <c r="AID510" s="263"/>
      <c r="AIE510" s="263"/>
      <c r="AIF510" s="263"/>
      <c r="AIG510" s="263"/>
      <c r="AIH510" s="263"/>
      <c r="AII510" s="263"/>
      <c r="AIJ510" s="263"/>
      <c r="AIK510" s="263"/>
      <c r="AIL510" s="263"/>
      <c r="AIM510" s="263"/>
      <c r="AIN510" s="263"/>
      <c r="AIO510" s="263"/>
      <c r="AIP510" s="263"/>
      <c r="AIQ510" s="263"/>
      <c r="AIR510" s="263"/>
      <c r="AIS510" s="263"/>
      <c r="AIT510" s="263"/>
      <c r="AIU510" s="263"/>
      <c r="AIV510" s="263"/>
      <c r="AIW510" s="263"/>
      <c r="AIX510" s="263"/>
      <c r="AIY510" s="263"/>
      <c r="AIZ510" s="263"/>
      <c r="AJA510" s="263"/>
      <c r="AJB510" s="263"/>
      <c r="AJC510" s="263"/>
      <c r="AJD510" s="263"/>
      <c r="AJE510" s="263"/>
      <c r="AJF510" s="263"/>
      <c r="AJG510" s="263"/>
      <c r="AJH510" s="263"/>
      <c r="AJI510" s="263"/>
      <c r="AJJ510" s="263"/>
      <c r="AJK510" s="263"/>
      <c r="AJL510" s="263"/>
      <c r="AJM510" s="263"/>
      <c r="AJN510" s="263"/>
      <c r="AJO510" s="263"/>
      <c r="AJP510" s="263"/>
      <c r="AJQ510" s="263"/>
      <c r="AJR510" s="263"/>
      <c r="AJS510" s="263"/>
      <c r="AJT510" s="263"/>
      <c r="AJU510" s="263"/>
      <c r="AJV510" s="263"/>
      <c r="AJW510" s="263"/>
      <c r="AJX510" s="263"/>
      <c r="AJY510" s="263"/>
      <c r="AJZ510" s="263"/>
      <c r="AKA510" s="263"/>
      <c r="AKB510" s="263"/>
      <c r="AKC510" s="263"/>
      <c r="AKD510" s="263"/>
      <c r="AKE510" s="263"/>
      <c r="AKF510" s="263"/>
      <c r="AKG510" s="263"/>
      <c r="AKH510" s="263"/>
      <c r="AKI510" s="263"/>
      <c r="AKJ510" s="263"/>
      <c r="AKK510" s="263"/>
      <c r="AKL510" s="263"/>
      <c r="AKM510" s="263"/>
      <c r="AKN510" s="263"/>
      <c r="AKO510" s="263"/>
      <c r="AKP510" s="263"/>
      <c r="AKQ510" s="263"/>
      <c r="AKR510" s="263"/>
      <c r="AKS510" s="263"/>
      <c r="AKT510" s="263"/>
      <c r="AKU510" s="263"/>
      <c r="AKV510" s="263"/>
      <c r="AKW510" s="263"/>
      <c r="AKX510" s="263"/>
      <c r="AKY510" s="263"/>
      <c r="AKZ510" s="263"/>
      <c r="ALA510" s="263"/>
      <c r="ALB510" s="263"/>
      <c r="ALC510" s="263"/>
      <c r="ALD510" s="263"/>
      <c r="ALE510" s="263"/>
      <c r="ALF510" s="263"/>
      <c r="ALG510" s="263"/>
      <c r="ALH510" s="263"/>
      <c r="ALI510" s="263"/>
      <c r="ALJ510" s="263"/>
      <c r="ALK510" s="263"/>
      <c r="ALL510" s="263"/>
      <c r="ALM510" s="263"/>
      <c r="ALN510" s="263"/>
      <c r="ALO510" s="263"/>
      <c r="ALP510" s="263"/>
      <c r="ALQ510" s="263"/>
      <c r="ALR510" s="263"/>
      <c r="ALS510" s="263"/>
      <c r="ALT510" s="263"/>
      <c r="ALU510" s="263"/>
      <c r="ALV510" s="263"/>
      <c r="ALW510" s="263"/>
      <c r="ALX510" s="263"/>
      <c r="ALY510" s="263"/>
      <c r="ALZ510" s="263"/>
      <c r="AMA510" s="263"/>
      <c r="AMB510" s="263"/>
      <c r="AMC510" s="263"/>
      <c r="AMD510" s="263"/>
      <c r="AME510" s="263"/>
      <c r="AMF510" s="263"/>
      <c r="AMG510" s="263"/>
      <c r="AMH510" s="263"/>
      <c r="AMI510" s="263"/>
      <c r="AMJ510" s="263"/>
      <c r="AMK510" s="263"/>
      <c r="AML510" s="263"/>
      <c r="AMM510" s="263"/>
      <c r="AMN510" s="263"/>
      <c r="AMO510" s="263"/>
      <c r="AMP510" s="263"/>
      <c r="AMQ510" s="263"/>
      <c r="AMR510" s="263"/>
      <c r="AMS510" s="263"/>
      <c r="AMT510" s="263"/>
      <c r="AMU510" s="263"/>
      <c r="AMV510" s="263"/>
      <c r="AMW510" s="263"/>
      <c r="AMX510" s="263"/>
      <c r="AMY510" s="263"/>
      <c r="AMZ510" s="263"/>
      <c r="ANA510" s="263"/>
      <c r="ANB510" s="263"/>
      <c r="ANC510" s="263"/>
      <c r="AND510" s="263"/>
      <c r="ANE510" s="263"/>
      <c r="ANF510" s="263"/>
      <c r="ANG510" s="263"/>
      <c r="ANH510" s="263"/>
      <c r="ANI510" s="263"/>
      <c r="ANJ510" s="263"/>
      <c r="ANK510" s="263"/>
      <c r="ANL510" s="263"/>
      <c r="ANM510" s="263"/>
      <c r="ANN510" s="263"/>
      <c r="ANO510" s="263"/>
      <c r="ANP510" s="263"/>
      <c r="ANQ510" s="263"/>
      <c r="ANR510" s="263"/>
      <c r="ANS510" s="263"/>
      <c r="ANT510" s="263"/>
      <c r="ANU510" s="263"/>
      <c r="ANV510" s="263"/>
      <c r="ANW510" s="263"/>
      <c r="ANX510" s="263"/>
      <c r="ANY510" s="263"/>
      <c r="ANZ510" s="263"/>
      <c r="AOA510" s="263"/>
      <c r="AOB510" s="263"/>
      <c r="AOC510" s="263"/>
      <c r="AOD510" s="263"/>
      <c r="AOE510" s="263"/>
      <c r="AOF510" s="263"/>
      <c r="AOG510" s="263"/>
      <c r="AOH510" s="263"/>
      <c r="AOI510" s="263"/>
      <c r="AOJ510" s="263"/>
      <c r="AOK510" s="263"/>
      <c r="AOL510" s="263"/>
      <c r="AOM510" s="263"/>
      <c r="AON510" s="263"/>
      <c r="AOO510" s="263"/>
      <c r="AOP510" s="263"/>
      <c r="AOQ510" s="263"/>
      <c r="AOR510" s="263"/>
      <c r="AOS510" s="263"/>
      <c r="AOT510" s="263"/>
      <c r="AOU510" s="263"/>
    </row>
    <row r="511" spans="1:1087" s="264" customFormat="1">
      <c r="A511" s="332"/>
      <c r="B511" s="328"/>
      <c r="C511" s="292"/>
      <c r="D511" s="292"/>
      <c r="E511" s="292"/>
      <c r="F511" s="333"/>
      <c r="G511" s="334"/>
      <c r="H511" s="334"/>
      <c r="I511" s="335"/>
      <c r="J511" s="292"/>
      <c r="K511" s="336"/>
      <c r="L511" s="292"/>
      <c r="N511" s="263"/>
      <c r="O511" s="263"/>
      <c r="P511" s="263"/>
      <c r="Q511" s="263"/>
      <c r="R511" s="263"/>
      <c r="S511" s="263"/>
      <c r="T511" s="263"/>
      <c r="U511" s="263"/>
      <c r="V511" s="263"/>
      <c r="W511" s="263"/>
      <c r="X511" s="263"/>
      <c r="Y511" s="263"/>
      <c r="Z511" s="263"/>
      <c r="AA511" s="263"/>
      <c r="AB511" s="263"/>
      <c r="AC511" s="263"/>
      <c r="AD511" s="263"/>
      <c r="AE511" s="263"/>
      <c r="AF511" s="263"/>
      <c r="AG511" s="263"/>
      <c r="AH511" s="263"/>
      <c r="AI511" s="263"/>
      <c r="AJ511" s="263"/>
      <c r="AK511" s="263"/>
      <c r="AL511" s="263"/>
      <c r="AM511" s="263"/>
      <c r="AN511" s="263"/>
      <c r="AO511" s="263"/>
      <c r="AP511" s="263"/>
      <c r="AQ511" s="263"/>
      <c r="AR511" s="263"/>
      <c r="AS511" s="263"/>
      <c r="AT511" s="263"/>
      <c r="AU511" s="263"/>
      <c r="AV511" s="263"/>
      <c r="AW511" s="263"/>
      <c r="AX511" s="263"/>
      <c r="AY511" s="263"/>
      <c r="AZ511" s="263"/>
      <c r="BA511" s="263"/>
      <c r="BB511" s="263"/>
      <c r="BC511" s="263"/>
      <c r="BD511" s="263"/>
      <c r="BE511" s="263"/>
      <c r="BF511" s="263"/>
      <c r="BG511" s="263"/>
      <c r="BH511" s="263"/>
      <c r="BI511" s="263"/>
      <c r="BJ511" s="263"/>
      <c r="BK511" s="263"/>
      <c r="BL511" s="263"/>
      <c r="BM511" s="263"/>
      <c r="BN511" s="263"/>
      <c r="BO511" s="263"/>
      <c r="BP511" s="263"/>
      <c r="BQ511" s="263"/>
      <c r="BR511" s="263"/>
      <c r="BS511" s="263"/>
      <c r="BT511" s="263"/>
      <c r="BU511" s="263"/>
      <c r="BV511" s="263"/>
      <c r="BW511" s="263"/>
      <c r="BX511" s="263"/>
      <c r="BY511" s="263"/>
      <c r="BZ511" s="263"/>
      <c r="CA511" s="263"/>
      <c r="CB511" s="263"/>
      <c r="CC511" s="263"/>
      <c r="CD511" s="263"/>
      <c r="CE511" s="263"/>
      <c r="CF511" s="263"/>
      <c r="CG511" s="263"/>
      <c r="CH511" s="263"/>
      <c r="CI511" s="263"/>
      <c r="CJ511" s="263"/>
      <c r="CK511" s="263"/>
      <c r="CL511" s="263"/>
      <c r="CM511" s="263"/>
      <c r="CN511" s="263"/>
      <c r="CO511" s="263"/>
      <c r="CP511" s="263"/>
      <c r="CQ511" s="263"/>
      <c r="CR511" s="263"/>
      <c r="CS511" s="263"/>
      <c r="CT511" s="263"/>
      <c r="CU511" s="263"/>
      <c r="CV511" s="263"/>
      <c r="CW511" s="263"/>
      <c r="CX511" s="263"/>
      <c r="CY511" s="263"/>
      <c r="CZ511" s="263"/>
      <c r="DA511" s="263"/>
      <c r="DB511" s="263"/>
      <c r="DC511" s="263"/>
      <c r="DD511" s="263"/>
      <c r="DE511" s="263"/>
      <c r="DF511" s="263"/>
      <c r="DG511" s="263"/>
      <c r="DH511" s="263"/>
      <c r="DI511" s="263"/>
      <c r="DJ511" s="263"/>
      <c r="DK511" s="263"/>
      <c r="DL511" s="263"/>
      <c r="DM511" s="263"/>
      <c r="DN511" s="263"/>
      <c r="DO511" s="263"/>
      <c r="DP511" s="263"/>
      <c r="DQ511" s="263"/>
      <c r="DR511" s="263"/>
      <c r="DS511" s="263"/>
      <c r="DT511" s="263"/>
      <c r="DU511" s="263"/>
      <c r="DV511" s="263"/>
      <c r="DW511" s="263"/>
      <c r="DX511" s="263"/>
      <c r="DY511" s="263"/>
      <c r="DZ511" s="263"/>
      <c r="EA511" s="263"/>
      <c r="EB511" s="263"/>
      <c r="EC511" s="263"/>
      <c r="ED511" s="263"/>
      <c r="EE511" s="263"/>
      <c r="EF511" s="263"/>
      <c r="EG511" s="263"/>
      <c r="EH511" s="263"/>
      <c r="EI511" s="263"/>
      <c r="EJ511" s="263"/>
      <c r="EK511" s="263"/>
      <c r="EL511" s="263"/>
      <c r="EM511" s="263"/>
      <c r="EN511" s="263"/>
      <c r="EO511" s="263"/>
      <c r="EP511" s="263"/>
      <c r="EQ511" s="263"/>
      <c r="ER511" s="263"/>
      <c r="ES511" s="263"/>
      <c r="ET511" s="263"/>
      <c r="EU511" s="263"/>
      <c r="EV511" s="263"/>
      <c r="EW511" s="263"/>
      <c r="EX511" s="263"/>
      <c r="EY511" s="263"/>
      <c r="EZ511" s="263"/>
      <c r="FA511" s="263"/>
      <c r="FB511" s="263"/>
      <c r="FC511" s="263"/>
      <c r="FD511" s="263"/>
      <c r="FE511" s="263"/>
      <c r="FF511" s="263"/>
      <c r="FG511" s="263"/>
      <c r="FH511" s="263"/>
      <c r="FI511" s="263"/>
      <c r="FJ511" s="263"/>
      <c r="FK511" s="263"/>
      <c r="FL511" s="263"/>
      <c r="FM511" s="263"/>
      <c r="FN511" s="263"/>
      <c r="FO511" s="263"/>
      <c r="FP511" s="263"/>
      <c r="FQ511" s="263"/>
      <c r="FR511" s="263"/>
      <c r="FS511" s="263"/>
      <c r="FT511" s="263"/>
      <c r="FU511" s="263"/>
      <c r="FV511" s="263"/>
      <c r="FW511" s="263"/>
      <c r="FX511" s="263"/>
      <c r="FY511" s="263"/>
      <c r="FZ511" s="263"/>
      <c r="GA511" s="263"/>
      <c r="GB511" s="263"/>
      <c r="GC511" s="263"/>
      <c r="GD511" s="263"/>
      <c r="GE511" s="263"/>
      <c r="GF511" s="263"/>
      <c r="GG511" s="263"/>
      <c r="GH511" s="263"/>
      <c r="GI511" s="263"/>
      <c r="GJ511" s="263"/>
      <c r="GK511" s="263"/>
      <c r="GL511" s="263"/>
      <c r="GM511" s="263"/>
      <c r="GN511" s="263"/>
      <c r="GO511" s="263"/>
      <c r="GP511" s="263"/>
      <c r="GQ511" s="263"/>
      <c r="GR511" s="263"/>
      <c r="GS511" s="263"/>
      <c r="GT511" s="263"/>
      <c r="GU511" s="263"/>
      <c r="GV511" s="263"/>
      <c r="GW511" s="263"/>
      <c r="GX511" s="263"/>
      <c r="GY511" s="263"/>
      <c r="GZ511" s="263"/>
      <c r="HA511" s="263"/>
      <c r="HB511" s="263"/>
      <c r="HC511" s="263"/>
      <c r="HD511" s="263"/>
      <c r="HE511" s="263"/>
      <c r="HF511" s="263"/>
      <c r="HG511" s="263"/>
      <c r="HH511" s="263"/>
      <c r="HI511" s="263"/>
      <c r="HJ511" s="263"/>
      <c r="HK511" s="263"/>
      <c r="HL511" s="263"/>
      <c r="HM511" s="263"/>
      <c r="HN511" s="263"/>
      <c r="HO511" s="263"/>
      <c r="HP511" s="263"/>
      <c r="HQ511" s="263"/>
      <c r="HR511" s="263"/>
      <c r="HS511" s="263"/>
      <c r="HT511" s="263"/>
      <c r="HU511" s="263"/>
      <c r="HV511" s="263"/>
      <c r="HW511" s="263"/>
      <c r="HX511" s="263"/>
      <c r="HY511" s="263"/>
      <c r="HZ511" s="263"/>
      <c r="IA511" s="263"/>
      <c r="IB511" s="263"/>
      <c r="IC511" s="263"/>
      <c r="ID511" s="263"/>
      <c r="IE511" s="263"/>
      <c r="IF511" s="263"/>
      <c r="IG511" s="263"/>
      <c r="IH511" s="263"/>
      <c r="II511" s="263"/>
      <c r="IJ511" s="263"/>
      <c r="IK511" s="263"/>
      <c r="IL511" s="263"/>
      <c r="IM511" s="263"/>
      <c r="IN511" s="263"/>
      <c r="IO511" s="263"/>
      <c r="IP511" s="263"/>
      <c r="IQ511" s="263"/>
      <c r="IR511" s="263"/>
      <c r="IS511" s="263"/>
      <c r="IT511" s="263"/>
      <c r="IU511" s="263"/>
      <c r="IV511" s="263"/>
      <c r="IW511" s="263"/>
      <c r="IX511" s="263"/>
      <c r="IY511" s="263"/>
      <c r="IZ511" s="263"/>
      <c r="JA511" s="263"/>
      <c r="JB511" s="263"/>
      <c r="JC511" s="263"/>
      <c r="JD511" s="263"/>
      <c r="JE511" s="263"/>
      <c r="JF511" s="263"/>
      <c r="JG511" s="263"/>
      <c r="JH511" s="263"/>
      <c r="JI511" s="263"/>
      <c r="JJ511" s="263"/>
      <c r="JK511" s="263"/>
      <c r="JL511" s="263"/>
      <c r="JM511" s="263"/>
      <c r="JN511" s="263"/>
      <c r="JO511" s="263"/>
      <c r="JP511" s="263"/>
      <c r="JQ511" s="263"/>
      <c r="JR511" s="263"/>
      <c r="JS511" s="263"/>
      <c r="JT511" s="263"/>
      <c r="JU511" s="263"/>
      <c r="JV511" s="263"/>
      <c r="JW511" s="263"/>
      <c r="JX511" s="263"/>
      <c r="JY511" s="263"/>
      <c r="JZ511" s="263"/>
      <c r="KA511" s="263"/>
      <c r="KB511" s="263"/>
      <c r="KC511" s="263"/>
      <c r="KD511" s="263"/>
      <c r="KE511" s="263"/>
      <c r="KF511" s="263"/>
      <c r="KG511" s="263"/>
      <c r="KH511" s="263"/>
      <c r="KI511" s="263"/>
      <c r="KJ511" s="263"/>
      <c r="KK511" s="263"/>
      <c r="KL511" s="263"/>
      <c r="KM511" s="263"/>
      <c r="KN511" s="263"/>
      <c r="KO511" s="263"/>
      <c r="KP511" s="263"/>
      <c r="KQ511" s="263"/>
      <c r="KR511" s="263"/>
      <c r="KS511" s="263"/>
      <c r="KT511" s="263"/>
      <c r="KU511" s="263"/>
      <c r="KV511" s="263"/>
      <c r="KW511" s="263"/>
      <c r="KX511" s="263"/>
      <c r="KY511" s="263"/>
      <c r="KZ511" s="263"/>
      <c r="LA511" s="263"/>
      <c r="LB511" s="263"/>
      <c r="LC511" s="263"/>
      <c r="LD511" s="263"/>
      <c r="LE511" s="263"/>
      <c r="LF511" s="263"/>
      <c r="LG511" s="263"/>
      <c r="LH511" s="263"/>
      <c r="LI511" s="263"/>
      <c r="LJ511" s="263"/>
      <c r="LK511" s="263"/>
      <c r="LL511" s="263"/>
      <c r="LM511" s="263"/>
      <c r="LN511" s="263"/>
      <c r="LO511" s="263"/>
      <c r="LP511" s="263"/>
      <c r="LQ511" s="263"/>
      <c r="LR511" s="263"/>
      <c r="LS511" s="263"/>
      <c r="LT511" s="263"/>
      <c r="LU511" s="263"/>
      <c r="LV511" s="263"/>
      <c r="LW511" s="263"/>
      <c r="LX511" s="263"/>
      <c r="LY511" s="263"/>
      <c r="LZ511" s="263"/>
      <c r="MA511" s="263"/>
      <c r="MB511" s="263"/>
      <c r="MC511" s="263"/>
      <c r="MD511" s="263"/>
      <c r="ME511" s="263"/>
      <c r="MF511" s="263"/>
      <c r="MG511" s="263"/>
      <c r="MH511" s="263"/>
      <c r="MI511" s="263"/>
      <c r="MJ511" s="263"/>
      <c r="MK511" s="263"/>
      <c r="ML511" s="263"/>
      <c r="MM511" s="263"/>
      <c r="MN511" s="263"/>
      <c r="MO511" s="263"/>
      <c r="MP511" s="263"/>
      <c r="MQ511" s="263"/>
      <c r="MR511" s="263"/>
      <c r="MS511" s="263"/>
      <c r="MT511" s="263"/>
      <c r="MU511" s="263"/>
      <c r="MV511" s="263"/>
      <c r="MW511" s="263"/>
      <c r="MX511" s="263"/>
      <c r="MY511" s="263"/>
      <c r="MZ511" s="263"/>
      <c r="NA511" s="263"/>
      <c r="NB511" s="263"/>
      <c r="NC511" s="263"/>
      <c r="ND511" s="263"/>
      <c r="NE511" s="263"/>
      <c r="NF511" s="263"/>
      <c r="NG511" s="263"/>
      <c r="NH511" s="263"/>
      <c r="NI511" s="263"/>
      <c r="NJ511" s="263"/>
      <c r="NK511" s="263"/>
      <c r="NL511" s="263"/>
      <c r="NM511" s="263"/>
      <c r="NN511" s="263"/>
      <c r="NO511" s="263"/>
      <c r="NP511" s="263"/>
      <c r="NQ511" s="263"/>
      <c r="NR511" s="263"/>
      <c r="NS511" s="263"/>
      <c r="NT511" s="263"/>
      <c r="NU511" s="263"/>
      <c r="NV511" s="263"/>
      <c r="NW511" s="263"/>
      <c r="NX511" s="263"/>
      <c r="NY511" s="263"/>
      <c r="NZ511" s="263"/>
      <c r="OA511" s="263"/>
      <c r="OB511" s="263"/>
      <c r="OC511" s="263"/>
      <c r="OD511" s="263"/>
      <c r="OE511" s="263"/>
      <c r="OF511" s="263"/>
      <c r="OG511" s="263"/>
      <c r="OH511" s="263"/>
      <c r="OI511" s="263"/>
      <c r="OJ511" s="263"/>
      <c r="OK511" s="263"/>
      <c r="OL511" s="263"/>
      <c r="OM511" s="263"/>
      <c r="ON511" s="263"/>
      <c r="OO511" s="263"/>
      <c r="OP511" s="263"/>
      <c r="OQ511" s="263"/>
      <c r="OR511" s="263"/>
      <c r="OS511" s="263"/>
      <c r="OT511" s="263"/>
      <c r="OU511" s="263"/>
      <c r="OV511" s="263"/>
      <c r="OW511" s="263"/>
      <c r="OX511" s="263"/>
      <c r="OY511" s="263"/>
      <c r="OZ511" s="263"/>
      <c r="PA511" s="263"/>
      <c r="PB511" s="263"/>
      <c r="PC511" s="263"/>
      <c r="PD511" s="263"/>
      <c r="PE511" s="263"/>
      <c r="PF511" s="263"/>
      <c r="PG511" s="263"/>
      <c r="PH511" s="263"/>
      <c r="PI511" s="263"/>
      <c r="PJ511" s="263"/>
      <c r="PK511" s="263"/>
      <c r="PL511" s="263"/>
      <c r="PM511" s="263"/>
      <c r="PN511" s="263"/>
      <c r="PO511" s="263"/>
      <c r="PP511" s="263"/>
      <c r="PQ511" s="263"/>
      <c r="PR511" s="263"/>
      <c r="PS511" s="263"/>
      <c r="PT511" s="263"/>
      <c r="PU511" s="263"/>
      <c r="PV511" s="263"/>
      <c r="PW511" s="263"/>
      <c r="PX511" s="263"/>
      <c r="PY511" s="263"/>
      <c r="PZ511" s="263"/>
      <c r="QA511" s="263"/>
      <c r="QB511" s="263"/>
      <c r="QC511" s="263"/>
      <c r="QD511" s="263"/>
      <c r="QE511" s="263"/>
      <c r="QF511" s="263"/>
      <c r="QG511" s="263"/>
      <c r="QH511" s="263"/>
      <c r="QI511" s="263"/>
      <c r="QJ511" s="263"/>
      <c r="QK511" s="263"/>
      <c r="QL511" s="263"/>
      <c r="QM511" s="263"/>
      <c r="QN511" s="263"/>
      <c r="QO511" s="263"/>
      <c r="QP511" s="263"/>
      <c r="QQ511" s="263"/>
      <c r="QR511" s="263"/>
      <c r="QS511" s="263"/>
      <c r="QT511" s="263"/>
      <c r="QU511" s="263"/>
      <c r="QV511" s="263"/>
      <c r="QW511" s="263"/>
      <c r="QX511" s="263"/>
      <c r="QY511" s="263"/>
      <c r="QZ511" s="263"/>
      <c r="RA511" s="263"/>
      <c r="RB511" s="263"/>
      <c r="RC511" s="263"/>
      <c r="RD511" s="263"/>
      <c r="RE511" s="263"/>
      <c r="RF511" s="263"/>
      <c r="RG511" s="263"/>
      <c r="RH511" s="263"/>
      <c r="RI511" s="263"/>
      <c r="RJ511" s="263"/>
      <c r="RK511" s="263"/>
      <c r="RL511" s="263"/>
      <c r="RM511" s="263"/>
      <c r="RN511" s="263"/>
      <c r="RO511" s="263"/>
      <c r="RP511" s="263"/>
      <c r="RQ511" s="263"/>
      <c r="RR511" s="263"/>
      <c r="RS511" s="263"/>
      <c r="RT511" s="263"/>
      <c r="RU511" s="263"/>
      <c r="RV511" s="263"/>
      <c r="RW511" s="263"/>
      <c r="RX511" s="263"/>
      <c r="RY511" s="263"/>
      <c r="RZ511" s="263"/>
      <c r="SA511" s="263"/>
      <c r="SB511" s="263"/>
      <c r="SC511" s="263"/>
      <c r="SD511" s="263"/>
      <c r="SE511" s="263"/>
      <c r="SF511" s="263"/>
      <c r="SG511" s="263"/>
      <c r="SH511" s="263"/>
      <c r="SI511" s="263"/>
      <c r="SJ511" s="263"/>
      <c r="SK511" s="263"/>
      <c r="SL511" s="263"/>
      <c r="SM511" s="263"/>
      <c r="SN511" s="263"/>
      <c r="SO511" s="263"/>
      <c r="SP511" s="263"/>
      <c r="SQ511" s="263"/>
      <c r="SR511" s="263"/>
      <c r="SS511" s="263"/>
      <c r="ST511" s="263"/>
      <c r="SU511" s="263"/>
      <c r="SV511" s="263"/>
      <c r="SW511" s="263"/>
      <c r="SX511" s="263"/>
      <c r="SY511" s="263"/>
      <c r="SZ511" s="263"/>
      <c r="TA511" s="263"/>
      <c r="TB511" s="263"/>
      <c r="TC511" s="263"/>
      <c r="TD511" s="263"/>
      <c r="TE511" s="263"/>
      <c r="TF511" s="263"/>
      <c r="TG511" s="263"/>
      <c r="TH511" s="263"/>
      <c r="TI511" s="263"/>
      <c r="TJ511" s="263"/>
      <c r="TK511" s="263"/>
      <c r="TL511" s="263"/>
      <c r="TM511" s="263"/>
      <c r="TN511" s="263"/>
      <c r="TO511" s="263"/>
      <c r="TP511" s="263"/>
      <c r="TQ511" s="263"/>
      <c r="TR511" s="263"/>
      <c r="TS511" s="263"/>
      <c r="TT511" s="263"/>
      <c r="TU511" s="263"/>
      <c r="TV511" s="263"/>
      <c r="TW511" s="263"/>
      <c r="TX511" s="263"/>
      <c r="TY511" s="263"/>
      <c r="TZ511" s="263"/>
      <c r="UA511" s="263"/>
      <c r="UB511" s="263"/>
      <c r="UC511" s="263"/>
      <c r="UD511" s="263"/>
      <c r="UE511" s="263"/>
      <c r="UF511" s="263"/>
      <c r="UG511" s="263"/>
      <c r="UH511" s="263"/>
      <c r="UI511" s="263"/>
      <c r="UJ511" s="263"/>
      <c r="UK511" s="263"/>
      <c r="UL511" s="263"/>
      <c r="UM511" s="263"/>
      <c r="UN511" s="263"/>
      <c r="UO511" s="263"/>
      <c r="UP511" s="263"/>
      <c r="UQ511" s="263"/>
      <c r="UR511" s="263"/>
      <c r="US511" s="263"/>
      <c r="UT511" s="263"/>
      <c r="UU511" s="263"/>
      <c r="UV511" s="263"/>
      <c r="UW511" s="263"/>
      <c r="UX511" s="263"/>
      <c r="UY511" s="263"/>
      <c r="UZ511" s="263"/>
      <c r="VA511" s="263"/>
      <c r="VB511" s="263"/>
      <c r="VC511" s="263"/>
      <c r="VD511" s="263"/>
      <c r="VE511" s="263"/>
      <c r="VF511" s="263"/>
      <c r="VG511" s="263"/>
      <c r="VH511" s="263"/>
      <c r="VI511" s="263"/>
      <c r="VJ511" s="263"/>
      <c r="VK511" s="263"/>
      <c r="VL511" s="263"/>
      <c r="VM511" s="263"/>
      <c r="VN511" s="263"/>
      <c r="VO511" s="263"/>
      <c r="VP511" s="263"/>
      <c r="VQ511" s="263"/>
      <c r="VR511" s="263"/>
      <c r="VS511" s="263"/>
      <c r="VT511" s="263"/>
      <c r="VU511" s="263"/>
      <c r="VV511" s="263"/>
      <c r="VW511" s="263"/>
      <c r="VX511" s="263"/>
      <c r="VY511" s="263"/>
      <c r="VZ511" s="263"/>
      <c r="WA511" s="263"/>
      <c r="WB511" s="263"/>
      <c r="WC511" s="263"/>
      <c r="WD511" s="263"/>
      <c r="WE511" s="263"/>
      <c r="WF511" s="263"/>
      <c r="WG511" s="263"/>
      <c r="WH511" s="263"/>
      <c r="WI511" s="263"/>
      <c r="WJ511" s="263"/>
      <c r="WK511" s="263"/>
      <c r="WL511" s="263"/>
      <c r="WM511" s="263"/>
      <c r="WN511" s="263"/>
      <c r="WO511" s="263"/>
      <c r="WP511" s="263"/>
      <c r="WQ511" s="263"/>
      <c r="WR511" s="263"/>
      <c r="WS511" s="263"/>
      <c r="WT511" s="263"/>
      <c r="WU511" s="263"/>
      <c r="WV511" s="263"/>
      <c r="WW511" s="263"/>
      <c r="WX511" s="263"/>
      <c r="WY511" s="263"/>
      <c r="WZ511" s="263"/>
      <c r="XA511" s="263"/>
      <c r="XB511" s="263"/>
      <c r="XC511" s="263"/>
      <c r="XD511" s="263"/>
      <c r="XE511" s="263"/>
      <c r="XF511" s="263"/>
      <c r="XG511" s="263"/>
      <c r="XH511" s="263"/>
      <c r="XI511" s="263"/>
      <c r="XJ511" s="263"/>
      <c r="XK511" s="263"/>
      <c r="XL511" s="263"/>
      <c r="XM511" s="263"/>
      <c r="XN511" s="263"/>
      <c r="XO511" s="263"/>
      <c r="XP511" s="263"/>
      <c r="XQ511" s="263"/>
      <c r="XR511" s="263"/>
      <c r="XS511" s="263"/>
      <c r="XT511" s="263"/>
      <c r="XU511" s="263"/>
      <c r="XV511" s="263"/>
      <c r="XW511" s="263"/>
      <c r="XX511" s="263"/>
      <c r="XY511" s="263"/>
      <c r="XZ511" s="263"/>
      <c r="YA511" s="263"/>
      <c r="YB511" s="263"/>
      <c r="YC511" s="263"/>
      <c r="YD511" s="263"/>
      <c r="YE511" s="263"/>
      <c r="YF511" s="263"/>
      <c r="YG511" s="263"/>
      <c r="YH511" s="263"/>
      <c r="YI511" s="263"/>
      <c r="YJ511" s="263"/>
      <c r="YK511" s="263"/>
      <c r="YL511" s="263"/>
      <c r="YM511" s="263"/>
      <c r="YN511" s="263"/>
      <c r="YO511" s="263"/>
      <c r="YP511" s="263"/>
      <c r="YQ511" s="263"/>
      <c r="YR511" s="263"/>
      <c r="YS511" s="263"/>
      <c r="YT511" s="263"/>
      <c r="YU511" s="263"/>
      <c r="YV511" s="263"/>
      <c r="YW511" s="263"/>
      <c r="YX511" s="263"/>
      <c r="YY511" s="263"/>
      <c r="YZ511" s="263"/>
      <c r="ZA511" s="263"/>
      <c r="ZB511" s="263"/>
      <c r="ZC511" s="263"/>
      <c r="ZD511" s="263"/>
      <c r="ZE511" s="263"/>
      <c r="ZF511" s="263"/>
      <c r="ZG511" s="263"/>
      <c r="ZH511" s="263"/>
      <c r="ZI511" s="263"/>
      <c r="ZJ511" s="263"/>
      <c r="ZK511" s="263"/>
      <c r="ZL511" s="263"/>
      <c r="ZM511" s="263"/>
      <c r="ZN511" s="263"/>
      <c r="ZO511" s="263"/>
      <c r="ZP511" s="263"/>
      <c r="ZQ511" s="263"/>
      <c r="ZR511" s="263"/>
      <c r="ZS511" s="263"/>
      <c r="ZT511" s="263"/>
      <c r="ZU511" s="263"/>
      <c r="ZV511" s="263"/>
      <c r="ZW511" s="263"/>
      <c r="ZX511" s="263"/>
      <c r="ZY511" s="263"/>
      <c r="ZZ511" s="263"/>
      <c r="AAA511" s="263"/>
      <c r="AAB511" s="263"/>
      <c r="AAC511" s="263"/>
      <c r="AAD511" s="263"/>
      <c r="AAE511" s="263"/>
      <c r="AAF511" s="263"/>
      <c r="AAG511" s="263"/>
      <c r="AAH511" s="263"/>
      <c r="AAI511" s="263"/>
      <c r="AAJ511" s="263"/>
      <c r="AAK511" s="263"/>
      <c r="AAL511" s="263"/>
      <c r="AAM511" s="263"/>
      <c r="AAN511" s="263"/>
      <c r="AAO511" s="263"/>
      <c r="AAP511" s="263"/>
      <c r="AAQ511" s="263"/>
      <c r="AAR511" s="263"/>
      <c r="AAS511" s="263"/>
      <c r="AAT511" s="263"/>
      <c r="AAU511" s="263"/>
      <c r="AAV511" s="263"/>
      <c r="AAW511" s="263"/>
      <c r="AAX511" s="263"/>
      <c r="AAY511" s="263"/>
      <c r="AAZ511" s="263"/>
      <c r="ABA511" s="263"/>
      <c r="ABB511" s="263"/>
      <c r="ABC511" s="263"/>
      <c r="ABD511" s="263"/>
      <c r="ABE511" s="263"/>
      <c r="ABF511" s="263"/>
      <c r="ABG511" s="263"/>
      <c r="ABH511" s="263"/>
      <c r="ABI511" s="263"/>
      <c r="ABJ511" s="263"/>
      <c r="ABK511" s="263"/>
      <c r="ABL511" s="263"/>
      <c r="ABM511" s="263"/>
      <c r="ABN511" s="263"/>
      <c r="ABO511" s="263"/>
      <c r="ABP511" s="263"/>
      <c r="ABQ511" s="263"/>
      <c r="ABR511" s="263"/>
      <c r="ABS511" s="263"/>
      <c r="ABT511" s="263"/>
      <c r="ABU511" s="263"/>
      <c r="ABV511" s="263"/>
      <c r="ABW511" s="263"/>
      <c r="ABX511" s="263"/>
      <c r="ABY511" s="263"/>
      <c r="ABZ511" s="263"/>
      <c r="ACA511" s="263"/>
      <c r="ACB511" s="263"/>
      <c r="ACC511" s="263"/>
      <c r="ACD511" s="263"/>
      <c r="ACE511" s="263"/>
      <c r="ACF511" s="263"/>
      <c r="ACG511" s="263"/>
      <c r="ACH511" s="263"/>
      <c r="ACI511" s="263"/>
      <c r="ACJ511" s="263"/>
      <c r="ACK511" s="263"/>
      <c r="ACL511" s="263"/>
      <c r="ACM511" s="263"/>
      <c r="ACN511" s="263"/>
      <c r="ACO511" s="263"/>
      <c r="ACP511" s="263"/>
      <c r="ACQ511" s="263"/>
      <c r="ACR511" s="263"/>
      <c r="ACS511" s="263"/>
      <c r="ACT511" s="263"/>
      <c r="ACU511" s="263"/>
      <c r="ACV511" s="263"/>
      <c r="ACW511" s="263"/>
      <c r="ACX511" s="263"/>
      <c r="ACY511" s="263"/>
      <c r="ACZ511" s="263"/>
      <c r="ADA511" s="263"/>
      <c r="ADB511" s="263"/>
      <c r="ADC511" s="263"/>
      <c r="ADD511" s="263"/>
      <c r="ADE511" s="263"/>
      <c r="ADF511" s="263"/>
      <c r="ADG511" s="263"/>
      <c r="ADH511" s="263"/>
      <c r="ADI511" s="263"/>
      <c r="ADJ511" s="263"/>
      <c r="ADK511" s="263"/>
      <c r="ADL511" s="263"/>
      <c r="ADM511" s="263"/>
      <c r="ADN511" s="263"/>
      <c r="ADO511" s="263"/>
      <c r="ADP511" s="263"/>
      <c r="ADQ511" s="263"/>
      <c r="ADR511" s="263"/>
      <c r="ADS511" s="263"/>
      <c r="ADT511" s="263"/>
      <c r="ADU511" s="263"/>
      <c r="ADV511" s="263"/>
      <c r="ADW511" s="263"/>
      <c r="ADX511" s="263"/>
      <c r="ADY511" s="263"/>
      <c r="ADZ511" s="263"/>
      <c r="AEA511" s="263"/>
      <c r="AEB511" s="263"/>
      <c r="AEC511" s="263"/>
      <c r="AED511" s="263"/>
      <c r="AEE511" s="263"/>
      <c r="AEF511" s="263"/>
      <c r="AEG511" s="263"/>
      <c r="AEH511" s="263"/>
      <c r="AEI511" s="263"/>
      <c r="AEJ511" s="263"/>
      <c r="AEK511" s="263"/>
      <c r="AEL511" s="263"/>
      <c r="AEM511" s="263"/>
      <c r="AEN511" s="263"/>
      <c r="AEO511" s="263"/>
      <c r="AEP511" s="263"/>
      <c r="AEQ511" s="263"/>
      <c r="AER511" s="263"/>
      <c r="AES511" s="263"/>
      <c r="AET511" s="263"/>
      <c r="AEU511" s="263"/>
      <c r="AEV511" s="263"/>
      <c r="AEW511" s="263"/>
      <c r="AEX511" s="263"/>
      <c r="AEY511" s="263"/>
      <c r="AEZ511" s="263"/>
      <c r="AFA511" s="263"/>
      <c r="AFB511" s="263"/>
      <c r="AFC511" s="263"/>
      <c r="AFD511" s="263"/>
      <c r="AFE511" s="263"/>
      <c r="AFF511" s="263"/>
      <c r="AFG511" s="263"/>
      <c r="AFH511" s="263"/>
      <c r="AFI511" s="263"/>
      <c r="AFJ511" s="263"/>
      <c r="AFK511" s="263"/>
      <c r="AFL511" s="263"/>
      <c r="AFM511" s="263"/>
      <c r="AFN511" s="263"/>
      <c r="AFO511" s="263"/>
      <c r="AFP511" s="263"/>
      <c r="AFQ511" s="263"/>
      <c r="AFR511" s="263"/>
      <c r="AFS511" s="263"/>
      <c r="AFT511" s="263"/>
      <c r="AFU511" s="263"/>
      <c r="AFV511" s="263"/>
      <c r="AFW511" s="263"/>
      <c r="AFX511" s="263"/>
      <c r="AFY511" s="263"/>
      <c r="AFZ511" s="263"/>
      <c r="AGA511" s="263"/>
      <c r="AGB511" s="263"/>
      <c r="AGC511" s="263"/>
      <c r="AGD511" s="263"/>
      <c r="AGE511" s="263"/>
      <c r="AGF511" s="263"/>
      <c r="AGG511" s="263"/>
      <c r="AGH511" s="263"/>
      <c r="AGI511" s="263"/>
      <c r="AGJ511" s="263"/>
      <c r="AGK511" s="263"/>
      <c r="AGL511" s="263"/>
      <c r="AGM511" s="263"/>
      <c r="AGN511" s="263"/>
      <c r="AGO511" s="263"/>
      <c r="AGP511" s="263"/>
      <c r="AGQ511" s="263"/>
      <c r="AGR511" s="263"/>
      <c r="AGS511" s="263"/>
      <c r="AGT511" s="263"/>
      <c r="AGU511" s="263"/>
      <c r="AGV511" s="263"/>
      <c r="AGW511" s="263"/>
      <c r="AGX511" s="263"/>
      <c r="AGY511" s="263"/>
      <c r="AGZ511" s="263"/>
      <c r="AHA511" s="263"/>
      <c r="AHB511" s="263"/>
      <c r="AHC511" s="263"/>
      <c r="AHD511" s="263"/>
      <c r="AHE511" s="263"/>
      <c r="AHF511" s="263"/>
      <c r="AHG511" s="263"/>
      <c r="AHH511" s="263"/>
      <c r="AHI511" s="263"/>
      <c r="AHJ511" s="263"/>
      <c r="AHK511" s="263"/>
      <c r="AHL511" s="263"/>
      <c r="AHM511" s="263"/>
      <c r="AHN511" s="263"/>
      <c r="AHO511" s="263"/>
      <c r="AHP511" s="263"/>
      <c r="AHQ511" s="263"/>
      <c r="AHR511" s="263"/>
      <c r="AHS511" s="263"/>
      <c r="AHT511" s="263"/>
      <c r="AHU511" s="263"/>
      <c r="AHV511" s="263"/>
      <c r="AHW511" s="263"/>
      <c r="AHX511" s="263"/>
      <c r="AHY511" s="263"/>
      <c r="AHZ511" s="263"/>
      <c r="AIA511" s="263"/>
      <c r="AIB511" s="263"/>
      <c r="AIC511" s="263"/>
      <c r="AID511" s="263"/>
      <c r="AIE511" s="263"/>
      <c r="AIF511" s="263"/>
      <c r="AIG511" s="263"/>
      <c r="AIH511" s="263"/>
      <c r="AII511" s="263"/>
      <c r="AIJ511" s="263"/>
      <c r="AIK511" s="263"/>
      <c r="AIL511" s="263"/>
      <c r="AIM511" s="263"/>
      <c r="AIN511" s="263"/>
      <c r="AIO511" s="263"/>
      <c r="AIP511" s="263"/>
      <c r="AIQ511" s="263"/>
      <c r="AIR511" s="263"/>
      <c r="AIS511" s="263"/>
      <c r="AIT511" s="263"/>
      <c r="AIU511" s="263"/>
      <c r="AIV511" s="263"/>
      <c r="AIW511" s="263"/>
      <c r="AIX511" s="263"/>
      <c r="AIY511" s="263"/>
      <c r="AIZ511" s="263"/>
      <c r="AJA511" s="263"/>
      <c r="AJB511" s="263"/>
      <c r="AJC511" s="263"/>
      <c r="AJD511" s="263"/>
      <c r="AJE511" s="263"/>
      <c r="AJF511" s="263"/>
      <c r="AJG511" s="263"/>
      <c r="AJH511" s="263"/>
      <c r="AJI511" s="263"/>
      <c r="AJJ511" s="263"/>
      <c r="AJK511" s="263"/>
      <c r="AJL511" s="263"/>
      <c r="AJM511" s="263"/>
      <c r="AJN511" s="263"/>
      <c r="AJO511" s="263"/>
      <c r="AJP511" s="263"/>
      <c r="AJQ511" s="263"/>
      <c r="AJR511" s="263"/>
      <c r="AJS511" s="263"/>
      <c r="AJT511" s="263"/>
      <c r="AJU511" s="263"/>
      <c r="AJV511" s="263"/>
      <c r="AJW511" s="263"/>
      <c r="AJX511" s="263"/>
      <c r="AJY511" s="263"/>
      <c r="AJZ511" s="263"/>
      <c r="AKA511" s="263"/>
      <c r="AKB511" s="263"/>
      <c r="AKC511" s="263"/>
      <c r="AKD511" s="263"/>
      <c r="AKE511" s="263"/>
      <c r="AKF511" s="263"/>
      <c r="AKG511" s="263"/>
      <c r="AKH511" s="263"/>
      <c r="AKI511" s="263"/>
      <c r="AKJ511" s="263"/>
      <c r="AKK511" s="263"/>
      <c r="AKL511" s="263"/>
      <c r="AKM511" s="263"/>
      <c r="AKN511" s="263"/>
      <c r="AKO511" s="263"/>
      <c r="AKP511" s="263"/>
      <c r="AKQ511" s="263"/>
      <c r="AKR511" s="263"/>
      <c r="AKS511" s="263"/>
      <c r="AKT511" s="263"/>
      <c r="AKU511" s="263"/>
      <c r="AKV511" s="263"/>
      <c r="AKW511" s="263"/>
      <c r="AKX511" s="263"/>
      <c r="AKY511" s="263"/>
      <c r="AKZ511" s="263"/>
      <c r="ALA511" s="263"/>
      <c r="ALB511" s="263"/>
      <c r="ALC511" s="263"/>
      <c r="ALD511" s="263"/>
      <c r="ALE511" s="263"/>
      <c r="ALF511" s="263"/>
      <c r="ALG511" s="263"/>
      <c r="ALH511" s="263"/>
      <c r="ALI511" s="263"/>
      <c r="ALJ511" s="263"/>
      <c r="ALK511" s="263"/>
      <c r="ALL511" s="263"/>
      <c r="ALM511" s="263"/>
      <c r="ALN511" s="263"/>
      <c r="ALO511" s="263"/>
      <c r="ALP511" s="263"/>
      <c r="ALQ511" s="263"/>
      <c r="ALR511" s="263"/>
      <c r="ALS511" s="263"/>
      <c r="ALT511" s="263"/>
      <c r="ALU511" s="263"/>
      <c r="ALV511" s="263"/>
      <c r="ALW511" s="263"/>
      <c r="ALX511" s="263"/>
      <c r="ALY511" s="263"/>
      <c r="ALZ511" s="263"/>
      <c r="AMA511" s="263"/>
      <c r="AMB511" s="263"/>
      <c r="AMC511" s="263"/>
      <c r="AMD511" s="263"/>
      <c r="AME511" s="263"/>
      <c r="AMF511" s="263"/>
      <c r="AMG511" s="263"/>
      <c r="AMH511" s="263"/>
      <c r="AMI511" s="263"/>
      <c r="AMJ511" s="263"/>
      <c r="AMK511" s="263"/>
      <c r="AML511" s="263"/>
      <c r="AMM511" s="263"/>
      <c r="AMN511" s="263"/>
      <c r="AMO511" s="263"/>
      <c r="AMP511" s="263"/>
      <c r="AMQ511" s="263"/>
      <c r="AMR511" s="263"/>
      <c r="AMS511" s="263"/>
      <c r="AMT511" s="263"/>
      <c r="AMU511" s="263"/>
      <c r="AMV511" s="263"/>
      <c r="AMW511" s="263"/>
      <c r="AMX511" s="263"/>
      <c r="AMY511" s="263"/>
      <c r="AMZ511" s="263"/>
      <c r="ANA511" s="263"/>
      <c r="ANB511" s="263"/>
      <c r="ANC511" s="263"/>
      <c r="AND511" s="263"/>
      <c r="ANE511" s="263"/>
      <c r="ANF511" s="263"/>
      <c r="ANG511" s="263"/>
      <c r="ANH511" s="263"/>
      <c r="ANI511" s="263"/>
      <c r="ANJ511" s="263"/>
      <c r="ANK511" s="263"/>
      <c r="ANL511" s="263"/>
      <c r="ANM511" s="263"/>
      <c r="ANN511" s="263"/>
      <c r="ANO511" s="263"/>
      <c r="ANP511" s="263"/>
      <c r="ANQ511" s="263"/>
      <c r="ANR511" s="263"/>
      <c r="ANS511" s="263"/>
      <c r="ANT511" s="263"/>
      <c r="ANU511" s="263"/>
      <c r="ANV511" s="263"/>
      <c r="ANW511" s="263"/>
      <c r="ANX511" s="263"/>
      <c r="ANY511" s="263"/>
      <c r="ANZ511" s="263"/>
      <c r="AOA511" s="263"/>
      <c r="AOB511" s="263"/>
      <c r="AOC511" s="263"/>
      <c r="AOD511" s="263"/>
      <c r="AOE511" s="263"/>
      <c r="AOF511" s="263"/>
      <c r="AOG511" s="263"/>
      <c r="AOH511" s="263"/>
      <c r="AOI511" s="263"/>
      <c r="AOJ511" s="263"/>
      <c r="AOK511" s="263"/>
      <c r="AOL511" s="263"/>
      <c r="AOM511" s="263"/>
      <c r="AON511" s="263"/>
      <c r="AOO511" s="263"/>
      <c r="AOP511" s="263"/>
      <c r="AOQ511" s="263"/>
      <c r="AOR511" s="263"/>
      <c r="AOS511" s="263"/>
      <c r="AOT511" s="263"/>
      <c r="AOU511" s="263"/>
    </row>
    <row r="512" spans="1:1087" s="264" customFormat="1">
      <c r="A512" s="332"/>
      <c r="B512" s="328"/>
      <c r="C512" s="292"/>
      <c r="D512" s="292"/>
      <c r="E512" s="292"/>
      <c r="F512" s="333"/>
      <c r="G512" s="334"/>
      <c r="H512" s="334"/>
      <c r="I512" s="335"/>
      <c r="J512" s="292"/>
      <c r="K512" s="336"/>
      <c r="L512" s="292"/>
      <c r="N512" s="263"/>
      <c r="O512" s="263"/>
      <c r="P512" s="263"/>
      <c r="Q512" s="263"/>
      <c r="R512" s="263"/>
      <c r="S512" s="263"/>
      <c r="T512" s="263"/>
      <c r="U512" s="263"/>
      <c r="V512" s="263"/>
      <c r="W512" s="263"/>
      <c r="X512" s="263"/>
      <c r="Y512" s="263"/>
      <c r="Z512" s="263"/>
      <c r="AA512" s="263"/>
      <c r="AB512" s="263"/>
      <c r="AC512" s="263"/>
      <c r="AD512" s="263"/>
      <c r="AE512" s="263"/>
      <c r="AF512" s="263"/>
      <c r="AG512" s="263"/>
      <c r="AH512" s="263"/>
      <c r="AI512" s="263"/>
      <c r="AJ512" s="263"/>
      <c r="AK512" s="263"/>
      <c r="AL512" s="263"/>
      <c r="AM512" s="263"/>
      <c r="AN512" s="263"/>
      <c r="AO512" s="263"/>
      <c r="AP512" s="263"/>
      <c r="AQ512" s="263"/>
      <c r="AR512" s="263"/>
      <c r="AS512" s="263"/>
      <c r="AT512" s="263"/>
      <c r="AU512" s="263"/>
      <c r="AV512" s="263"/>
      <c r="AW512" s="263"/>
      <c r="AX512" s="263"/>
      <c r="AY512" s="263"/>
      <c r="AZ512" s="263"/>
      <c r="BA512" s="263"/>
      <c r="BB512" s="263"/>
      <c r="BC512" s="263"/>
      <c r="BD512" s="263"/>
      <c r="BE512" s="263"/>
      <c r="BF512" s="263"/>
      <c r="BG512" s="263"/>
      <c r="BH512" s="263"/>
      <c r="BI512" s="263"/>
      <c r="BJ512" s="263"/>
      <c r="BK512" s="263"/>
      <c r="BL512" s="263"/>
      <c r="BM512" s="263"/>
      <c r="BN512" s="263"/>
      <c r="BO512" s="263"/>
      <c r="BP512" s="263"/>
      <c r="BQ512" s="263"/>
      <c r="BR512" s="263"/>
      <c r="BS512" s="263"/>
      <c r="BT512" s="263"/>
      <c r="BU512" s="263"/>
      <c r="BV512" s="263"/>
      <c r="BW512" s="263"/>
      <c r="BX512" s="263"/>
      <c r="BY512" s="263"/>
      <c r="BZ512" s="263"/>
      <c r="CA512" s="263"/>
      <c r="CB512" s="263"/>
      <c r="CC512" s="263"/>
      <c r="CD512" s="263"/>
      <c r="CE512" s="263"/>
      <c r="CF512" s="263"/>
      <c r="CG512" s="263"/>
      <c r="CH512" s="263"/>
      <c r="CI512" s="263"/>
      <c r="CJ512" s="263"/>
      <c r="CK512" s="263"/>
      <c r="CL512" s="263"/>
      <c r="CM512" s="263"/>
      <c r="CN512" s="263"/>
      <c r="CO512" s="263"/>
      <c r="CP512" s="263"/>
      <c r="CQ512" s="263"/>
      <c r="CR512" s="263"/>
      <c r="CS512" s="263"/>
      <c r="CT512" s="263"/>
      <c r="CU512" s="263"/>
      <c r="CV512" s="263"/>
      <c r="CW512" s="263"/>
      <c r="CX512" s="263"/>
      <c r="CY512" s="263"/>
      <c r="CZ512" s="263"/>
      <c r="DA512" s="263"/>
      <c r="DB512" s="263"/>
      <c r="DC512" s="263"/>
      <c r="DD512" s="263"/>
      <c r="DE512" s="263"/>
      <c r="DF512" s="263"/>
      <c r="DG512" s="263"/>
      <c r="DH512" s="263"/>
      <c r="DI512" s="263"/>
      <c r="DJ512" s="263"/>
      <c r="DK512" s="263"/>
      <c r="DL512" s="263"/>
      <c r="DM512" s="263"/>
      <c r="DN512" s="263"/>
      <c r="DO512" s="263"/>
      <c r="DP512" s="263"/>
      <c r="DQ512" s="263"/>
      <c r="DR512" s="263"/>
      <c r="DS512" s="263"/>
      <c r="DT512" s="263"/>
      <c r="DU512" s="263"/>
      <c r="DV512" s="263"/>
      <c r="DW512" s="263"/>
      <c r="DX512" s="263"/>
      <c r="DY512" s="263"/>
      <c r="DZ512" s="263"/>
      <c r="EA512" s="263"/>
      <c r="EB512" s="263"/>
      <c r="EC512" s="263"/>
      <c r="ED512" s="263"/>
      <c r="EE512" s="263"/>
      <c r="EF512" s="263"/>
      <c r="EG512" s="263"/>
      <c r="EH512" s="263"/>
      <c r="EI512" s="263"/>
      <c r="EJ512" s="263"/>
      <c r="EK512" s="263"/>
      <c r="EL512" s="263"/>
      <c r="EM512" s="263"/>
      <c r="EN512" s="263"/>
      <c r="EO512" s="263"/>
      <c r="EP512" s="263"/>
      <c r="EQ512" s="263"/>
      <c r="ER512" s="263"/>
      <c r="ES512" s="263"/>
      <c r="ET512" s="263"/>
      <c r="EU512" s="263"/>
      <c r="EV512" s="263"/>
      <c r="EW512" s="263"/>
      <c r="EX512" s="263"/>
      <c r="EY512" s="263"/>
      <c r="EZ512" s="263"/>
      <c r="FA512" s="263"/>
      <c r="FB512" s="263"/>
      <c r="FC512" s="263"/>
      <c r="FD512" s="263"/>
      <c r="FE512" s="263"/>
      <c r="FF512" s="263"/>
      <c r="FG512" s="263"/>
      <c r="FH512" s="263"/>
      <c r="FI512" s="263"/>
      <c r="FJ512" s="263"/>
      <c r="FK512" s="263"/>
      <c r="FL512" s="263"/>
      <c r="FM512" s="263"/>
      <c r="FN512" s="263"/>
      <c r="FO512" s="263"/>
      <c r="FP512" s="263"/>
      <c r="FQ512" s="263"/>
      <c r="FR512" s="263"/>
      <c r="FS512" s="263"/>
      <c r="FT512" s="263"/>
      <c r="FU512" s="263"/>
      <c r="FV512" s="263"/>
      <c r="FW512" s="263"/>
      <c r="FX512" s="263"/>
      <c r="FY512" s="263"/>
      <c r="FZ512" s="263"/>
      <c r="GA512" s="263"/>
      <c r="GB512" s="263"/>
      <c r="GC512" s="263"/>
      <c r="GD512" s="263"/>
      <c r="GE512" s="263"/>
      <c r="GF512" s="263"/>
      <c r="GG512" s="263"/>
      <c r="GH512" s="263"/>
      <c r="GI512" s="263"/>
      <c r="GJ512" s="263"/>
      <c r="GK512" s="263"/>
      <c r="GL512" s="263"/>
      <c r="GM512" s="263"/>
      <c r="GN512" s="263"/>
      <c r="GO512" s="263"/>
      <c r="GP512" s="263"/>
      <c r="GQ512" s="263"/>
      <c r="GR512" s="263"/>
      <c r="GS512" s="263"/>
      <c r="GT512" s="263"/>
      <c r="GU512" s="263"/>
      <c r="GV512" s="263"/>
      <c r="GW512" s="263"/>
      <c r="GX512" s="263"/>
      <c r="GY512" s="263"/>
      <c r="GZ512" s="263"/>
      <c r="HA512" s="263"/>
      <c r="HB512" s="263"/>
      <c r="HC512" s="263"/>
      <c r="HD512" s="263"/>
      <c r="HE512" s="263"/>
      <c r="HF512" s="263"/>
      <c r="HG512" s="263"/>
      <c r="HH512" s="263"/>
      <c r="HI512" s="263"/>
      <c r="HJ512" s="263"/>
      <c r="HK512" s="263"/>
      <c r="HL512" s="263"/>
      <c r="HM512" s="263"/>
      <c r="HN512" s="263"/>
      <c r="HO512" s="263"/>
      <c r="HP512" s="263"/>
      <c r="HQ512" s="263"/>
      <c r="HR512" s="263"/>
      <c r="HS512" s="263"/>
      <c r="HT512" s="263"/>
      <c r="HU512" s="263"/>
      <c r="HV512" s="263"/>
      <c r="HW512" s="263"/>
      <c r="HX512" s="263"/>
      <c r="HY512" s="263"/>
      <c r="HZ512" s="263"/>
      <c r="IA512" s="263"/>
      <c r="IB512" s="263"/>
      <c r="IC512" s="263"/>
      <c r="ID512" s="263"/>
      <c r="IE512" s="263"/>
      <c r="IF512" s="263"/>
      <c r="IG512" s="263"/>
      <c r="IH512" s="263"/>
      <c r="II512" s="263"/>
      <c r="IJ512" s="263"/>
      <c r="IK512" s="263"/>
      <c r="IL512" s="263"/>
      <c r="IM512" s="263"/>
      <c r="IN512" s="263"/>
      <c r="IO512" s="263"/>
      <c r="IP512" s="263"/>
      <c r="IQ512" s="263"/>
      <c r="IR512" s="263"/>
      <c r="IS512" s="263"/>
      <c r="IT512" s="263"/>
      <c r="IU512" s="263"/>
      <c r="IV512" s="263"/>
      <c r="IW512" s="263"/>
      <c r="IX512" s="263"/>
      <c r="IY512" s="263"/>
      <c r="IZ512" s="263"/>
      <c r="JA512" s="263"/>
      <c r="JB512" s="263"/>
      <c r="JC512" s="263"/>
      <c r="JD512" s="263"/>
      <c r="JE512" s="263"/>
      <c r="JF512" s="263"/>
      <c r="JG512" s="263"/>
      <c r="JH512" s="263"/>
      <c r="JI512" s="263"/>
      <c r="JJ512" s="263"/>
      <c r="JK512" s="263"/>
      <c r="JL512" s="263"/>
      <c r="JM512" s="263"/>
      <c r="JN512" s="263"/>
      <c r="JO512" s="263"/>
      <c r="JP512" s="263"/>
      <c r="JQ512" s="263"/>
      <c r="JR512" s="263"/>
      <c r="JS512" s="263"/>
      <c r="JT512" s="263"/>
      <c r="JU512" s="263"/>
      <c r="JV512" s="263"/>
      <c r="JW512" s="263"/>
      <c r="JX512" s="263"/>
      <c r="JY512" s="263"/>
      <c r="JZ512" s="263"/>
      <c r="KA512" s="263"/>
      <c r="KB512" s="263"/>
      <c r="KC512" s="263"/>
      <c r="KD512" s="263"/>
      <c r="KE512" s="263"/>
      <c r="KF512" s="263"/>
      <c r="KG512" s="263"/>
      <c r="KH512" s="263"/>
      <c r="KI512" s="263"/>
      <c r="KJ512" s="263"/>
      <c r="KK512" s="263"/>
      <c r="KL512" s="263"/>
      <c r="KM512" s="263"/>
      <c r="KN512" s="263"/>
      <c r="KO512" s="263"/>
      <c r="KP512" s="263"/>
      <c r="KQ512" s="263"/>
      <c r="KR512" s="263"/>
      <c r="KS512" s="263"/>
      <c r="KT512" s="263"/>
      <c r="KU512" s="263"/>
      <c r="KV512" s="263"/>
      <c r="KW512" s="263"/>
      <c r="KX512" s="263"/>
      <c r="KY512" s="263"/>
      <c r="KZ512" s="263"/>
      <c r="LA512" s="263"/>
      <c r="LB512" s="263"/>
      <c r="LC512" s="263"/>
      <c r="LD512" s="263"/>
      <c r="LE512" s="263"/>
      <c r="LF512" s="263"/>
      <c r="LG512" s="263"/>
      <c r="LH512" s="263"/>
      <c r="LI512" s="263"/>
      <c r="LJ512" s="263"/>
      <c r="LK512" s="263"/>
      <c r="LL512" s="263"/>
      <c r="LM512" s="263"/>
      <c r="LN512" s="263"/>
      <c r="LO512" s="263"/>
      <c r="LP512" s="263"/>
      <c r="LQ512" s="263"/>
      <c r="LR512" s="263"/>
      <c r="LS512" s="263"/>
      <c r="LT512" s="263"/>
      <c r="LU512" s="263"/>
      <c r="LV512" s="263"/>
      <c r="LW512" s="263"/>
      <c r="LX512" s="263"/>
      <c r="LY512" s="263"/>
      <c r="LZ512" s="263"/>
      <c r="MA512" s="263"/>
      <c r="MB512" s="263"/>
      <c r="MC512" s="263"/>
      <c r="MD512" s="263"/>
      <c r="ME512" s="263"/>
      <c r="MF512" s="263"/>
      <c r="MG512" s="263"/>
      <c r="MH512" s="263"/>
      <c r="MI512" s="263"/>
      <c r="MJ512" s="263"/>
      <c r="MK512" s="263"/>
      <c r="ML512" s="263"/>
      <c r="MM512" s="263"/>
      <c r="MN512" s="263"/>
      <c r="MO512" s="263"/>
      <c r="MP512" s="263"/>
      <c r="MQ512" s="263"/>
      <c r="MR512" s="263"/>
      <c r="MS512" s="263"/>
      <c r="MT512" s="263"/>
      <c r="MU512" s="263"/>
      <c r="MV512" s="263"/>
      <c r="MW512" s="263"/>
      <c r="MX512" s="263"/>
      <c r="MY512" s="263"/>
      <c r="MZ512" s="263"/>
      <c r="NA512" s="263"/>
      <c r="NB512" s="263"/>
      <c r="NC512" s="263"/>
      <c r="ND512" s="263"/>
      <c r="NE512" s="263"/>
      <c r="NF512" s="263"/>
      <c r="NG512" s="263"/>
      <c r="NH512" s="263"/>
      <c r="NI512" s="263"/>
      <c r="NJ512" s="263"/>
      <c r="NK512" s="263"/>
      <c r="NL512" s="263"/>
      <c r="NM512" s="263"/>
      <c r="NN512" s="263"/>
      <c r="NO512" s="263"/>
      <c r="NP512" s="263"/>
      <c r="NQ512" s="263"/>
      <c r="NR512" s="263"/>
      <c r="NS512" s="263"/>
      <c r="NT512" s="263"/>
      <c r="NU512" s="263"/>
      <c r="NV512" s="263"/>
      <c r="NW512" s="263"/>
      <c r="NX512" s="263"/>
      <c r="NY512" s="263"/>
      <c r="NZ512" s="263"/>
      <c r="OA512" s="263"/>
      <c r="OB512" s="263"/>
      <c r="OC512" s="263"/>
      <c r="OD512" s="263"/>
      <c r="OE512" s="263"/>
      <c r="OF512" s="263"/>
      <c r="OG512" s="263"/>
      <c r="OH512" s="263"/>
      <c r="OI512" s="263"/>
      <c r="OJ512" s="263"/>
      <c r="OK512" s="263"/>
      <c r="OL512" s="263"/>
      <c r="OM512" s="263"/>
      <c r="ON512" s="263"/>
      <c r="OO512" s="263"/>
      <c r="OP512" s="263"/>
      <c r="OQ512" s="263"/>
      <c r="OR512" s="263"/>
      <c r="OS512" s="263"/>
      <c r="OT512" s="263"/>
      <c r="OU512" s="263"/>
      <c r="OV512" s="263"/>
      <c r="OW512" s="263"/>
      <c r="OX512" s="263"/>
      <c r="OY512" s="263"/>
      <c r="OZ512" s="263"/>
      <c r="PA512" s="263"/>
      <c r="PB512" s="263"/>
      <c r="PC512" s="263"/>
      <c r="PD512" s="263"/>
      <c r="PE512" s="263"/>
      <c r="PF512" s="263"/>
      <c r="PG512" s="263"/>
      <c r="PH512" s="263"/>
      <c r="PI512" s="263"/>
      <c r="PJ512" s="263"/>
      <c r="PK512" s="263"/>
      <c r="PL512" s="263"/>
      <c r="PM512" s="263"/>
      <c r="PN512" s="263"/>
      <c r="PO512" s="263"/>
      <c r="PP512" s="263"/>
      <c r="PQ512" s="263"/>
      <c r="PR512" s="263"/>
      <c r="PS512" s="263"/>
      <c r="PT512" s="263"/>
      <c r="PU512" s="263"/>
      <c r="PV512" s="263"/>
      <c r="PW512" s="263"/>
      <c r="PX512" s="263"/>
      <c r="PY512" s="263"/>
      <c r="PZ512" s="263"/>
      <c r="QA512" s="263"/>
      <c r="QB512" s="263"/>
      <c r="QC512" s="263"/>
      <c r="QD512" s="263"/>
      <c r="QE512" s="263"/>
      <c r="QF512" s="263"/>
      <c r="QG512" s="263"/>
      <c r="QH512" s="263"/>
      <c r="QI512" s="263"/>
      <c r="QJ512" s="263"/>
      <c r="QK512" s="263"/>
      <c r="QL512" s="263"/>
      <c r="QM512" s="263"/>
      <c r="QN512" s="263"/>
      <c r="QO512" s="263"/>
      <c r="QP512" s="263"/>
      <c r="QQ512" s="263"/>
      <c r="QR512" s="263"/>
      <c r="QS512" s="263"/>
      <c r="QT512" s="263"/>
      <c r="QU512" s="263"/>
      <c r="QV512" s="263"/>
      <c r="QW512" s="263"/>
      <c r="QX512" s="263"/>
      <c r="QY512" s="263"/>
      <c r="QZ512" s="263"/>
      <c r="RA512" s="263"/>
      <c r="RB512" s="263"/>
      <c r="RC512" s="263"/>
      <c r="RD512" s="263"/>
      <c r="RE512" s="263"/>
      <c r="RF512" s="263"/>
      <c r="RG512" s="263"/>
      <c r="RH512" s="263"/>
      <c r="RI512" s="263"/>
      <c r="RJ512" s="263"/>
      <c r="RK512" s="263"/>
      <c r="RL512" s="263"/>
      <c r="RM512" s="263"/>
      <c r="RN512" s="263"/>
      <c r="RO512" s="263"/>
      <c r="RP512" s="263"/>
      <c r="RQ512" s="263"/>
      <c r="RR512" s="263"/>
      <c r="RS512" s="263"/>
      <c r="RT512" s="263"/>
      <c r="RU512" s="263"/>
      <c r="RV512" s="263"/>
      <c r="RW512" s="263"/>
      <c r="RX512" s="263"/>
      <c r="RY512" s="263"/>
      <c r="RZ512" s="263"/>
      <c r="SA512" s="263"/>
      <c r="SB512" s="263"/>
      <c r="SC512" s="263"/>
      <c r="SD512" s="263"/>
      <c r="SE512" s="263"/>
      <c r="SF512" s="263"/>
      <c r="SG512" s="263"/>
      <c r="SH512" s="263"/>
      <c r="SI512" s="263"/>
      <c r="SJ512" s="263"/>
      <c r="SK512" s="263"/>
      <c r="SL512" s="263"/>
      <c r="SM512" s="263"/>
      <c r="SN512" s="263"/>
      <c r="SO512" s="263"/>
      <c r="SP512" s="263"/>
      <c r="SQ512" s="263"/>
      <c r="SR512" s="263"/>
      <c r="SS512" s="263"/>
      <c r="ST512" s="263"/>
      <c r="SU512" s="263"/>
      <c r="SV512" s="263"/>
      <c r="SW512" s="263"/>
      <c r="SX512" s="263"/>
      <c r="SY512" s="263"/>
      <c r="SZ512" s="263"/>
      <c r="TA512" s="263"/>
      <c r="TB512" s="263"/>
      <c r="TC512" s="263"/>
      <c r="TD512" s="263"/>
      <c r="TE512" s="263"/>
      <c r="TF512" s="263"/>
      <c r="TG512" s="263"/>
      <c r="TH512" s="263"/>
      <c r="TI512" s="263"/>
      <c r="TJ512" s="263"/>
      <c r="TK512" s="263"/>
      <c r="TL512" s="263"/>
      <c r="TM512" s="263"/>
      <c r="TN512" s="263"/>
      <c r="TO512" s="263"/>
      <c r="TP512" s="263"/>
      <c r="TQ512" s="263"/>
      <c r="TR512" s="263"/>
      <c r="TS512" s="263"/>
      <c r="TT512" s="263"/>
      <c r="TU512" s="263"/>
      <c r="TV512" s="263"/>
      <c r="TW512" s="263"/>
      <c r="TX512" s="263"/>
      <c r="TY512" s="263"/>
      <c r="TZ512" s="263"/>
      <c r="UA512" s="263"/>
      <c r="UB512" s="263"/>
      <c r="UC512" s="263"/>
      <c r="UD512" s="263"/>
      <c r="UE512" s="263"/>
      <c r="UF512" s="263"/>
      <c r="UG512" s="263"/>
      <c r="UH512" s="263"/>
      <c r="UI512" s="263"/>
      <c r="UJ512" s="263"/>
      <c r="UK512" s="263"/>
      <c r="UL512" s="263"/>
      <c r="UM512" s="263"/>
      <c r="UN512" s="263"/>
      <c r="UO512" s="263"/>
      <c r="UP512" s="263"/>
      <c r="UQ512" s="263"/>
      <c r="UR512" s="263"/>
      <c r="US512" s="263"/>
      <c r="UT512" s="263"/>
      <c r="UU512" s="263"/>
      <c r="UV512" s="263"/>
      <c r="UW512" s="263"/>
      <c r="UX512" s="263"/>
      <c r="UY512" s="263"/>
      <c r="UZ512" s="263"/>
      <c r="VA512" s="263"/>
      <c r="VB512" s="263"/>
      <c r="VC512" s="263"/>
      <c r="VD512" s="263"/>
      <c r="VE512" s="263"/>
      <c r="VF512" s="263"/>
      <c r="VG512" s="263"/>
      <c r="VH512" s="263"/>
      <c r="VI512" s="263"/>
      <c r="VJ512" s="263"/>
      <c r="VK512" s="263"/>
      <c r="VL512" s="263"/>
      <c r="VM512" s="263"/>
      <c r="VN512" s="263"/>
      <c r="VO512" s="263"/>
      <c r="VP512" s="263"/>
      <c r="VQ512" s="263"/>
      <c r="VR512" s="263"/>
      <c r="VS512" s="263"/>
      <c r="VT512" s="263"/>
      <c r="VU512" s="263"/>
      <c r="VV512" s="263"/>
      <c r="VW512" s="263"/>
      <c r="VX512" s="263"/>
      <c r="VY512" s="263"/>
      <c r="VZ512" s="263"/>
      <c r="WA512" s="263"/>
      <c r="WB512" s="263"/>
      <c r="WC512" s="263"/>
      <c r="WD512" s="263"/>
      <c r="WE512" s="263"/>
      <c r="WF512" s="263"/>
      <c r="WG512" s="263"/>
      <c r="WH512" s="263"/>
      <c r="WI512" s="263"/>
      <c r="WJ512" s="263"/>
      <c r="WK512" s="263"/>
      <c r="WL512" s="263"/>
      <c r="WM512" s="263"/>
      <c r="WN512" s="263"/>
      <c r="WO512" s="263"/>
      <c r="WP512" s="263"/>
      <c r="WQ512" s="263"/>
      <c r="WR512" s="263"/>
      <c r="WS512" s="263"/>
      <c r="WT512" s="263"/>
      <c r="WU512" s="263"/>
      <c r="WV512" s="263"/>
      <c r="WW512" s="263"/>
      <c r="WX512" s="263"/>
      <c r="WY512" s="263"/>
      <c r="WZ512" s="263"/>
      <c r="XA512" s="263"/>
      <c r="XB512" s="263"/>
      <c r="XC512" s="263"/>
      <c r="XD512" s="263"/>
      <c r="XE512" s="263"/>
      <c r="XF512" s="263"/>
      <c r="XG512" s="263"/>
      <c r="XH512" s="263"/>
      <c r="XI512" s="263"/>
      <c r="XJ512" s="263"/>
      <c r="XK512" s="263"/>
      <c r="XL512" s="263"/>
      <c r="XM512" s="263"/>
      <c r="XN512" s="263"/>
      <c r="XO512" s="263"/>
      <c r="XP512" s="263"/>
      <c r="XQ512" s="263"/>
      <c r="XR512" s="263"/>
      <c r="XS512" s="263"/>
      <c r="XT512" s="263"/>
      <c r="XU512" s="263"/>
      <c r="XV512" s="263"/>
      <c r="XW512" s="263"/>
      <c r="XX512" s="263"/>
      <c r="XY512" s="263"/>
      <c r="XZ512" s="263"/>
      <c r="YA512" s="263"/>
      <c r="YB512" s="263"/>
      <c r="YC512" s="263"/>
      <c r="YD512" s="263"/>
      <c r="YE512" s="263"/>
      <c r="YF512" s="263"/>
      <c r="YG512" s="263"/>
      <c r="YH512" s="263"/>
      <c r="YI512" s="263"/>
      <c r="YJ512" s="263"/>
      <c r="YK512" s="263"/>
      <c r="YL512" s="263"/>
      <c r="YM512" s="263"/>
      <c r="YN512" s="263"/>
      <c r="YO512" s="263"/>
      <c r="YP512" s="263"/>
      <c r="YQ512" s="263"/>
      <c r="YR512" s="263"/>
      <c r="YS512" s="263"/>
      <c r="YT512" s="263"/>
      <c r="YU512" s="263"/>
      <c r="YV512" s="263"/>
      <c r="YW512" s="263"/>
      <c r="YX512" s="263"/>
      <c r="YY512" s="263"/>
      <c r="YZ512" s="263"/>
      <c r="ZA512" s="263"/>
      <c r="ZB512" s="263"/>
      <c r="ZC512" s="263"/>
      <c r="ZD512" s="263"/>
      <c r="ZE512" s="263"/>
      <c r="ZF512" s="263"/>
      <c r="ZG512" s="263"/>
      <c r="ZH512" s="263"/>
      <c r="ZI512" s="263"/>
      <c r="ZJ512" s="263"/>
      <c r="ZK512" s="263"/>
      <c r="ZL512" s="263"/>
      <c r="ZM512" s="263"/>
      <c r="ZN512" s="263"/>
      <c r="ZO512" s="263"/>
      <c r="ZP512" s="263"/>
      <c r="ZQ512" s="263"/>
      <c r="ZR512" s="263"/>
      <c r="ZS512" s="263"/>
      <c r="ZT512" s="263"/>
      <c r="ZU512" s="263"/>
      <c r="ZV512" s="263"/>
      <c r="ZW512" s="263"/>
      <c r="ZX512" s="263"/>
      <c r="ZY512" s="263"/>
      <c r="ZZ512" s="263"/>
      <c r="AAA512" s="263"/>
      <c r="AAB512" s="263"/>
      <c r="AAC512" s="263"/>
      <c r="AAD512" s="263"/>
      <c r="AAE512" s="263"/>
      <c r="AAF512" s="263"/>
      <c r="AAG512" s="263"/>
      <c r="AAH512" s="263"/>
      <c r="AAI512" s="263"/>
      <c r="AAJ512" s="263"/>
      <c r="AAK512" s="263"/>
      <c r="AAL512" s="263"/>
      <c r="AAM512" s="263"/>
      <c r="AAN512" s="263"/>
      <c r="AAO512" s="263"/>
      <c r="AAP512" s="263"/>
      <c r="AAQ512" s="263"/>
      <c r="AAR512" s="263"/>
      <c r="AAS512" s="263"/>
      <c r="AAT512" s="263"/>
      <c r="AAU512" s="263"/>
      <c r="AAV512" s="263"/>
      <c r="AAW512" s="263"/>
      <c r="AAX512" s="263"/>
      <c r="AAY512" s="263"/>
      <c r="AAZ512" s="263"/>
      <c r="ABA512" s="263"/>
      <c r="ABB512" s="263"/>
      <c r="ABC512" s="263"/>
      <c r="ABD512" s="263"/>
      <c r="ABE512" s="263"/>
      <c r="ABF512" s="263"/>
      <c r="ABG512" s="263"/>
      <c r="ABH512" s="263"/>
      <c r="ABI512" s="263"/>
      <c r="ABJ512" s="263"/>
      <c r="ABK512" s="263"/>
      <c r="ABL512" s="263"/>
      <c r="ABM512" s="263"/>
      <c r="ABN512" s="263"/>
      <c r="ABO512" s="263"/>
      <c r="ABP512" s="263"/>
      <c r="ABQ512" s="263"/>
      <c r="ABR512" s="263"/>
      <c r="ABS512" s="263"/>
      <c r="ABT512" s="263"/>
      <c r="ABU512" s="263"/>
      <c r="ABV512" s="263"/>
      <c r="ABW512" s="263"/>
      <c r="ABX512" s="263"/>
      <c r="ABY512" s="263"/>
      <c r="ABZ512" s="263"/>
      <c r="ACA512" s="263"/>
      <c r="ACB512" s="263"/>
      <c r="ACC512" s="263"/>
      <c r="ACD512" s="263"/>
      <c r="ACE512" s="263"/>
      <c r="ACF512" s="263"/>
      <c r="ACG512" s="263"/>
      <c r="ACH512" s="263"/>
      <c r="ACI512" s="263"/>
      <c r="ACJ512" s="263"/>
      <c r="ACK512" s="263"/>
      <c r="ACL512" s="263"/>
      <c r="ACM512" s="263"/>
      <c r="ACN512" s="263"/>
      <c r="ACO512" s="263"/>
      <c r="ACP512" s="263"/>
      <c r="ACQ512" s="263"/>
      <c r="ACR512" s="263"/>
      <c r="ACS512" s="263"/>
      <c r="ACT512" s="263"/>
      <c r="ACU512" s="263"/>
      <c r="ACV512" s="263"/>
      <c r="ACW512" s="263"/>
      <c r="ACX512" s="263"/>
      <c r="ACY512" s="263"/>
      <c r="ACZ512" s="263"/>
      <c r="ADA512" s="263"/>
      <c r="ADB512" s="263"/>
      <c r="ADC512" s="263"/>
      <c r="ADD512" s="263"/>
      <c r="ADE512" s="263"/>
      <c r="ADF512" s="263"/>
      <c r="ADG512" s="263"/>
      <c r="ADH512" s="263"/>
      <c r="ADI512" s="263"/>
      <c r="ADJ512" s="263"/>
      <c r="ADK512" s="263"/>
      <c r="ADL512" s="263"/>
      <c r="ADM512" s="263"/>
      <c r="ADN512" s="263"/>
      <c r="ADO512" s="263"/>
      <c r="ADP512" s="263"/>
      <c r="ADQ512" s="263"/>
      <c r="ADR512" s="263"/>
      <c r="ADS512" s="263"/>
      <c r="ADT512" s="263"/>
      <c r="ADU512" s="263"/>
      <c r="ADV512" s="263"/>
      <c r="ADW512" s="263"/>
      <c r="ADX512" s="263"/>
      <c r="ADY512" s="263"/>
      <c r="ADZ512" s="263"/>
      <c r="AEA512" s="263"/>
      <c r="AEB512" s="263"/>
      <c r="AEC512" s="263"/>
      <c r="AED512" s="263"/>
      <c r="AEE512" s="263"/>
      <c r="AEF512" s="263"/>
      <c r="AEG512" s="263"/>
      <c r="AEH512" s="263"/>
      <c r="AEI512" s="263"/>
      <c r="AEJ512" s="263"/>
      <c r="AEK512" s="263"/>
      <c r="AEL512" s="263"/>
      <c r="AEM512" s="263"/>
      <c r="AEN512" s="263"/>
      <c r="AEO512" s="263"/>
      <c r="AEP512" s="263"/>
      <c r="AEQ512" s="263"/>
      <c r="AER512" s="263"/>
      <c r="AES512" s="263"/>
      <c r="AET512" s="263"/>
      <c r="AEU512" s="263"/>
      <c r="AEV512" s="263"/>
      <c r="AEW512" s="263"/>
      <c r="AEX512" s="263"/>
      <c r="AEY512" s="263"/>
      <c r="AEZ512" s="263"/>
      <c r="AFA512" s="263"/>
      <c r="AFB512" s="263"/>
      <c r="AFC512" s="263"/>
      <c r="AFD512" s="263"/>
      <c r="AFE512" s="263"/>
      <c r="AFF512" s="263"/>
      <c r="AFG512" s="263"/>
      <c r="AFH512" s="263"/>
      <c r="AFI512" s="263"/>
      <c r="AFJ512" s="263"/>
      <c r="AFK512" s="263"/>
      <c r="AFL512" s="263"/>
      <c r="AFM512" s="263"/>
      <c r="AFN512" s="263"/>
      <c r="AFO512" s="263"/>
      <c r="AFP512" s="263"/>
      <c r="AFQ512" s="263"/>
      <c r="AFR512" s="263"/>
      <c r="AFS512" s="263"/>
      <c r="AFT512" s="263"/>
      <c r="AFU512" s="263"/>
      <c r="AFV512" s="263"/>
      <c r="AFW512" s="263"/>
      <c r="AFX512" s="263"/>
      <c r="AFY512" s="263"/>
      <c r="AFZ512" s="263"/>
      <c r="AGA512" s="263"/>
      <c r="AGB512" s="263"/>
      <c r="AGC512" s="263"/>
      <c r="AGD512" s="263"/>
      <c r="AGE512" s="263"/>
      <c r="AGF512" s="263"/>
      <c r="AGG512" s="263"/>
      <c r="AGH512" s="263"/>
      <c r="AGI512" s="263"/>
      <c r="AGJ512" s="263"/>
      <c r="AGK512" s="263"/>
      <c r="AGL512" s="263"/>
      <c r="AGM512" s="263"/>
      <c r="AGN512" s="263"/>
      <c r="AGO512" s="263"/>
      <c r="AGP512" s="263"/>
      <c r="AGQ512" s="263"/>
      <c r="AGR512" s="263"/>
      <c r="AGS512" s="263"/>
      <c r="AGT512" s="263"/>
      <c r="AGU512" s="263"/>
      <c r="AGV512" s="263"/>
      <c r="AGW512" s="263"/>
      <c r="AGX512" s="263"/>
      <c r="AGY512" s="263"/>
      <c r="AGZ512" s="263"/>
      <c r="AHA512" s="263"/>
      <c r="AHB512" s="263"/>
      <c r="AHC512" s="263"/>
      <c r="AHD512" s="263"/>
      <c r="AHE512" s="263"/>
      <c r="AHF512" s="263"/>
      <c r="AHG512" s="263"/>
      <c r="AHH512" s="263"/>
      <c r="AHI512" s="263"/>
      <c r="AHJ512" s="263"/>
      <c r="AHK512" s="263"/>
      <c r="AHL512" s="263"/>
      <c r="AHM512" s="263"/>
      <c r="AHN512" s="263"/>
      <c r="AHO512" s="263"/>
      <c r="AHP512" s="263"/>
      <c r="AHQ512" s="263"/>
      <c r="AHR512" s="263"/>
      <c r="AHS512" s="263"/>
      <c r="AHT512" s="263"/>
      <c r="AHU512" s="263"/>
      <c r="AHV512" s="263"/>
      <c r="AHW512" s="263"/>
      <c r="AHX512" s="263"/>
      <c r="AHY512" s="263"/>
      <c r="AHZ512" s="263"/>
      <c r="AIA512" s="263"/>
      <c r="AIB512" s="263"/>
      <c r="AIC512" s="263"/>
      <c r="AID512" s="263"/>
      <c r="AIE512" s="263"/>
      <c r="AIF512" s="263"/>
      <c r="AIG512" s="263"/>
      <c r="AIH512" s="263"/>
      <c r="AII512" s="263"/>
      <c r="AIJ512" s="263"/>
      <c r="AIK512" s="263"/>
      <c r="AIL512" s="263"/>
      <c r="AIM512" s="263"/>
      <c r="AIN512" s="263"/>
      <c r="AIO512" s="263"/>
      <c r="AIP512" s="263"/>
      <c r="AIQ512" s="263"/>
      <c r="AIR512" s="263"/>
      <c r="AIS512" s="263"/>
      <c r="AIT512" s="263"/>
      <c r="AIU512" s="263"/>
      <c r="AIV512" s="263"/>
      <c r="AIW512" s="263"/>
      <c r="AIX512" s="263"/>
      <c r="AIY512" s="263"/>
      <c r="AIZ512" s="263"/>
      <c r="AJA512" s="263"/>
      <c r="AJB512" s="263"/>
      <c r="AJC512" s="263"/>
      <c r="AJD512" s="263"/>
      <c r="AJE512" s="263"/>
      <c r="AJF512" s="263"/>
      <c r="AJG512" s="263"/>
      <c r="AJH512" s="263"/>
      <c r="AJI512" s="263"/>
      <c r="AJJ512" s="263"/>
      <c r="AJK512" s="263"/>
      <c r="AJL512" s="263"/>
      <c r="AJM512" s="263"/>
      <c r="AJN512" s="263"/>
      <c r="AJO512" s="263"/>
      <c r="AJP512" s="263"/>
      <c r="AJQ512" s="263"/>
      <c r="AJR512" s="263"/>
      <c r="AJS512" s="263"/>
      <c r="AJT512" s="263"/>
      <c r="AJU512" s="263"/>
      <c r="AJV512" s="263"/>
      <c r="AJW512" s="263"/>
      <c r="AJX512" s="263"/>
      <c r="AJY512" s="263"/>
      <c r="AJZ512" s="263"/>
      <c r="AKA512" s="263"/>
      <c r="AKB512" s="263"/>
      <c r="AKC512" s="263"/>
      <c r="AKD512" s="263"/>
      <c r="AKE512" s="263"/>
      <c r="AKF512" s="263"/>
      <c r="AKG512" s="263"/>
      <c r="AKH512" s="263"/>
      <c r="AKI512" s="263"/>
      <c r="AKJ512" s="263"/>
      <c r="AKK512" s="263"/>
      <c r="AKL512" s="263"/>
      <c r="AKM512" s="263"/>
      <c r="AKN512" s="263"/>
      <c r="AKO512" s="263"/>
      <c r="AKP512" s="263"/>
      <c r="AKQ512" s="263"/>
      <c r="AKR512" s="263"/>
      <c r="AKS512" s="263"/>
      <c r="AKT512" s="263"/>
      <c r="AKU512" s="263"/>
      <c r="AKV512" s="263"/>
      <c r="AKW512" s="263"/>
      <c r="AKX512" s="263"/>
      <c r="AKY512" s="263"/>
      <c r="AKZ512" s="263"/>
      <c r="ALA512" s="263"/>
      <c r="ALB512" s="263"/>
      <c r="ALC512" s="263"/>
      <c r="ALD512" s="263"/>
      <c r="ALE512" s="263"/>
      <c r="ALF512" s="263"/>
      <c r="ALG512" s="263"/>
      <c r="ALH512" s="263"/>
      <c r="ALI512" s="263"/>
      <c r="ALJ512" s="263"/>
      <c r="ALK512" s="263"/>
      <c r="ALL512" s="263"/>
      <c r="ALM512" s="263"/>
      <c r="ALN512" s="263"/>
      <c r="ALO512" s="263"/>
      <c r="ALP512" s="263"/>
      <c r="ALQ512" s="263"/>
      <c r="ALR512" s="263"/>
      <c r="ALS512" s="263"/>
      <c r="ALT512" s="263"/>
      <c r="ALU512" s="263"/>
      <c r="ALV512" s="263"/>
      <c r="ALW512" s="263"/>
      <c r="ALX512" s="263"/>
      <c r="ALY512" s="263"/>
      <c r="ALZ512" s="263"/>
      <c r="AMA512" s="263"/>
      <c r="AMB512" s="263"/>
      <c r="AMC512" s="263"/>
      <c r="AMD512" s="263"/>
      <c r="AME512" s="263"/>
      <c r="AMF512" s="263"/>
      <c r="AMG512" s="263"/>
      <c r="AMH512" s="263"/>
      <c r="AMI512" s="263"/>
      <c r="AMJ512" s="263"/>
      <c r="AMK512" s="263"/>
      <c r="AML512" s="263"/>
      <c r="AMM512" s="263"/>
      <c r="AMN512" s="263"/>
      <c r="AMO512" s="263"/>
      <c r="AMP512" s="263"/>
      <c r="AMQ512" s="263"/>
      <c r="AMR512" s="263"/>
      <c r="AMS512" s="263"/>
      <c r="AMT512" s="263"/>
      <c r="AMU512" s="263"/>
      <c r="AMV512" s="263"/>
      <c r="AMW512" s="263"/>
      <c r="AMX512" s="263"/>
      <c r="AMY512" s="263"/>
      <c r="AMZ512" s="263"/>
      <c r="ANA512" s="263"/>
      <c r="ANB512" s="263"/>
      <c r="ANC512" s="263"/>
      <c r="AND512" s="263"/>
      <c r="ANE512" s="263"/>
      <c r="ANF512" s="263"/>
      <c r="ANG512" s="263"/>
      <c r="ANH512" s="263"/>
      <c r="ANI512" s="263"/>
      <c r="ANJ512" s="263"/>
      <c r="ANK512" s="263"/>
      <c r="ANL512" s="263"/>
      <c r="ANM512" s="263"/>
      <c r="ANN512" s="263"/>
      <c r="ANO512" s="263"/>
      <c r="ANP512" s="263"/>
      <c r="ANQ512" s="263"/>
      <c r="ANR512" s="263"/>
      <c r="ANS512" s="263"/>
      <c r="ANT512" s="263"/>
      <c r="ANU512" s="263"/>
      <c r="ANV512" s="263"/>
      <c r="ANW512" s="263"/>
      <c r="ANX512" s="263"/>
      <c r="ANY512" s="263"/>
      <c r="ANZ512" s="263"/>
      <c r="AOA512" s="263"/>
      <c r="AOB512" s="263"/>
      <c r="AOC512" s="263"/>
      <c r="AOD512" s="263"/>
      <c r="AOE512" s="263"/>
      <c r="AOF512" s="263"/>
      <c r="AOG512" s="263"/>
      <c r="AOH512" s="263"/>
      <c r="AOI512" s="263"/>
      <c r="AOJ512" s="263"/>
      <c r="AOK512" s="263"/>
      <c r="AOL512" s="263"/>
      <c r="AOM512" s="263"/>
      <c r="AON512" s="263"/>
      <c r="AOO512" s="263"/>
      <c r="AOP512" s="263"/>
      <c r="AOQ512" s="263"/>
      <c r="AOR512" s="263"/>
      <c r="AOS512" s="263"/>
      <c r="AOT512" s="263"/>
      <c r="AOU512" s="263"/>
    </row>
    <row r="513" spans="1:1087" s="264" customFormat="1">
      <c r="A513" s="332"/>
      <c r="B513" s="328"/>
      <c r="C513" s="292"/>
      <c r="D513" s="292"/>
      <c r="E513" s="292"/>
      <c r="F513" s="333"/>
      <c r="G513" s="334"/>
      <c r="H513" s="334"/>
      <c r="I513" s="335"/>
      <c r="J513" s="292"/>
      <c r="K513" s="336"/>
      <c r="L513" s="292"/>
      <c r="N513" s="263"/>
      <c r="O513" s="263"/>
      <c r="P513" s="263"/>
      <c r="Q513" s="263"/>
      <c r="R513" s="263"/>
      <c r="S513" s="263"/>
      <c r="T513" s="263"/>
      <c r="U513" s="263"/>
      <c r="V513" s="263"/>
      <c r="W513" s="263"/>
      <c r="X513" s="263"/>
      <c r="Y513" s="263"/>
      <c r="Z513" s="263"/>
      <c r="AA513" s="263"/>
      <c r="AB513" s="263"/>
      <c r="AC513" s="263"/>
      <c r="AD513" s="263"/>
      <c r="AE513" s="263"/>
      <c r="AF513" s="263"/>
      <c r="AG513" s="263"/>
      <c r="AH513" s="263"/>
      <c r="AI513" s="263"/>
      <c r="AJ513" s="263"/>
      <c r="AK513" s="263"/>
      <c r="AL513" s="263"/>
      <c r="AM513" s="263"/>
      <c r="AN513" s="263"/>
      <c r="AO513" s="263"/>
      <c r="AP513" s="263"/>
      <c r="AQ513" s="263"/>
      <c r="AR513" s="263"/>
      <c r="AS513" s="263"/>
      <c r="AT513" s="263"/>
      <c r="AU513" s="263"/>
      <c r="AV513" s="263"/>
      <c r="AW513" s="263"/>
      <c r="AX513" s="263"/>
      <c r="AY513" s="263"/>
      <c r="AZ513" s="263"/>
      <c r="BA513" s="263"/>
      <c r="BB513" s="263"/>
      <c r="BC513" s="263"/>
      <c r="BD513" s="263"/>
      <c r="BE513" s="263"/>
      <c r="BF513" s="263"/>
      <c r="BG513" s="263"/>
      <c r="BH513" s="263"/>
      <c r="BI513" s="263"/>
      <c r="BJ513" s="263"/>
      <c r="BK513" s="263"/>
      <c r="BL513" s="263"/>
      <c r="BM513" s="263"/>
      <c r="BN513" s="263"/>
      <c r="BO513" s="263"/>
      <c r="BP513" s="263"/>
      <c r="BQ513" s="263"/>
      <c r="BR513" s="263"/>
      <c r="BS513" s="263"/>
      <c r="BT513" s="263"/>
      <c r="BU513" s="263"/>
      <c r="BV513" s="263"/>
      <c r="BW513" s="263"/>
      <c r="BX513" s="263"/>
      <c r="BY513" s="263"/>
      <c r="BZ513" s="263"/>
      <c r="CA513" s="263"/>
      <c r="CB513" s="263"/>
      <c r="CC513" s="263"/>
      <c r="CD513" s="263"/>
      <c r="CE513" s="263"/>
      <c r="CF513" s="263"/>
      <c r="CG513" s="263"/>
      <c r="CH513" s="263"/>
      <c r="CI513" s="263"/>
      <c r="CJ513" s="263"/>
      <c r="CK513" s="263"/>
      <c r="CL513" s="263"/>
      <c r="CM513" s="263"/>
      <c r="CN513" s="263"/>
      <c r="CO513" s="263"/>
      <c r="CP513" s="263"/>
      <c r="CQ513" s="263"/>
      <c r="CR513" s="263"/>
      <c r="CS513" s="263"/>
      <c r="CT513" s="263"/>
      <c r="CU513" s="263"/>
      <c r="CV513" s="263"/>
      <c r="CW513" s="263"/>
      <c r="CX513" s="263"/>
      <c r="CY513" s="263"/>
      <c r="CZ513" s="263"/>
      <c r="DA513" s="263"/>
      <c r="DB513" s="263"/>
      <c r="DC513" s="263"/>
      <c r="DD513" s="263"/>
      <c r="DE513" s="263"/>
      <c r="DF513" s="263"/>
      <c r="DG513" s="263"/>
      <c r="DH513" s="263"/>
      <c r="DI513" s="263"/>
      <c r="DJ513" s="263"/>
      <c r="DK513" s="263"/>
      <c r="DL513" s="263"/>
      <c r="DM513" s="263"/>
      <c r="DN513" s="263"/>
      <c r="DO513" s="263"/>
      <c r="DP513" s="263"/>
      <c r="DQ513" s="263"/>
      <c r="DR513" s="263"/>
      <c r="DS513" s="263"/>
      <c r="DT513" s="263"/>
      <c r="DU513" s="263"/>
      <c r="DV513" s="263"/>
      <c r="DW513" s="263"/>
      <c r="DX513" s="263"/>
      <c r="DY513" s="263"/>
      <c r="DZ513" s="263"/>
      <c r="EA513" s="263"/>
      <c r="EB513" s="263"/>
      <c r="EC513" s="263"/>
      <c r="ED513" s="263"/>
      <c r="EE513" s="263"/>
      <c r="EF513" s="263"/>
      <c r="EG513" s="263"/>
      <c r="EH513" s="263"/>
      <c r="EI513" s="263"/>
      <c r="EJ513" s="263"/>
      <c r="EK513" s="263"/>
      <c r="EL513" s="263"/>
      <c r="EM513" s="263"/>
      <c r="EN513" s="263"/>
      <c r="EO513" s="263"/>
      <c r="EP513" s="263"/>
      <c r="EQ513" s="263"/>
      <c r="ER513" s="263"/>
      <c r="ES513" s="263"/>
      <c r="ET513" s="263"/>
      <c r="EU513" s="263"/>
      <c r="EV513" s="263"/>
      <c r="EW513" s="263"/>
      <c r="EX513" s="263"/>
      <c r="EY513" s="263"/>
      <c r="EZ513" s="263"/>
      <c r="FA513" s="263"/>
      <c r="FB513" s="263"/>
      <c r="FC513" s="263"/>
      <c r="FD513" s="263"/>
      <c r="FE513" s="263"/>
      <c r="FF513" s="263"/>
      <c r="FG513" s="263"/>
      <c r="FH513" s="263"/>
      <c r="FI513" s="263"/>
      <c r="FJ513" s="263"/>
      <c r="FK513" s="263"/>
      <c r="FL513" s="263"/>
      <c r="FM513" s="263"/>
      <c r="FN513" s="263"/>
      <c r="FO513" s="263"/>
      <c r="FP513" s="263"/>
      <c r="FQ513" s="263"/>
      <c r="FR513" s="263"/>
      <c r="FS513" s="263"/>
      <c r="FT513" s="263"/>
      <c r="FU513" s="263"/>
      <c r="FV513" s="263"/>
      <c r="FW513" s="263"/>
      <c r="FX513" s="263"/>
      <c r="FY513" s="263"/>
      <c r="FZ513" s="263"/>
      <c r="GA513" s="263"/>
      <c r="GB513" s="263"/>
      <c r="GC513" s="263"/>
      <c r="GD513" s="263"/>
      <c r="GE513" s="263"/>
      <c r="GF513" s="263"/>
      <c r="GG513" s="263"/>
      <c r="GH513" s="263"/>
      <c r="GI513" s="263"/>
      <c r="GJ513" s="263"/>
      <c r="GK513" s="263"/>
      <c r="GL513" s="263"/>
      <c r="GM513" s="263"/>
      <c r="GN513" s="263"/>
      <c r="GO513" s="263"/>
      <c r="GP513" s="263"/>
      <c r="GQ513" s="263"/>
      <c r="GR513" s="263"/>
      <c r="GS513" s="263"/>
      <c r="GT513" s="263"/>
      <c r="GU513" s="263"/>
      <c r="GV513" s="263"/>
      <c r="GW513" s="263"/>
      <c r="GX513" s="263"/>
      <c r="GY513" s="263"/>
      <c r="GZ513" s="263"/>
      <c r="HA513" s="263"/>
      <c r="HB513" s="263"/>
      <c r="HC513" s="263"/>
      <c r="HD513" s="263"/>
      <c r="HE513" s="263"/>
      <c r="HF513" s="263"/>
      <c r="HG513" s="263"/>
      <c r="HH513" s="263"/>
      <c r="HI513" s="263"/>
      <c r="HJ513" s="263"/>
      <c r="HK513" s="263"/>
      <c r="HL513" s="263"/>
      <c r="HM513" s="263"/>
      <c r="HN513" s="263"/>
      <c r="HO513" s="263"/>
      <c r="HP513" s="263"/>
      <c r="HQ513" s="263"/>
      <c r="HR513" s="263"/>
      <c r="HS513" s="263"/>
      <c r="HT513" s="263"/>
      <c r="HU513" s="263"/>
      <c r="HV513" s="263"/>
      <c r="HW513" s="263"/>
      <c r="HX513" s="263"/>
      <c r="HY513" s="263"/>
      <c r="HZ513" s="263"/>
      <c r="IA513" s="263"/>
      <c r="IB513" s="263"/>
      <c r="IC513" s="263"/>
      <c r="ID513" s="263"/>
      <c r="IE513" s="263"/>
      <c r="IF513" s="263"/>
      <c r="IG513" s="263"/>
      <c r="IH513" s="263"/>
      <c r="II513" s="263"/>
      <c r="IJ513" s="263"/>
      <c r="IK513" s="263"/>
      <c r="IL513" s="263"/>
      <c r="IM513" s="263"/>
      <c r="IN513" s="263"/>
      <c r="IO513" s="263"/>
      <c r="IP513" s="263"/>
      <c r="IQ513" s="263"/>
      <c r="IR513" s="263"/>
      <c r="IS513" s="263"/>
      <c r="IT513" s="263"/>
      <c r="IU513" s="263"/>
      <c r="IV513" s="263"/>
      <c r="IW513" s="263"/>
      <c r="IX513" s="263"/>
      <c r="IY513" s="263"/>
      <c r="IZ513" s="263"/>
      <c r="JA513" s="263"/>
      <c r="JB513" s="263"/>
      <c r="JC513" s="263"/>
      <c r="JD513" s="263"/>
      <c r="JE513" s="263"/>
      <c r="JF513" s="263"/>
      <c r="JG513" s="263"/>
      <c r="JH513" s="263"/>
      <c r="JI513" s="263"/>
      <c r="JJ513" s="263"/>
      <c r="JK513" s="263"/>
      <c r="JL513" s="263"/>
      <c r="JM513" s="263"/>
      <c r="JN513" s="263"/>
      <c r="JO513" s="263"/>
      <c r="JP513" s="263"/>
      <c r="JQ513" s="263"/>
      <c r="JR513" s="263"/>
      <c r="JS513" s="263"/>
      <c r="JT513" s="263"/>
      <c r="JU513" s="263"/>
      <c r="JV513" s="263"/>
      <c r="JW513" s="263"/>
      <c r="JX513" s="263"/>
      <c r="JY513" s="263"/>
      <c r="JZ513" s="263"/>
      <c r="KA513" s="263"/>
      <c r="KB513" s="263"/>
      <c r="KC513" s="263"/>
      <c r="KD513" s="263"/>
      <c r="KE513" s="263"/>
      <c r="KF513" s="263"/>
      <c r="KG513" s="263"/>
      <c r="KH513" s="263"/>
      <c r="KI513" s="263"/>
      <c r="KJ513" s="263"/>
      <c r="KK513" s="263"/>
      <c r="KL513" s="263"/>
      <c r="KM513" s="263"/>
      <c r="KN513" s="263"/>
      <c r="KO513" s="263"/>
      <c r="KP513" s="263"/>
      <c r="KQ513" s="263"/>
      <c r="KR513" s="263"/>
      <c r="KS513" s="263"/>
      <c r="KT513" s="263"/>
      <c r="KU513" s="263"/>
      <c r="KV513" s="263"/>
      <c r="KW513" s="263"/>
      <c r="KX513" s="263"/>
      <c r="KY513" s="263"/>
      <c r="KZ513" s="263"/>
      <c r="LA513" s="263"/>
      <c r="LB513" s="263"/>
      <c r="LC513" s="263"/>
      <c r="LD513" s="263"/>
      <c r="LE513" s="263"/>
      <c r="LF513" s="263"/>
      <c r="LG513" s="263"/>
      <c r="LH513" s="263"/>
      <c r="LI513" s="263"/>
      <c r="LJ513" s="263"/>
      <c r="LK513" s="263"/>
      <c r="LL513" s="263"/>
      <c r="LM513" s="263"/>
      <c r="LN513" s="263"/>
      <c r="LO513" s="263"/>
      <c r="LP513" s="263"/>
      <c r="LQ513" s="263"/>
      <c r="LR513" s="263"/>
      <c r="LS513" s="263"/>
      <c r="LT513" s="263"/>
      <c r="LU513" s="263"/>
      <c r="LV513" s="263"/>
      <c r="LW513" s="263"/>
      <c r="LX513" s="263"/>
      <c r="LY513" s="263"/>
      <c r="LZ513" s="263"/>
      <c r="MA513" s="263"/>
      <c r="MB513" s="263"/>
      <c r="MC513" s="263"/>
      <c r="MD513" s="263"/>
      <c r="ME513" s="263"/>
      <c r="MF513" s="263"/>
      <c r="MG513" s="263"/>
      <c r="MH513" s="263"/>
      <c r="MI513" s="263"/>
      <c r="MJ513" s="263"/>
      <c r="MK513" s="263"/>
      <c r="ML513" s="263"/>
      <c r="MM513" s="263"/>
      <c r="MN513" s="263"/>
      <c r="MO513" s="263"/>
      <c r="MP513" s="263"/>
      <c r="MQ513" s="263"/>
      <c r="MR513" s="263"/>
      <c r="MS513" s="263"/>
      <c r="MT513" s="263"/>
      <c r="MU513" s="263"/>
      <c r="MV513" s="263"/>
      <c r="MW513" s="263"/>
      <c r="MX513" s="263"/>
      <c r="MY513" s="263"/>
      <c r="MZ513" s="263"/>
      <c r="NA513" s="263"/>
      <c r="NB513" s="263"/>
      <c r="NC513" s="263"/>
      <c r="ND513" s="263"/>
      <c r="NE513" s="263"/>
      <c r="NF513" s="263"/>
      <c r="NG513" s="263"/>
      <c r="NH513" s="263"/>
      <c r="NI513" s="263"/>
      <c r="NJ513" s="263"/>
      <c r="NK513" s="263"/>
      <c r="NL513" s="263"/>
      <c r="NM513" s="263"/>
      <c r="NN513" s="263"/>
      <c r="NO513" s="263"/>
      <c r="NP513" s="263"/>
      <c r="NQ513" s="263"/>
      <c r="NR513" s="263"/>
      <c r="NS513" s="263"/>
      <c r="NT513" s="263"/>
      <c r="NU513" s="263"/>
      <c r="NV513" s="263"/>
      <c r="NW513" s="263"/>
      <c r="NX513" s="263"/>
      <c r="NY513" s="263"/>
      <c r="NZ513" s="263"/>
      <c r="OA513" s="263"/>
      <c r="OB513" s="263"/>
      <c r="OC513" s="263"/>
      <c r="OD513" s="263"/>
      <c r="OE513" s="263"/>
      <c r="OF513" s="263"/>
      <c r="OG513" s="263"/>
      <c r="OH513" s="263"/>
      <c r="OI513" s="263"/>
      <c r="OJ513" s="263"/>
      <c r="OK513" s="263"/>
      <c r="OL513" s="263"/>
      <c r="OM513" s="263"/>
      <c r="ON513" s="263"/>
      <c r="OO513" s="263"/>
      <c r="OP513" s="263"/>
      <c r="OQ513" s="263"/>
      <c r="OR513" s="263"/>
      <c r="OS513" s="263"/>
      <c r="OT513" s="263"/>
      <c r="OU513" s="263"/>
      <c r="OV513" s="263"/>
      <c r="OW513" s="263"/>
      <c r="OX513" s="263"/>
      <c r="OY513" s="263"/>
      <c r="OZ513" s="263"/>
      <c r="PA513" s="263"/>
      <c r="PB513" s="263"/>
      <c r="PC513" s="263"/>
      <c r="PD513" s="263"/>
      <c r="PE513" s="263"/>
      <c r="PF513" s="263"/>
      <c r="PG513" s="263"/>
      <c r="PH513" s="263"/>
      <c r="PI513" s="263"/>
      <c r="PJ513" s="263"/>
      <c r="PK513" s="263"/>
      <c r="PL513" s="263"/>
      <c r="PM513" s="263"/>
      <c r="PN513" s="263"/>
      <c r="PO513" s="263"/>
      <c r="PP513" s="263"/>
      <c r="PQ513" s="263"/>
      <c r="PR513" s="263"/>
      <c r="PS513" s="263"/>
      <c r="PT513" s="263"/>
      <c r="PU513" s="263"/>
      <c r="PV513" s="263"/>
      <c r="PW513" s="263"/>
      <c r="PX513" s="263"/>
      <c r="PY513" s="263"/>
      <c r="PZ513" s="263"/>
      <c r="QA513" s="263"/>
      <c r="QB513" s="263"/>
      <c r="QC513" s="263"/>
      <c r="QD513" s="263"/>
      <c r="QE513" s="263"/>
      <c r="QF513" s="263"/>
      <c r="QG513" s="263"/>
      <c r="QH513" s="263"/>
      <c r="QI513" s="263"/>
      <c r="QJ513" s="263"/>
      <c r="QK513" s="263"/>
      <c r="QL513" s="263"/>
      <c r="QM513" s="263"/>
      <c r="QN513" s="263"/>
      <c r="QO513" s="263"/>
      <c r="QP513" s="263"/>
      <c r="QQ513" s="263"/>
      <c r="QR513" s="263"/>
      <c r="QS513" s="263"/>
      <c r="QT513" s="263"/>
      <c r="QU513" s="263"/>
      <c r="QV513" s="263"/>
      <c r="QW513" s="263"/>
      <c r="QX513" s="263"/>
      <c r="QY513" s="263"/>
      <c r="QZ513" s="263"/>
      <c r="RA513" s="263"/>
      <c r="RB513" s="263"/>
      <c r="RC513" s="263"/>
      <c r="RD513" s="263"/>
      <c r="RE513" s="263"/>
      <c r="RF513" s="263"/>
      <c r="RG513" s="263"/>
      <c r="RH513" s="263"/>
      <c r="RI513" s="263"/>
      <c r="RJ513" s="263"/>
      <c r="RK513" s="263"/>
      <c r="RL513" s="263"/>
      <c r="RM513" s="263"/>
      <c r="RN513" s="263"/>
      <c r="RO513" s="263"/>
      <c r="RP513" s="263"/>
      <c r="RQ513" s="263"/>
      <c r="RR513" s="263"/>
      <c r="RS513" s="263"/>
      <c r="RT513" s="263"/>
      <c r="RU513" s="263"/>
      <c r="RV513" s="263"/>
      <c r="RW513" s="263"/>
      <c r="RX513" s="263"/>
      <c r="RY513" s="263"/>
      <c r="RZ513" s="263"/>
      <c r="SA513" s="263"/>
      <c r="SB513" s="263"/>
      <c r="SC513" s="263"/>
      <c r="SD513" s="263"/>
      <c r="SE513" s="263"/>
      <c r="SF513" s="263"/>
      <c r="SG513" s="263"/>
      <c r="SH513" s="263"/>
      <c r="SI513" s="263"/>
      <c r="SJ513" s="263"/>
      <c r="SK513" s="263"/>
      <c r="SL513" s="263"/>
      <c r="SM513" s="263"/>
      <c r="SN513" s="263"/>
      <c r="SO513" s="263"/>
      <c r="SP513" s="263"/>
      <c r="SQ513" s="263"/>
      <c r="SR513" s="263"/>
      <c r="SS513" s="263"/>
      <c r="ST513" s="263"/>
      <c r="SU513" s="263"/>
      <c r="SV513" s="263"/>
      <c r="SW513" s="263"/>
      <c r="SX513" s="263"/>
      <c r="SY513" s="263"/>
      <c r="SZ513" s="263"/>
      <c r="TA513" s="263"/>
      <c r="TB513" s="263"/>
      <c r="TC513" s="263"/>
      <c r="TD513" s="263"/>
      <c r="TE513" s="263"/>
      <c r="TF513" s="263"/>
      <c r="TG513" s="263"/>
      <c r="TH513" s="263"/>
      <c r="TI513" s="263"/>
      <c r="TJ513" s="263"/>
      <c r="TK513" s="263"/>
      <c r="TL513" s="263"/>
      <c r="TM513" s="263"/>
      <c r="TN513" s="263"/>
      <c r="TO513" s="263"/>
      <c r="TP513" s="263"/>
      <c r="TQ513" s="263"/>
      <c r="TR513" s="263"/>
      <c r="TS513" s="263"/>
      <c r="TT513" s="263"/>
      <c r="TU513" s="263"/>
      <c r="TV513" s="263"/>
      <c r="TW513" s="263"/>
      <c r="TX513" s="263"/>
      <c r="TY513" s="263"/>
      <c r="TZ513" s="263"/>
      <c r="UA513" s="263"/>
      <c r="UB513" s="263"/>
      <c r="UC513" s="263"/>
      <c r="UD513" s="263"/>
      <c r="UE513" s="263"/>
      <c r="UF513" s="263"/>
      <c r="UG513" s="263"/>
      <c r="UH513" s="263"/>
      <c r="UI513" s="263"/>
      <c r="UJ513" s="263"/>
      <c r="UK513" s="263"/>
      <c r="UL513" s="263"/>
      <c r="UM513" s="263"/>
      <c r="UN513" s="263"/>
      <c r="UO513" s="263"/>
      <c r="UP513" s="263"/>
      <c r="UQ513" s="263"/>
      <c r="UR513" s="263"/>
      <c r="US513" s="263"/>
      <c r="UT513" s="263"/>
      <c r="UU513" s="263"/>
      <c r="UV513" s="263"/>
      <c r="UW513" s="263"/>
      <c r="UX513" s="263"/>
      <c r="UY513" s="263"/>
      <c r="UZ513" s="263"/>
      <c r="VA513" s="263"/>
      <c r="VB513" s="263"/>
      <c r="VC513" s="263"/>
      <c r="VD513" s="263"/>
      <c r="VE513" s="263"/>
      <c r="VF513" s="263"/>
      <c r="VG513" s="263"/>
      <c r="VH513" s="263"/>
      <c r="VI513" s="263"/>
      <c r="VJ513" s="263"/>
      <c r="VK513" s="263"/>
      <c r="VL513" s="263"/>
      <c r="VM513" s="263"/>
      <c r="VN513" s="263"/>
      <c r="VO513" s="263"/>
      <c r="VP513" s="263"/>
      <c r="VQ513" s="263"/>
      <c r="VR513" s="263"/>
      <c r="VS513" s="263"/>
      <c r="VT513" s="263"/>
      <c r="VU513" s="263"/>
      <c r="VV513" s="263"/>
      <c r="VW513" s="263"/>
      <c r="VX513" s="263"/>
      <c r="VY513" s="263"/>
      <c r="VZ513" s="263"/>
      <c r="WA513" s="263"/>
      <c r="WB513" s="263"/>
      <c r="WC513" s="263"/>
      <c r="WD513" s="263"/>
      <c r="WE513" s="263"/>
      <c r="WF513" s="263"/>
      <c r="WG513" s="263"/>
      <c r="WH513" s="263"/>
      <c r="WI513" s="263"/>
      <c r="WJ513" s="263"/>
      <c r="WK513" s="263"/>
      <c r="WL513" s="263"/>
      <c r="WM513" s="263"/>
      <c r="WN513" s="263"/>
      <c r="WO513" s="263"/>
      <c r="WP513" s="263"/>
      <c r="WQ513" s="263"/>
      <c r="WR513" s="263"/>
      <c r="WS513" s="263"/>
      <c r="WT513" s="263"/>
      <c r="WU513" s="263"/>
      <c r="WV513" s="263"/>
      <c r="WW513" s="263"/>
      <c r="WX513" s="263"/>
      <c r="WY513" s="263"/>
      <c r="WZ513" s="263"/>
      <c r="XA513" s="263"/>
      <c r="XB513" s="263"/>
      <c r="XC513" s="263"/>
      <c r="XD513" s="263"/>
      <c r="XE513" s="263"/>
      <c r="XF513" s="263"/>
      <c r="XG513" s="263"/>
      <c r="XH513" s="263"/>
      <c r="XI513" s="263"/>
      <c r="XJ513" s="263"/>
      <c r="XK513" s="263"/>
      <c r="XL513" s="263"/>
      <c r="XM513" s="263"/>
      <c r="XN513" s="263"/>
      <c r="XO513" s="263"/>
      <c r="XP513" s="263"/>
      <c r="XQ513" s="263"/>
      <c r="XR513" s="263"/>
      <c r="XS513" s="263"/>
      <c r="XT513" s="263"/>
      <c r="XU513" s="263"/>
      <c r="XV513" s="263"/>
      <c r="XW513" s="263"/>
      <c r="XX513" s="263"/>
      <c r="XY513" s="263"/>
      <c r="XZ513" s="263"/>
      <c r="YA513" s="263"/>
      <c r="YB513" s="263"/>
      <c r="YC513" s="263"/>
      <c r="YD513" s="263"/>
      <c r="YE513" s="263"/>
      <c r="YF513" s="263"/>
      <c r="YG513" s="263"/>
      <c r="YH513" s="263"/>
      <c r="YI513" s="263"/>
      <c r="YJ513" s="263"/>
      <c r="YK513" s="263"/>
      <c r="YL513" s="263"/>
      <c r="YM513" s="263"/>
      <c r="YN513" s="263"/>
      <c r="YO513" s="263"/>
      <c r="YP513" s="263"/>
      <c r="YQ513" s="263"/>
      <c r="YR513" s="263"/>
      <c r="YS513" s="263"/>
      <c r="YT513" s="263"/>
      <c r="YU513" s="263"/>
      <c r="YV513" s="263"/>
      <c r="YW513" s="263"/>
      <c r="YX513" s="263"/>
      <c r="YY513" s="263"/>
      <c r="YZ513" s="263"/>
      <c r="ZA513" s="263"/>
      <c r="ZB513" s="263"/>
      <c r="ZC513" s="263"/>
      <c r="ZD513" s="263"/>
      <c r="ZE513" s="263"/>
      <c r="ZF513" s="263"/>
      <c r="ZG513" s="263"/>
      <c r="ZH513" s="263"/>
      <c r="ZI513" s="263"/>
      <c r="ZJ513" s="263"/>
      <c r="ZK513" s="263"/>
      <c r="ZL513" s="263"/>
      <c r="ZM513" s="263"/>
      <c r="ZN513" s="263"/>
      <c r="ZO513" s="263"/>
      <c r="ZP513" s="263"/>
      <c r="ZQ513" s="263"/>
      <c r="ZR513" s="263"/>
      <c r="ZS513" s="263"/>
      <c r="ZT513" s="263"/>
      <c r="ZU513" s="263"/>
      <c r="ZV513" s="263"/>
      <c r="ZW513" s="263"/>
      <c r="ZX513" s="263"/>
      <c r="ZY513" s="263"/>
      <c r="ZZ513" s="263"/>
      <c r="AAA513" s="263"/>
      <c r="AAB513" s="263"/>
      <c r="AAC513" s="263"/>
      <c r="AAD513" s="263"/>
      <c r="AAE513" s="263"/>
      <c r="AAF513" s="263"/>
      <c r="AAG513" s="263"/>
      <c r="AAH513" s="263"/>
      <c r="AAI513" s="263"/>
      <c r="AAJ513" s="263"/>
      <c r="AAK513" s="263"/>
      <c r="AAL513" s="263"/>
      <c r="AAM513" s="263"/>
      <c r="AAN513" s="263"/>
      <c r="AAO513" s="263"/>
      <c r="AAP513" s="263"/>
      <c r="AAQ513" s="263"/>
      <c r="AAR513" s="263"/>
      <c r="AAS513" s="263"/>
      <c r="AAT513" s="263"/>
      <c r="AAU513" s="263"/>
      <c r="AAV513" s="263"/>
      <c r="AAW513" s="263"/>
      <c r="AAX513" s="263"/>
      <c r="AAY513" s="263"/>
      <c r="AAZ513" s="263"/>
      <c r="ABA513" s="263"/>
      <c r="ABB513" s="263"/>
      <c r="ABC513" s="263"/>
      <c r="ABD513" s="263"/>
      <c r="ABE513" s="263"/>
      <c r="ABF513" s="263"/>
      <c r="ABG513" s="263"/>
      <c r="ABH513" s="263"/>
      <c r="ABI513" s="263"/>
      <c r="ABJ513" s="263"/>
      <c r="ABK513" s="263"/>
      <c r="ABL513" s="263"/>
      <c r="ABM513" s="263"/>
      <c r="ABN513" s="263"/>
      <c r="ABO513" s="263"/>
      <c r="ABP513" s="263"/>
      <c r="ABQ513" s="263"/>
      <c r="ABR513" s="263"/>
      <c r="ABS513" s="263"/>
      <c r="ABT513" s="263"/>
      <c r="ABU513" s="263"/>
      <c r="ABV513" s="263"/>
      <c r="ABW513" s="263"/>
      <c r="ABX513" s="263"/>
      <c r="ABY513" s="263"/>
      <c r="ABZ513" s="263"/>
      <c r="ACA513" s="263"/>
      <c r="ACB513" s="263"/>
      <c r="ACC513" s="263"/>
      <c r="ACD513" s="263"/>
      <c r="ACE513" s="263"/>
      <c r="ACF513" s="263"/>
      <c r="ACG513" s="263"/>
      <c r="ACH513" s="263"/>
      <c r="ACI513" s="263"/>
      <c r="ACJ513" s="263"/>
      <c r="ACK513" s="263"/>
      <c r="ACL513" s="263"/>
      <c r="ACM513" s="263"/>
      <c r="ACN513" s="263"/>
      <c r="ACO513" s="263"/>
      <c r="ACP513" s="263"/>
      <c r="ACQ513" s="263"/>
      <c r="ACR513" s="263"/>
      <c r="ACS513" s="263"/>
      <c r="ACT513" s="263"/>
      <c r="ACU513" s="263"/>
      <c r="ACV513" s="263"/>
      <c r="ACW513" s="263"/>
      <c r="ACX513" s="263"/>
      <c r="ACY513" s="263"/>
      <c r="ACZ513" s="263"/>
      <c r="ADA513" s="263"/>
      <c r="ADB513" s="263"/>
      <c r="ADC513" s="263"/>
      <c r="ADD513" s="263"/>
      <c r="ADE513" s="263"/>
      <c r="ADF513" s="263"/>
      <c r="ADG513" s="263"/>
      <c r="ADH513" s="263"/>
      <c r="ADI513" s="263"/>
      <c r="ADJ513" s="263"/>
      <c r="ADK513" s="263"/>
      <c r="ADL513" s="263"/>
      <c r="ADM513" s="263"/>
      <c r="ADN513" s="263"/>
      <c r="ADO513" s="263"/>
      <c r="ADP513" s="263"/>
      <c r="ADQ513" s="263"/>
      <c r="ADR513" s="263"/>
      <c r="ADS513" s="263"/>
      <c r="ADT513" s="263"/>
      <c r="ADU513" s="263"/>
      <c r="ADV513" s="263"/>
      <c r="ADW513" s="263"/>
      <c r="ADX513" s="263"/>
      <c r="ADY513" s="263"/>
      <c r="ADZ513" s="263"/>
      <c r="AEA513" s="263"/>
      <c r="AEB513" s="263"/>
      <c r="AEC513" s="263"/>
      <c r="AED513" s="263"/>
      <c r="AEE513" s="263"/>
      <c r="AEF513" s="263"/>
      <c r="AEG513" s="263"/>
      <c r="AEH513" s="263"/>
      <c r="AEI513" s="263"/>
      <c r="AEJ513" s="263"/>
      <c r="AEK513" s="263"/>
      <c r="AEL513" s="263"/>
      <c r="AEM513" s="263"/>
      <c r="AEN513" s="263"/>
      <c r="AEO513" s="263"/>
      <c r="AEP513" s="263"/>
      <c r="AEQ513" s="263"/>
      <c r="AER513" s="263"/>
      <c r="AES513" s="263"/>
      <c r="AET513" s="263"/>
      <c r="AEU513" s="263"/>
      <c r="AEV513" s="263"/>
      <c r="AEW513" s="263"/>
      <c r="AEX513" s="263"/>
      <c r="AEY513" s="263"/>
      <c r="AEZ513" s="263"/>
      <c r="AFA513" s="263"/>
      <c r="AFB513" s="263"/>
      <c r="AFC513" s="263"/>
      <c r="AFD513" s="263"/>
      <c r="AFE513" s="263"/>
      <c r="AFF513" s="263"/>
      <c r="AFG513" s="263"/>
      <c r="AFH513" s="263"/>
      <c r="AFI513" s="263"/>
      <c r="AFJ513" s="263"/>
      <c r="AFK513" s="263"/>
      <c r="AFL513" s="263"/>
      <c r="AFM513" s="263"/>
      <c r="AFN513" s="263"/>
      <c r="AFO513" s="263"/>
      <c r="AFP513" s="263"/>
      <c r="AFQ513" s="263"/>
      <c r="AFR513" s="263"/>
      <c r="AFS513" s="263"/>
      <c r="AFT513" s="263"/>
      <c r="AFU513" s="263"/>
      <c r="AFV513" s="263"/>
      <c r="AFW513" s="263"/>
      <c r="AFX513" s="263"/>
      <c r="AFY513" s="263"/>
      <c r="AFZ513" s="263"/>
      <c r="AGA513" s="263"/>
      <c r="AGB513" s="263"/>
      <c r="AGC513" s="263"/>
      <c r="AGD513" s="263"/>
      <c r="AGE513" s="263"/>
      <c r="AGF513" s="263"/>
      <c r="AGG513" s="263"/>
      <c r="AGH513" s="263"/>
      <c r="AGI513" s="263"/>
      <c r="AGJ513" s="263"/>
      <c r="AGK513" s="263"/>
      <c r="AGL513" s="263"/>
      <c r="AGM513" s="263"/>
      <c r="AGN513" s="263"/>
      <c r="AGO513" s="263"/>
      <c r="AGP513" s="263"/>
      <c r="AGQ513" s="263"/>
      <c r="AGR513" s="263"/>
      <c r="AGS513" s="263"/>
      <c r="AGT513" s="263"/>
      <c r="AGU513" s="263"/>
      <c r="AGV513" s="263"/>
      <c r="AGW513" s="263"/>
      <c r="AGX513" s="263"/>
      <c r="AGY513" s="263"/>
      <c r="AGZ513" s="263"/>
      <c r="AHA513" s="263"/>
      <c r="AHB513" s="263"/>
      <c r="AHC513" s="263"/>
      <c r="AHD513" s="263"/>
      <c r="AHE513" s="263"/>
      <c r="AHF513" s="263"/>
      <c r="AHG513" s="263"/>
      <c r="AHH513" s="263"/>
      <c r="AHI513" s="263"/>
      <c r="AHJ513" s="263"/>
      <c r="AHK513" s="263"/>
      <c r="AHL513" s="263"/>
      <c r="AHM513" s="263"/>
      <c r="AHN513" s="263"/>
      <c r="AHO513" s="263"/>
      <c r="AHP513" s="263"/>
      <c r="AHQ513" s="263"/>
      <c r="AHR513" s="263"/>
      <c r="AHS513" s="263"/>
      <c r="AHT513" s="263"/>
      <c r="AHU513" s="263"/>
      <c r="AHV513" s="263"/>
      <c r="AHW513" s="263"/>
      <c r="AHX513" s="263"/>
      <c r="AHY513" s="263"/>
      <c r="AHZ513" s="263"/>
      <c r="AIA513" s="263"/>
      <c r="AIB513" s="263"/>
      <c r="AIC513" s="263"/>
      <c r="AID513" s="263"/>
      <c r="AIE513" s="263"/>
      <c r="AIF513" s="263"/>
      <c r="AIG513" s="263"/>
      <c r="AIH513" s="263"/>
      <c r="AII513" s="263"/>
      <c r="AIJ513" s="263"/>
      <c r="AIK513" s="263"/>
      <c r="AIL513" s="263"/>
      <c r="AIM513" s="263"/>
      <c r="AIN513" s="263"/>
      <c r="AIO513" s="263"/>
      <c r="AIP513" s="263"/>
      <c r="AIQ513" s="263"/>
      <c r="AIR513" s="263"/>
      <c r="AIS513" s="263"/>
      <c r="AIT513" s="263"/>
      <c r="AIU513" s="263"/>
      <c r="AIV513" s="263"/>
      <c r="AIW513" s="263"/>
      <c r="AIX513" s="263"/>
      <c r="AIY513" s="263"/>
      <c r="AIZ513" s="263"/>
      <c r="AJA513" s="263"/>
      <c r="AJB513" s="263"/>
      <c r="AJC513" s="263"/>
      <c r="AJD513" s="263"/>
      <c r="AJE513" s="263"/>
      <c r="AJF513" s="263"/>
      <c r="AJG513" s="263"/>
      <c r="AJH513" s="263"/>
      <c r="AJI513" s="263"/>
      <c r="AJJ513" s="263"/>
      <c r="AJK513" s="263"/>
      <c r="AJL513" s="263"/>
      <c r="AJM513" s="263"/>
      <c r="AJN513" s="263"/>
      <c r="AJO513" s="263"/>
      <c r="AJP513" s="263"/>
      <c r="AJQ513" s="263"/>
      <c r="AJR513" s="263"/>
      <c r="AJS513" s="263"/>
      <c r="AJT513" s="263"/>
      <c r="AJU513" s="263"/>
      <c r="AJV513" s="263"/>
      <c r="AJW513" s="263"/>
      <c r="AJX513" s="263"/>
      <c r="AJY513" s="263"/>
      <c r="AJZ513" s="263"/>
      <c r="AKA513" s="263"/>
      <c r="AKB513" s="263"/>
      <c r="AKC513" s="263"/>
      <c r="AKD513" s="263"/>
      <c r="AKE513" s="263"/>
      <c r="AKF513" s="263"/>
      <c r="AKG513" s="263"/>
      <c r="AKH513" s="263"/>
      <c r="AKI513" s="263"/>
      <c r="AKJ513" s="263"/>
      <c r="AKK513" s="263"/>
      <c r="AKL513" s="263"/>
      <c r="AKM513" s="263"/>
      <c r="AKN513" s="263"/>
      <c r="AKO513" s="263"/>
      <c r="AKP513" s="263"/>
      <c r="AKQ513" s="263"/>
      <c r="AKR513" s="263"/>
      <c r="AKS513" s="263"/>
      <c r="AKT513" s="263"/>
      <c r="AKU513" s="263"/>
      <c r="AKV513" s="263"/>
      <c r="AKW513" s="263"/>
      <c r="AKX513" s="263"/>
      <c r="AKY513" s="263"/>
      <c r="AKZ513" s="263"/>
      <c r="ALA513" s="263"/>
      <c r="ALB513" s="263"/>
      <c r="ALC513" s="263"/>
      <c r="ALD513" s="263"/>
      <c r="ALE513" s="263"/>
      <c r="ALF513" s="263"/>
      <c r="ALG513" s="263"/>
      <c r="ALH513" s="263"/>
      <c r="ALI513" s="263"/>
      <c r="ALJ513" s="263"/>
      <c r="ALK513" s="263"/>
      <c r="ALL513" s="263"/>
      <c r="ALM513" s="263"/>
      <c r="ALN513" s="263"/>
      <c r="ALO513" s="263"/>
      <c r="ALP513" s="263"/>
      <c r="ALQ513" s="263"/>
      <c r="ALR513" s="263"/>
      <c r="ALS513" s="263"/>
      <c r="ALT513" s="263"/>
      <c r="ALU513" s="263"/>
      <c r="ALV513" s="263"/>
      <c r="ALW513" s="263"/>
      <c r="ALX513" s="263"/>
      <c r="ALY513" s="263"/>
      <c r="ALZ513" s="263"/>
      <c r="AMA513" s="263"/>
      <c r="AMB513" s="263"/>
      <c r="AMC513" s="263"/>
      <c r="AMD513" s="263"/>
      <c r="AME513" s="263"/>
      <c r="AMF513" s="263"/>
      <c r="AMG513" s="263"/>
      <c r="AMH513" s="263"/>
      <c r="AMI513" s="263"/>
      <c r="AMJ513" s="263"/>
      <c r="AMK513" s="263"/>
      <c r="AML513" s="263"/>
      <c r="AMM513" s="263"/>
      <c r="AMN513" s="263"/>
      <c r="AMO513" s="263"/>
      <c r="AMP513" s="263"/>
      <c r="AMQ513" s="263"/>
      <c r="AMR513" s="263"/>
      <c r="AMS513" s="263"/>
      <c r="AMT513" s="263"/>
      <c r="AMU513" s="263"/>
      <c r="AMV513" s="263"/>
      <c r="AMW513" s="263"/>
      <c r="AMX513" s="263"/>
      <c r="AMY513" s="263"/>
      <c r="AMZ513" s="263"/>
      <c r="ANA513" s="263"/>
      <c r="ANB513" s="263"/>
      <c r="ANC513" s="263"/>
      <c r="AND513" s="263"/>
      <c r="ANE513" s="263"/>
      <c r="ANF513" s="263"/>
      <c r="ANG513" s="263"/>
      <c r="ANH513" s="263"/>
      <c r="ANI513" s="263"/>
      <c r="ANJ513" s="263"/>
      <c r="ANK513" s="263"/>
      <c r="ANL513" s="263"/>
      <c r="ANM513" s="263"/>
      <c r="ANN513" s="263"/>
      <c r="ANO513" s="263"/>
      <c r="ANP513" s="263"/>
      <c r="ANQ513" s="263"/>
      <c r="ANR513" s="263"/>
      <c r="ANS513" s="263"/>
      <c r="ANT513" s="263"/>
      <c r="ANU513" s="263"/>
      <c r="ANV513" s="263"/>
      <c r="ANW513" s="263"/>
      <c r="ANX513" s="263"/>
      <c r="ANY513" s="263"/>
      <c r="ANZ513" s="263"/>
      <c r="AOA513" s="263"/>
      <c r="AOB513" s="263"/>
      <c r="AOC513" s="263"/>
      <c r="AOD513" s="263"/>
      <c r="AOE513" s="263"/>
      <c r="AOF513" s="263"/>
      <c r="AOG513" s="263"/>
      <c r="AOH513" s="263"/>
      <c r="AOI513" s="263"/>
      <c r="AOJ513" s="263"/>
      <c r="AOK513" s="263"/>
      <c r="AOL513" s="263"/>
      <c r="AOM513" s="263"/>
      <c r="AON513" s="263"/>
      <c r="AOO513" s="263"/>
      <c r="AOP513" s="263"/>
      <c r="AOQ513" s="263"/>
      <c r="AOR513" s="263"/>
      <c r="AOS513" s="263"/>
      <c r="AOT513" s="263"/>
      <c r="AOU513" s="263"/>
    </row>
    <row r="514" spans="1:1087" s="264" customFormat="1">
      <c r="A514" s="332"/>
      <c r="B514" s="328"/>
      <c r="C514" s="292"/>
      <c r="D514" s="292"/>
      <c r="E514" s="292"/>
      <c r="F514" s="333"/>
      <c r="G514" s="334"/>
      <c r="H514" s="334"/>
      <c r="I514" s="335"/>
      <c r="J514" s="292"/>
      <c r="K514" s="336"/>
      <c r="L514" s="292"/>
      <c r="N514" s="263"/>
      <c r="O514" s="263"/>
      <c r="P514" s="263"/>
      <c r="Q514" s="263"/>
      <c r="R514" s="263"/>
      <c r="S514" s="263"/>
      <c r="T514" s="263"/>
      <c r="U514" s="263"/>
      <c r="V514" s="263"/>
      <c r="W514" s="263"/>
      <c r="X514" s="263"/>
      <c r="Y514" s="263"/>
      <c r="Z514" s="263"/>
      <c r="AA514" s="263"/>
      <c r="AB514" s="263"/>
      <c r="AC514" s="263"/>
      <c r="AD514" s="263"/>
      <c r="AE514" s="263"/>
      <c r="AF514" s="263"/>
      <c r="AG514" s="263"/>
      <c r="AH514" s="263"/>
      <c r="AI514" s="263"/>
      <c r="AJ514" s="263"/>
      <c r="AK514" s="263"/>
      <c r="AL514" s="263"/>
      <c r="AM514" s="263"/>
      <c r="AN514" s="263"/>
      <c r="AO514" s="263"/>
      <c r="AP514" s="263"/>
      <c r="AQ514" s="263"/>
      <c r="AR514" s="263"/>
      <c r="AS514" s="263"/>
      <c r="AT514" s="263"/>
      <c r="AU514" s="263"/>
      <c r="AV514" s="263"/>
      <c r="AW514" s="263"/>
      <c r="AX514" s="263"/>
      <c r="AY514" s="263"/>
      <c r="AZ514" s="263"/>
      <c r="BA514" s="263"/>
      <c r="BB514" s="263"/>
      <c r="BC514" s="263"/>
      <c r="BD514" s="263"/>
      <c r="BE514" s="263"/>
      <c r="BF514" s="263"/>
      <c r="BG514" s="263"/>
      <c r="BH514" s="263"/>
      <c r="BI514" s="263"/>
      <c r="BJ514" s="263"/>
      <c r="BK514" s="263"/>
      <c r="BL514" s="263"/>
      <c r="BM514" s="263"/>
      <c r="BN514" s="263"/>
      <c r="BO514" s="263"/>
      <c r="BP514" s="263"/>
      <c r="BQ514" s="263"/>
      <c r="BR514" s="263"/>
      <c r="BS514" s="263"/>
      <c r="BT514" s="263"/>
      <c r="BU514" s="263"/>
      <c r="BV514" s="263"/>
      <c r="BW514" s="263"/>
      <c r="BX514" s="263"/>
      <c r="BY514" s="263"/>
      <c r="BZ514" s="263"/>
      <c r="CA514" s="263"/>
      <c r="CB514" s="263"/>
      <c r="CC514" s="263"/>
      <c r="CD514" s="263"/>
      <c r="CE514" s="263"/>
      <c r="CF514" s="263"/>
      <c r="CG514" s="263"/>
      <c r="CH514" s="263"/>
      <c r="CI514" s="263"/>
      <c r="CJ514" s="263"/>
      <c r="CK514" s="263"/>
      <c r="CL514" s="263"/>
      <c r="CM514" s="263"/>
      <c r="CN514" s="263"/>
      <c r="CO514" s="263"/>
      <c r="CP514" s="263"/>
      <c r="CQ514" s="263"/>
      <c r="CR514" s="263"/>
      <c r="CS514" s="263"/>
      <c r="CT514" s="263"/>
      <c r="CU514" s="263"/>
      <c r="CV514" s="263"/>
      <c r="CW514" s="263"/>
      <c r="CX514" s="263"/>
      <c r="CY514" s="263"/>
      <c r="CZ514" s="263"/>
      <c r="DA514" s="263"/>
      <c r="DB514" s="263"/>
      <c r="DC514" s="263"/>
      <c r="DD514" s="263"/>
      <c r="DE514" s="263"/>
      <c r="DF514" s="263"/>
      <c r="DG514" s="263"/>
      <c r="DH514" s="263"/>
      <c r="DI514" s="263"/>
      <c r="DJ514" s="263"/>
      <c r="DK514" s="263"/>
      <c r="DL514" s="263"/>
      <c r="DM514" s="263"/>
      <c r="DN514" s="263"/>
      <c r="DO514" s="263"/>
      <c r="DP514" s="263"/>
      <c r="DQ514" s="263"/>
      <c r="DR514" s="263"/>
      <c r="DS514" s="263"/>
      <c r="DT514" s="263"/>
      <c r="DU514" s="263"/>
      <c r="DV514" s="263"/>
      <c r="DW514" s="263"/>
      <c r="DX514" s="263"/>
      <c r="DY514" s="263"/>
      <c r="DZ514" s="263"/>
      <c r="EA514" s="263"/>
      <c r="EB514" s="263"/>
      <c r="EC514" s="263"/>
      <c r="ED514" s="263"/>
      <c r="EE514" s="263"/>
      <c r="EF514" s="263"/>
      <c r="EG514" s="263"/>
      <c r="EH514" s="263"/>
      <c r="EI514" s="263"/>
      <c r="EJ514" s="263"/>
      <c r="EK514" s="263"/>
      <c r="EL514" s="263"/>
      <c r="EM514" s="263"/>
      <c r="EN514" s="263"/>
      <c r="EO514" s="263"/>
      <c r="EP514" s="263"/>
      <c r="EQ514" s="263"/>
      <c r="ER514" s="263"/>
      <c r="ES514" s="263"/>
      <c r="ET514" s="263"/>
      <c r="EU514" s="263"/>
      <c r="EV514" s="263"/>
      <c r="EW514" s="263"/>
      <c r="EX514" s="263"/>
      <c r="EY514" s="263"/>
      <c r="EZ514" s="263"/>
      <c r="FA514" s="263"/>
      <c r="FB514" s="263"/>
      <c r="FC514" s="263"/>
      <c r="FD514" s="263"/>
      <c r="FE514" s="263"/>
      <c r="FF514" s="263"/>
      <c r="FG514" s="263"/>
      <c r="FH514" s="263"/>
      <c r="FI514" s="263"/>
      <c r="FJ514" s="263"/>
      <c r="FK514" s="263"/>
      <c r="FL514" s="263"/>
      <c r="FM514" s="263"/>
      <c r="FN514" s="263"/>
      <c r="FO514" s="263"/>
      <c r="FP514" s="263"/>
      <c r="FQ514" s="263"/>
      <c r="FR514" s="263"/>
      <c r="FS514" s="263"/>
      <c r="FT514" s="263"/>
      <c r="FU514" s="263"/>
      <c r="FV514" s="263"/>
      <c r="FW514" s="263"/>
      <c r="FX514" s="263"/>
      <c r="FY514" s="263"/>
      <c r="FZ514" s="263"/>
      <c r="GA514" s="263"/>
      <c r="GB514" s="263"/>
      <c r="GC514" s="263"/>
      <c r="GD514" s="263"/>
      <c r="GE514" s="263"/>
      <c r="GF514" s="263"/>
      <c r="GG514" s="263"/>
      <c r="GH514" s="263"/>
      <c r="GI514" s="263"/>
      <c r="GJ514" s="263"/>
      <c r="GK514" s="263"/>
      <c r="GL514" s="263"/>
      <c r="GM514" s="263"/>
      <c r="GN514" s="263"/>
      <c r="GO514" s="263"/>
      <c r="GP514" s="263"/>
      <c r="GQ514" s="263"/>
      <c r="GR514" s="263"/>
      <c r="GS514" s="263"/>
      <c r="GT514" s="263"/>
      <c r="GU514" s="263"/>
      <c r="GV514" s="263"/>
      <c r="GW514" s="263"/>
      <c r="GX514" s="263"/>
      <c r="GY514" s="263"/>
      <c r="GZ514" s="263"/>
      <c r="HA514" s="263"/>
      <c r="HB514" s="263"/>
      <c r="HC514" s="263"/>
      <c r="HD514" s="263"/>
      <c r="HE514" s="263"/>
      <c r="HF514" s="263"/>
      <c r="HG514" s="263"/>
      <c r="HH514" s="263"/>
      <c r="HI514" s="263"/>
      <c r="HJ514" s="263"/>
      <c r="HK514" s="263"/>
      <c r="HL514" s="263"/>
      <c r="HM514" s="263"/>
      <c r="HN514" s="263"/>
      <c r="HO514" s="263"/>
      <c r="HP514" s="263"/>
      <c r="HQ514" s="263"/>
      <c r="HR514" s="263"/>
      <c r="HS514" s="263"/>
      <c r="HT514" s="263"/>
      <c r="HU514" s="263"/>
      <c r="HV514" s="263"/>
      <c r="HW514" s="263"/>
      <c r="HX514" s="263"/>
      <c r="HY514" s="263"/>
      <c r="HZ514" s="263"/>
      <c r="IA514" s="263"/>
      <c r="IB514" s="263"/>
      <c r="IC514" s="263"/>
      <c r="ID514" s="263"/>
      <c r="IE514" s="263"/>
      <c r="IF514" s="263"/>
      <c r="IG514" s="263"/>
      <c r="IH514" s="263"/>
      <c r="II514" s="263"/>
      <c r="IJ514" s="263"/>
      <c r="IK514" s="263"/>
      <c r="IL514" s="263"/>
      <c r="IM514" s="263"/>
      <c r="IN514" s="263"/>
      <c r="IO514" s="263"/>
      <c r="IP514" s="263"/>
      <c r="IQ514" s="263"/>
      <c r="IR514" s="263"/>
      <c r="IS514" s="263"/>
      <c r="IT514" s="263"/>
      <c r="IU514" s="263"/>
      <c r="IV514" s="263"/>
      <c r="IW514" s="263"/>
      <c r="IX514" s="263"/>
      <c r="IY514" s="263"/>
      <c r="IZ514" s="263"/>
      <c r="JA514" s="263"/>
      <c r="JB514" s="263"/>
      <c r="JC514" s="263"/>
      <c r="JD514" s="263"/>
      <c r="JE514" s="263"/>
      <c r="JF514" s="263"/>
      <c r="JG514" s="263"/>
      <c r="JH514" s="263"/>
      <c r="JI514" s="263"/>
      <c r="JJ514" s="263"/>
      <c r="JK514" s="263"/>
      <c r="JL514" s="263"/>
      <c r="JM514" s="263"/>
      <c r="JN514" s="263"/>
      <c r="JO514" s="263"/>
      <c r="JP514" s="263"/>
      <c r="JQ514" s="263"/>
      <c r="JR514" s="263"/>
      <c r="JS514" s="263"/>
      <c r="JT514" s="263"/>
      <c r="JU514" s="263"/>
      <c r="JV514" s="263"/>
      <c r="JW514" s="263"/>
      <c r="JX514" s="263"/>
      <c r="JY514" s="263"/>
      <c r="JZ514" s="263"/>
      <c r="KA514" s="263"/>
      <c r="KB514" s="263"/>
      <c r="KC514" s="263"/>
      <c r="KD514" s="263"/>
      <c r="KE514" s="263"/>
      <c r="KF514" s="263"/>
      <c r="KG514" s="263"/>
      <c r="KH514" s="263"/>
      <c r="KI514" s="263"/>
      <c r="KJ514" s="263"/>
      <c r="KK514" s="263"/>
      <c r="KL514" s="263"/>
      <c r="KM514" s="263"/>
      <c r="KN514" s="263"/>
      <c r="KO514" s="263"/>
      <c r="KP514" s="263"/>
      <c r="KQ514" s="263"/>
      <c r="KR514" s="263"/>
      <c r="KS514" s="263"/>
      <c r="KT514" s="263"/>
      <c r="KU514" s="263"/>
      <c r="KV514" s="263"/>
      <c r="KW514" s="263"/>
      <c r="KX514" s="263"/>
      <c r="KY514" s="263"/>
      <c r="KZ514" s="263"/>
      <c r="LA514" s="263"/>
      <c r="LB514" s="263"/>
      <c r="LC514" s="263"/>
      <c r="LD514" s="263"/>
      <c r="LE514" s="263"/>
      <c r="LF514" s="263"/>
      <c r="LG514" s="263"/>
      <c r="LH514" s="263"/>
      <c r="LI514" s="263"/>
      <c r="LJ514" s="263"/>
      <c r="LK514" s="263"/>
      <c r="LL514" s="263"/>
      <c r="LM514" s="263"/>
      <c r="LN514" s="263"/>
      <c r="LO514" s="263"/>
      <c r="LP514" s="263"/>
      <c r="LQ514" s="263"/>
      <c r="LR514" s="263"/>
      <c r="LS514" s="263"/>
      <c r="LT514" s="263"/>
      <c r="LU514" s="263"/>
      <c r="LV514" s="263"/>
      <c r="LW514" s="263"/>
      <c r="LX514" s="263"/>
      <c r="LY514" s="263"/>
      <c r="LZ514" s="263"/>
      <c r="MA514" s="263"/>
      <c r="MB514" s="263"/>
      <c r="MC514" s="263"/>
      <c r="MD514" s="263"/>
      <c r="ME514" s="263"/>
      <c r="MF514" s="263"/>
      <c r="MG514" s="263"/>
      <c r="MH514" s="263"/>
      <c r="MI514" s="263"/>
      <c r="MJ514" s="263"/>
      <c r="MK514" s="263"/>
      <c r="ML514" s="263"/>
      <c r="MM514" s="263"/>
      <c r="MN514" s="263"/>
      <c r="MO514" s="263"/>
      <c r="MP514" s="263"/>
      <c r="MQ514" s="263"/>
      <c r="MR514" s="263"/>
      <c r="MS514" s="263"/>
      <c r="MT514" s="263"/>
      <c r="MU514" s="263"/>
      <c r="MV514" s="263"/>
      <c r="MW514" s="263"/>
      <c r="MX514" s="263"/>
      <c r="MY514" s="263"/>
      <c r="MZ514" s="263"/>
      <c r="NA514" s="263"/>
      <c r="NB514" s="263"/>
      <c r="NC514" s="263"/>
      <c r="ND514" s="263"/>
      <c r="NE514" s="263"/>
      <c r="NF514" s="263"/>
      <c r="NG514" s="263"/>
      <c r="NH514" s="263"/>
      <c r="NI514" s="263"/>
      <c r="NJ514" s="263"/>
      <c r="NK514" s="263"/>
      <c r="NL514" s="263"/>
      <c r="NM514" s="263"/>
      <c r="NN514" s="263"/>
      <c r="NO514" s="263"/>
      <c r="NP514" s="263"/>
      <c r="NQ514" s="263"/>
      <c r="NR514" s="263"/>
      <c r="NS514" s="263"/>
      <c r="NT514" s="263"/>
      <c r="NU514" s="263"/>
      <c r="NV514" s="263"/>
      <c r="NW514" s="263"/>
      <c r="NX514" s="263"/>
      <c r="NY514" s="263"/>
      <c r="NZ514" s="263"/>
      <c r="OA514" s="263"/>
      <c r="OB514" s="263"/>
      <c r="OC514" s="263"/>
      <c r="OD514" s="263"/>
      <c r="OE514" s="263"/>
      <c r="OF514" s="263"/>
      <c r="OG514" s="263"/>
      <c r="OH514" s="263"/>
      <c r="OI514" s="263"/>
      <c r="OJ514" s="263"/>
      <c r="OK514" s="263"/>
      <c r="OL514" s="263"/>
      <c r="OM514" s="263"/>
      <c r="ON514" s="263"/>
      <c r="OO514" s="263"/>
      <c r="OP514" s="263"/>
      <c r="OQ514" s="263"/>
      <c r="OR514" s="263"/>
      <c r="OS514" s="263"/>
      <c r="OT514" s="263"/>
      <c r="OU514" s="263"/>
      <c r="OV514" s="263"/>
      <c r="OW514" s="263"/>
      <c r="OX514" s="263"/>
      <c r="OY514" s="263"/>
      <c r="OZ514" s="263"/>
      <c r="PA514" s="263"/>
      <c r="PB514" s="263"/>
      <c r="PC514" s="263"/>
      <c r="PD514" s="263"/>
      <c r="PE514" s="263"/>
      <c r="PF514" s="263"/>
      <c r="PG514" s="263"/>
      <c r="PH514" s="263"/>
      <c r="PI514" s="263"/>
      <c r="PJ514" s="263"/>
      <c r="PK514" s="263"/>
      <c r="PL514" s="263"/>
      <c r="PM514" s="263"/>
      <c r="PN514" s="263"/>
      <c r="PO514" s="263"/>
      <c r="PP514" s="263"/>
      <c r="PQ514" s="263"/>
      <c r="PR514" s="263"/>
      <c r="PS514" s="263"/>
      <c r="PT514" s="263"/>
      <c r="PU514" s="263"/>
      <c r="PV514" s="263"/>
      <c r="PW514" s="263"/>
      <c r="PX514" s="263"/>
      <c r="PY514" s="263"/>
      <c r="PZ514" s="263"/>
      <c r="QA514" s="263"/>
      <c r="QB514" s="263"/>
      <c r="QC514" s="263"/>
      <c r="QD514" s="263"/>
      <c r="QE514" s="263"/>
      <c r="QF514" s="263"/>
      <c r="QG514" s="263"/>
      <c r="QH514" s="263"/>
      <c r="QI514" s="263"/>
      <c r="QJ514" s="263"/>
      <c r="QK514" s="263"/>
      <c r="QL514" s="263"/>
      <c r="QM514" s="263"/>
      <c r="QN514" s="263"/>
      <c r="QO514" s="263"/>
      <c r="QP514" s="263"/>
      <c r="QQ514" s="263"/>
      <c r="QR514" s="263"/>
      <c r="QS514" s="263"/>
      <c r="QT514" s="263"/>
      <c r="QU514" s="263"/>
      <c r="QV514" s="263"/>
      <c r="QW514" s="263"/>
      <c r="QX514" s="263"/>
      <c r="QY514" s="263"/>
      <c r="QZ514" s="263"/>
      <c r="RA514" s="263"/>
      <c r="RB514" s="263"/>
      <c r="RC514" s="263"/>
      <c r="RD514" s="263"/>
      <c r="RE514" s="263"/>
      <c r="RF514" s="263"/>
      <c r="RG514" s="263"/>
      <c r="RH514" s="263"/>
      <c r="RI514" s="263"/>
      <c r="RJ514" s="263"/>
      <c r="RK514" s="263"/>
      <c r="RL514" s="263"/>
      <c r="RM514" s="263"/>
      <c r="RN514" s="263"/>
      <c r="RO514" s="263"/>
      <c r="RP514" s="263"/>
      <c r="RQ514" s="263"/>
      <c r="RR514" s="263"/>
      <c r="RS514" s="263"/>
      <c r="RT514" s="263"/>
      <c r="RU514" s="263"/>
      <c r="RV514" s="263"/>
      <c r="RW514" s="263"/>
      <c r="RX514" s="263"/>
      <c r="RY514" s="263"/>
      <c r="RZ514" s="263"/>
      <c r="SA514" s="263"/>
      <c r="SB514" s="263"/>
      <c r="SC514" s="263"/>
      <c r="SD514" s="263"/>
      <c r="SE514" s="263"/>
      <c r="SF514" s="263"/>
      <c r="SG514" s="263"/>
      <c r="SH514" s="263"/>
      <c r="SI514" s="263"/>
      <c r="SJ514" s="263"/>
      <c r="SK514" s="263"/>
      <c r="SL514" s="263"/>
      <c r="SM514" s="263"/>
      <c r="SN514" s="263"/>
      <c r="SO514" s="263"/>
      <c r="SP514" s="263"/>
      <c r="SQ514" s="263"/>
      <c r="SR514" s="263"/>
      <c r="SS514" s="263"/>
      <c r="ST514" s="263"/>
      <c r="SU514" s="263"/>
      <c r="SV514" s="263"/>
      <c r="SW514" s="263"/>
      <c r="SX514" s="263"/>
      <c r="SY514" s="263"/>
      <c r="SZ514" s="263"/>
      <c r="TA514" s="263"/>
      <c r="TB514" s="263"/>
      <c r="TC514" s="263"/>
      <c r="TD514" s="263"/>
      <c r="TE514" s="263"/>
      <c r="TF514" s="263"/>
      <c r="TG514" s="263"/>
      <c r="TH514" s="263"/>
      <c r="TI514" s="263"/>
      <c r="TJ514" s="263"/>
      <c r="TK514" s="263"/>
      <c r="TL514" s="263"/>
      <c r="TM514" s="263"/>
      <c r="TN514" s="263"/>
      <c r="TO514" s="263"/>
      <c r="TP514" s="263"/>
      <c r="TQ514" s="263"/>
      <c r="TR514" s="263"/>
      <c r="TS514" s="263"/>
      <c r="TT514" s="263"/>
      <c r="TU514" s="263"/>
      <c r="TV514" s="263"/>
      <c r="TW514" s="263"/>
      <c r="TX514" s="263"/>
      <c r="TY514" s="263"/>
      <c r="TZ514" s="263"/>
      <c r="UA514" s="263"/>
      <c r="UB514" s="263"/>
      <c r="UC514" s="263"/>
      <c r="UD514" s="263"/>
      <c r="UE514" s="263"/>
      <c r="UF514" s="263"/>
      <c r="UG514" s="263"/>
      <c r="UH514" s="263"/>
      <c r="UI514" s="263"/>
      <c r="UJ514" s="263"/>
      <c r="UK514" s="263"/>
      <c r="UL514" s="263"/>
      <c r="UM514" s="263"/>
      <c r="UN514" s="263"/>
      <c r="UO514" s="263"/>
      <c r="UP514" s="263"/>
      <c r="UQ514" s="263"/>
      <c r="UR514" s="263"/>
      <c r="US514" s="263"/>
      <c r="UT514" s="263"/>
      <c r="UU514" s="263"/>
      <c r="UV514" s="263"/>
      <c r="UW514" s="263"/>
      <c r="UX514" s="263"/>
      <c r="UY514" s="263"/>
      <c r="UZ514" s="263"/>
      <c r="VA514" s="263"/>
      <c r="VB514" s="263"/>
      <c r="VC514" s="263"/>
      <c r="VD514" s="263"/>
      <c r="VE514" s="263"/>
      <c r="VF514" s="263"/>
      <c r="VG514" s="263"/>
      <c r="VH514" s="263"/>
      <c r="VI514" s="263"/>
      <c r="VJ514" s="263"/>
      <c r="VK514" s="263"/>
      <c r="VL514" s="263"/>
      <c r="VM514" s="263"/>
      <c r="VN514" s="263"/>
      <c r="VO514" s="263"/>
      <c r="VP514" s="263"/>
      <c r="VQ514" s="263"/>
      <c r="VR514" s="263"/>
      <c r="VS514" s="263"/>
      <c r="VT514" s="263"/>
      <c r="VU514" s="263"/>
      <c r="VV514" s="263"/>
      <c r="VW514" s="263"/>
      <c r="VX514" s="263"/>
      <c r="VY514" s="263"/>
      <c r="VZ514" s="263"/>
      <c r="WA514" s="263"/>
      <c r="WB514" s="263"/>
      <c r="WC514" s="263"/>
      <c r="WD514" s="263"/>
      <c r="WE514" s="263"/>
      <c r="WF514" s="263"/>
      <c r="WG514" s="263"/>
      <c r="WH514" s="263"/>
      <c r="WI514" s="263"/>
      <c r="WJ514" s="263"/>
      <c r="WK514" s="263"/>
      <c r="WL514" s="263"/>
      <c r="WM514" s="263"/>
      <c r="WN514" s="263"/>
      <c r="WO514" s="263"/>
      <c r="WP514" s="263"/>
      <c r="WQ514" s="263"/>
      <c r="WR514" s="263"/>
      <c r="WS514" s="263"/>
      <c r="WT514" s="263"/>
      <c r="WU514" s="263"/>
      <c r="WV514" s="263"/>
      <c r="WW514" s="263"/>
      <c r="WX514" s="263"/>
      <c r="WY514" s="263"/>
      <c r="WZ514" s="263"/>
      <c r="XA514" s="263"/>
      <c r="XB514" s="263"/>
      <c r="XC514" s="263"/>
      <c r="XD514" s="263"/>
      <c r="XE514" s="263"/>
      <c r="XF514" s="263"/>
      <c r="XG514" s="263"/>
      <c r="XH514" s="263"/>
      <c r="XI514" s="263"/>
      <c r="XJ514" s="263"/>
      <c r="XK514" s="263"/>
      <c r="XL514" s="263"/>
      <c r="XM514" s="263"/>
      <c r="XN514" s="263"/>
      <c r="XO514" s="263"/>
      <c r="XP514" s="263"/>
      <c r="XQ514" s="263"/>
      <c r="XR514" s="263"/>
      <c r="XS514" s="263"/>
      <c r="XT514" s="263"/>
      <c r="XU514" s="263"/>
      <c r="XV514" s="263"/>
      <c r="XW514" s="263"/>
      <c r="XX514" s="263"/>
      <c r="XY514" s="263"/>
      <c r="XZ514" s="263"/>
      <c r="YA514" s="263"/>
      <c r="YB514" s="263"/>
      <c r="YC514" s="263"/>
      <c r="YD514" s="263"/>
      <c r="YE514" s="263"/>
      <c r="YF514" s="263"/>
      <c r="YG514" s="263"/>
      <c r="YH514" s="263"/>
      <c r="YI514" s="263"/>
      <c r="YJ514" s="263"/>
      <c r="YK514" s="263"/>
      <c r="YL514" s="263"/>
      <c r="YM514" s="263"/>
      <c r="YN514" s="263"/>
      <c r="YO514" s="263"/>
      <c r="YP514" s="263"/>
      <c r="YQ514" s="263"/>
      <c r="YR514" s="263"/>
      <c r="YS514" s="263"/>
      <c r="YT514" s="263"/>
      <c r="YU514" s="263"/>
      <c r="YV514" s="263"/>
      <c r="YW514" s="263"/>
      <c r="YX514" s="263"/>
      <c r="YY514" s="263"/>
      <c r="YZ514" s="263"/>
      <c r="ZA514" s="263"/>
      <c r="ZB514" s="263"/>
      <c r="ZC514" s="263"/>
      <c r="ZD514" s="263"/>
      <c r="ZE514" s="263"/>
      <c r="ZF514" s="263"/>
      <c r="ZG514" s="263"/>
      <c r="ZH514" s="263"/>
      <c r="ZI514" s="263"/>
      <c r="ZJ514" s="263"/>
      <c r="ZK514" s="263"/>
      <c r="ZL514" s="263"/>
      <c r="ZM514" s="263"/>
      <c r="ZN514" s="263"/>
      <c r="ZO514" s="263"/>
      <c r="ZP514" s="263"/>
      <c r="ZQ514" s="263"/>
      <c r="ZR514" s="263"/>
      <c r="ZS514" s="263"/>
      <c r="ZT514" s="263"/>
      <c r="ZU514" s="263"/>
      <c r="ZV514" s="263"/>
      <c r="ZW514" s="263"/>
      <c r="ZX514" s="263"/>
      <c r="ZY514" s="263"/>
      <c r="ZZ514" s="263"/>
      <c r="AAA514" s="263"/>
      <c r="AAB514" s="263"/>
      <c r="AAC514" s="263"/>
      <c r="AAD514" s="263"/>
      <c r="AAE514" s="263"/>
      <c r="AAF514" s="263"/>
      <c r="AAG514" s="263"/>
      <c r="AAH514" s="263"/>
      <c r="AAI514" s="263"/>
      <c r="AAJ514" s="263"/>
      <c r="AAK514" s="263"/>
      <c r="AAL514" s="263"/>
      <c r="AAM514" s="263"/>
      <c r="AAN514" s="263"/>
      <c r="AAO514" s="263"/>
      <c r="AAP514" s="263"/>
      <c r="AAQ514" s="263"/>
      <c r="AAR514" s="263"/>
      <c r="AAS514" s="263"/>
      <c r="AAT514" s="263"/>
      <c r="AAU514" s="263"/>
      <c r="AAV514" s="263"/>
      <c r="AAW514" s="263"/>
      <c r="AAX514" s="263"/>
      <c r="AAY514" s="263"/>
      <c r="AAZ514" s="263"/>
      <c r="ABA514" s="263"/>
      <c r="ABB514" s="263"/>
      <c r="ABC514" s="263"/>
      <c r="ABD514" s="263"/>
      <c r="ABE514" s="263"/>
      <c r="ABF514" s="263"/>
      <c r="ABG514" s="263"/>
      <c r="ABH514" s="263"/>
      <c r="ABI514" s="263"/>
      <c r="ABJ514" s="263"/>
      <c r="ABK514" s="263"/>
      <c r="ABL514" s="263"/>
      <c r="ABM514" s="263"/>
      <c r="ABN514" s="263"/>
      <c r="ABO514" s="263"/>
      <c r="ABP514" s="263"/>
      <c r="ABQ514" s="263"/>
      <c r="ABR514" s="263"/>
      <c r="ABS514" s="263"/>
      <c r="ABT514" s="263"/>
      <c r="ABU514" s="263"/>
      <c r="ABV514" s="263"/>
      <c r="ABW514" s="263"/>
      <c r="ABX514" s="263"/>
      <c r="ABY514" s="263"/>
      <c r="ABZ514" s="263"/>
      <c r="ACA514" s="263"/>
      <c r="ACB514" s="263"/>
      <c r="ACC514" s="263"/>
      <c r="ACD514" s="263"/>
      <c r="ACE514" s="263"/>
      <c r="ACF514" s="263"/>
      <c r="ACG514" s="263"/>
      <c r="ACH514" s="263"/>
      <c r="ACI514" s="263"/>
      <c r="ACJ514" s="263"/>
      <c r="ACK514" s="263"/>
      <c r="ACL514" s="263"/>
      <c r="ACM514" s="263"/>
      <c r="ACN514" s="263"/>
      <c r="ACO514" s="263"/>
      <c r="ACP514" s="263"/>
      <c r="ACQ514" s="263"/>
      <c r="ACR514" s="263"/>
      <c r="ACS514" s="263"/>
      <c r="ACT514" s="263"/>
      <c r="ACU514" s="263"/>
      <c r="ACV514" s="263"/>
      <c r="ACW514" s="263"/>
      <c r="ACX514" s="263"/>
      <c r="ACY514" s="263"/>
      <c r="ACZ514" s="263"/>
      <c r="ADA514" s="263"/>
      <c r="ADB514" s="263"/>
      <c r="ADC514" s="263"/>
      <c r="ADD514" s="263"/>
      <c r="ADE514" s="263"/>
      <c r="ADF514" s="263"/>
      <c r="ADG514" s="263"/>
      <c r="ADH514" s="263"/>
      <c r="ADI514" s="263"/>
      <c r="ADJ514" s="263"/>
      <c r="ADK514" s="263"/>
      <c r="ADL514" s="263"/>
      <c r="ADM514" s="263"/>
      <c r="ADN514" s="263"/>
      <c r="ADO514" s="263"/>
      <c r="ADP514" s="263"/>
      <c r="ADQ514" s="263"/>
      <c r="ADR514" s="263"/>
      <c r="ADS514" s="263"/>
      <c r="ADT514" s="263"/>
      <c r="ADU514" s="263"/>
      <c r="ADV514" s="263"/>
      <c r="ADW514" s="263"/>
      <c r="ADX514" s="263"/>
      <c r="ADY514" s="263"/>
      <c r="ADZ514" s="263"/>
      <c r="AEA514" s="263"/>
      <c r="AEB514" s="263"/>
      <c r="AEC514" s="263"/>
      <c r="AED514" s="263"/>
      <c r="AEE514" s="263"/>
      <c r="AEF514" s="263"/>
      <c r="AEG514" s="263"/>
      <c r="AEH514" s="263"/>
      <c r="AEI514" s="263"/>
      <c r="AEJ514" s="263"/>
      <c r="AEK514" s="263"/>
      <c r="AEL514" s="263"/>
      <c r="AEM514" s="263"/>
      <c r="AEN514" s="263"/>
      <c r="AEO514" s="263"/>
      <c r="AEP514" s="263"/>
      <c r="AEQ514" s="263"/>
      <c r="AER514" s="263"/>
      <c r="AES514" s="263"/>
      <c r="AET514" s="263"/>
      <c r="AEU514" s="263"/>
      <c r="AEV514" s="263"/>
      <c r="AEW514" s="263"/>
      <c r="AEX514" s="263"/>
      <c r="AEY514" s="263"/>
      <c r="AEZ514" s="263"/>
      <c r="AFA514" s="263"/>
      <c r="AFB514" s="263"/>
      <c r="AFC514" s="263"/>
      <c r="AFD514" s="263"/>
      <c r="AFE514" s="263"/>
      <c r="AFF514" s="263"/>
      <c r="AFG514" s="263"/>
      <c r="AFH514" s="263"/>
      <c r="AFI514" s="263"/>
      <c r="AFJ514" s="263"/>
      <c r="AFK514" s="263"/>
      <c r="AFL514" s="263"/>
      <c r="AFM514" s="263"/>
      <c r="AFN514" s="263"/>
      <c r="AFO514" s="263"/>
      <c r="AFP514" s="263"/>
      <c r="AFQ514" s="263"/>
      <c r="AFR514" s="263"/>
      <c r="AFS514" s="263"/>
      <c r="AFT514" s="263"/>
      <c r="AFU514" s="263"/>
      <c r="AFV514" s="263"/>
      <c r="AFW514" s="263"/>
      <c r="AFX514" s="263"/>
      <c r="AFY514" s="263"/>
      <c r="AFZ514" s="263"/>
      <c r="AGA514" s="263"/>
      <c r="AGB514" s="263"/>
      <c r="AGC514" s="263"/>
      <c r="AGD514" s="263"/>
      <c r="AGE514" s="263"/>
      <c r="AGF514" s="263"/>
      <c r="AGG514" s="263"/>
      <c r="AGH514" s="263"/>
      <c r="AGI514" s="263"/>
      <c r="AGJ514" s="263"/>
      <c r="AGK514" s="263"/>
      <c r="AGL514" s="263"/>
      <c r="AGM514" s="263"/>
      <c r="AGN514" s="263"/>
      <c r="AGO514" s="263"/>
      <c r="AGP514" s="263"/>
      <c r="AGQ514" s="263"/>
      <c r="AGR514" s="263"/>
      <c r="AGS514" s="263"/>
      <c r="AGT514" s="263"/>
      <c r="AGU514" s="263"/>
      <c r="AGV514" s="263"/>
      <c r="AGW514" s="263"/>
      <c r="AGX514" s="263"/>
      <c r="AGY514" s="263"/>
      <c r="AGZ514" s="263"/>
      <c r="AHA514" s="263"/>
      <c r="AHB514" s="263"/>
      <c r="AHC514" s="263"/>
      <c r="AHD514" s="263"/>
      <c r="AHE514" s="263"/>
      <c r="AHF514" s="263"/>
      <c r="AHG514" s="263"/>
      <c r="AHH514" s="263"/>
      <c r="AHI514" s="263"/>
      <c r="AHJ514" s="263"/>
      <c r="AHK514" s="263"/>
      <c r="AHL514" s="263"/>
      <c r="AHM514" s="263"/>
      <c r="AHN514" s="263"/>
      <c r="AHO514" s="263"/>
      <c r="AHP514" s="263"/>
      <c r="AHQ514" s="263"/>
      <c r="AHR514" s="263"/>
      <c r="AHS514" s="263"/>
      <c r="AHT514" s="263"/>
      <c r="AHU514" s="263"/>
      <c r="AHV514" s="263"/>
      <c r="AHW514" s="263"/>
      <c r="AHX514" s="263"/>
      <c r="AHY514" s="263"/>
      <c r="AHZ514" s="263"/>
      <c r="AIA514" s="263"/>
      <c r="AIB514" s="263"/>
      <c r="AIC514" s="263"/>
      <c r="AID514" s="263"/>
      <c r="AIE514" s="263"/>
      <c r="AIF514" s="263"/>
      <c r="AIG514" s="263"/>
      <c r="AIH514" s="263"/>
      <c r="AII514" s="263"/>
      <c r="AIJ514" s="263"/>
      <c r="AIK514" s="263"/>
      <c r="AIL514" s="263"/>
      <c r="AIM514" s="263"/>
      <c r="AIN514" s="263"/>
      <c r="AIO514" s="263"/>
      <c r="AIP514" s="263"/>
      <c r="AIQ514" s="263"/>
      <c r="AIR514" s="263"/>
      <c r="AIS514" s="263"/>
      <c r="AIT514" s="263"/>
      <c r="AIU514" s="263"/>
      <c r="AIV514" s="263"/>
      <c r="AIW514" s="263"/>
      <c r="AIX514" s="263"/>
      <c r="AIY514" s="263"/>
      <c r="AIZ514" s="263"/>
      <c r="AJA514" s="263"/>
      <c r="AJB514" s="263"/>
      <c r="AJC514" s="263"/>
      <c r="AJD514" s="263"/>
      <c r="AJE514" s="263"/>
      <c r="AJF514" s="263"/>
      <c r="AJG514" s="263"/>
      <c r="AJH514" s="263"/>
      <c r="AJI514" s="263"/>
      <c r="AJJ514" s="263"/>
      <c r="AJK514" s="263"/>
      <c r="AJL514" s="263"/>
      <c r="AJM514" s="263"/>
      <c r="AJN514" s="263"/>
      <c r="AJO514" s="263"/>
      <c r="AJP514" s="263"/>
      <c r="AJQ514" s="263"/>
      <c r="AJR514" s="263"/>
      <c r="AJS514" s="263"/>
      <c r="AJT514" s="263"/>
      <c r="AJU514" s="263"/>
      <c r="AJV514" s="263"/>
      <c r="AJW514" s="263"/>
      <c r="AJX514" s="263"/>
      <c r="AJY514" s="263"/>
      <c r="AJZ514" s="263"/>
      <c r="AKA514" s="263"/>
      <c r="AKB514" s="263"/>
      <c r="AKC514" s="263"/>
      <c r="AKD514" s="263"/>
      <c r="AKE514" s="263"/>
      <c r="AKF514" s="263"/>
      <c r="AKG514" s="263"/>
      <c r="AKH514" s="263"/>
      <c r="AKI514" s="263"/>
      <c r="AKJ514" s="263"/>
      <c r="AKK514" s="263"/>
      <c r="AKL514" s="263"/>
      <c r="AKM514" s="263"/>
      <c r="AKN514" s="263"/>
      <c r="AKO514" s="263"/>
      <c r="AKP514" s="263"/>
      <c r="AKQ514" s="263"/>
      <c r="AKR514" s="263"/>
      <c r="AKS514" s="263"/>
      <c r="AKT514" s="263"/>
      <c r="AKU514" s="263"/>
      <c r="AKV514" s="263"/>
      <c r="AKW514" s="263"/>
      <c r="AKX514" s="263"/>
      <c r="AKY514" s="263"/>
      <c r="AKZ514" s="263"/>
      <c r="ALA514" s="263"/>
      <c r="ALB514" s="263"/>
      <c r="ALC514" s="263"/>
      <c r="ALD514" s="263"/>
      <c r="ALE514" s="263"/>
      <c r="ALF514" s="263"/>
      <c r="ALG514" s="263"/>
      <c r="ALH514" s="263"/>
      <c r="ALI514" s="263"/>
      <c r="ALJ514" s="263"/>
      <c r="ALK514" s="263"/>
      <c r="ALL514" s="263"/>
      <c r="ALM514" s="263"/>
      <c r="ALN514" s="263"/>
      <c r="ALO514" s="263"/>
      <c r="ALP514" s="263"/>
      <c r="ALQ514" s="263"/>
      <c r="ALR514" s="263"/>
      <c r="ALS514" s="263"/>
      <c r="ALT514" s="263"/>
      <c r="ALU514" s="263"/>
      <c r="ALV514" s="263"/>
      <c r="ALW514" s="263"/>
      <c r="ALX514" s="263"/>
      <c r="ALY514" s="263"/>
      <c r="ALZ514" s="263"/>
      <c r="AMA514" s="263"/>
      <c r="AMB514" s="263"/>
      <c r="AMC514" s="263"/>
      <c r="AMD514" s="263"/>
      <c r="AME514" s="263"/>
      <c r="AMF514" s="263"/>
      <c r="AMG514" s="263"/>
      <c r="AMH514" s="263"/>
      <c r="AMI514" s="263"/>
      <c r="AMJ514" s="263"/>
      <c r="AMK514" s="263"/>
      <c r="AML514" s="263"/>
      <c r="AMM514" s="263"/>
      <c r="AMN514" s="263"/>
      <c r="AMO514" s="263"/>
      <c r="AMP514" s="263"/>
      <c r="AMQ514" s="263"/>
      <c r="AMR514" s="263"/>
      <c r="AMS514" s="263"/>
      <c r="AMT514" s="263"/>
      <c r="AMU514" s="263"/>
      <c r="AMV514" s="263"/>
      <c r="AMW514" s="263"/>
      <c r="AMX514" s="263"/>
      <c r="AMY514" s="263"/>
      <c r="AMZ514" s="263"/>
      <c r="ANA514" s="263"/>
      <c r="ANB514" s="263"/>
      <c r="ANC514" s="263"/>
      <c r="AND514" s="263"/>
      <c r="ANE514" s="263"/>
      <c r="ANF514" s="263"/>
      <c r="ANG514" s="263"/>
      <c r="ANH514" s="263"/>
      <c r="ANI514" s="263"/>
      <c r="ANJ514" s="263"/>
      <c r="ANK514" s="263"/>
      <c r="ANL514" s="263"/>
      <c r="ANM514" s="263"/>
      <c r="ANN514" s="263"/>
      <c r="ANO514" s="263"/>
      <c r="ANP514" s="263"/>
      <c r="ANQ514" s="263"/>
      <c r="ANR514" s="263"/>
      <c r="ANS514" s="263"/>
      <c r="ANT514" s="263"/>
      <c r="ANU514" s="263"/>
      <c r="ANV514" s="263"/>
      <c r="ANW514" s="263"/>
      <c r="ANX514" s="263"/>
      <c r="ANY514" s="263"/>
      <c r="ANZ514" s="263"/>
      <c r="AOA514" s="263"/>
      <c r="AOB514" s="263"/>
      <c r="AOC514" s="263"/>
      <c r="AOD514" s="263"/>
      <c r="AOE514" s="263"/>
      <c r="AOF514" s="263"/>
      <c r="AOG514" s="263"/>
      <c r="AOH514" s="263"/>
      <c r="AOI514" s="263"/>
      <c r="AOJ514" s="263"/>
      <c r="AOK514" s="263"/>
      <c r="AOL514" s="263"/>
      <c r="AOM514" s="263"/>
      <c r="AON514" s="263"/>
      <c r="AOO514" s="263"/>
      <c r="AOP514" s="263"/>
      <c r="AOQ514" s="263"/>
      <c r="AOR514" s="263"/>
      <c r="AOS514" s="263"/>
      <c r="AOT514" s="263"/>
      <c r="AOU514" s="263"/>
    </row>
    <row r="515" spans="1:1087" s="264" customFormat="1">
      <c r="A515" s="332"/>
      <c r="B515" s="328"/>
      <c r="C515" s="292"/>
      <c r="D515" s="292"/>
      <c r="E515" s="292"/>
      <c r="F515" s="333"/>
      <c r="G515" s="334"/>
      <c r="H515" s="334"/>
      <c r="I515" s="335"/>
      <c r="J515" s="292"/>
      <c r="K515" s="336"/>
      <c r="L515" s="292"/>
      <c r="N515" s="263"/>
      <c r="O515" s="263"/>
      <c r="P515" s="263"/>
      <c r="Q515" s="263"/>
      <c r="R515" s="263"/>
      <c r="S515" s="263"/>
      <c r="T515" s="263"/>
      <c r="U515" s="263"/>
      <c r="V515" s="263"/>
      <c r="W515" s="263"/>
      <c r="X515" s="263"/>
      <c r="Y515" s="263"/>
      <c r="Z515" s="263"/>
      <c r="AA515" s="263"/>
      <c r="AB515" s="263"/>
      <c r="AC515" s="263"/>
      <c r="AD515" s="263"/>
      <c r="AE515" s="263"/>
      <c r="AF515" s="263"/>
      <c r="AG515" s="263"/>
      <c r="AH515" s="263"/>
      <c r="AI515" s="263"/>
      <c r="AJ515" s="263"/>
      <c r="AK515" s="263"/>
      <c r="AL515" s="263"/>
      <c r="AM515" s="263"/>
      <c r="AN515" s="263"/>
      <c r="AO515" s="263"/>
      <c r="AP515" s="263"/>
      <c r="AQ515" s="263"/>
      <c r="AR515" s="263"/>
      <c r="AS515" s="263"/>
      <c r="AT515" s="263"/>
      <c r="AU515" s="263"/>
      <c r="AV515" s="263"/>
      <c r="AW515" s="263"/>
      <c r="AX515" s="263"/>
      <c r="AY515" s="263"/>
      <c r="AZ515" s="263"/>
      <c r="BA515" s="263"/>
      <c r="BB515" s="263"/>
      <c r="BC515" s="263"/>
      <c r="BD515" s="263"/>
      <c r="BE515" s="263"/>
      <c r="BF515" s="263"/>
      <c r="BG515" s="263"/>
      <c r="BH515" s="263"/>
      <c r="BI515" s="263"/>
      <c r="BJ515" s="263"/>
      <c r="BK515" s="263"/>
      <c r="BL515" s="263"/>
      <c r="BM515" s="263"/>
      <c r="BN515" s="263"/>
      <c r="BO515" s="263"/>
      <c r="BP515" s="263"/>
      <c r="BQ515" s="263"/>
      <c r="BR515" s="263"/>
      <c r="BS515" s="263"/>
      <c r="BT515" s="263"/>
      <c r="BU515" s="263"/>
      <c r="BV515" s="263"/>
      <c r="BW515" s="263"/>
      <c r="BX515" s="263"/>
      <c r="BY515" s="263"/>
      <c r="BZ515" s="263"/>
      <c r="CA515" s="263"/>
      <c r="CB515" s="263"/>
      <c r="CC515" s="263"/>
      <c r="CD515" s="263"/>
      <c r="CE515" s="263"/>
      <c r="CF515" s="263"/>
      <c r="CG515" s="263"/>
      <c r="CH515" s="263"/>
      <c r="CI515" s="263"/>
      <c r="CJ515" s="263"/>
      <c r="CK515" s="263"/>
      <c r="CL515" s="263"/>
      <c r="CM515" s="263"/>
      <c r="CN515" s="263"/>
      <c r="CO515" s="263"/>
      <c r="CP515" s="263"/>
      <c r="CQ515" s="263"/>
      <c r="CR515" s="263"/>
      <c r="CS515" s="263"/>
      <c r="CT515" s="263"/>
      <c r="CU515" s="263"/>
      <c r="CV515" s="263"/>
      <c r="CW515" s="263"/>
      <c r="CX515" s="263"/>
      <c r="CY515" s="263"/>
      <c r="CZ515" s="263"/>
      <c r="DA515" s="263"/>
      <c r="DB515" s="263"/>
      <c r="DC515" s="263"/>
      <c r="DD515" s="263"/>
      <c r="DE515" s="263"/>
      <c r="DF515" s="263"/>
      <c r="DG515" s="263"/>
      <c r="DH515" s="263"/>
      <c r="DI515" s="263"/>
      <c r="DJ515" s="263"/>
      <c r="DK515" s="263"/>
      <c r="DL515" s="263"/>
      <c r="DM515" s="263"/>
      <c r="DN515" s="263"/>
      <c r="DO515" s="263"/>
      <c r="DP515" s="263"/>
      <c r="DQ515" s="263"/>
      <c r="DR515" s="263"/>
      <c r="DS515" s="263"/>
      <c r="DT515" s="263"/>
      <c r="DU515" s="263"/>
      <c r="DV515" s="263"/>
      <c r="DW515" s="263"/>
      <c r="DX515" s="263"/>
      <c r="DY515" s="263"/>
      <c r="DZ515" s="263"/>
      <c r="EA515" s="263"/>
      <c r="EB515" s="263"/>
      <c r="EC515" s="263"/>
      <c r="ED515" s="263"/>
      <c r="EE515" s="263"/>
      <c r="EF515" s="263"/>
      <c r="EG515" s="263"/>
      <c r="EH515" s="263"/>
      <c r="EI515" s="263"/>
      <c r="EJ515" s="263"/>
      <c r="EK515" s="263"/>
      <c r="EL515" s="263"/>
      <c r="EM515" s="263"/>
      <c r="EN515" s="263"/>
      <c r="EO515" s="263"/>
      <c r="EP515" s="263"/>
      <c r="EQ515" s="263"/>
      <c r="ER515" s="263"/>
      <c r="ES515" s="263"/>
      <c r="ET515" s="263"/>
      <c r="EU515" s="263"/>
      <c r="EV515" s="263"/>
      <c r="EW515" s="263"/>
      <c r="EX515" s="263"/>
      <c r="EY515" s="263"/>
      <c r="EZ515" s="263"/>
      <c r="FA515" s="263"/>
      <c r="FB515" s="263"/>
      <c r="FC515" s="263"/>
      <c r="FD515" s="263"/>
      <c r="FE515" s="263"/>
      <c r="FF515" s="263"/>
      <c r="FG515" s="263"/>
      <c r="FH515" s="263"/>
      <c r="FI515" s="263"/>
      <c r="FJ515" s="263"/>
      <c r="FK515" s="263"/>
      <c r="FL515" s="263"/>
      <c r="FM515" s="263"/>
      <c r="FN515" s="263"/>
      <c r="FO515" s="263"/>
      <c r="FP515" s="263"/>
      <c r="FQ515" s="263"/>
      <c r="FR515" s="263"/>
      <c r="FS515" s="263"/>
      <c r="FT515" s="263"/>
      <c r="FU515" s="263"/>
      <c r="FV515" s="263"/>
      <c r="FW515" s="263"/>
      <c r="FX515" s="263"/>
      <c r="FY515" s="263"/>
      <c r="FZ515" s="263"/>
      <c r="GA515" s="263"/>
      <c r="GB515" s="263"/>
      <c r="GC515" s="263"/>
      <c r="GD515" s="263"/>
      <c r="GE515" s="263"/>
      <c r="GF515" s="263"/>
      <c r="GG515" s="263"/>
      <c r="GH515" s="263"/>
      <c r="GI515" s="263"/>
      <c r="GJ515" s="263"/>
      <c r="GK515" s="263"/>
      <c r="GL515" s="263"/>
      <c r="GM515" s="263"/>
      <c r="GN515" s="263"/>
      <c r="GO515" s="263"/>
      <c r="GP515" s="263"/>
      <c r="GQ515" s="263"/>
      <c r="GR515" s="263"/>
      <c r="GS515" s="263"/>
      <c r="GT515" s="263"/>
      <c r="GU515" s="263"/>
      <c r="GV515" s="263"/>
      <c r="GW515" s="263"/>
      <c r="GX515" s="263"/>
      <c r="GY515" s="263"/>
      <c r="GZ515" s="263"/>
      <c r="HA515" s="263"/>
      <c r="HB515" s="263"/>
      <c r="HC515" s="263"/>
      <c r="HD515" s="263"/>
      <c r="HE515" s="263"/>
      <c r="HF515" s="263"/>
      <c r="HG515" s="263"/>
      <c r="HH515" s="263"/>
      <c r="HI515" s="263"/>
      <c r="HJ515" s="263"/>
      <c r="HK515" s="263"/>
      <c r="HL515" s="263"/>
      <c r="HM515" s="263"/>
      <c r="HN515" s="263"/>
      <c r="HO515" s="263"/>
      <c r="HP515" s="263"/>
      <c r="HQ515" s="263"/>
      <c r="HR515" s="263"/>
      <c r="HS515" s="263"/>
      <c r="HT515" s="263"/>
      <c r="HU515" s="263"/>
      <c r="HV515" s="263"/>
      <c r="HW515" s="263"/>
      <c r="HX515" s="263"/>
      <c r="HY515" s="263"/>
      <c r="HZ515" s="263"/>
      <c r="IA515" s="263"/>
      <c r="IB515" s="263"/>
      <c r="IC515" s="263"/>
      <c r="ID515" s="263"/>
      <c r="IE515" s="263"/>
      <c r="IF515" s="263"/>
      <c r="IG515" s="263"/>
      <c r="IH515" s="263"/>
      <c r="II515" s="263"/>
      <c r="IJ515" s="263"/>
      <c r="IK515" s="263"/>
      <c r="IL515" s="263"/>
      <c r="IM515" s="263"/>
      <c r="IN515" s="263"/>
      <c r="IO515" s="263"/>
      <c r="IP515" s="263"/>
      <c r="IQ515" s="263"/>
      <c r="IR515" s="263"/>
      <c r="IS515" s="263"/>
      <c r="IT515" s="263"/>
      <c r="IU515" s="263"/>
      <c r="IV515" s="263"/>
      <c r="IW515" s="263"/>
      <c r="IX515" s="263"/>
      <c r="IY515" s="263"/>
      <c r="IZ515" s="263"/>
      <c r="JA515" s="263"/>
      <c r="JB515" s="263"/>
      <c r="JC515" s="263"/>
      <c r="JD515" s="263"/>
      <c r="JE515" s="263"/>
      <c r="JF515" s="263"/>
      <c r="JG515" s="263"/>
      <c r="JH515" s="263"/>
      <c r="JI515" s="263"/>
      <c r="JJ515" s="263"/>
      <c r="JK515" s="263"/>
      <c r="JL515" s="263"/>
      <c r="JM515" s="263"/>
      <c r="JN515" s="263"/>
      <c r="JO515" s="263"/>
      <c r="JP515" s="263"/>
      <c r="JQ515" s="263"/>
      <c r="JR515" s="263"/>
      <c r="JS515" s="263"/>
      <c r="JT515" s="263"/>
      <c r="JU515" s="263"/>
      <c r="JV515" s="263"/>
      <c r="JW515" s="263"/>
      <c r="JX515" s="263"/>
      <c r="JY515" s="263"/>
      <c r="JZ515" s="263"/>
      <c r="KA515" s="263"/>
      <c r="KB515" s="263"/>
      <c r="KC515" s="263"/>
      <c r="KD515" s="263"/>
      <c r="KE515" s="263"/>
      <c r="KF515" s="263"/>
      <c r="KG515" s="263"/>
      <c r="KH515" s="263"/>
      <c r="KI515" s="263"/>
      <c r="KJ515" s="263"/>
      <c r="KK515" s="263"/>
      <c r="KL515" s="263"/>
      <c r="KM515" s="263"/>
      <c r="KN515" s="263"/>
      <c r="KO515" s="263"/>
      <c r="KP515" s="263"/>
      <c r="KQ515" s="263"/>
      <c r="KR515" s="263"/>
      <c r="KS515" s="263"/>
      <c r="KT515" s="263"/>
      <c r="KU515" s="263"/>
      <c r="KV515" s="263"/>
      <c r="KW515" s="263"/>
      <c r="KX515" s="263"/>
      <c r="KY515" s="263"/>
      <c r="KZ515" s="263"/>
      <c r="LA515" s="263"/>
      <c r="LB515" s="263"/>
      <c r="LC515" s="263"/>
      <c r="LD515" s="263"/>
      <c r="LE515" s="263"/>
      <c r="LF515" s="263"/>
      <c r="LG515" s="263"/>
      <c r="LH515" s="263"/>
      <c r="LI515" s="263"/>
      <c r="LJ515" s="263"/>
      <c r="LK515" s="263"/>
      <c r="LL515" s="263"/>
      <c r="LM515" s="263"/>
      <c r="LN515" s="263"/>
      <c r="LO515" s="263"/>
      <c r="LP515" s="263"/>
      <c r="LQ515" s="263"/>
      <c r="LR515" s="263"/>
      <c r="LS515" s="263"/>
      <c r="LT515" s="263"/>
      <c r="LU515" s="263"/>
      <c r="LV515" s="263"/>
      <c r="LW515" s="263"/>
      <c r="LX515" s="263"/>
      <c r="LY515" s="263"/>
      <c r="LZ515" s="263"/>
      <c r="MA515" s="263"/>
      <c r="MB515" s="263"/>
      <c r="MC515" s="263"/>
      <c r="MD515" s="263"/>
      <c r="ME515" s="263"/>
      <c r="MF515" s="263"/>
      <c r="MG515" s="263"/>
      <c r="MH515" s="263"/>
      <c r="MI515" s="263"/>
      <c r="MJ515" s="263"/>
      <c r="MK515" s="263"/>
      <c r="ML515" s="263"/>
      <c r="MM515" s="263"/>
      <c r="MN515" s="263"/>
      <c r="MO515" s="263"/>
      <c r="MP515" s="263"/>
      <c r="MQ515" s="263"/>
      <c r="MR515" s="263"/>
      <c r="MS515" s="263"/>
      <c r="MT515" s="263"/>
      <c r="MU515" s="263"/>
      <c r="MV515" s="263"/>
      <c r="MW515" s="263"/>
      <c r="MX515" s="263"/>
      <c r="MY515" s="263"/>
      <c r="MZ515" s="263"/>
      <c r="NA515" s="263"/>
      <c r="NB515" s="263"/>
      <c r="NC515" s="263"/>
      <c r="ND515" s="263"/>
      <c r="NE515" s="263"/>
      <c r="NF515" s="263"/>
      <c r="NG515" s="263"/>
      <c r="NH515" s="263"/>
      <c r="NI515" s="263"/>
      <c r="NJ515" s="263"/>
      <c r="NK515" s="263"/>
      <c r="NL515" s="263"/>
      <c r="NM515" s="263"/>
      <c r="NN515" s="263"/>
      <c r="NO515" s="263"/>
      <c r="NP515" s="263"/>
      <c r="NQ515" s="263"/>
      <c r="NR515" s="263"/>
      <c r="NS515" s="263"/>
      <c r="NT515" s="263"/>
      <c r="NU515" s="263"/>
      <c r="NV515" s="263"/>
      <c r="NW515" s="263"/>
      <c r="NX515" s="263"/>
      <c r="NY515" s="263"/>
      <c r="NZ515" s="263"/>
      <c r="OA515" s="263"/>
      <c r="OB515" s="263"/>
      <c r="OC515" s="263"/>
      <c r="OD515" s="263"/>
      <c r="OE515" s="263"/>
      <c r="OF515" s="263"/>
      <c r="OG515" s="263"/>
      <c r="OH515" s="263"/>
      <c r="OI515" s="263"/>
      <c r="OJ515" s="263"/>
      <c r="OK515" s="263"/>
      <c r="OL515" s="263"/>
      <c r="OM515" s="263"/>
      <c r="ON515" s="263"/>
      <c r="OO515" s="263"/>
      <c r="OP515" s="263"/>
      <c r="OQ515" s="263"/>
      <c r="OR515" s="263"/>
      <c r="OS515" s="263"/>
      <c r="OT515" s="263"/>
      <c r="OU515" s="263"/>
      <c r="OV515" s="263"/>
      <c r="OW515" s="263"/>
      <c r="OX515" s="263"/>
      <c r="OY515" s="263"/>
      <c r="OZ515" s="263"/>
      <c r="PA515" s="263"/>
      <c r="PB515" s="263"/>
      <c r="PC515" s="263"/>
      <c r="PD515" s="263"/>
      <c r="PE515" s="263"/>
      <c r="PF515" s="263"/>
      <c r="PG515" s="263"/>
      <c r="PH515" s="263"/>
      <c r="PI515" s="263"/>
      <c r="PJ515" s="263"/>
      <c r="PK515" s="263"/>
      <c r="PL515" s="263"/>
      <c r="PM515" s="263"/>
      <c r="PN515" s="263"/>
      <c r="PO515" s="263"/>
      <c r="PP515" s="263"/>
      <c r="PQ515" s="263"/>
      <c r="PR515" s="263"/>
      <c r="PS515" s="263"/>
      <c r="PT515" s="263"/>
      <c r="PU515" s="263"/>
      <c r="PV515" s="263"/>
      <c r="PW515" s="263"/>
      <c r="PX515" s="263"/>
      <c r="PY515" s="263"/>
      <c r="PZ515" s="263"/>
      <c r="QA515" s="263"/>
      <c r="QB515" s="263"/>
      <c r="QC515" s="263"/>
      <c r="QD515" s="263"/>
      <c r="QE515" s="263"/>
      <c r="QF515" s="263"/>
      <c r="QG515" s="263"/>
      <c r="QH515" s="263"/>
      <c r="QI515" s="263"/>
      <c r="QJ515" s="263"/>
      <c r="QK515" s="263"/>
      <c r="QL515" s="263"/>
      <c r="QM515" s="263"/>
      <c r="QN515" s="263"/>
      <c r="QO515" s="263"/>
      <c r="QP515" s="263"/>
      <c r="QQ515" s="263"/>
      <c r="QR515" s="263"/>
      <c r="QS515" s="263"/>
      <c r="QT515" s="263"/>
      <c r="QU515" s="263"/>
      <c r="QV515" s="263"/>
      <c r="QW515" s="263"/>
      <c r="QX515" s="263"/>
      <c r="QY515" s="263"/>
      <c r="QZ515" s="263"/>
      <c r="RA515" s="263"/>
      <c r="RB515" s="263"/>
      <c r="RC515" s="263"/>
      <c r="RD515" s="263"/>
      <c r="RE515" s="263"/>
      <c r="RF515" s="263"/>
      <c r="RG515" s="263"/>
      <c r="RH515" s="263"/>
      <c r="RI515" s="263"/>
      <c r="RJ515" s="263"/>
      <c r="RK515" s="263"/>
      <c r="RL515" s="263"/>
      <c r="RM515" s="263"/>
      <c r="RN515" s="263"/>
      <c r="RO515" s="263"/>
      <c r="RP515" s="263"/>
      <c r="RQ515" s="263"/>
      <c r="RR515" s="263"/>
      <c r="RS515" s="263"/>
      <c r="RT515" s="263"/>
      <c r="RU515" s="263"/>
      <c r="RV515" s="263"/>
      <c r="RW515" s="263"/>
      <c r="RX515" s="263"/>
      <c r="RY515" s="263"/>
      <c r="RZ515" s="263"/>
      <c r="SA515" s="263"/>
      <c r="SB515" s="263"/>
      <c r="SC515" s="263"/>
      <c r="SD515" s="263"/>
      <c r="SE515" s="263"/>
      <c r="SF515" s="263"/>
      <c r="SG515" s="263"/>
      <c r="SH515" s="263"/>
      <c r="SI515" s="263"/>
      <c r="SJ515" s="263"/>
      <c r="SK515" s="263"/>
      <c r="SL515" s="263"/>
      <c r="SM515" s="263"/>
      <c r="SN515" s="263"/>
      <c r="SO515" s="263"/>
      <c r="SP515" s="263"/>
      <c r="SQ515" s="263"/>
      <c r="SR515" s="263"/>
      <c r="SS515" s="263"/>
      <c r="ST515" s="263"/>
      <c r="SU515" s="263"/>
      <c r="SV515" s="263"/>
      <c r="SW515" s="263"/>
      <c r="SX515" s="263"/>
      <c r="SY515" s="263"/>
      <c r="SZ515" s="263"/>
      <c r="TA515" s="263"/>
      <c r="TB515" s="263"/>
      <c r="TC515" s="263"/>
      <c r="TD515" s="263"/>
      <c r="TE515" s="263"/>
      <c r="TF515" s="263"/>
      <c r="TG515" s="263"/>
      <c r="TH515" s="263"/>
      <c r="TI515" s="263"/>
      <c r="TJ515" s="263"/>
      <c r="TK515" s="263"/>
      <c r="TL515" s="263"/>
      <c r="TM515" s="263"/>
      <c r="TN515" s="263"/>
      <c r="TO515" s="263"/>
      <c r="TP515" s="263"/>
      <c r="TQ515" s="263"/>
      <c r="TR515" s="263"/>
      <c r="TS515" s="263"/>
      <c r="TT515" s="263"/>
      <c r="TU515" s="263"/>
      <c r="TV515" s="263"/>
      <c r="TW515" s="263"/>
      <c r="TX515" s="263"/>
      <c r="TY515" s="263"/>
      <c r="TZ515" s="263"/>
      <c r="UA515" s="263"/>
      <c r="UB515" s="263"/>
      <c r="UC515" s="263"/>
      <c r="UD515" s="263"/>
      <c r="UE515" s="263"/>
      <c r="UF515" s="263"/>
      <c r="UG515" s="263"/>
      <c r="UH515" s="263"/>
      <c r="UI515" s="263"/>
      <c r="UJ515" s="263"/>
      <c r="UK515" s="263"/>
      <c r="UL515" s="263"/>
      <c r="UM515" s="263"/>
      <c r="UN515" s="263"/>
      <c r="UO515" s="263"/>
      <c r="UP515" s="263"/>
      <c r="UQ515" s="263"/>
      <c r="UR515" s="263"/>
      <c r="US515" s="263"/>
      <c r="UT515" s="263"/>
      <c r="UU515" s="263"/>
      <c r="UV515" s="263"/>
      <c r="UW515" s="263"/>
      <c r="UX515" s="263"/>
      <c r="UY515" s="263"/>
      <c r="UZ515" s="263"/>
      <c r="VA515" s="263"/>
      <c r="VB515" s="263"/>
      <c r="VC515" s="263"/>
      <c r="VD515" s="263"/>
      <c r="VE515" s="263"/>
      <c r="VF515" s="263"/>
      <c r="VG515" s="263"/>
      <c r="VH515" s="263"/>
      <c r="VI515" s="263"/>
      <c r="VJ515" s="263"/>
      <c r="VK515" s="263"/>
      <c r="VL515" s="263"/>
      <c r="VM515" s="263"/>
      <c r="VN515" s="263"/>
      <c r="VO515" s="263"/>
      <c r="VP515" s="263"/>
      <c r="VQ515" s="263"/>
      <c r="VR515" s="263"/>
      <c r="VS515" s="263"/>
      <c r="VT515" s="263"/>
      <c r="VU515" s="263"/>
      <c r="VV515" s="263"/>
      <c r="VW515" s="263"/>
      <c r="VX515" s="263"/>
      <c r="VY515" s="263"/>
      <c r="VZ515" s="263"/>
      <c r="WA515" s="263"/>
      <c r="WB515" s="263"/>
      <c r="WC515" s="263"/>
      <c r="WD515" s="263"/>
      <c r="WE515" s="263"/>
      <c r="WF515" s="263"/>
      <c r="WG515" s="263"/>
      <c r="WH515" s="263"/>
      <c r="WI515" s="263"/>
      <c r="WJ515" s="263"/>
      <c r="WK515" s="263"/>
      <c r="WL515" s="263"/>
      <c r="WM515" s="263"/>
      <c r="WN515" s="263"/>
      <c r="WO515" s="263"/>
      <c r="WP515" s="263"/>
      <c r="WQ515" s="263"/>
      <c r="WR515" s="263"/>
      <c r="WS515" s="263"/>
      <c r="WT515" s="263"/>
      <c r="WU515" s="263"/>
      <c r="WV515" s="263"/>
      <c r="WW515" s="263"/>
      <c r="WX515" s="263"/>
      <c r="WY515" s="263"/>
      <c r="WZ515" s="263"/>
      <c r="XA515" s="263"/>
      <c r="XB515" s="263"/>
      <c r="XC515" s="263"/>
      <c r="XD515" s="263"/>
      <c r="XE515" s="263"/>
      <c r="XF515" s="263"/>
      <c r="XG515" s="263"/>
      <c r="XH515" s="263"/>
      <c r="XI515" s="263"/>
      <c r="XJ515" s="263"/>
      <c r="XK515" s="263"/>
      <c r="XL515" s="263"/>
      <c r="XM515" s="263"/>
      <c r="XN515" s="263"/>
      <c r="XO515" s="263"/>
      <c r="XP515" s="263"/>
      <c r="XQ515" s="263"/>
      <c r="XR515" s="263"/>
      <c r="XS515" s="263"/>
      <c r="XT515" s="263"/>
      <c r="XU515" s="263"/>
      <c r="XV515" s="263"/>
      <c r="XW515" s="263"/>
      <c r="XX515" s="263"/>
      <c r="XY515" s="263"/>
      <c r="XZ515" s="263"/>
      <c r="YA515" s="263"/>
      <c r="YB515" s="263"/>
      <c r="YC515" s="263"/>
      <c r="YD515" s="263"/>
      <c r="YE515" s="263"/>
      <c r="YF515" s="263"/>
      <c r="YG515" s="263"/>
      <c r="YH515" s="263"/>
      <c r="YI515" s="263"/>
      <c r="YJ515" s="263"/>
      <c r="YK515" s="263"/>
      <c r="YL515" s="263"/>
      <c r="YM515" s="263"/>
      <c r="YN515" s="263"/>
      <c r="YO515" s="263"/>
      <c r="YP515" s="263"/>
      <c r="YQ515" s="263"/>
      <c r="YR515" s="263"/>
      <c r="YS515" s="263"/>
      <c r="YT515" s="263"/>
      <c r="YU515" s="263"/>
      <c r="YV515" s="263"/>
      <c r="YW515" s="263"/>
      <c r="YX515" s="263"/>
      <c r="YY515" s="263"/>
      <c r="YZ515" s="263"/>
      <c r="ZA515" s="263"/>
      <c r="ZB515" s="263"/>
      <c r="ZC515" s="263"/>
      <c r="ZD515" s="263"/>
      <c r="ZE515" s="263"/>
      <c r="ZF515" s="263"/>
      <c r="ZG515" s="263"/>
      <c r="ZH515" s="263"/>
      <c r="ZI515" s="263"/>
      <c r="ZJ515" s="263"/>
      <c r="ZK515" s="263"/>
      <c r="ZL515" s="263"/>
      <c r="ZM515" s="263"/>
      <c r="ZN515" s="263"/>
      <c r="ZO515" s="263"/>
      <c r="ZP515" s="263"/>
      <c r="ZQ515" s="263"/>
      <c r="ZR515" s="263"/>
      <c r="ZS515" s="263"/>
      <c r="ZT515" s="263"/>
      <c r="ZU515" s="263"/>
      <c r="ZV515" s="263"/>
      <c r="ZW515" s="263"/>
      <c r="ZX515" s="263"/>
      <c r="ZY515" s="263"/>
      <c r="ZZ515" s="263"/>
      <c r="AAA515" s="263"/>
      <c r="AAB515" s="263"/>
      <c r="AAC515" s="263"/>
      <c r="AAD515" s="263"/>
      <c r="AAE515" s="263"/>
      <c r="AAF515" s="263"/>
      <c r="AAG515" s="263"/>
      <c r="AAH515" s="263"/>
      <c r="AAI515" s="263"/>
      <c r="AAJ515" s="263"/>
      <c r="AAK515" s="263"/>
      <c r="AAL515" s="263"/>
      <c r="AAM515" s="263"/>
      <c r="AAN515" s="263"/>
      <c r="AAO515" s="263"/>
      <c r="AAP515" s="263"/>
      <c r="AAQ515" s="263"/>
      <c r="AAR515" s="263"/>
      <c r="AAS515" s="263"/>
      <c r="AAT515" s="263"/>
      <c r="AAU515" s="263"/>
      <c r="AAV515" s="263"/>
      <c r="AAW515" s="263"/>
      <c r="AAX515" s="263"/>
      <c r="AAY515" s="263"/>
      <c r="AAZ515" s="263"/>
      <c r="ABA515" s="263"/>
      <c r="ABB515" s="263"/>
      <c r="ABC515" s="263"/>
      <c r="ABD515" s="263"/>
      <c r="ABE515" s="263"/>
      <c r="ABF515" s="263"/>
      <c r="ABG515" s="263"/>
      <c r="ABH515" s="263"/>
      <c r="ABI515" s="263"/>
      <c r="ABJ515" s="263"/>
      <c r="ABK515" s="263"/>
      <c r="ABL515" s="263"/>
      <c r="ABM515" s="263"/>
      <c r="ABN515" s="263"/>
      <c r="ABO515" s="263"/>
      <c r="ABP515" s="263"/>
      <c r="ABQ515" s="263"/>
      <c r="ABR515" s="263"/>
      <c r="ABS515" s="263"/>
      <c r="ABT515" s="263"/>
      <c r="ABU515" s="263"/>
      <c r="ABV515" s="263"/>
      <c r="ABW515" s="263"/>
      <c r="ABX515" s="263"/>
      <c r="ABY515" s="263"/>
      <c r="ABZ515" s="263"/>
      <c r="ACA515" s="263"/>
      <c r="ACB515" s="263"/>
      <c r="ACC515" s="263"/>
      <c r="ACD515" s="263"/>
      <c r="ACE515" s="263"/>
      <c r="ACF515" s="263"/>
      <c r="ACG515" s="263"/>
      <c r="ACH515" s="263"/>
      <c r="ACI515" s="263"/>
      <c r="ACJ515" s="263"/>
      <c r="ACK515" s="263"/>
      <c r="ACL515" s="263"/>
      <c r="ACM515" s="263"/>
      <c r="ACN515" s="263"/>
      <c r="ACO515" s="263"/>
      <c r="ACP515" s="263"/>
      <c r="ACQ515" s="263"/>
      <c r="ACR515" s="263"/>
      <c r="ACS515" s="263"/>
      <c r="ACT515" s="263"/>
      <c r="ACU515" s="263"/>
      <c r="ACV515" s="263"/>
      <c r="ACW515" s="263"/>
      <c r="ACX515" s="263"/>
      <c r="ACY515" s="263"/>
      <c r="ACZ515" s="263"/>
      <c r="ADA515" s="263"/>
      <c r="ADB515" s="263"/>
      <c r="ADC515" s="263"/>
      <c r="ADD515" s="263"/>
      <c r="ADE515" s="263"/>
      <c r="ADF515" s="263"/>
      <c r="ADG515" s="263"/>
      <c r="ADH515" s="263"/>
      <c r="ADI515" s="263"/>
      <c r="ADJ515" s="263"/>
      <c r="ADK515" s="263"/>
      <c r="ADL515" s="263"/>
      <c r="ADM515" s="263"/>
      <c r="ADN515" s="263"/>
      <c r="ADO515" s="263"/>
      <c r="ADP515" s="263"/>
      <c r="ADQ515" s="263"/>
      <c r="ADR515" s="263"/>
      <c r="ADS515" s="263"/>
      <c r="ADT515" s="263"/>
      <c r="ADU515" s="263"/>
      <c r="ADV515" s="263"/>
      <c r="ADW515" s="263"/>
      <c r="ADX515" s="263"/>
      <c r="ADY515" s="263"/>
      <c r="ADZ515" s="263"/>
      <c r="AEA515" s="263"/>
      <c r="AEB515" s="263"/>
      <c r="AEC515" s="263"/>
      <c r="AED515" s="263"/>
      <c r="AEE515" s="263"/>
      <c r="AEF515" s="263"/>
      <c r="AEG515" s="263"/>
      <c r="AEH515" s="263"/>
      <c r="AEI515" s="263"/>
      <c r="AEJ515" s="263"/>
      <c r="AEK515" s="263"/>
      <c r="AEL515" s="263"/>
      <c r="AEM515" s="263"/>
      <c r="AEN515" s="263"/>
      <c r="AEO515" s="263"/>
      <c r="AEP515" s="263"/>
      <c r="AEQ515" s="263"/>
      <c r="AER515" s="263"/>
      <c r="AES515" s="263"/>
      <c r="AET515" s="263"/>
      <c r="AEU515" s="263"/>
      <c r="AEV515" s="263"/>
      <c r="AEW515" s="263"/>
      <c r="AEX515" s="263"/>
      <c r="AEY515" s="263"/>
      <c r="AEZ515" s="263"/>
      <c r="AFA515" s="263"/>
      <c r="AFB515" s="263"/>
      <c r="AFC515" s="263"/>
      <c r="AFD515" s="263"/>
      <c r="AFE515" s="263"/>
      <c r="AFF515" s="263"/>
      <c r="AFG515" s="263"/>
      <c r="AFH515" s="263"/>
      <c r="AFI515" s="263"/>
      <c r="AFJ515" s="263"/>
      <c r="AFK515" s="263"/>
      <c r="AFL515" s="263"/>
      <c r="AFM515" s="263"/>
      <c r="AFN515" s="263"/>
      <c r="AFO515" s="263"/>
      <c r="AFP515" s="263"/>
      <c r="AFQ515" s="263"/>
      <c r="AFR515" s="263"/>
      <c r="AFS515" s="263"/>
      <c r="AFT515" s="263"/>
      <c r="AFU515" s="263"/>
      <c r="AFV515" s="263"/>
      <c r="AFW515" s="263"/>
      <c r="AFX515" s="263"/>
      <c r="AFY515" s="263"/>
      <c r="AFZ515" s="263"/>
      <c r="AGA515" s="263"/>
      <c r="AGB515" s="263"/>
      <c r="AGC515" s="263"/>
      <c r="AGD515" s="263"/>
      <c r="AGE515" s="263"/>
      <c r="AGF515" s="263"/>
      <c r="AGG515" s="263"/>
      <c r="AGH515" s="263"/>
      <c r="AGI515" s="263"/>
      <c r="AGJ515" s="263"/>
      <c r="AGK515" s="263"/>
      <c r="AGL515" s="263"/>
      <c r="AGM515" s="263"/>
      <c r="AGN515" s="263"/>
      <c r="AGO515" s="263"/>
      <c r="AGP515" s="263"/>
      <c r="AGQ515" s="263"/>
      <c r="AGR515" s="263"/>
      <c r="AGS515" s="263"/>
      <c r="AGT515" s="263"/>
      <c r="AGU515" s="263"/>
      <c r="AGV515" s="263"/>
      <c r="AGW515" s="263"/>
      <c r="AGX515" s="263"/>
      <c r="AGY515" s="263"/>
      <c r="AGZ515" s="263"/>
      <c r="AHA515" s="263"/>
      <c r="AHB515" s="263"/>
      <c r="AHC515" s="263"/>
      <c r="AHD515" s="263"/>
      <c r="AHE515" s="263"/>
      <c r="AHF515" s="263"/>
      <c r="AHG515" s="263"/>
      <c r="AHH515" s="263"/>
      <c r="AHI515" s="263"/>
      <c r="AHJ515" s="263"/>
      <c r="AHK515" s="263"/>
      <c r="AHL515" s="263"/>
      <c r="AHM515" s="263"/>
      <c r="AHN515" s="263"/>
      <c r="AHO515" s="263"/>
      <c r="AHP515" s="263"/>
      <c r="AHQ515" s="263"/>
      <c r="AHR515" s="263"/>
      <c r="AHS515" s="263"/>
      <c r="AHT515" s="263"/>
      <c r="AHU515" s="263"/>
      <c r="AHV515" s="263"/>
      <c r="AHW515" s="263"/>
      <c r="AHX515" s="263"/>
      <c r="AHY515" s="263"/>
      <c r="AHZ515" s="263"/>
      <c r="AIA515" s="263"/>
      <c r="AIB515" s="263"/>
      <c r="AIC515" s="263"/>
      <c r="AID515" s="263"/>
      <c r="AIE515" s="263"/>
      <c r="AIF515" s="263"/>
      <c r="AIG515" s="263"/>
      <c r="AIH515" s="263"/>
      <c r="AII515" s="263"/>
      <c r="AIJ515" s="263"/>
      <c r="AIK515" s="263"/>
      <c r="AIL515" s="263"/>
      <c r="AIM515" s="263"/>
      <c r="AIN515" s="263"/>
      <c r="AIO515" s="263"/>
      <c r="AIP515" s="263"/>
      <c r="AIQ515" s="263"/>
      <c r="AIR515" s="263"/>
      <c r="AIS515" s="263"/>
      <c r="AIT515" s="263"/>
      <c r="AIU515" s="263"/>
      <c r="AIV515" s="263"/>
      <c r="AIW515" s="263"/>
      <c r="AIX515" s="263"/>
      <c r="AIY515" s="263"/>
      <c r="AIZ515" s="263"/>
      <c r="AJA515" s="263"/>
      <c r="AJB515" s="263"/>
      <c r="AJC515" s="263"/>
      <c r="AJD515" s="263"/>
      <c r="AJE515" s="263"/>
      <c r="AJF515" s="263"/>
      <c r="AJG515" s="263"/>
      <c r="AJH515" s="263"/>
      <c r="AJI515" s="263"/>
      <c r="AJJ515" s="263"/>
      <c r="AJK515" s="263"/>
      <c r="AJL515" s="263"/>
      <c r="AJM515" s="263"/>
      <c r="AJN515" s="263"/>
      <c r="AJO515" s="263"/>
      <c r="AJP515" s="263"/>
      <c r="AJQ515" s="263"/>
      <c r="AJR515" s="263"/>
      <c r="AJS515" s="263"/>
      <c r="AJT515" s="263"/>
      <c r="AJU515" s="263"/>
      <c r="AJV515" s="263"/>
      <c r="AJW515" s="263"/>
      <c r="AJX515" s="263"/>
      <c r="AJY515" s="263"/>
      <c r="AJZ515" s="263"/>
      <c r="AKA515" s="263"/>
      <c r="AKB515" s="263"/>
      <c r="AKC515" s="263"/>
      <c r="AKD515" s="263"/>
      <c r="AKE515" s="263"/>
      <c r="AKF515" s="263"/>
      <c r="AKG515" s="263"/>
      <c r="AKH515" s="263"/>
      <c r="AKI515" s="263"/>
      <c r="AKJ515" s="263"/>
      <c r="AKK515" s="263"/>
      <c r="AKL515" s="263"/>
      <c r="AKM515" s="263"/>
      <c r="AKN515" s="263"/>
      <c r="AKO515" s="263"/>
      <c r="AKP515" s="263"/>
      <c r="AKQ515" s="263"/>
      <c r="AKR515" s="263"/>
      <c r="AKS515" s="263"/>
      <c r="AKT515" s="263"/>
      <c r="AKU515" s="263"/>
      <c r="AKV515" s="263"/>
      <c r="AKW515" s="263"/>
      <c r="AKX515" s="263"/>
      <c r="AKY515" s="263"/>
      <c r="AKZ515" s="263"/>
      <c r="ALA515" s="263"/>
      <c r="ALB515" s="263"/>
      <c r="ALC515" s="263"/>
      <c r="ALD515" s="263"/>
      <c r="ALE515" s="263"/>
      <c r="ALF515" s="263"/>
      <c r="ALG515" s="263"/>
      <c r="ALH515" s="263"/>
      <c r="ALI515" s="263"/>
      <c r="ALJ515" s="263"/>
      <c r="ALK515" s="263"/>
      <c r="ALL515" s="263"/>
      <c r="ALM515" s="263"/>
      <c r="ALN515" s="263"/>
      <c r="ALO515" s="263"/>
      <c r="ALP515" s="263"/>
      <c r="ALQ515" s="263"/>
      <c r="ALR515" s="263"/>
      <c r="ALS515" s="263"/>
      <c r="ALT515" s="263"/>
      <c r="ALU515" s="263"/>
      <c r="ALV515" s="263"/>
      <c r="ALW515" s="263"/>
      <c r="ALX515" s="263"/>
      <c r="ALY515" s="263"/>
      <c r="ALZ515" s="263"/>
      <c r="AMA515" s="263"/>
      <c r="AMB515" s="263"/>
      <c r="AMC515" s="263"/>
      <c r="AMD515" s="263"/>
      <c r="AME515" s="263"/>
      <c r="AMF515" s="263"/>
      <c r="AMG515" s="263"/>
      <c r="AMH515" s="263"/>
      <c r="AMI515" s="263"/>
      <c r="AMJ515" s="263"/>
      <c r="AMK515" s="263"/>
      <c r="AML515" s="263"/>
      <c r="AMM515" s="263"/>
      <c r="AMN515" s="263"/>
      <c r="AMO515" s="263"/>
      <c r="AMP515" s="263"/>
      <c r="AMQ515" s="263"/>
      <c r="AMR515" s="263"/>
      <c r="AMS515" s="263"/>
      <c r="AMT515" s="263"/>
      <c r="AMU515" s="263"/>
      <c r="AMV515" s="263"/>
      <c r="AMW515" s="263"/>
      <c r="AMX515" s="263"/>
      <c r="AMY515" s="263"/>
      <c r="AMZ515" s="263"/>
      <c r="ANA515" s="263"/>
      <c r="ANB515" s="263"/>
      <c r="ANC515" s="263"/>
      <c r="AND515" s="263"/>
      <c r="ANE515" s="263"/>
      <c r="ANF515" s="263"/>
      <c r="ANG515" s="263"/>
      <c r="ANH515" s="263"/>
      <c r="ANI515" s="263"/>
      <c r="ANJ515" s="263"/>
      <c r="ANK515" s="263"/>
      <c r="ANL515" s="263"/>
      <c r="ANM515" s="263"/>
      <c r="ANN515" s="263"/>
      <c r="ANO515" s="263"/>
      <c r="ANP515" s="263"/>
      <c r="ANQ515" s="263"/>
      <c r="ANR515" s="263"/>
      <c r="ANS515" s="263"/>
      <c r="ANT515" s="263"/>
      <c r="ANU515" s="263"/>
      <c r="ANV515" s="263"/>
      <c r="ANW515" s="263"/>
      <c r="ANX515" s="263"/>
      <c r="ANY515" s="263"/>
      <c r="ANZ515" s="263"/>
      <c r="AOA515" s="263"/>
      <c r="AOB515" s="263"/>
      <c r="AOC515" s="263"/>
      <c r="AOD515" s="263"/>
      <c r="AOE515" s="263"/>
      <c r="AOF515" s="263"/>
      <c r="AOG515" s="263"/>
      <c r="AOH515" s="263"/>
      <c r="AOI515" s="263"/>
      <c r="AOJ515" s="263"/>
      <c r="AOK515" s="263"/>
      <c r="AOL515" s="263"/>
      <c r="AOM515" s="263"/>
      <c r="AON515" s="263"/>
      <c r="AOO515" s="263"/>
      <c r="AOP515" s="263"/>
      <c r="AOQ515" s="263"/>
      <c r="AOR515" s="263"/>
      <c r="AOS515" s="263"/>
      <c r="AOT515" s="263"/>
      <c r="AOU515" s="263"/>
    </row>
    <row r="516" spans="1:1087" s="264" customFormat="1">
      <c r="A516" s="332"/>
      <c r="B516" s="328"/>
      <c r="C516" s="292"/>
      <c r="D516" s="292"/>
      <c r="E516" s="292"/>
      <c r="F516" s="333"/>
      <c r="G516" s="334"/>
      <c r="H516" s="334"/>
      <c r="I516" s="335"/>
      <c r="J516" s="292"/>
      <c r="K516" s="336"/>
      <c r="L516" s="292"/>
      <c r="N516" s="263"/>
      <c r="O516" s="263"/>
      <c r="P516" s="263"/>
      <c r="Q516" s="263"/>
      <c r="R516" s="263"/>
      <c r="S516" s="263"/>
      <c r="T516" s="263"/>
      <c r="U516" s="263"/>
      <c r="V516" s="263"/>
      <c r="W516" s="263"/>
      <c r="X516" s="263"/>
      <c r="Y516" s="263"/>
      <c r="Z516" s="263"/>
      <c r="AA516" s="263"/>
      <c r="AB516" s="263"/>
      <c r="AC516" s="263"/>
      <c r="AD516" s="263"/>
      <c r="AE516" s="263"/>
      <c r="AF516" s="263"/>
      <c r="AG516" s="263"/>
      <c r="AH516" s="263"/>
      <c r="AI516" s="263"/>
      <c r="AJ516" s="263"/>
      <c r="AK516" s="263"/>
      <c r="AL516" s="263"/>
      <c r="AM516" s="263"/>
      <c r="AN516" s="263"/>
      <c r="AO516" s="263"/>
      <c r="AP516" s="263"/>
      <c r="AQ516" s="263"/>
      <c r="AR516" s="263"/>
      <c r="AS516" s="263"/>
      <c r="AT516" s="263"/>
      <c r="AU516" s="263"/>
      <c r="AV516" s="263"/>
      <c r="AW516" s="263"/>
      <c r="AX516" s="263"/>
      <c r="AY516" s="263"/>
      <c r="AZ516" s="263"/>
      <c r="BA516" s="263"/>
      <c r="BB516" s="263"/>
      <c r="BC516" s="263"/>
      <c r="BD516" s="263"/>
      <c r="BE516" s="263"/>
      <c r="BF516" s="263"/>
      <c r="BG516" s="263"/>
      <c r="BH516" s="263"/>
      <c r="BI516" s="263"/>
      <c r="BJ516" s="263"/>
      <c r="BK516" s="263"/>
      <c r="BL516" s="263"/>
      <c r="BM516" s="263"/>
      <c r="BN516" s="263"/>
      <c r="BO516" s="263"/>
      <c r="BP516" s="263"/>
      <c r="BQ516" s="263"/>
      <c r="BR516" s="263"/>
      <c r="BS516" s="263"/>
      <c r="BT516" s="263"/>
      <c r="BU516" s="263"/>
      <c r="BV516" s="263"/>
      <c r="BW516" s="263"/>
      <c r="BX516" s="263"/>
      <c r="BY516" s="263"/>
      <c r="BZ516" s="263"/>
      <c r="CA516" s="263"/>
      <c r="CB516" s="263"/>
      <c r="CC516" s="263"/>
      <c r="CD516" s="263"/>
      <c r="CE516" s="263"/>
      <c r="CF516" s="263"/>
      <c r="CG516" s="263"/>
      <c r="CH516" s="263"/>
      <c r="CI516" s="263"/>
      <c r="CJ516" s="263"/>
      <c r="CK516" s="263"/>
      <c r="CL516" s="263"/>
      <c r="CM516" s="263"/>
      <c r="CN516" s="263"/>
      <c r="CO516" s="263"/>
      <c r="CP516" s="263"/>
      <c r="CQ516" s="263"/>
      <c r="CR516" s="263"/>
      <c r="CS516" s="263"/>
      <c r="CT516" s="263"/>
      <c r="CU516" s="263"/>
      <c r="CV516" s="263"/>
      <c r="CW516" s="263"/>
      <c r="CX516" s="263"/>
      <c r="CY516" s="263"/>
      <c r="CZ516" s="263"/>
      <c r="DA516" s="263"/>
      <c r="DB516" s="263"/>
      <c r="DC516" s="263"/>
      <c r="DD516" s="263"/>
      <c r="DE516" s="263"/>
      <c r="DF516" s="263"/>
      <c r="DG516" s="263"/>
      <c r="DH516" s="263"/>
      <c r="DI516" s="263"/>
      <c r="DJ516" s="263"/>
      <c r="DK516" s="263"/>
      <c r="DL516" s="263"/>
      <c r="DM516" s="263"/>
      <c r="DN516" s="263"/>
      <c r="DO516" s="263"/>
      <c r="DP516" s="263"/>
      <c r="DQ516" s="263"/>
      <c r="DR516" s="263"/>
      <c r="DS516" s="263"/>
      <c r="DT516" s="263"/>
      <c r="DU516" s="263"/>
      <c r="DV516" s="263"/>
      <c r="DW516" s="263"/>
      <c r="DX516" s="263"/>
      <c r="DY516" s="263"/>
      <c r="DZ516" s="263"/>
      <c r="EA516" s="263"/>
      <c r="EB516" s="263"/>
      <c r="EC516" s="263"/>
      <c r="ED516" s="263"/>
      <c r="EE516" s="263"/>
      <c r="EF516" s="263"/>
      <c r="EG516" s="263"/>
      <c r="EH516" s="263"/>
      <c r="EI516" s="263"/>
      <c r="EJ516" s="263"/>
      <c r="EK516" s="263"/>
      <c r="EL516" s="263"/>
      <c r="EM516" s="263"/>
      <c r="EN516" s="263"/>
      <c r="EO516" s="263"/>
      <c r="EP516" s="263"/>
      <c r="EQ516" s="263"/>
      <c r="ER516" s="263"/>
      <c r="ES516" s="263"/>
      <c r="ET516" s="263"/>
      <c r="EU516" s="263"/>
      <c r="EV516" s="263"/>
      <c r="EW516" s="263"/>
      <c r="EX516" s="263"/>
      <c r="EY516" s="263"/>
      <c r="EZ516" s="263"/>
      <c r="FA516" s="263"/>
      <c r="FB516" s="263"/>
      <c r="FC516" s="263"/>
      <c r="FD516" s="263"/>
      <c r="FE516" s="263"/>
      <c r="FF516" s="263"/>
      <c r="FG516" s="263"/>
      <c r="FH516" s="263"/>
      <c r="FI516" s="263"/>
      <c r="FJ516" s="263"/>
      <c r="FK516" s="263"/>
      <c r="FL516" s="263"/>
      <c r="FM516" s="263"/>
      <c r="FN516" s="263"/>
      <c r="FO516" s="263"/>
      <c r="FP516" s="263"/>
      <c r="FQ516" s="263"/>
      <c r="FR516" s="263"/>
      <c r="FS516" s="263"/>
      <c r="FT516" s="263"/>
      <c r="FU516" s="263"/>
      <c r="FV516" s="263"/>
      <c r="FW516" s="263"/>
      <c r="FX516" s="263"/>
      <c r="FY516" s="263"/>
      <c r="FZ516" s="263"/>
      <c r="GA516" s="263"/>
      <c r="GB516" s="263"/>
      <c r="GC516" s="263"/>
      <c r="GD516" s="263"/>
      <c r="GE516" s="263"/>
      <c r="GF516" s="263"/>
      <c r="GG516" s="263"/>
      <c r="GH516" s="263"/>
      <c r="GI516" s="263"/>
      <c r="GJ516" s="263"/>
      <c r="GK516" s="263"/>
      <c r="GL516" s="263"/>
      <c r="GM516" s="263"/>
      <c r="GN516" s="263"/>
      <c r="GO516" s="263"/>
      <c r="GP516" s="263"/>
      <c r="GQ516" s="263"/>
      <c r="GR516" s="263"/>
      <c r="GS516" s="263"/>
      <c r="GT516" s="263"/>
      <c r="GU516" s="263"/>
      <c r="GV516" s="263"/>
      <c r="GW516" s="263"/>
      <c r="GX516" s="263"/>
      <c r="GY516" s="263"/>
      <c r="GZ516" s="263"/>
      <c r="HA516" s="263"/>
      <c r="HB516" s="263"/>
      <c r="HC516" s="263"/>
      <c r="HD516" s="263"/>
      <c r="HE516" s="263"/>
      <c r="HF516" s="263"/>
      <c r="HG516" s="263"/>
      <c r="HH516" s="263"/>
      <c r="HI516" s="263"/>
      <c r="HJ516" s="263"/>
      <c r="HK516" s="263"/>
      <c r="HL516" s="263"/>
      <c r="HM516" s="263"/>
      <c r="HN516" s="263"/>
      <c r="HO516" s="263"/>
      <c r="HP516" s="263"/>
      <c r="HQ516" s="263"/>
      <c r="HR516" s="263"/>
      <c r="HS516" s="263"/>
      <c r="HT516" s="263"/>
      <c r="HU516" s="263"/>
      <c r="HV516" s="263"/>
      <c r="HW516" s="263"/>
      <c r="HX516" s="263"/>
      <c r="HY516" s="263"/>
      <c r="HZ516" s="263"/>
      <c r="IA516" s="263"/>
      <c r="IB516" s="263"/>
      <c r="IC516" s="263"/>
      <c r="ID516" s="263"/>
      <c r="IE516" s="263"/>
      <c r="IF516" s="263"/>
      <c r="IG516" s="263"/>
      <c r="IH516" s="263"/>
      <c r="II516" s="263"/>
      <c r="IJ516" s="263"/>
      <c r="IK516" s="263"/>
      <c r="IL516" s="263"/>
      <c r="IM516" s="263"/>
      <c r="IN516" s="263"/>
      <c r="IO516" s="263"/>
      <c r="IP516" s="263"/>
      <c r="IQ516" s="263"/>
      <c r="IR516" s="263"/>
      <c r="IS516" s="263"/>
      <c r="IT516" s="263"/>
      <c r="IU516" s="263"/>
      <c r="IV516" s="263"/>
      <c r="IW516" s="263"/>
      <c r="IX516" s="263"/>
      <c r="IY516" s="263"/>
      <c r="IZ516" s="263"/>
      <c r="JA516" s="263"/>
      <c r="JB516" s="263"/>
      <c r="JC516" s="263"/>
      <c r="JD516" s="263"/>
      <c r="JE516" s="263"/>
      <c r="JF516" s="263"/>
      <c r="JG516" s="263"/>
      <c r="JH516" s="263"/>
      <c r="JI516" s="263"/>
      <c r="JJ516" s="263"/>
      <c r="JK516" s="263"/>
      <c r="JL516" s="263"/>
      <c r="JM516" s="263"/>
      <c r="JN516" s="263"/>
      <c r="JO516" s="263"/>
      <c r="JP516" s="263"/>
      <c r="JQ516" s="263"/>
      <c r="JR516" s="263"/>
      <c r="JS516" s="263"/>
      <c r="JT516" s="263"/>
      <c r="JU516" s="263"/>
      <c r="JV516" s="263"/>
      <c r="JW516" s="263"/>
      <c r="JX516" s="263"/>
      <c r="JY516" s="263"/>
      <c r="JZ516" s="263"/>
      <c r="KA516" s="263"/>
      <c r="KB516" s="263"/>
      <c r="KC516" s="263"/>
      <c r="KD516" s="263"/>
      <c r="KE516" s="263"/>
      <c r="KF516" s="263"/>
      <c r="KG516" s="263"/>
      <c r="KH516" s="263"/>
      <c r="KI516" s="263"/>
      <c r="KJ516" s="263"/>
      <c r="KK516" s="263"/>
      <c r="KL516" s="263"/>
      <c r="KM516" s="263"/>
      <c r="KN516" s="263"/>
      <c r="KO516" s="263"/>
      <c r="KP516" s="263"/>
      <c r="KQ516" s="263"/>
      <c r="KR516" s="263"/>
      <c r="KS516" s="263"/>
      <c r="KT516" s="263"/>
      <c r="KU516" s="263"/>
      <c r="KV516" s="263"/>
      <c r="KW516" s="263"/>
      <c r="KX516" s="263"/>
      <c r="KY516" s="263"/>
      <c r="KZ516" s="263"/>
      <c r="LA516" s="263"/>
      <c r="LB516" s="263"/>
      <c r="LC516" s="263"/>
      <c r="LD516" s="263"/>
      <c r="LE516" s="263"/>
      <c r="LF516" s="263"/>
      <c r="LG516" s="263"/>
      <c r="LH516" s="263"/>
      <c r="LI516" s="263"/>
      <c r="LJ516" s="263"/>
      <c r="LK516" s="263"/>
      <c r="LL516" s="263"/>
      <c r="LM516" s="263"/>
      <c r="LN516" s="263"/>
      <c r="LO516" s="263"/>
      <c r="LP516" s="263"/>
      <c r="LQ516" s="263"/>
      <c r="LR516" s="263"/>
      <c r="LS516" s="263"/>
      <c r="LT516" s="263"/>
      <c r="LU516" s="263"/>
      <c r="LV516" s="263"/>
      <c r="LW516" s="263"/>
      <c r="LX516" s="263"/>
      <c r="LY516" s="263"/>
      <c r="LZ516" s="263"/>
      <c r="MA516" s="263"/>
      <c r="MB516" s="263"/>
      <c r="MC516" s="263"/>
      <c r="MD516" s="263"/>
      <c r="ME516" s="263"/>
      <c r="MF516" s="263"/>
      <c r="MG516" s="263"/>
      <c r="MH516" s="263"/>
      <c r="MI516" s="263"/>
      <c r="MJ516" s="263"/>
      <c r="MK516" s="263"/>
      <c r="ML516" s="263"/>
      <c r="MM516" s="263"/>
      <c r="MN516" s="263"/>
      <c r="MO516" s="263"/>
      <c r="MP516" s="263"/>
      <c r="MQ516" s="263"/>
      <c r="MR516" s="263"/>
      <c r="MS516" s="263"/>
      <c r="MT516" s="263"/>
      <c r="MU516" s="263"/>
      <c r="MV516" s="263"/>
      <c r="MW516" s="263"/>
      <c r="MX516" s="263"/>
      <c r="MY516" s="263"/>
      <c r="MZ516" s="263"/>
      <c r="NA516" s="263"/>
      <c r="NB516" s="263"/>
      <c r="NC516" s="263"/>
      <c r="ND516" s="263"/>
      <c r="NE516" s="263"/>
      <c r="NF516" s="263"/>
      <c r="NG516" s="263"/>
      <c r="NH516" s="263"/>
      <c r="NI516" s="263"/>
      <c r="NJ516" s="263"/>
      <c r="NK516" s="263"/>
      <c r="NL516" s="263"/>
      <c r="NM516" s="263"/>
      <c r="NN516" s="263"/>
      <c r="NO516" s="263"/>
      <c r="NP516" s="263"/>
      <c r="NQ516" s="263"/>
      <c r="NR516" s="263"/>
      <c r="NS516" s="263"/>
      <c r="NT516" s="263"/>
      <c r="NU516" s="263"/>
      <c r="NV516" s="263"/>
      <c r="NW516" s="263"/>
      <c r="NX516" s="263"/>
      <c r="NY516" s="263"/>
      <c r="NZ516" s="263"/>
      <c r="OA516" s="263"/>
      <c r="OB516" s="263"/>
      <c r="OC516" s="263"/>
      <c r="OD516" s="263"/>
      <c r="OE516" s="263"/>
      <c r="OF516" s="263"/>
      <c r="OG516" s="263"/>
      <c r="OH516" s="263"/>
      <c r="OI516" s="263"/>
      <c r="OJ516" s="263"/>
      <c r="OK516" s="263"/>
      <c r="OL516" s="263"/>
      <c r="OM516" s="263"/>
      <c r="ON516" s="263"/>
      <c r="OO516" s="263"/>
      <c r="OP516" s="263"/>
      <c r="OQ516" s="263"/>
      <c r="OR516" s="263"/>
      <c r="OS516" s="263"/>
      <c r="OT516" s="263"/>
      <c r="OU516" s="263"/>
      <c r="OV516" s="263"/>
      <c r="OW516" s="263"/>
      <c r="OX516" s="263"/>
      <c r="OY516" s="263"/>
      <c r="OZ516" s="263"/>
      <c r="PA516" s="263"/>
      <c r="PB516" s="263"/>
      <c r="PC516" s="263"/>
      <c r="PD516" s="263"/>
      <c r="PE516" s="263"/>
      <c r="PF516" s="263"/>
      <c r="PG516" s="263"/>
      <c r="PH516" s="263"/>
      <c r="PI516" s="263"/>
      <c r="PJ516" s="263"/>
      <c r="PK516" s="263"/>
      <c r="PL516" s="263"/>
      <c r="PM516" s="263"/>
      <c r="PN516" s="263"/>
      <c r="PO516" s="263"/>
      <c r="PP516" s="263"/>
      <c r="PQ516" s="263"/>
      <c r="PR516" s="263"/>
      <c r="PS516" s="263"/>
      <c r="PT516" s="263"/>
      <c r="PU516" s="263"/>
      <c r="PV516" s="263"/>
      <c r="PW516" s="263"/>
      <c r="PX516" s="263"/>
      <c r="PY516" s="263"/>
      <c r="PZ516" s="263"/>
      <c r="QA516" s="263"/>
      <c r="QB516" s="263"/>
      <c r="QC516" s="263"/>
      <c r="QD516" s="263"/>
      <c r="QE516" s="263"/>
      <c r="QF516" s="263"/>
      <c r="QG516" s="263"/>
      <c r="QH516" s="263"/>
      <c r="QI516" s="263"/>
      <c r="QJ516" s="263"/>
      <c r="QK516" s="263"/>
      <c r="QL516" s="263"/>
      <c r="QM516" s="263"/>
      <c r="QN516" s="263"/>
      <c r="QO516" s="263"/>
      <c r="QP516" s="263"/>
      <c r="QQ516" s="263"/>
      <c r="QR516" s="263"/>
      <c r="QS516" s="263"/>
      <c r="QT516" s="263"/>
      <c r="QU516" s="263"/>
      <c r="QV516" s="263"/>
      <c r="QW516" s="263"/>
      <c r="QX516" s="263"/>
      <c r="QY516" s="263"/>
      <c r="QZ516" s="263"/>
      <c r="RA516" s="263"/>
      <c r="RB516" s="263"/>
      <c r="RC516" s="263"/>
      <c r="RD516" s="263"/>
      <c r="RE516" s="263"/>
      <c r="RF516" s="263"/>
      <c r="RG516" s="263"/>
      <c r="RH516" s="263"/>
      <c r="RI516" s="263"/>
      <c r="RJ516" s="263"/>
      <c r="RK516" s="263"/>
      <c r="RL516" s="263"/>
      <c r="RM516" s="263"/>
      <c r="RN516" s="263"/>
      <c r="RO516" s="263"/>
      <c r="RP516" s="263"/>
      <c r="RQ516" s="263"/>
      <c r="RR516" s="263"/>
      <c r="RS516" s="263"/>
      <c r="RT516" s="263"/>
      <c r="RU516" s="263"/>
      <c r="RV516" s="263"/>
      <c r="RW516" s="263"/>
      <c r="RX516" s="263"/>
      <c r="RY516" s="263"/>
      <c r="RZ516" s="263"/>
      <c r="SA516" s="263"/>
      <c r="SB516" s="263"/>
      <c r="SC516" s="263"/>
      <c r="SD516" s="263"/>
      <c r="SE516" s="263"/>
      <c r="SF516" s="263"/>
      <c r="SG516" s="263"/>
      <c r="SH516" s="263"/>
      <c r="SI516" s="263"/>
      <c r="SJ516" s="263"/>
      <c r="SK516" s="263"/>
      <c r="SL516" s="263"/>
      <c r="SM516" s="263"/>
      <c r="SN516" s="263"/>
      <c r="SO516" s="263"/>
      <c r="SP516" s="263"/>
      <c r="SQ516" s="263"/>
      <c r="SR516" s="263"/>
      <c r="SS516" s="263"/>
      <c r="ST516" s="263"/>
      <c r="SU516" s="263"/>
      <c r="SV516" s="263"/>
      <c r="SW516" s="263"/>
      <c r="SX516" s="263"/>
      <c r="SY516" s="263"/>
      <c r="SZ516" s="263"/>
      <c r="TA516" s="263"/>
      <c r="TB516" s="263"/>
      <c r="TC516" s="263"/>
      <c r="TD516" s="263"/>
      <c r="TE516" s="263"/>
      <c r="TF516" s="263"/>
      <c r="TG516" s="263"/>
      <c r="TH516" s="263"/>
      <c r="TI516" s="263"/>
      <c r="TJ516" s="263"/>
      <c r="TK516" s="263"/>
      <c r="TL516" s="263"/>
      <c r="TM516" s="263"/>
      <c r="TN516" s="263"/>
      <c r="TO516" s="263"/>
      <c r="TP516" s="263"/>
      <c r="TQ516" s="263"/>
      <c r="TR516" s="263"/>
      <c r="TS516" s="263"/>
      <c r="TT516" s="263"/>
      <c r="TU516" s="263"/>
      <c r="TV516" s="263"/>
      <c r="TW516" s="263"/>
      <c r="TX516" s="263"/>
      <c r="TY516" s="263"/>
      <c r="TZ516" s="263"/>
      <c r="UA516" s="263"/>
      <c r="UB516" s="263"/>
      <c r="UC516" s="263"/>
      <c r="UD516" s="263"/>
      <c r="UE516" s="263"/>
      <c r="UF516" s="263"/>
      <c r="UG516" s="263"/>
      <c r="UH516" s="263"/>
      <c r="UI516" s="263"/>
      <c r="UJ516" s="263"/>
      <c r="UK516" s="263"/>
      <c r="UL516" s="263"/>
      <c r="UM516" s="263"/>
      <c r="UN516" s="263"/>
      <c r="UO516" s="263"/>
      <c r="UP516" s="263"/>
      <c r="UQ516" s="263"/>
      <c r="UR516" s="263"/>
      <c r="US516" s="263"/>
      <c r="UT516" s="263"/>
      <c r="UU516" s="263"/>
      <c r="UV516" s="263"/>
      <c r="UW516" s="263"/>
      <c r="UX516" s="263"/>
      <c r="UY516" s="263"/>
      <c r="UZ516" s="263"/>
      <c r="VA516" s="263"/>
      <c r="VB516" s="263"/>
      <c r="VC516" s="263"/>
      <c r="VD516" s="263"/>
      <c r="VE516" s="263"/>
      <c r="VF516" s="263"/>
      <c r="VG516" s="263"/>
      <c r="VH516" s="263"/>
      <c r="VI516" s="263"/>
      <c r="VJ516" s="263"/>
      <c r="VK516" s="263"/>
      <c r="VL516" s="263"/>
      <c r="VM516" s="263"/>
      <c r="VN516" s="263"/>
      <c r="VO516" s="263"/>
      <c r="VP516" s="263"/>
      <c r="VQ516" s="263"/>
      <c r="VR516" s="263"/>
      <c r="VS516" s="263"/>
      <c r="VT516" s="263"/>
      <c r="VU516" s="263"/>
      <c r="VV516" s="263"/>
      <c r="VW516" s="263"/>
      <c r="VX516" s="263"/>
      <c r="VY516" s="263"/>
      <c r="VZ516" s="263"/>
      <c r="WA516" s="263"/>
      <c r="WB516" s="263"/>
      <c r="WC516" s="263"/>
      <c r="WD516" s="263"/>
      <c r="WE516" s="263"/>
      <c r="WF516" s="263"/>
      <c r="WG516" s="263"/>
      <c r="WH516" s="263"/>
      <c r="WI516" s="263"/>
      <c r="WJ516" s="263"/>
      <c r="WK516" s="263"/>
      <c r="WL516" s="263"/>
      <c r="WM516" s="263"/>
      <c r="WN516" s="263"/>
      <c r="WO516" s="263"/>
      <c r="WP516" s="263"/>
      <c r="WQ516" s="263"/>
      <c r="WR516" s="263"/>
      <c r="WS516" s="263"/>
      <c r="WT516" s="263"/>
      <c r="WU516" s="263"/>
      <c r="WV516" s="263"/>
      <c r="WW516" s="263"/>
      <c r="WX516" s="263"/>
      <c r="WY516" s="263"/>
      <c r="WZ516" s="263"/>
      <c r="XA516" s="263"/>
      <c r="XB516" s="263"/>
      <c r="XC516" s="263"/>
      <c r="XD516" s="263"/>
      <c r="XE516" s="263"/>
      <c r="XF516" s="263"/>
      <c r="XG516" s="263"/>
      <c r="XH516" s="263"/>
      <c r="XI516" s="263"/>
      <c r="XJ516" s="263"/>
      <c r="XK516" s="263"/>
      <c r="XL516" s="263"/>
      <c r="XM516" s="263"/>
      <c r="XN516" s="263"/>
      <c r="XO516" s="263"/>
      <c r="XP516" s="263"/>
      <c r="XQ516" s="263"/>
      <c r="XR516" s="263"/>
      <c r="XS516" s="263"/>
      <c r="XT516" s="263"/>
      <c r="XU516" s="263"/>
      <c r="XV516" s="263"/>
      <c r="XW516" s="263"/>
      <c r="XX516" s="263"/>
      <c r="XY516" s="263"/>
      <c r="XZ516" s="263"/>
      <c r="YA516" s="263"/>
      <c r="YB516" s="263"/>
      <c r="YC516" s="263"/>
      <c r="YD516" s="263"/>
      <c r="YE516" s="263"/>
      <c r="YF516" s="263"/>
      <c r="YG516" s="263"/>
      <c r="YH516" s="263"/>
      <c r="YI516" s="263"/>
      <c r="YJ516" s="263"/>
      <c r="YK516" s="263"/>
      <c r="YL516" s="263"/>
      <c r="YM516" s="263"/>
      <c r="YN516" s="263"/>
      <c r="YO516" s="263"/>
      <c r="YP516" s="263"/>
      <c r="YQ516" s="263"/>
      <c r="YR516" s="263"/>
      <c r="YS516" s="263"/>
      <c r="YT516" s="263"/>
      <c r="YU516" s="263"/>
      <c r="YV516" s="263"/>
      <c r="YW516" s="263"/>
      <c r="YX516" s="263"/>
      <c r="YY516" s="263"/>
      <c r="YZ516" s="263"/>
      <c r="ZA516" s="263"/>
      <c r="ZB516" s="263"/>
      <c r="ZC516" s="263"/>
      <c r="ZD516" s="263"/>
      <c r="ZE516" s="263"/>
      <c r="ZF516" s="263"/>
      <c r="ZG516" s="263"/>
      <c r="ZH516" s="263"/>
      <c r="ZI516" s="263"/>
      <c r="ZJ516" s="263"/>
      <c r="ZK516" s="263"/>
      <c r="ZL516" s="263"/>
      <c r="ZM516" s="263"/>
      <c r="ZN516" s="263"/>
      <c r="ZO516" s="263"/>
      <c r="ZP516" s="263"/>
      <c r="ZQ516" s="263"/>
      <c r="ZR516" s="263"/>
      <c r="ZS516" s="263"/>
      <c r="ZT516" s="263"/>
      <c r="ZU516" s="263"/>
      <c r="ZV516" s="263"/>
      <c r="ZW516" s="263"/>
      <c r="ZX516" s="263"/>
      <c r="ZY516" s="263"/>
      <c r="ZZ516" s="263"/>
      <c r="AAA516" s="263"/>
      <c r="AAB516" s="263"/>
      <c r="AAC516" s="263"/>
      <c r="AAD516" s="263"/>
      <c r="AAE516" s="263"/>
      <c r="AAF516" s="263"/>
      <c r="AAG516" s="263"/>
      <c r="AAH516" s="263"/>
      <c r="AAI516" s="263"/>
      <c r="AAJ516" s="263"/>
      <c r="AAK516" s="263"/>
      <c r="AAL516" s="263"/>
      <c r="AAM516" s="263"/>
      <c r="AAN516" s="263"/>
      <c r="AAO516" s="263"/>
      <c r="AAP516" s="263"/>
      <c r="AAQ516" s="263"/>
      <c r="AAR516" s="263"/>
      <c r="AAS516" s="263"/>
      <c r="AAT516" s="263"/>
      <c r="AAU516" s="263"/>
      <c r="AAV516" s="263"/>
      <c r="AAW516" s="263"/>
      <c r="AAX516" s="263"/>
      <c r="AAY516" s="263"/>
      <c r="AAZ516" s="263"/>
      <c r="ABA516" s="263"/>
      <c r="ABB516" s="263"/>
      <c r="ABC516" s="263"/>
      <c r="ABD516" s="263"/>
      <c r="ABE516" s="263"/>
      <c r="ABF516" s="263"/>
      <c r="ABG516" s="263"/>
      <c r="ABH516" s="263"/>
      <c r="ABI516" s="263"/>
      <c r="ABJ516" s="263"/>
      <c r="ABK516" s="263"/>
      <c r="ABL516" s="263"/>
      <c r="ABM516" s="263"/>
      <c r="ABN516" s="263"/>
      <c r="ABO516" s="263"/>
      <c r="ABP516" s="263"/>
      <c r="ABQ516" s="263"/>
      <c r="ABR516" s="263"/>
      <c r="ABS516" s="263"/>
      <c r="ABT516" s="263"/>
      <c r="ABU516" s="263"/>
      <c r="ABV516" s="263"/>
      <c r="ABW516" s="263"/>
      <c r="ABX516" s="263"/>
      <c r="ABY516" s="263"/>
      <c r="ABZ516" s="263"/>
      <c r="ACA516" s="263"/>
      <c r="ACB516" s="263"/>
      <c r="ACC516" s="263"/>
      <c r="ACD516" s="263"/>
      <c r="ACE516" s="263"/>
      <c r="ACF516" s="263"/>
      <c r="ACG516" s="263"/>
      <c r="ACH516" s="263"/>
      <c r="ACI516" s="263"/>
      <c r="ACJ516" s="263"/>
      <c r="ACK516" s="263"/>
      <c r="ACL516" s="263"/>
      <c r="ACM516" s="263"/>
      <c r="ACN516" s="263"/>
      <c r="ACO516" s="263"/>
      <c r="ACP516" s="263"/>
      <c r="ACQ516" s="263"/>
      <c r="ACR516" s="263"/>
      <c r="ACS516" s="263"/>
      <c r="ACT516" s="263"/>
      <c r="ACU516" s="263"/>
      <c r="ACV516" s="263"/>
      <c r="ACW516" s="263"/>
      <c r="ACX516" s="263"/>
      <c r="ACY516" s="263"/>
      <c r="ACZ516" s="263"/>
      <c r="ADA516" s="263"/>
      <c r="ADB516" s="263"/>
      <c r="ADC516" s="263"/>
      <c r="ADD516" s="263"/>
      <c r="ADE516" s="263"/>
      <c r="ADF516" s="263"/>
      <c r="ADG516" s="263"/>
      <c r="ADH516" s="263"/>
      <c r="ADI516" s="263"/>
      <c r="ADJ516" s="263"/>
      <c r="ADK516" s="263"/>
      <c r="ADL516" s="263"/>
      <c r="ADM516" s="263"/>
      <c r="ADN516" s="263"/>
      <c r="ADO516" s="263"/>
      <c r="ADP516" s="263"/>
      <c r="ADQ516" s="263"/>
      <c r="ADR516" s="263"/>
      <c r="ADS516" s="263"/>
      <c r="ADT516" s="263"/>
      <c r="ADU516" s="263"/>
      <c r="ADV516" s="263"/>
      <c r="ADW516" s="263"/>
      <c r="ADX516" s="263"/>
      <c r="ADY516" s="263"/>
      <c r="ADZ516" s="263"/>
      <c r="AEA516" s="263"/>
      <c r="AEB516" s="263"/>
      <c r="AEC516" s="263"/>
      <c r="AED516" s="263"/>
      <c r="AEE516" s="263"/>
      <c r="AEF516" s="263"/>
      <c r="AEG516" s="263"/>
      <c r="AEH516" s="263"/>
      <c r="AEI516" s="263"/>
      <c r="AEJ516" s="263"/>
      <c r="AEK516" s="263"/>
      <c r="AEL516" s="263"/>
      <c r="AEM516" s="263"/>
      <c r="AEN516" s="263"/>
      <c r="AEO516" s="263"/>
      <c r="AEP516" s="263"/>
      <c r="AEQ516" s="263"/>
      <c r="AER516" s="263"/>
      <c r="AES516" s="263"/>
      <c r="AET516" s="263"/>
      <c r="AEU516" s="263"/>
      <c r="AEV516" s="263"/>
      <c r="AEW516" s="263"/>
      <c r="AEX516" s="263"/>
      <c r="AEY516" s="263"/>
      <c r="AEZ516" s="263"/>
      <c r="AFA516" s="263"/>
      <c r="AFB516" s="263"/>
      <c r="AFC516" s="263"/>
      <c r="AFD516" s="263"/>
      <c r="AFE516" s="263"/>
      <c r="AFF516" s="263"/>
      <c r="AFG516" s="263"/>
      <c r="AFH516" s="263"/>
      <c r="AFI516" s="263"/>
      <c r="AFJ516" s="263"/>
      <c r="AFK516" s="263"/>
      <c r="AFL516" s="263"/>
      <c r="AFM516" s="263"/>
      <c r="AFN516" s="263"/>
      <c r="AFO516" s="263"/>
      <c r="AFP516" s="263"/>
      <c r="AFQ516" s="263"/>
      <c r="AFR516" s="263"/>
      <c r="AFS516" s="263"/>
      <c r="AFT516" s="263"/>
      <c r="AFU516" s="263"/>
      <c r="AFV516" s="263"/>
      <c r="AFW516" s="263"/>
      <c r="AFX516" s="263"/>
      <c r="AFY516" s="263"/>
      <c r="AFZ516" s="263"/>
      <c r="AGA516" s="263"/>
      <c r="AGB516" s="263"/>
      <c r="AGC516" s="263"/>
      <c r="AGD516" s="263"/>
      <c r="AGE516" s="263"/>
      <c r="AGF516" s="263"/>
      <c r="AGG516" s="263"/>
      <c r="AGH516" s="263"/>
      <c r="AGI516" s="263"/>
      <c r="AGJ516" s="263"/>
      <c r="AGK516" s="263"/>
      <c r="AGL516" s="263"/>
      <c r="AGM516" s="263"/>
      <c r="AGN516" s="263"/>
      <c r="AGO516" s="263"/>
      <c r="AGP516" s="263"/>
      <c r="AGQ516" s="263"/>
      <c r="AGR516" s="263"/>
      <c r="AGS516" s="263"/>
      <c r="AGT516" s="263"/>
      <c r="AGU516" s="263"/>
      <c r="AGV516" s="263"/>
      <c r="AGW516" s="263"/>
      <c r="AGX516" s="263"/>
      <c r="AGY516" s="263"/>
      <c r="AGZ516" s="263"/>
      <c r="AHA516" s="263"/>
      <c r="AHB516" s="263"/>
      <c r="AHC516" s="263"/>
      <c r="AHD516" s="263"/>
      <c r="AHE516" s="263"/>
      <c r="AHF516" s="263"/>
      <c r="AHG516" s="263"/>
      <c r="AHH516" s="263"/>
      <c r="AHI516" s="263"/>
      <c r="AHJ516" s="263"/>
      <c r="AHK516" s="263"/>
      <c r="AHL516" s="263"/>
      <c r="AHM516" s="263"/>
      <c r="AHN516" s="263"/>
      <c r="AHO516" s="263"/>
      <c r="AHP516" s="263"/>
      <c r="AHQ516" s="263"/>
      <c r="AHR516" s="263"/>
      <c r="AHS516" s="263"/>
      <c r="AHT516" s="263"/>
      <c r="AHU516" s="263"/>
      <c r="AHV516" s="263"/>
      <c r="AHW516" s="263"/>
      <c r="AHX516" s="263"/>
      <c r="AHY516" s="263"/>
      <c r="AHZ516" s="263"/>
      <c r="AIA516" s="263"/>
      <c r="AIB516" s="263"/>
      <c r="AIC516" s="263"/>
      <c r="AID516" s="263"/>
      <c r="AIE516" s="263"/>
      <c r="AIF516" s="263"/>
      <c r="AIG516" s="263"/>
      <c r="AIH516" s="263"/>
      <c r="AII516" s="263"/>
      <c r="AIJ516" s="263"/>
      <c r="AIK516" s="263"/>
      <c r="AIL516" s="263"/>
      <c r="AIM516" s="263"/>
      <c r="AIN516" s="263"/>
      <c r="AIO516" s="263"/>
      <c r="AIP516" s="263"/>
      <c r="AIQ516" s="263"/>
      <c r="AIR516" s="263"/>
      <c r="AIS516" s="263"/>
      <c r="AIT516" s="263"/>
      <c r="AIU516" s="263"/>
      <c r="AIV516" s="263"/>
      <c r="AIW516" s="263"/>
      <c r="AIX516" s="263"/>
      <c r="AIY516" s="263"/>
      <c r="AIZ516" s="263"/>
      <c r="AJA516" s="263"/>
      <c r="AJB516" s="263"/>
      <c r="AJC516" s="263"/>
      <c r="AJD516" s="263"/>
      <c r="AJE516" s="263"/>
      <c r="AJF516" s="263"/>
      <c r="AJG516" s="263"/>
      <c r="AJH516" s="263"/>
      <c r="AJI516" s="263"/>
      <c r="AJJ516" s="263"/>
      <c r="AJK516" s="263"/>
      <c r="AJL516" s="263"/>
      <c r="AJM516" s="263"/>
      <c r="AJN516" s="263"/>
      <c r="AJO516" s="263"/>
      <c r="AJP516" s="263"/>
      <c r="AJQ516" s="263"/>
      <c r="AJR516" s="263"/>
      <c r="AJS516" s="263"/>
      <c r="AJT516" s="263"/>
      <c r="AJU516" s="263"/>
      <c r="AJV516" s="263"/>
      <c r="AJW516" s="263"/>
      <c r="AJX516" s="263"/>
      <c r="AJY516" s="263"/>
      <c r="AJZ516" s="263"/>
      <c r="AKA516" s="263"/>
      <c r="AKB516" s="263"/>
      <c r="AKC516" s="263"/>
      <c r="AKD516" s="263"/>
      <c r="AKE516" s="263"/>
      <c r="AKF516" s="263"/>
      <c r="AKG516" s="263"/>
      <c r="AKH516" s="263"/>
      <c r="AKI516" s="263"/>
      <c r="AKJ516" s="263"/>
      <c r="AKK516" s="263"/>
      <c r="AKL516" s="263"/>
      <c r="AKM516" s="263"/>
      <c r="AKN516" s="263"/>
      <c r="AKO516" s="263"/>
      <c r="AKP516" s="263"/>
      <c r="AKQ516" s="263"/>
      <c r="AKR516" s="263"/>
      <c r="AKS516" s="263"/>
      <c r="AKT516" s="263"/>
      <c r="AKU516" s="263"/>
      <c r="AKV516" s="263"/>
      <c r="AKW516" s="263"/>
      <c r="AKX516" s="263"/>
      <c r="AKY516" s="263"/>
      <c r="AKZ516" s="263"/>
      <c r="ALA516" s="263"/>
      <c r="ALB516" s="263"/>
      <c r="ALC516" s="263"/>
      <c r="ALD516" s="263"/>
      <c r="ALE516" s="263"/>
      <c r="ALF516" s="263"/>
      <c r="ALG516" s="263"/>
      <c r="ALH516" s="263"/>
      <c r="ALI516" s="263"/>
      <c r="ALJ516" s="263"/>
      <c r="ALK516" s="263"/>
      <c r="ALL516" s="263"/>
      <c r="ALM516" s="263"/>
      <c r="ALN516" s="263"/>
      <c r="ALO516" s="263"/>
      <c r="ALP516" s="263"/>
      <c r="ALQ516" s="263"/>
      <c r="ALR516" s="263"/>
      <c r="ALS516" s="263"/>
      <c r="ALT516" s="263"/>
      <c r="ALU516" s="263"/>
      <c r="ALV516" s="263"/>
      <c r="ALW516" s="263"/>
      <c r="ALX516" s="263"/>
      <c r="ALY516" s="263"/>
      <c r="ALZ516" s="263"/>
      <c r="AMA516" s="263"/>
      <c r="AMB516" s="263"/>
      <c r="AMC516" s="263"/>
      <c r="AMD516" s="263"/>
      <c r="AME516" s="263"/>
      <c r="AMF516" s="263"/>
      <c r="AMG516" s="263"/>
      <c r="AMH516" s="263"/>
      <c r="AMI516" s="263"/>
      <c r="AMJ516" s="263"/>
      <c r="AMK516" s="263"/>
      <c r="AML516" s="263"/>
      <c r="AMM516" s="263"/>
      <c r="AMN516" s="263"/>
      <c r="AMO516" s="263"/>
      <c r="AMP516" s="263"/>
      <c r="AMQ516" s="263"/>
      <c r="AMR516" s="263"/>
      <c r="AMS516" s="263"/>
      <c r="AMT516" s="263"/>
      <c r="AMU516" s="263"/>
      <c r="AMV516" s="263"/>
      <c r="AMW516" s="263"/>
      <c r="AMX516" s="263"/>
      <c r="AMY516" s="263"/>
      <c r="AMZ516" s="263"/>
      <c r="ANA516" s="263"/>
      <c r="ANB516" s="263"/>
      <c r="ANC516" s="263"/>
      <c r="AND516" s="263"/>
      <c r="ANE516" s="263"/>
      <c r="ANF516" s="263"/>
      <c r="ANG516" s="263"/>
      <c r="ANH516" s="263"/>
      <c r="ANI516" s="263"/>
      <c r="ANJ516" s="263"/>
      <c r="ANK516" s="263"/>
      <c r="ANL516" s="263"/>
      <c r="ANM516" s="263"/>
      <c r="ANN516" s="263"/>
      <c r="ANO516" s="263"/>
      <c r="ANP516" s="263"/>
      <c r="ANQ516" s="263"/>
      <c r="ANR516" s="263"/>
      <c r="ANS516" s="263"/>
      <c r="ANT516" s="263"/>
      <c r="ANU516" s="263"/>
      <c r="ANV516" s="263"/>
      <c r="ANW516" s="263"/>
      <c r="ANX516" s="263"/>
      <c r="ANY516" s="263"/>
      <c r="ANZ516" s="263"/>
      <c r="AOA516" s="263"/>
      <c r="AOB516" s="263"/>
      <c r="AOC516" s="263"/>
      <c r="AOD516" s="263"/>
      <c r="AOE516" s="263"/>
      <c r="AOF516" s="263"/>
      <c r="AOG516" s="263"/>
      <c r="AOH516" s="263"/>
      <c r="AOI516" s="263"/>
      <c r="AOJ516" s="263"/>
      <c r="AOK516" s="263"/>
      <c r="AOL516" s="263"/>
      <c r="AOM516" s="263"/>
      <c r="AON516" s="263"/>
      <c r="AOO516" s="263"/>
      <c r="AOP516" s="263"/>
      <c r="AOQ516" s="263"/>
      <c r="AOR516" s="263"/>
      <c r="AOS516" s="263"/>
      <c r="AOT516" s="263"/>
      <c r="AOU516" s="263"/>
    </row>
    <row r="517" spans="1:1087" s="264" customFormat="1">
      <c r="A517" s="332"/>
      <c r="B517" s="328"/>
      <c r="C517" s="292"/>
      <c r="D517" s="292"/>
      <c r="E517" s="292"/>
      <c r="F517" s="333"/>
      <c r="G517" s="334"/>
      <c r="H517" s="334"/>
      <c r="I517" s="335"/>
      <c r="J517" s="292"/>
      <c r="K517" s="336"/>
      <c r="L517" s="292"/>
      <c r="N517" s="263"/>
      <c r="O517" s="263"/>
      <c r="P517" s="263"/>
      <c r="Q517" s="263"/>
      <c r="R517" s="263"/>
      <c r="S517" s="263"/>
      <c r="T517" s="263"/>
      <c r="U517" s="263"/>
      <c r="V517" s="263"/>
      <c r="W517" s="263"/>
      <c r="X517" s="263"/>
      <c r="Y517" s="263"/>
      <c r="Z517" s="263"/>
      <c r="AA517" s="263"/>
      <c r="AB517" s="263"/>
      <c r="AC517" s="263"/>
      <c r="AD517" s="263"/>
      <c r="AE517" s="263"/>
      <c r="AF517" s="263"/>
      <c r="AG517" s="263"/>
      <c r="AH517" s="263"/>
      <c r="AI517" s="263"/>
      <c r="AJ517" s="263"/>
      <c r="AK517" s="263"/>
      <c r="AL517" s="263"/>
      <c r="AM517" s="263"/>
      <c r="AN517" s="263"/>
      <c r="AO517" s="263"/>
      <c r="AP517" s="263"/>
      <c r="AQ517" s="263"/>
      <c r="AR517" s="263"/>
      <c r="AS517" s="263"/>
      <c r="AT517" s="263"/>
      <c r="AU517" s="263"/>
      <c r="AV517" s="263"/>
      <c r="AW517" s="263"/>
      <c r="AX517" s="263"/>
      <c r="AY517" s="263"/>
      <c r="AZ517" s="263"/>
      <c r="BA517" s="263"/>
      <c r="BB517" s="263"/>
      <c r="BC517" s="263"/>
      <c r="BD517" s="263"/>
      <c r="BE517" s="263"/>
      <c r="BF517" s="263"/>
      <c r="BG517" s="263"/>
      <c r="BH517" s="263"/>
      <c r="BI517" s="263"/>
      <c r="BJ517" s="263"/>
      <c r="BK517" s="263"/>
      <c r="BL517" s="263"/>
      <c r="BM517" s="263"/>
      <c r="BN517" s="263"/>
      <c r="BO517" s="263"/>
      <c r="BP517" s="263"/>
      <c r="BQ517" s="263"/>
      <c r="BR517" s="263"/>
      <c r="BS517" s="263"/>
      <c r="BT517" s="263"/>
      <c r="BU517" s="263"/>
      <c r="BV517" s="263"/>
      <c r="BW517" s="263"/>
      <c r="BX517" s="263"/>
      <c r="BY517" s="263"/>
      <c r="BZ517" s="263"/>
      <c r="CA517" s="263"/>
      <c r="CB517" s="263"/>
      <c r="CC517" s="263"/>
      <c r="CD517" s="263"/>
      <c r="CE517" s="263"/>
      <c r="CF517" s="263"/>
      <c r="CG517" s="263"/>
      <c r="CH517" s="263"/>
      <c r="CI517" s="263"/>
      <c r="CJ517" s="263"/>
      <c r="CK517" s="263"/>
      <c r="CL517" s="263"/>
      <c r="CM517" s="263"/>
      <c r="CN517" s="263"/>
      <c r="CO517" s="263"/>
      <c r="CP517" s="263"/>
      <c r="CQ517" s="263"/>
      <c r="CR517" s="263"/>
      <c r="CS517" s="263"/>
      <c r="CT517" s="263"/>
      <c r="CU517" s="263"/>
      <c r="CV517" s="263"/>
      <c r="CW517" s="263"/>
      <c r="CX517" s="263"/>
      <c r="CY517" s="263"/>
      <c r="CZ517" s="263"/>
      <c r="DA517" s="263"/>
      <c r="DB517" s="263"/>
      <c r="DC517" s="263"/>
      <c r="DD517" s="263"/>
      <c r="DE517" s="263"/>
      <c r="DF517" s="263"/>
      <c r="DG517" s="263"/>
      <c r="DH517" s="263"/>
      <c r="DI517" s="263"/>
      <c r="DJ517" s="263"/>
      <c r="DK517" s="263"/>
      <c r="DL517" s="263"/>
      <c r="DM517" s="263"/>
      <c r="DN517" s="263"/>
      <c r="DO517" s="263"/>
      <c r="DP517" s="263"/>
      <c r="DQ517" s="263"/>
      <c r="DR517" s="263"/>
      <c r="DS517" s="263"/>
      <c r="DT517" s="263"/>
      <c r="DU517" s="263"/>
      <c r="DV517" s="263"/>
      <c r="DW517" s="263"/>
      <c r="DX517" s="263"/>
      <c r="DY517" s="263"/>
      <c r="DZ517" s="263"/>
      <c r="EA517" s="263"/>
      <c r="EB517" s="263"/>
      <c r="EC517" s="263"/>
      <c r="ED517" s="263"/>
      <c r="EE517" s="263"/>
      <c r="EF517" s="263"/>
      <c r="EG517" s="263"/>
      <c r="EH517" s="263"/>
      <c r="EI517" s="263"/>
      <c r="EJ517" s="263"/>
      <c r="EK517" s="263"/>
      <c r="EL517" s="263"/>
      <c r="EM517" s="263"/>
      <c r="EN517" s="263"/>
      <c r="EO517" s="263"/>
      <c r="EP517" s="263"/>
      <c r="EQ517" s="263"/>
      <c r="ER517" s="263"/>
      <c r="ES517" s="263"/>
      <c r="ET517" s="263"/>
      <c r="EU517" s="263"/>
      <c r="EV517" s="263"/>
      <c r="EW517" s="263"/>
      <c r="EX517" s="263"/>
      <c r="EY517" s="263"/>
      <c r="EZ517" s="263"/>
      <c r="FA517" s="263"/>
      <c r="FB517" s="263"/>
      <c r="FC517" s="263"/>
      <c r="FD517" s="263"/>
      <c r="FE517" s="263"/>
      <c r="FF517" s="263"/>
      <c r="FG517" s="263"/>
      <c r="FH517" s="263"/>
      <c r="FI517" s="263"/>
      <c r="FJ517" s="263"/>
      <c r="FK517" s="263"/>
      <c r="FL517" s="263"/>
      <c r="FM517" s="263"/>
      <c r="FN517" s="263"/>
      <c r="FO517" s="263"/>
      <c r="FP517" s="263"/>
      <c r="FQ517" s="263"/>
      <c r="FR517" s="263"/>
      <c r="FS517" s="263"/>
      <c r="FT517" s="263"/>
      <c r="FU517" s="263"/>
      <c r="FV517" s="263"/>
      <c r="FW517" s="263"/>
      <c r="FX517" s="263"/>
      <c r="FY517" s="263"/>
      <c r="FZ517" s="263"/>
      <c r="GA517" s="263"/>
      <c r="GB517" s="263"/>
      <c r="GC517" s="263"/>
      <c r="GD517" s="263"/>
      <c r="GE517" s="263"/>
      <c r="GF517" s="263"/>
      <c r="GG517" s="263"/>
      <c r="GH517" s="263"/>
      <c r="GI517" s="263"/>
      <c r="GJ517" s="263"/>
      <c r="GK517" s="263"/>
      <c r="GL517" s="263"/>
      <c r="GM517" s="263"/>
      <c r="GN517" s="263"/>
      <c r="GO517" s="263"/>
      <c r="GP517" s="263"/>
      <c r="GQ517" s="263"/>
      <c r="GR517" s="263"/>
      <c r="GS517" s="263"/>
      <c r="GT517" s="263"/>
      <c r="GU517" s="263"/>
      <c r="GV517" s="263"/>
      <c r="GW517" s="263"/>
      <c r="GX517" s="263"/>
      <c r="GY517" s="263"/>
      <c r="GZ517" s="263"/>
      <c r="HA517" s="263"/>
      <c r="HB517" s="263"/>
      <c r="HC517" s="263"/>
      <c r="HD517" s="263"/>
      <c r="HE517" s="263"/>
      <c r="HF517" s="263"/>
      <c r="HG517" s="263"/>
      <c r="HH517" s="263"/>
      <c r="HI517" s="263"/>
      <c r="HJ517" s="263"/>
      <c r="HK517" s="263"/>
      <c r="HL517" s="263"/>
      <c r="HM517" s="263"/>
      <c r="HN517" s="263"/>
      <c r="HO517" s="263"/>
      <c r="HP517" s="263"/>
      <c r="HQ517" s="263"/>
      <c r="HR517" s="263"/>
      <c r="HS517" s="263"/>
      <c r="HT517" s="263"/>
      <c r="HU517" s="263"/>
      <c r="HV517" s="263"/>
      <c r="HW517" s="263"/>
      <c r="HX517" s="263"/>
      <c r="HY517" s="263"/>
      <c r="HZ517" s="263"/>
      <c r="IA517" s="263"/>
      <c r="IB517" s="263"/>
      <c r="IC517" s="263"/>
      <c r="ID517" s="263"/>
      <c r="IE517" s="263"/>
      <c r="IF517" s="263"/>
      <c r="IG517" s="263"/>
      <c r="IH517" s="263"/>
      <c r="II517" s="263"/>
      <c r="IJ517" s="263"/>
      <c r="IK517" s="263"/>
      <c r="IL517" s="263"/>
      <c r="IM517" s="263"/>
      <c r="IN517" s="263"/>
      <c r="IO517" s="263"/>
      <c r="IP517" s="263"/>
      <c r="IQ517" s="263"/>
      <c r="IR517" s="263"/>
      <c r="IS517" s="263"/>
      <c r="IT517" s="263"/>
      <c r="IU517" s="263"/>
      <c r="IV517" s="263"/>
      <c r="IW517" s="263"/>
      <c r="IX517" s="263"/>
      <c r="IY517" s="263"/>
      <c r="IZ517" s="263"/>
      <c r="JA517" s="263"/>
      <c r="JB517" s="263"/>
      <c r="JC517" s="263"/>
      <c r="JD517" s="263"/>
      <c r="JE517" s="263"/>
      <c r="JF517" s="263"/>
      <c r="JG517" s="263"/>
      <c r="JH517" s="263"/>
      <c r="JI517" s="263"/>
      <c r="JJ517" s="263"/>
      <c r="JK517" s="263"/>
      <c r="JL517" s="263"/>
      <c r="JM517" s="263"/>
      <c r="JN517" s="263"/>
      <c r="JO517" s="263"/>
      <c r="JP517" s="263"/>
      <c r="JQ517" s="263"/>
      <c r="JR517" s="263"/>
      <c r="JS517" s="263"/>
      <c r="JT517" s="263"/>
      <c r="JU517" s="263"/>
      <c r="JV517" s="263"/>
      <c r="JW517" s="263"/>
      <c r="JX517" s="263"/>
      <c r="JY517" s="263"/>
      <c r="JZ517" s="263"/>
      <c r="KA517" s="263"/>
      <c r="KB517" s="263"/>
      <c r="KC517" s="263"/>
      <c r="KD517" s="263"/>
      <c r="KE517" s="263"/>
      <c r="KF517" s="263"/>
      <c r="KG517" s="263"/>
      <c r="KH517" s="263"/>
      <c r="KI517" s="263"/>
      <c r="KJ517" s="263"/>
      <c r="KK517" s="263"/>
      <c r="KL517" s="263"/>
      <c r="KM517" s="263"/>
      <c r="KN517" s="263"/>
      <c r="KO517" s="263"/>
      <c r="KP517" s="263"/>
      <c r="KQ517" s="263"/>
      <c r="KR517" s="263"/>
      <c r="KS517" s="263"/>
      <c r="KT517" s="263"/>
      <c r="KU517" s="263"/>
      <c r="KV517" s="263"/>
      <c r="KW517" s="263"/>
      <c r="KX517" s="263"/>
      <c r="KY517" s="263"/>
      <c r="KZ517" s="263"/>
      <c r="LA517" s="263"/>
      <c r="LB517" s="263"/>
      <c r="LC517" s="263"/>
      <c r="LD517" s="263"/>
      <c r="LE517" s="263"/>
      <c r="LF517" s="263"/>
      <c r="LG517" s="263"/>
      <c r="LH517" s="263"/>
      <c r="LI517" s="263"/>
      <c r="LJ517" s="263"/>
      <c r="LK517" s="263"/>
      <c r="LL517" s="263"/>
      <c r="LM517" s="263"/>
      <c r="LN517" s="263"/>
      <c r="LO517" s="263"/>
      <c r="LP517" s="263"/>
      <c r="LQ517" s="263"/>
      <c r="LR517" s="263"/>
      <c r="LS517" s="263"/>
      <c r="LT517" s="263"/>
      <c r="LU517" s="263"/>
      <c r="LV517" s="263"/>
      <c r="LW517" s="263"/>
      <c r="LX517" s="263"/>
      <c r="LY517" s="263"/>
      <c r="LZ517" s="263"/>
      <c r="MA517" s="263"/>
      <c r="MB517" s="263"/>
      <c r="MC517" s="263"/>
      <c r="MD517" s="263"/>
      <c r="ME517" s="263"/>
      <c r="MF517" s="263"/>
      <c r="MG517" s="263"/>
      <c r="MH517" s="263"/>
      <c r="MI517" s="263"/>
      <c r="MJ517" s="263"/>
      <c r="MK517" s="263"/>
      <c r="ML517" s="263"/>
      <c r="MM517" s="263"/>
      <c r="MN517" s="263"/>
      <c r="MO517" s="263"/>
      <c r="MP517" s="263"/>
      <c r="MQ517" s="263"/>
      <c r="MR517" s="263"/>
      <c r="MS517" s="263"/>
      <c r="MT517" s="263"/>
      <c r="MU517" s="263"/>
      <c r="MV517" s="263"/>
      <c r="MW517" s="263"/>
      <c r="MX517" s="263"/>
      <c r="MY517" s="263"/>
      <c r="MZ517" s="263"/>
      <c r="NA517" s="263"/>
      <c r="NB517" s="263"/>
      <c r="NC517" s="263"/>
      <c r="ND517" s="263"/>
      <c r="NE517" s="263"/>
      <c r="NF517" s="263"/>
      <c r="NG517" s="263"/>
      <c r="NH517" s="263"/>
      <c r="NI517" s="263"/>
      <c r="NJ517" s="263"/>
      <c r="NK517" s="263"/>
      <c r="NL517" s="263"/>
      <c r="NM517" s="263"/>
      <c r="NN517" s="263"/>
      <c r="NO517" s="263"/>
      <c r="NP517" s="263"/>
      <c r="NQ517" s="263"/>
      <c r="NR517" s="263"/>
      <c r="NS517" s="263"/>
      <c r="NT517" s="263"/>
      <c r="NU517" s="263"/>
      <c r="NV517" s="263"/>
      <c r="NW517" s="263"/>
      <c r="NX517" s="263"/>
      <c r="NY517" s="263"/>
      <c r="NZ517" s="263"/>
      <c r="OA517" s="263"/>
      <c r="OB517" s="263"/>
      <c r="OC517" s="263"/>
      <c r="OD517" s="263"/>
      <c r="OE517" s="263"/>
      <c r="OF517" s="263"/>
      <c r="OG517" s="263"/>
      <c r="OH517" s="263"/>
      <c r="OI517" s="263"/>
      <c r="OJ517" s="263"/>
      <c r="OK517" s="263"/>
      <c r="OL517" s="263"/>
      <c r="OM517" s="263"/>
      <c r="ON517" s="263"/>
      <c r="OO517" s="263"/>
      <c r="OP517" s="263"/>
      <c r="OQ517" s="263"/>
      <c r="OR517" s="263"/>
      <c r="OS517" s="263"/>
      <c r="OT517" s="263"/>
      <c r="OU517" s="263"/>
      <c r="OV517" s="263"/>
      <c r="OW517" s="263"/>
      <c r="OX517" s="263"/>
      <c r="OY517" s="263"/>
      <c r="OZ517" s="263"/>
      <c r="PA517" s="263"/>
      <c r="PB517" s="263"/>
      <c r="PC517" s="263"/>
      <c r="PD517" s="263"/>
      <c r="PE517" s="263"/>
      <c r="PF517" s="263"/>
      <c r="PG517" s="263"/>
      <c r="PH517" s="263"/>
      <c r="PI517" s="263"/>
      <c r="PJ517" s="263"/>
      <c r="PK517" s="263"/>
      <c r="PL517" s="263"/>
      <c r="PM517" s="263"/>
      <c r="PN517" s="263"/>
      <c r="PO517" s="263"/>
      <c r="PP517" s="263"/>
      <c r="PQ517" s="263"/>
      <c r="PR517" s="263"/>
      <c r="PS517" s="263"/>
      <c r="PT517" s="263"/>
      <c r="PU517" s="263"/>
      <c r="PV517" s="263"/>
      <c r="PW517" s="263"/>
      <c r="PX517" s="263"/>
      <c r="PY517" s="263"/>
      <c r="PZ517" s="263"/>
      <c r="QA517" s="263"/>
      <c r="QB517" s="263"/>
      <c r="QC517" s="263"/>
      <c r="QD517" s="263"/>
      <c r="QE517" s="263"/>
      <c r="QF517" s="263"/>
      <c r="QG517" s="263"/>
      <c r="QH517" s="263"/>
      <c r="QI517" s="263"/>
      <c r="QJ517" s="263"/>
      <c r="QK517" s="263"/>
      <c r="QL517" s="263"/>
      <c r="QM517" s="263"/>
      <c r="QN517" s="263"/>
      <c r="QO517" s="263"/>
      <c r="QP517" s="263"/>
      <c r="QQ517" s="263"/>
      <c r="QR517" s="263"/>
      <c r="QS517" s="263"/>
      <c r="QT517" s="263"/>
      <c r="QU517" s="263"/>
      <c r="QV517" s="263"/>
      <c r="QW517" s="263"/>
      <c r="QX517" s="263"/>
      <c r="QY517" s="263"/>
      <c r="QZ517" s="263"/>
      <c r="RA517" s="263"/>
      <c r="RB517" s="263"/>
      <c r="RC517" s="263"/>
      <c r="RD517" s="263"/>
      <c r="RE517" s="263"/>
      <c r="RF517" s="263"/>
      <c r="RG517" s="263"/>
      <c r="RH517" s="263"/>
      <c r="RI517" s="263"/>
      <c r="RJ517" s="263"/>
      <c r="RK517" s="263"/>
      <c r="RL517" s="263"/>
      <c r="RM517" s="263"/>
      <c r="RN517" s="263"/>
      <c r="RO517" s="263"/>
      <c r="RP517" s="263"/>
      <c r="RQ517" s="263"/>
      <c r="RR517" s="263"/>
      <c r="RS517" s="263"/>
      <c r="RT517" s="263"/>
      <c r="RU517" s="263"/>
      <c r="RV517" s="263"/>
      <c r="RW517" s="263"/>
      <c r="RX517" s="263"/>
      <c r="RY517" s="263"/>
      <c r="RZ517" s="263"/>
      <c r="SA517" s="263"/>
      <c r="SB517" s="263"/>
      <c r="SC517" s="263"/>
      <c r="SD517" s="263"/>
      <c r="SE517" s="263"/>
      <c r="SF517" s="263"/>
      <c r="SG517" s="263"/>
      <c r="SH517" s="263"/>
      <c r="SI517" s="263"/>
      <c r="SJ517" s="263"/>
      <c r="SK517" s="263"/>
      <c r="SL517" s="263"/>
      <c r="SM517" s="263"/>
      <c r="SN517" s="263"/>
      <c r="SO517" s="263"/>
      <c r="SP517" s="263"/>
      <c r="SQ517" s="263"/>
      <c r="SR517" s="263"/>
      <c r="SS517" s="263"/>
      <c r="ST517" s="263"/>
      <c r="SU517" s="263"/>
      <c r="SV517" s="263"/>
      <c r="SW517" s="263"/>
      <c r="SX517" s="263"/>
      <c r="SY517" s="263"/>
      <c r="SZ517" s="263"/>
      <c r="TA517" s="263"/>
      <c r="TB517" s="263"/>
      <c r="TC517" s="263"/>
      <c r="TD517" s="263"/>
      <c r="TE517" s="263"/>
      <c r="TF517" s="263"/>
      <c r="TG517" s="263"/>
      <c r="TH517" s="263"/>
      <c r="TI517" s="263"/>
      <c r="TJ517" s="263"/>
      <c r="TK517" s="263"/>
      <c r="TL517" s="263"/>
      <c r="TM517" s="263"/>
      <c r="TN517" s="263"/>
      <c r="TO517" s="263"/>
      <c r="TP517" s="263"/>
      <c r="TQ517" s="263"/>
      <c r="TR517" s="263"/>
      <c r="TS517" s="263"/>
      <c r="TT517" s="263"/>
      <c r="TU517" s="263"/>
      <c r="TV517" s="263"/>
      <c r="TW517" s="263"/>
      <c r="TX517" s="263"/>
      <c r="TY517" s="263"/>
      <c r="TZ517" s="263"/>
      <c r="UA517" s="263"/>
      <c r="UB517" s="263"/>
      <c r="UC517" s="263"/>
      <c r="UD517" s="263"/>
      <c r="UE517" s="263"/>
      <c r="UF517" s="263"/>
      <c r="UG517" s="263"/>
      <c r="UH517" s="263"/>
      <c r="UI517" s="263"/>
      <c r="UJ517" s="263"/>
      <c r="UK517" s="263"/>
      <c r="UL517" s="263"/>
      <c r="UM517" s="263"/>
      <c r="UN517" s="263"/>
      <c r="UO517" s="263"/>
      <c r="UP517" s="263"/>
      <c r="UQ517" s="263"/>
      <c r="UR517" s="263"/>
      <c r="US517" s="263"/>
      <c r="UT517" s="263"/>
      <c r="UU517" s="263"/>
      <c r="UV517" s="263"/>
      <c r="UW517" s="263"/>
      <c r="UX517" s="263"/>
      <c r="UY517" s="263"/>
      <c r="UZ517" s="263"/>
      <c r="VA517" s="263"/>
      <c r="VB517" s="263"/>
      <c r="VC517" s="263"/>
      <c r="VD517" s="263"/>
      <c r="VE517" s="263"/>
      <c r="VF517" s="263"/>
      <c r="VG517" s="263"/>
      <c r="VH517" s="263"/>
      <c r="VI517" s="263"/>
      <c r="VJ517" s="263"/>
      <c r="VK517" s="263"/>
      <c r="VL517" s="263"/>
      <c r="VM517" s="263"/>
      <c r="VN517" s="263"/>
      <c r="VO517" s="263"/>
      <c r="VP517" s="263"/>
      <c r="VQ517" s="263"/>
      <c r="VR517" s="263"/>
      <c r="VS517" s="263"/>
      <c r="VT517" s="263"/>
      <c r="VU517" s="263"/>
      <c r="VV517" s="263"/>
      <c r="VW517" s="263"/>
      <c r="VX517" s="263"/>
      <c r="VY517" s="263"/>
      <c r="VZ517" s="263"/>
      <c r="WA517" s="263"/>
      <c r="WB517" s="263"/>
      <c r="WC517" s="263"/>
      <c r="WD517" s="263"/>
      <c r="WE517" s="263"/>
      <c r="WF517" s="263"/>
      <c r="WG517" s="263"/>
      <c r="WH517" s="263"/>
      <c r="WI517" s="263"/>
      <c r="WJ517" s="263"/>
      <c r="WK517" s="263"/>
      <c r="WL517" s="263"/>
      <c r="WM517" s="263"/>
      <c r="WN517" s="263"/>
      <c r="WO517" s="263"/>
      <c r="WP517" s="263"/>
      <c r="WQ517" s="263"/>
      <c r="WR517" s="263"/>
      <c r="WS517" s="263"/>
      <c r="WT517" s="263"/>
      <c r="WU517" s="263"/>
      <c r="WV517" s="263"/>
      <c r="WW517" s="263"/>
      <c r="WX517" s="263"/>
      <c r="WY517" s="263"/>
      <c r="WZ517" s="263"/>
      <c r="XA517" s="263"/>
      <c r="XB517" s="263"/>
      <c r="XC517" s="263"/>
      <c r="XD517" s="263"/>
      <c r="XE517" s="263"/>
      <c r="XF517" s="263"/>
      <c r="XG517" s="263"/>
      <c r="XH517" s="263"/>
      <c r="XI517" s="263"/>
      <c r="XJ517" s="263"/>
      <c r="XK517" s="263"/>
      <c r="XL517" s="263"/>
      <c r="XM517" s="263"/>
      <c r="XN517" s="263"/>
      <c r="XO517" s="263"/>
      <c r="XP517" s="263"/>
      <c r="XQ517" s="263"/>
      <c r="XR517" s="263"/>
      <c r="XS517" s="263"/>
      <c r="XT517" s="263"/>
      <c r="XU517" s="263"/>
      <c r="XV517" s="263"/>
      <c r="XW517" s="263"/>
      <c r="XX517" s="263"/>
      <c r="XY517" s="263"/>
      <c r="XZ517" s="263"/>
      <c r="YA517" s="263"/>
      <c r="YB517" s="263"/>
      <c r="YC517" s="263"/>
      <c r="YD517" s="263"/>
      <c r="YE517" s="263"/>
      <c r="YF517" s="263"/>
      <c r="YG517" s="263"/>
      <c r="YH517" s="263"/>
      <c r="YI517" s="263"/>
      <c r="YJ517" s="263"/>
      <c r="YK517" s="263"/>
      <c r="YL517" s="263"/>
      <c r="YM517" s="263"/>
      <c r="YN517" s="263"/>
      <c r="YO517" s="263"/>
      <c r="YP517" s="263"/>
      <c r="YQ517" s="263"/>
      <c r="YR517" s="263"/>
      <c r="YS517" s="263"/>
      <c r="YT517" s="263"/>
      <c r="YU517" s="263"/>
      <c r="YV517" s="263"/>
      <c r="YW517" s="263"/>
      <c r="YX517" s="263"/>
      <c r="YY517" s="263"/>
      <c r="YZ517" s="263"/>
      <c r="ZA517" s="263"/>
      <c r="ZB517" s="263"/>
      <c r="ZC517" s="263"/>
      <c r="ZD517" s="263"/>
      <c r="ZE517" s="263"/>
      <c r="ZF517" s="263"/>
      <c r="ZG517" s="263"/>
      <c r="ZH517" s="263"/>
      <c r="ZI517" s="263"/>
      <c r="ZJ517" s="263"/>
      <c r="ZK517" s="263"/>
      <c r="ZL517" s="263"/>
      <c r="ZM517" s="263"/>
      <c r="ZN517" s="263"/>
      <c r="ZO517" s="263"/>
      <c r="ZP517" s="263"/>
      <c r="ZQ517" s="263"/>
      <c r="ZR517" s="263"/>
      <c r="ZS517" s="263"/>
      <c r="ZT517" s="263"/>
      <c r="ZU517" s="263"/>
      <c r="ZV517" s="263"/>
      <c r="ZW517" s="263"/>
      <c r="ZX517" s="263"/>
      <c r="ZY517" s="263"/>
      <c r="ZZ517" s="263"/>
      <c r="AAA517" s="263"/>
      <c r="AAB517" s="263"/>
      <c r="AAC517" s="263"/>
      <c r="AAD517" s="263"/>
      <c r="AAE517" s="263"/>
      <c r="AAF517" s="263"/>
      <c r="AAG517" s="263"/>
      <c r="AAH517" s="263"/>
      <c r="AAI517" s="263"/>
      <c r="AAJ517" s="263"/>
      <c r="AAK517" s="263"/>
      <c r="AAL517" s="263"/>
      <c r="AAM517" s="263"/>
      <c r="AAN517" s="263"/>
      <c r="AAO517" s="263"/>
      <c r="AAP517" s="263"/>
      <c r="AAQ517" s="263"/>
      <c r="AAR517" s="263"/>
      <c r="AAS517" s="263"/>
      <c r="AAT517" s="263"/>
      <c r="AAU517" s="263"/>
      <c r="AAV517" s="263"/>
      <c r="AAW517" s="263"/>
      <c r="AAX517" s="263"/>
      <c r="AAY517" s="263"/>
      <c r="AAZ517" s="263"/>
      <c r="ABA517" s="263"/>
      <c r="ABB517" s="263"/>
      <c r="ABC517" s="263"/>
      <c r="ABD517" s="263"/>
      <c r="ABE517" s="263"/>
      <c r="ABF517" s="263"/>
      <c r="ABG517" s="263"/>
      <c r="ABH517" s="263"/>
      <c r="ABI517" s="263"/>
      <c r="ABJ517" s="263"/>
      <c r="ABK517" s="263"/>
      <c r="ABL517" s="263"/>
      <c r="ABM517" s="263"/>
      <c r="ABN517" s="263"/>
      <c r="ABO517" s="263"/>
      <c r="ABP517" s="263"/>
      <c r="ABQ517" s="263"/>
      <c r="ABR517" s="263"/>
      <c r="ABS517" s="263"/>
      <c r="ABT517" s="263"/>
      <c r="ABU517" s="263"/>
      <c r="ABV517" s="263"/>
      <c r="ABW517" s="263"/>
      <c r="ABX517" s="263"/>
      <c r="ABY517" s="263"/>
      <c r="ABZ517" s="263"/>
      <c r="ACA517" s="263"/>
      <c r="ACB517" s="263"/>
      <c r="ACC517" s="263"/>
      <c r="ACD517" s="263"/>
      <c r="ACE517" s="263"/>
      <c r="ACF517" s="263"/>
      <c r="ACG517" s="263"/>
      <c r="ACH517" s="263"/>
      <c r="ACI517" s="263"/>
      <c r="ACJ517" s="263"/>
      <c r="ACK517" s="263"/>
      <c r="ACL517" s="263"/>
      <c r="ACM517" s="263"/>
      <c r="ACN517" s="263"/>
      <c r="ACO517" s="263"/>
      <c r="ACP517" s="263"/>
      <c r="ACQ517" s="263"/>
      <c r="ACR517" s="263"/>
      <c r="ACS517" s="263"/>
      <c r="ACT517" s="263"/>
      <c r="ACU517" s="263"/>
      <c r="ACV517" s="263"/>
      <c r="ACW517" s="263"/>
      <c r="ACX517" s="263"/>
      <c r="ACY517" s="263"/>
      <c r="ACZ517" s="263"/>
      <c r="ADA517" s="263"/>
      <c r="ADB517" s="263"/>
      <c r="ADC517" s="263"/>
      <c r="ADD517" s="263"/>
      <c r="ADE517" s="263"/>
      <c r="ADF517" s="263"/>
      <c r="ADG517" s="263"/>
      <c r="ADH517" s="263"/>
      <c r="ADI517" s="263"/>
      <c r="ADJ517" s="263"/>
      <c r="ADK517" s="263"/>
      <c r="ADL517" s="263"/>
      <c r="ADM517" s="263"/>
      <c r="ADN517" s="263"/>
      <c r="ADO517" s="263"/>
      <c r="ADP517" s="263"/>
      <c r="ADQ517" s="263"/>
      <c r="ADR517" s="263"/>
      <c r="ADS517" s="263"/>
      <c r="ADT517" s="263"/>
      <c r="ADU517" s="263"/>
      <c r="ADV517" s="263"/>
      <c r="ADW517" s="263"/>
      <c r="ADX517" s="263"/>
      <c r="ADY517" s="263"/>
      <c r="ADZ517" s="263"/>
      <c r="AEA517" s="263"/>
      <c r="AEB517" s="263"/>
      <c r="AEC517" s="263"/>
      <c r="AED517" s="263"/>
      <c r="AEE517" s="263"/>
      <c r="AEF517" s="263"/>
      <c r="AEG517" s="263"/>
      <c r="AEH517" s="263"/>
      <c r="AEI517" s="263"/>
      <c r="AEJ517" s="263"/>
      <c r="AEK517" s="263"/>
      <c r="AEL517" s="263"/>
      <c r="AEM517" s="263"/>
      <c r="AEN517" s="263"/>
      <c r="AEO517" s="263"/>
      <c r="AEP517" s="263"/>
      <c r="AEQ517" s="263"/>
      <c r="AER517" s="263"/>
      <c r="AES517" s="263"/>
      <c r="AET517" s="263"/>
      <c r="AEU517" s="263"/>
      <c r="AEV517" s="263"/>
      <c r="AEW517" s="263"/>
      <c r="AEX517" s="263"/>
      <c r="AEY517" s="263"/>
      <c r="AEZ517" s="263"/>
      <c r="AFA517" s="263"/>
      <c r="AFB517" s="263"/>
      <c r="AFC517" s="263"/>
      <c r="AFD517" s="263"/>
      <c r="AFE517" s="263"/>
      <c r="AFF517" s="263"/>
      <c r="AFG517" s="263"/>
      <c r="AFH517" s="263"/>
      <c r="AFI517" s="263"/>
      <c r="AFJ517" s="263"/>
      <c r="AFK517" s="263"/>
      <c r="AFL517" s="263"/>
      <c r="AFM517" s="263"/>
      <c r="AFN517" s="263"/>
      <c r="AFO517" s="263"/>
      <c r="AFP517" s="263"/>
      <c r="AFQ517" s="263"/>
      <c r="AFR517" s="263"/>
      <c r="AFS517" s="263"/>
      <c r="AFT517" s="263"/>
      <c r="AFU517" s="263"/>
      <c r="AFV517" s="263"/>
      <c r="AFW517" s="263"/>
      <c r="AFX517" s="263"/>
      <c r="AFY517" s="263"/>
      <c r="AFZ517" s="263"/>
      <c r="AGA517" s="263"/>
      <c r="AGB517" s="263"/>
      <c r="AGC517" s="263"/>
      <c r="AGD517" s="263"/>
      <c r="AGE517" s="263"/>
      <c r="AGF517" s="263"/>
      <c r="AGG517" s="263"/>
      <c r="AGH517" s="263"/>
      <c r="AGI517" s="263"/>
      <c r="AGJ517" s="263"/>
      <c r="AGK517" s="263"/>
      <c r="AGL517" s="263"/>
      <c r="AGM517" s="263"/>
      <c r="AGN517" s="263"/>
      <c r="AGO517" s="263"/>
      <c r="AGP517" s="263"/>
      <c r="AGQ517" s="263"/>
      <c r="AGR517" s="263"/>
      <c r="AGS517" s="263"/>
      <c r="AGT517" s="263"/>
      <c r="AGU517" s="263"/>
      <c r="AGV517" s="263"/>
      <c r="AGW517" s="263"/>
      <c r="AGX517" s="263"/>
      <c r="AGY517" s="263"/>
      <c r="AGZ517" s="263"/>
      <c r="AHA517" s="263"/>
      <c r="AHB517" s="263"/>
      <c r="AHC517" s="263"/>
      <c r="AHD517" s="263"/>
      <c r="AHE517" s="263"/>
      <c r="AHF517" s="263"/>
      <c r="AHG517" s="263"/>
      <c r="AHH517" s="263"/>
      <c r="AHI517" s="263"/>
      <c r="AHJ517" s="263"/>
      <c r="AHK517" s="263"/>
      <c r="AHL517" s="263"/>
      <c r="AHM517" s="263"/>
      <c r="AHN517" s="263"/>
      <c r="AHO517" s="263"/>
      <c r="AHP517" s="263"/>
      <c r="AHQ517" s="263"/>
      <c r="AHR517" s="263"/>
      <c r="AHS517" s="263"/>
      <c r="AHT517" s="263"/>
      <c r="AHU517" s="263"/>
      <c r="AHV517" s="263"/>
      <c r="AHW517" s="263"/>
      <c r="AHX517" s="263"/>
      <c r="AHY517" s="263"/>
      <c r="AHZ517" s="263"/>
      <c r="AIA517" s="263"/>
      <c r="AIB517" s="263"/>
      <c r="AIC517" s="263"/>
      <c r="AID517" s="263"/>
      <c r="AIE517" s="263"/>
      <c r="AIF517" s="263"/>
      <c r="AIG517" s="263"/>
      <c r="AIH517" s="263"/>
      <c r="AII517" s="263"/>
      <c r="AIJ517" s="263"/>
      <c r="AIK517" s="263"/>
      <c r="AIL517" s="263"/>
      <c r="AIM517" s="263"/>
      <c r="AIN517" s="263"/>
      <c r="AIO517" s="263"/>
      <c r="AIP517" s="263"/>
      <c r="AIQ517" s="263"/>
      <c r="AIR517" s="263"/>
      <c r="AIS517" s="263"/>
      <c r="AIT517" s="263"/>
      <c r="AIU517" s="263"/>
      <c r="AIV517" s="263"/>
      <c r="AIW517" s="263"/>
      <c r="AIX517" s="263"/>
      <c r="AIY517" s="263"/>
      <c r="AIZ517" s="263"/>
      <c r="AJA517" s="263"/>
      <c r="AJB517" s="263"/>
      <c r="AJC517" s="263"/>
      <c r="AJD517" s="263"/>
      <c r="AJE517" s="263"/>
      <c r="AJF517" s="263"/>
      <c r="AJG517" s="263"/>
      <c r="AJH517" s="263"/>
      <c r="AJI517" s="263"/>
      <c r="AJJ517" s="263"/>
      <c r="AJK517" s="263"/>
      <c r="AJL517" s="263"/>
      <c r="AJM517" s="263"/>
      <c r="AJN517" s="263"/>
      <c r="AJO517" s="263"/>
      <c r="AJP517" s="263"/>
      <c r="AJQ517" s="263"/>
      <c r="AJR517" s="263"/>
      <c r="AJS517" s="263"/>
      <c r="AJT517" s="263"/>
      <c r="AJU517" s="263"/>
      <c r="AJV517" s="263"/>
      <c r="AJW517" s="263"/>
      <c r="AJX517" s="263"/>
      <c r="AJY517" s="263"/>
      <c r="AJZ517" s="263"/>
      <c r="AKA517" s="263"/>
      <c r="AKB517" s="263"/>
      <c r="AKC517" s="263"/>
      <c r="AKD517" s="263"/>
      <c r="AKE517" s="263"/>
      <c r="AKF517" s="263"/>
      <c r="AKG517" s="263"/>
      <c r="AKH517" s="263"/>
      <c r="AKI517" s="263"/>
      <c r="AKJ517" s="263"/>
      <c r="AKK517" s="263"/>
      <c r="AKL517" s="263"/>
      <c r="AKM517" s="263"/>
      <c r="AKN517" s="263"/>
      <c r="AKO517" s="263"/>
      <c r="AKP517" s="263"/>
      <c r="AKQ517" s="263"/>
      <c r="AKR517" s="263"/>
      <c r="AKS517" s="263"/>
      <c r="AKT517" s="263"/>
      <c r="AKU517" s="263"/>
      <c r="AKV517" s="263"/>
      <c r="AKW517" s="263"/>
      <c r="AKX517" s="263"/>
      <c r="AKY517" s="263"/>
      <c r="AKZ517" s="263"/>
      <c r="ALA517" s="263"/>
      <c r="ALB517" s="263"/>
      <c r="ALC517" s="263"/>
      <c r="ALD517" s="263"/>
      <c r="ALE517" s="263"/>
      <c r="ALF517" s="263"/>
      <c r="ALG517" s="263"/>
      <c r="ALH517" s="263"/>
      <c r="ALI517" s="263"/>
      <c r="ALJ517" s="263"/>
      <c r="ALK517" s="263"/>
      <c r="ALL517" s="263"/>
      <c r="ALM517" s="263"/>
      <c r="ALN517" s="263"/>
      <c r="ALO517" s="263"/>
      <c r="ALP517" s="263"/>
      <c r="ALQ517" s="263"/>
      <c r="ALR517" s="263"/>
      <c r="ALS517" s="263"/>
      <c r="ALT517" s="263"/>
      <c r="ALU517" s="263"/>
      <c r="ALV517" s="263"/>
      <c r="ALW517" s="263"/>
      <c r="ALX517" s="263"/>
      <c r="ALY517" s="263"/>
      <c r="ALZ517" s="263"/>
      <c r="AMA517" s="263"/>
      <c r="AMB517" s="263"/>
      <c r="AMC517" s="263"/>
      <c r="AMD517" s="263"/>
      <c r="AME517" s="263"/>
      <c r="AMF517" s="263"/>
      <c r="AMG517" s="263"/>
      <c r="AMH517" s="263"/>
      <c r="AMI517" s="263"/>
      <c r="AMJ517" s="263"/>
      <c r="AMK517" s="263"/>
      <c r="AML517" s="263"/>
      <c r="AMM517" s="263"/>
      <c r="AMN517" s="263"/>
      <c r="AMO517" s="263"/>
      <c r="AMP517" s="263"/>
      <c r="AMQ517" s="263"/>
      <c r="AMR517" s="263"/>
      <c r="AMS517" s="263"/>
      <c r="AMT517" s="263"/>
      <c r="AMU517" s="263"/>
      <c r="AMV517" s="263"/>
      <c r="AMW517" s="263"/>
      <c r="AMX517" s="263"/>
      <c r="AMY517" s="263"/>
      <c r="AMZ517" s="263"/>
      <c r="ANA517" s="263"/>
      <c r="ANB517" s="263"/>
      <c r="ANC517" s="263"/>
      <c r="AND517" s="263"/>
      <c r="ANE517" s="263"/>
      <c r="ANF517" s="263"/>
      <c r="ANG517" s="263"/>
      <c r="ANH517" s="263"/>
      <c r="ANI517" s="263"/>
      <c r="ANJ517" s="263"/>
      <c r="ANK517" s="263"/>
      <c r="ANL517" s="263"/>
      <c r="ANM517" s="263"/>
      <c r="ANN517" s="263"/>
      <c r="ANO517" s="263"/>
      <c r="ANP517" s="263"/>
      <c r="ANQ517" s="263"/>
      <c r="ANR517" s="263"/>
      <c r="ANS517" s="263"/>
      <c r="ANT517" s="263"/>
      <c r="ANU517" s="263"/>
      <c r="ANV517" s="263"/>
      <c r="ANW517" s="263"/>
      <c r="ANX517" s="263"/>
      <c r="ANY517" s="263"/>
      <c r="ANZ517" s="263"/>
      <c r="AOA517" s="263"/>
      <c r="AOB517" s="263"/>
      <c r="AOC517" s="263"/>
      <c r="AOD517" s="263"/>
      <c r="AOE517" s="263"/>
      <c r="AOF517" s="263"/>
      <c r="AOG517" s="263"/>
      <c r="AOH517" s="263"/>
      <c r="AOI517" s="263"/>
      <c r="AOJ517" s="263"/>
      <c r="AOK517" s="263"/>
      <c r="AOL517" s="263"/>
      <c r="AOM517" s="263"/>
      <c r="AON517" s="263"/>
      <c r="AOO517" s="263"/>
      <c r="AOP517" s="263"/>
      <c r="AOQ517" s="263"/>
      <c r="AOR517" s="263"/>
      <c r="AOS517" s="263"/>
      <c r="AOT517" s="263"/>
      <c r="AOU517" s="263"/>
    </row>
    <row r="518" spans="1:1087" s="264" customFormat="1">
      <c r="A518" s="332"/>
      <c r="B518" s="328"/>
      <c r="C518" s="292"/>
      <c r="D518" s="292"/>
      <c r="E518" s="292"/>
      <c r="F518" s="333"/>
      <c r="G518" s="334"/>
      <c r="H518" s="334"/>
      <c r="I518" s="335"/>
      <c r="J518" s="292"/>
      <c r="K518" s="336"/>
      <c r="L518" s="292"/>
      <c r="N518" s="263"/>
      <c r="O518" s="263"/>
      <c r="P518" s="263"/>
      <c r="Q518" s="263"/>
      <c r="R518" s="263"/>
      <c r="S518" s="263"/>
      <c r="T518" s="263"/>
      <c r="U518" s="263"/>
      <c r="V518" s="263"/>
      <c r="W518" s="263"/>
      <c r="X518" s="263"/>
      <c r="Y518" s="263"/>
      <c r="Z518" s="263"/>
      <c r="AA518" s="263"/>
      <c r="AB518" s="263"/>
      <c r="AC518" s="263"/>
      <c r="AD518" s="263"/>
      <c r="AE518" s="263"/>
      <c r="AF518" s="263"/>
      <c r="AG518" s="263"/>
      <c r="AH518" s="263"/>
      <c r="AI518" s="263"/>
      <c r="AJ518" s="263"/>
      <c r="AK518" s="263"/>
      <c r="AL518" s="263"/>
      <c r="AM518" s="263"/>
      <c r="AN518" s="263"/>
      <c r="AO518" s="263"/>
      <c r="AP518" s="263"/>
      <c r="AQ518" s="263"/>
      <c r="AR518" s="263"/>
      <c r="AS518" s="263"/>
      <c r="AT518" s="263"/>
      <c r="AU518" s="263"/>
      <c r="AV518" s="263"/>
      <c r="AW518" s="263"/>
      <c r="AX518" s="263"/>
      <c r="AY518" s="263"/>
      <c r="AZ518" s="263"/>
      <c r="BA518" s="263"/>
      <c r="BB518" s="263"/>
      <c r="BC518" s="263"/>
      <c r="BD518" s="263"/>
      <c r="BE518" s="263"/>
      <c r="BF518" s="263"/>
      <c r="BG518" s="263"/>
      <c r="BH518" s="263"/>
      <c r="BI518" s="263"/>
      <c r="BJ518" s="263"/>
      <c r="BK518" s="263"/>
      <c r="BL518" s="263"/>
      <c r="BM518" s="263"/>
      <c r="BN518" s="263"/>
      <c r="BO518" s="263"/>
      <c r="BP518" s="263"/>
      <c r="BQ518" s="263"/>
      <c r="BR518" s="263"/>
      <c r="BS518" s="263"/>
      <c r="BT518" s="263"/>
      <c r="BU518" s="263"/>
      <c r="BV518" s="263"/>
      <c r="BW518" s="263"/>
      <c r="BX518" s="263"/>
      <c r="BY518" s="263"/>
      <c r="BZ518" s="263"/>
      <c r="CA518" s="263"/>
      <c r="CB518" s="263"/>
      <c r="CC518" s="263"/>
      <c r="CD518" s="263"/>
      <c r="CE518" s="263"/>
      <c r="CF518" s="263"/>
      <c r="CG518" s="263"/>
      <c r="CH518" s="263"/>
      <c r="CI518" s="263"/>
      <c r="CJ518" s="263"/>
      <c r="CK518" s="263"/>
      <c r="CL518" s="263"/>
      <c r="CM518" s="263"/>
      <c r="CN518" s="263"/>
      <c r="CO518" s="263"/>
      <c r="CP518" s="263"/>
      <c r="CQ518" s="263"/>
      <c r="CR518" s="263"/>
      <c r="CS518" s="263"/>
      <c r="CT518" s="263"/>
      <c r="CU518" s="263"/>
      <c r="CV518" s="263"/>
      <c r="CW518" s="263"/>
      <c r="CX518" s="263"/>
      <c r="CY518" s="263"/>
      <c r="CZ518" s="263"/>
      <c r="DA518" s="263"/>
      <c r="DB518" s="263"/>
      <c r="DC518" s="263"/>
      <c r="DD518" s="263"/>
      <c r="DE518" s="263"/>
      <c r="DF518" s="263"/>
      <c r="DG518" s="263"/>
      <c r="DH518" s="263"/>
      <c r="DI518" s="263"/>
      <c r="DJ518" s="263"/>
      <c r="DK518" s="263"/>
      <c r="DL518" s="263"/>
      <c r="DM518" s="263"/>
      <c r="DN518" s="263"/>
      <c r="DO518" s="263"/>
      <c r="DP518" s="263"/>
      <c r="DQ518" s="263"/>
      <c r="DR518" s="263"/>
      <c r="DS518" s="263"/>
      <c r="DT518" s="263"/>
      <c r="DU518" s="263"/>
      <c r="DV518" s="263"/>
      <c r="DW518" s="263"/>
      <c r="DX518" s="263"/>
      <c r="DY518" s="263"/>
      <c r="DZ518" s="263"/>
      <c r="EA518" s="263"/>
      <c r="EB518" s="263"/>
      <c r="EC518" s="263"/>
      <c r="ED518" s="263"/>
      <c r="EE518" s="263"/>
      <c r="EF518" s="263"/>
      <c r="EG518" s="263"/>
      <c r="EH518" s="263"/>
      <c r="EI518" s="263"/>
      <c r="EJ518" s="263"/>
      <c r="EK518" s="263"/>
      <c r="EL518" s="263"/>
      <c r="EM518" s="263"/>
      <c r="EN518" s="263"/>
      <c r="EO518" s="263"/>
      <c r="EP518" s="263"/>
      <c r="EQ518" s="263"/>
      <c r="ER518" s="263"/>
      <c r="ES518" s="263"/>
      <c r="ET518" s="263"/>
      <c r="EU518" s="263"/>
      <c r="EV518" s="263"/>
      <c r="EW518" s="263"/>
      <c r="EX518" s="263"/>
      <c r="EY518" s="263"/>
      <c r="EZ518" s="263"/>
      <c r="FA518" s="263"/>
      <c r="FB518" s="263"/>
      <c r="FC518" s="263"/>
      <c r="FD518" s="263"/>
      <c r="FE518" s="263"/>
      <c r="FF518" s="263"/>
      <c r="FG518" s="263"/>
      <c r="FH518" s="263"/>
      <c r="FI518" s="263"/>
      <c r="FJ518" s="263"/>
      <c r="FK518" s="263"/>
      <c r="FL518" s="263"/>
      <c r="FM518" s="263"/>
      <c r="FN518" s="263"/>
      <c r="FO518" s="263"/>
      <c r="FP518" s="263"/>
      <c r="FQ518" s="263"/>
      <c r="FR518" s="263"/>
      <c r="FS518" s="263"/>
      <c r="FT518" s="263"/>
      <c r="FU518" s="263"/>
      <c r="FV518" s="263"/>
      <c r="FW518" s="263"/>
      <c r="FX518" s="263"/>
      <c r="FY518" s="263"/>
      <c r="FZ518" s="263"/>
      <c r="GA518" s="263"/>
      <c r="GB518" s="263"/>
      <c r="GC518" s="263"/>
      <c r="GD518" s="263"/>
      <c r="GE518" s="263"/>
      <c r="GF518" s="263"/>
      <c r="GG518" s="263"/>
      <c r="GH518" s="263"/>
      <c r="GI518" s="263"/>
      <c r="GJ518" s="263"/>
      <c r="GK518" s="263"/>
      <c r="GL518" s="263"/>
      <c r="GM518" s="263"/>
      <c r="GN518" s="263"/>
      <c r="GO518" s="263"/>
      <c r="GP518" s="263"/>
      <c r="GQ518" s="263"/>
      <c r="GR518" s="263"/>
      <c r="GS518" s="263"/>
      <c r="GT518" s="263"/>
      <c r="GU518" s="263"/>
      <c r="GV518" s="263"/>
      <c r="GW518" s="263"/>
      <c r="GX518" s="263"/>
      <c r="GY518" s="263"/>
      <c r="GZ518" s="263"/>
      <c r="HA518" s="263"/>
      <c r="HB518" s="263"/>
      <c r="HC518" s="263"/>
      <c r="HD518" s="263"/>
      <c r="HE518" s="263"/>
      <c r="HF518" s="263"/>
      <c r="HG518" s="263"/>
      <c r="HH518" s="263"/>
      <c r="HI518" s="263"/>
      <c r="HJ518" s="263"/>
      <c r="HK518" s="263"/>
      <c r="HL518" s="263"/>
      <c r="HM518" s="263"/>
      <c r="HN518" s="263"/>
      <c r="HO518" s="263"/>
      <c r="HP518" s="263"/>
      <c r="HQ518" s="263"/>
      <c r="HR518" s="263"/>
      <c r="HS518" s="263"/>
      <c r="HT518" s="263"/>
      <c r="HU518" s="263"/>
      <c r="HV518" s="263"/>
      <c r="HW518" s="263"/>
      <c r="HX518" s="263"/>
      <c r="HY518" s="263"/>
      <c r="HZ518" s="263"/>
      <c r="IA518" s="263"/>
      <c r="IB518" s="263"/>
      <c r="IC518" s="263"/>
      <c r="ID518" s="263"/>
      <c r="IE518" s="263"/>
      <c r="IF518" s="263"/>
      <c r="IG518" s="263"/>
      <c r="IH518" s="263"/>
      <c r="II518" s="263"/>
      <c r="IJ518" s="263"/>
      <c r="IK518" s="263"/>
      <c r="IL518" s="263"/>
      <c r="IM518" s="263"/>
      <c r="IN518" s="263"/>
      <c r="IO518" s="263"/>
      <c r="IP518" s="263"/>
      <c r="IQ518" s="263"/>
      <c r="IR518" s="263"/>
      <c r="IS518" s="263"/>
      <c r="IT518" s="263"/>
      <c r="IU518" s="263"/>
      <c r="IV518" s="263"/>
      <c r="IW518" s="263"/>
      <c r="IX518" s="263"/>
      <c r="IY518" s="263"/>
      <c r="IZ518" s="263"/>
      <c r="JA518" s="263"/>
      <c r="JB518" s="263"/>
      <c r="JC518" s="263"/>
      <c r="JD518" s="263"/>
      <c r="JE518" s="263"/>
      <c r="JF518" s="263"/>
      <c r="JG518" s="263"/>
      <c r="JH518" s="263"/>
      <c r="JI518" s="263"/>
      <c r="JJ518" s="263"/>
      <c r="JK518" s="263"/>
      <c r="JL518" s="263"/>
      <c r="JM518" s="263"/>
      <c r="JN518" s="263"/>
      <c r="JO518" s="263"/>
      <c r="JP518" s="263"/>
      <c r="JQ518" s="263"/>
      <c r="JR518" s="263"/>
      <c r="JS518" s="263"/>
      <c r="JT518" s="263"/>
      <c r="JU518" s="263"/>
      <c r="JV518" s="263"/>
      <c r="JW518" s="263"/>
      <c r="JX518" s="263"/>
      <c r="JY518" s="263"/>
      <c r="JZ518" s="263"/>
      <c r="KA518" s="263"/>
      <c r="KB518" s="263"/>
      <c r="KC518" s="263"/>
      <c r="KD518" s="263"/>
      <c r="KE518" s="263"/>
      <c r="KF518" s="263"/>
      <c r="KG518" s="263"/>
      <c r="KH518" s="263"/>
      <c r="KI518" s="263"/>
      <c r="KJ518" s="263"/>
      <c r="KK518" s="263"/>
      <c r="KL518" s="263"/>
      <c r="KM518" s="263"/>
      <c r="KN518" s="263"/>
      <c r="KO518" s="263"/>
      <c r="KP518" s="263"/>
      <c r="KQ518" s="263"/>
      <c r="KR518" s="263"/>
      <c r="KS518" s="263"/>
      <c r="KT518" s="263"/>
      <c r="KU518" s="263"/>
      <c r="KV518" s="263"/>
      <c r="KW518" s="263"/>
      <c r="KX518" s="263"/>
      <c r="KY518" s="263"/>
      <c r="KZ518" s="263"/>
      <c r="LA518" s="263"/>
      <c r="LB518" s="263"/>
      <c r="LC518" s="263"/>
      <c r="LD518" s="263"/>
      <c r="LE518" s="263"/>
      <c r="LF518" s="263"/>
      <c r="LG518" s="263"/>
      <c r="LH518" s="263"/>
      <c r="LI518" s="263"/>
      <c r="LJ518" s="263"/>
      <c r="LK518" s="263"/>
      <c r="LL518" s="263"/>
      <c r="LM518" s="263"/>
      <c r="LN518" s="263"/>
      <c r="LO518" s="263"/>
      <c r="LP518" s="263"/>
      <c r="LQ518" s="263"/>
      <c r="LR518" s="263"/>
      <c r="LS518" s="263"/>
      <c r="LT518" s="263"/>
      <c r="LU518" s="263"/>
      <c r="LV518" s="263"/>
      <c r="LW518" s="263"/>
      <c r="LX518" s="263"/>
      <c r="LY518" s="263"/>
      <c r="LZ518" s="263"/>
      <c r="MA518" s="263"/>
      <c r="MB518" s="263"/>
      <c r="MC518" s="263"/>
      <c r="MD518" s="263"/>
      <c r="ME518" s="263"/>
      <c r="MF518" s="263"/>
      <c r="MG518" s="263"/>
      <c r="MH518" s="263"/>
      <c r="MI518" s="263"/>
      <c r="MJ518" s="263"/>
      <c r="MK518" s="263"/>
      <c r="ML518" s="263"/>
      <c r="MM518" s="263"/>
      <c r="MN518" s="263"/>
      <c r="MO518" s="263"/>
      <c r="MP518" s="263"/>
      <c r="MQ518" s="263"/>
      <c r="MR518" s="263"/>
      <c r="MS518" s="263"/>
      <c r="MT518" s="263"/>
      <c r="MU518" s="263"/>
      <c r="MV518" s="263"/>
      <c r="MW518" s="263"/>
      <c r="MX518" s="263"/>
      <c r="MY518" s="263"/>
      <c r="MZ518" s="263"/>
      <c r="NA518" s="263"/>
      <c r="NB518" s="263"/>
      <c r="NC518" s="263"/>
      <c r="ND518" s="263"/>
      <c r="NE518" s="263"/>
      <c r="NF518" s="263"/>
      <c r="NG518" s="263"/>
      <c r="NH518" s="263"/>
      <c r="NI518" s="263"/>
      <c r="NJ518" s="263"/>
      <c r="NK518" s="263"/>
      <c r="NL518" s="263"/>
      <c r="NM518" s="263"/>
      <c r="NN518" s="263"/>
      <c r="NO518" s="263"/>
      <c r="NP518" s="263"/>
      <c r="NQ518" s="263"/>
      <c r="NR518" s="263"/>
      <c r="NS518" s="263"/>
      <c r="NT518" s="263"/>
      <c r="NU518" s="263"/>
      <c r="NV518" s="263"/>
      <c r="NW518" s="263"/>
      <c r="NX518" s="263"/>
      <c r="NY518" s="263"/>
      <c r="NZ518" s="263"/>
      <c r="OA518" s="263"/>
      <c r="OB518" s="263"/>
      <c r="OC518" s="263"/>
      <c r="OD518" s="263"/>
      <c r="OE518" s="263"/>
      <c r="OF518" s="263"/>
      <c r="OG518" s="263"/>
      <c r="OH518" s="263"/>
      <c r="OI518" s="263"/>
      <c r="OJ518" s="263"/>
      <c r="OK518" s="263"/>
      <c r="OL518" s="263"/>
      <c r="OM518" s="263"/>
      <c r="ON518" s="263"/>
      <c r="OO518" s="263"/>
      <c r="OP518" s="263"/>
      <c r="OQ518" s="263"/>
      <c r="OR518" s="263"/>
      <c r="OS518" s="263"/>
      <c r="OT518" s="263"/>
      <c r="OU518" s="263"/>
      <c r="OV518" s="263"/>
      <c r="OW518" s="263"/>
      <c r="OX518" s="263"/>
      <c r="OY518" s="263"/>
      <c r="OZ518" s="263"/>
      <c r="PA518" s="263"/>
      <c r="PB518" s="263"/>
      <c r="PC518" s="263"/>
      <c r="PD518" s="263"/>
      <c r="PE518" s="263"/>
      <c r="PF518" s="263"/>
      <c r="PG518" s="263"/>
      <c r="PH518" s="263"/>
      <c r="PI518" s="263"/>
      <c r="PJ518" s="263"/>
      <c r="PK518" s="263"/>
      <c r="PL518" s="263"/>
      <c r="PM518" s="263"/>
      <c r="PN518" s="263"/>
      <c r="PO518" s="263"/>
      <c r="PP518" s="263"/>
      <c r="PQ518" s="263"/>
      <c r="PR518" s="263"/>
      <c r="PS518" s="263"/>
      <c r="PT518" s="263"/>
      <c r="PU518" s="263"/>
      <c r="PV518" s="263"/>
      <c r="PW518" s="263"/>
      <c r="PX518" s="263"/>
      <c r="PY518" s="263"/>
      <c r="PZ518" s="263"/>
      <c r="QA518" s="263"/>
      <c r="QB518" s="263"/>
      <c r="QC518" s="263"/>
      <c r="QD518" s="263"/>
      <c r="QE518" s="263"/>
      <c r="QF518" s="263"/>
      <c r="QG518" s="263"/>
      <c r="QH518" s="263"/>
      <c r="QI518" s="263"/>
      <c r="QJ518" s="263"/>
      <c r="QK518" s="263"/>
      <c r="QL518" s="263"/>
      <c r="QM518" s="263"/>
      <c r="QN518" s="263"/>
      <c r="QO518" s="263"/>
      <c r="QP518" s="263"/>
      <c r="QQ518" s="263"/>
      <c r="QR518" s="263"/>
      <c r="QS518" s="263"/>
      <c r="QT518" s="263"/>
      <c r="QU518" s="263"/>
      <c r="QV518" s="263"/>
      <c r="QW518" s="263"/>
      <c r="QX518" s="263"/>
      <c r="QY518" s="263"/>
      <c r="QZ518" s="263"/>
      <c r="RA518" s="263"/>
      <c r="RB518" s="263"/>
      <c r="RC518" s="263"/>
      <c r="RD518" s="263"/>
      <c r="RE518" s="263"/>
      <c r="RF518" s="263"/>
      <c r="RG518" s="263"/>
      <c r="RH518" s="263"/>
      <c r="RI518" s="263"/>
      <c r="RJ518" s="263"/>
      <c r="RK518" s="263"/>
      <c r="RL518" s="263"/>
      <c r="RM518" s="263"/>
      <c r="RN518" s="263"/>
      <c r="RO518" s="263"/>
      <c r="RP518" s="263"/>
      <c r="RQ518" s="263"/>
      <c r="RR518" s="263"/>
      <c r="RS518" s="263"/>
      <c r="RT518" s="263"/>
      <c r="RU518" s="263"/>
      <c r="RV518" s="263"/>
      <c r="RW518" s="263"/>
      <c r="RX518" s="263"/>
      <c r="RY518" s="263"/>
      <c r="RZ518" s="263"/>
      <c r="SA518" s="263"/>
      <c r="SB518" s="263"/>
      <c r="SC518" s="263"/>
      <c r="SD518" s="263"/>
      <c r="SE518" s="263"/>
      <c r="SF518" s="263"/>
      <c r="SG518" s="263"/>
      <c r="SH518" s="263"/>
      <c r="SI518" s="263"/>
      <c r="SJ518" s="263"/>
      <c r="SK518" s="263"/>
      <c r="SL518" s="263"/>
      <c r="SM518" s="263"/>
      <c r="SN518" s="263"/>
      <c r="SO518" s="263"/>
      <c r="SP518" s="263"/>
      <c r="SQ518" s="263"/>
      <c r="SR518" s="263"/>
      <c r="SS518" s="263"/>
      <c r="ST518" s="263"/>
      <c r="SU518" s="263"/>
      <c r="SV518" s="263"/>
      <c r="SW518" s="263"/>
      <c r="SX518" s="263"/>
      <c r="SY518" s="263"/>
      <c r="SZ518" s="263"/>
      <c r="TA518" s="263"/>
      <c r="TB518" s="263"/>
      <c r="TC518" s="263"/>
      <c r="TD518" s="263"/>
      <c r="TE518" s="263"/>
      <c r="TF518" s="263"/>
      <c r="TG518" s="263"/>
      <c r="TH518" s="263"/>
      <c r="TI518" s="263"/>
      <c r="TJ518" s="263"/>
      <c r="TK518" s="263"/>
      <c r="TL518" s="263"/>
      <c r="TM518" s="263"/>
      <c r="TN518" s="263"/>
      <c r="TO518" s="263"/>
      <c r="TP518" s="263"/>
      <c r="TQ518" s="263"/>
      <c r="TR518" s="263"/>
      <c r="TS518" s="263"/>
      <c r="TT518" s="263"/>
      <c r="TU518" s="263"/>
      <c r="TV518" s="263"/>
      <c r="TW518" s="263"/>
      <c r="TX518" s="263"/>
      <c r="TY518" s="263"/>
      <c r="TZ518" s="263"/>
      <c r="UA518" s="263"/>
      <c r="UB518" s="263"/>
      <c r="UC518" s="263"/>
      <c r="UD518" s="263"/>
      <c r="UE518" s="263"/>
      <c r="UF518" s="263"/>
      <c r="UG518" s="263"/>
      <c r="UH518" s="263"/>
      <c r="UI518" s="263"/>
      <c r="UJ518" s="263"/>
      <c r="UK518" s="263"/>
      <c r="UL518" s="263"/>
      <c r="UM518" s="263"/>
      <c r="UN518" s="263"/>
      <c r="UO518" s="263"/>
      <c r="UP518" s="263"/>
      <c r="UQ518" s="263"/>
      <c r="UR518" s="263"/>
      <c r="US518" s="263"/>
      <c r="UT518" s="263"/>
      <c r="UU518" s="263"/>
      <c r="UV518" s="263"/>
      <c r="UW518" s="263"/>
      <c r="UX518" s="263"/>
      <c r="UY518" s="263"/>
      <c r="UZ518" s="263"/>
      <c r="VA518" s="263"/>
      <c r="VB518" s="263"/>
      <c r="VC518" s="263"/>
      <c r="VD518" s="263"/>
      <c r="VE518" s="263"/>
      <c r="VF518" s="263"/>
      <c r="VG518" s="263"/>
      <c r="VH518" s="263"/>
      <c r="VI518" s="263"/>
      <c r="VJ518" s="263"/>
      <c r="VK518" s="263"/>
      <c r="VL518" s="263"/>
      <c r="VM518" s="263"/>
      <c r="VN518" s="263"/>
      <c r="VO518" s="263"/>
      <c r="VP518" s="263"/>
      <c r="VQ518" s="263"/>
      <c r="VR518" s="263"/>
      <c r="VS518" s="263"/>
      <c r="VT518" s="263"/>
      <c r="VU518" s="263"/>
      <c r="VV518" s="263"/>
      <c r="VW518" s="263"/>
      <c r="VX518" s="263"/>
      <c r="VY518" s="263"/>
      <c r="VZ518" s="263"/>
      <c r="WA518" s="263"/>
      <c r="WB518" s="263"/>
      <c r="WC518" s="263"/>
      <c r="WD518" s="263"/>
      <c r="WE518" s="263"/>
      <c r="WF518" s="263"/>
      <c r="WG518" s="263"/>
      <c r="WH518" s="263"/>
      <c r="WI518" s="263"/>
      <c r="WJ518" s="263"/>
      <c r="WK518" s="263"/>
      <c r="WL518" s="263"/>
      <c r="WM518" s="263"/>
      <c r="WN518" s="263"/>
      <c r="WO518" s="263"/>
      <c r="WP518" s="263"/>
      <c r="WQ518" s="263"/>
      <c r="WR518" s="263"/>
      <c r="WS518" s="263"/>
      <c r="WT518" s="263"/>
      <c r="WU518" s="263"/>
      <c r="WV518" s="263"/>
      <c r="WW518" s="263"/>
      <c r="WX518" s="263"/>
      <c r="WY518" s="263"/>
      <c r="WZ518" s="263"/>
      <c r="XA518" s="263"/>
      <c r="XB518" s="263"/>
      <c r="XC518" s="263"/>
      <c r="XD518" s="263"/>
      <c r="XE518" s="263"/>
      <c r="XF518" s="263"/>
      <c r="XG518" s="263"/>
      <c r="XH518" s="263"/>
      <c r="XI518" s="263"/>
      <c r="XJ518" s="263"/>
      <c r="XK518" s="263"/>
      <c r="XL518" s="263"/>
      <c r="XM518" s="263"/>
      <c r="XN518" s="263"/>
      <c r="XO518" s="263"/>
      <c r="XP518" s="263"/>
      <c r="XQ518" s="263"/>
      <c r="XR518" s="263"/>
      <c r="XS518" s="263"/>
      <c r="XT518" s="263"/>
      <c r="XU518" s="263"/>
      <c r="XV518" s="263"/>
      <c r="XW518" s="263"/>
      <c r="XX518" s="263"/>
      <c r="XY518" s="263"/>
      <c r="XZ518" s="263"/>
      <c r="YA518" s="263"/>
      <c r="YB518" s="263"/>
      <c r="YC518" s="263"/>
      <c r="YD518" s="263"/>
      <c r="YE518" s="263"/>
      <c r="YF518" s="263"/>
      <c r="YG518" s="263"/>
      <c r="YH518" s="263"/>
      <c r="YI518" s="263"/>
      <c r="YJ518" s="263"/>
      <c r="YK518" s="263"/>
      <c r="YL518" s="263"/>
      <c r="YM518" s="263"/>
      <c r="YN518" s="263"/>
      <c r="YO518" s="263"/>
      <c r="YP518" s="263"/>
      <c r="YQ518" s="263"/>
      <c r="YR518" s="263"/>
      <c r="YS518" s="263"/>
      <c r="YT518" s="263"/>
      <c r="YU518" s="263"/>
      <c r="YV518" s="263"/>
      <c r="YW518" s="263"/>
      <c r="YX518" s="263"/>
      <c r="YY518" s="263"/>
      <c r="YZ518" s="263"/>
      <c r="ZA518" s="263"/>
      <c r="ZB518" s="263"/>
      <c r="ZC518" s="263"/>
      <c r="ZD518" s="263"/>
      <c r="ZE518" s="263"/>
      <c r="ZF518" s="263"/>
      <c r="ZG518" s="263"/>
      <c r="ZH518" s="263"/>
      <c r="ZI518" s="263"/>
      <c r="ZJ518" s="263"/>
      <c r="ZK518" s="263"/>
      <c r="ZL518" s="263"/>
      <c r="ZM518" s="263"/>
      <c r="ZN518" s="263"/>
      <c r="ZO518" s="263"/>
      <c r="ZP518" s="263"/>
      <c r="ZQ518" s="263"/>
      <c r="ZR518" s="263"/>
      <c r="ZS518" s="263"/>
      <c r="ZT518" s="263"/>
      <c r="ZU518" s="263"/>
      <c r="ZV518" s="263"/>
      <c r="ZW518" s="263"/>
      <c r="ZX518" s="263"/>
      <c r="ZY518" s="263"/>
      <c r="ZZ518" s="263"/>
      <c r="AAA518" s="263"/>
      <c r="AAB518" s="263"/>
      <c r="AAC518" s="263"/>
      <c r="AAD518" s="263"/>
      <c r="AAE518" s="263"/>
      <c r="AAF518" s="263"/>
      <c r="AAG518" s="263"/>
      <c r="AAH518" s="263"/>
      <c r="AAI518" s="263"/>
      <c r="AAJ518" s="263"/>
      <c r="AAK518" s="263"/>
      <c r="AAL518" s="263"/>
      <c r="AAM518" s="263"/>
      <c r="AAN518" s="263"/>
      <c r="AAO518" s="263"/>
      <c r="AAP518" s="263"/>
      <c r="AAQ518" s="263"/>
      <c r="AAR518" s="263"/>
      <c r="AAS518" s="263"/>
      <c r="AAT518" s="263"/>
      <c r="AAU518" s="263"/>
      <c r="AAV518" s="263"/>
      <c r="AAW518" s="263"/>
      <c r="AAX518" s="263"/>
      <c r="AAY518" s="263"/>
      <c r="AAZ518" s="263"/>
      <c r="ABA518" s="263"/>
      <c r="ABB518" s="263"/>
      <c r="ABC518" s="263"/>
      <c r="ABD518" s="263"/>
      <c r="ABE518" s="263"/>
      <c r="ABF518" s="263"/>
      <c r="ABG518" s="263"/>
      <c r="ABH518" s="263"/>
      <c r="ABI518" s="263"/>
      <c r="ABJ518" s="263"/>
      <c r="ABK518" s="263"/>
      <c r="ABL518" s="263"/>
      <c r="ABM518" s="263"/>
      <c r="ABN518" s="263"/>
      <c r="ABO518" s="263"/>
      <c r="ABP518" s="263"/>
      <c r="ABQ518" s="263"/>
      <c r="ABR518" s="263"/>
      <c r="ABS518" s="263"/>
      <c r="ABT518" s="263"/>
      <c r="ABU518" s="263"/>
      <c r="ABV518" s="263"/>
      <c r="ABW518" s="263"/>
      <c r="ABX518" s="263"/>
      <c r="ABY518" s="263"/>
      <c r="ABZ518" s="263"/>
      <c r="ACA518" s="263"/>
      <c r="ACB518" s="263"/>
      <c r="ACC518" s="263"/>
      <c r="ACD518" s="263"/>
      <c r="ACE518" s="263"/>
      <c r="ACF518" s="263"/>
      <c r="ACG518" s="263"/>
      <c r="ACH518" s="263"/>
      <c r="ACI518" s="263"/>
      <c r="ACJ518" s="263"/>
      <c r="ACK518" s="263"/>
      <c r="ACL518" s="263"/>
      <c r="ACM518" s="263"/>
      <c r="ACN518" s="263"/>
      <c r="ACO518" s="263"/>
      <c r="ACP518" s="263"/>
      <c r="ACQ518" s="263"/>
      <c r="ACR518" s="263"/>
      <c r="ACS518" s="263"/>
      <c r="ACT518" s="263"/>
      <c r="ACU518" s="263"/>
      <c r="ACV518" s="263"/>
      <c r="ACW518" s="263"/>
      <c r="ACX518" s="263"/>
      <c r="ACY518" s="263"/>
      <c r="ACZ518" s="263"/>
      <c r="ADA518" s="263"/>
      <c r="ADB518" s="263"/>
      <c r="ADC518" s="263"/>
      <c r="ADD518" s="263"/>
      <c r="ADE518" s="263"/>
      <c r="ADF518" s="263"/>
      <c r="ADG518" s="263"/>
      <c r="ADH518" s="263"/>
      <c r="ADI518" s="263"/>
      <c r="ADJ518" s="263"/>
      <c r="ADK518" s="263"/>
      <c r="ADL518" s="263"/>
      <c r="ADM518" s="263"/>
      <c r="ADN518" s="263"/>
      <c r="ADO518" s="263"/>
      <c r="ADP518" s="263"/>
      <c r="ADQ518" s="263"/>
      <c r="ADR518" s="263"/>
      <c r="ADS518" s="263"/>
      <c r="ADT518" s="263"/>
      <c r="ADU518" s="263"/>
      <c r="ADV518" s="263"/>
      <c r="ADW518" s="263"/>
      <c r="ADX518" s="263"/>
      <c r="ADY518" s="263"/>
      <c r="ADZ518" s="263"/>
      <c r="AEA518" s="263"/>
      <c r="AEB518" s="263"/>
      <c r="AEC518" s="263"/>
      <c r="AED518" s="263"/>
      <c r="AEE518" s="263"/>
      <c r="AEF518" s="263"/>
      <c r="AEG518" s="263"/>
      <c r="AEH518" s="263"/>
      <c r="AEI518" s="263"/>
      <c r="AEJ518" s="263"/>
      <c r="AEK518" s="263"/>
      <c r="AEL518" s="263"/>
      <c r="AEM518" s="263"/>
      <c r="AEN518" s="263"/>
      <c r="AEO518" s="263"/>
      <c r="AEP518" s="263"/>
      <c r="AEQ518" s="263"/>
      <c r="AER518" s="263"/>
      <c r="AES518" s="263"/>
      <c r="AET518" s="263"/>
      <c r="AEU518" s="263"/>
      <c r="AEV518" s="263"/>
      <c r="AEW518" s="263"/>
      <c r="AEX518" s="263"/>
      <c r="AEY518" s="263"/>
      <c r="AEZ518" s="263"/>
      <c r="AFA518" s="263"/>
      <c r="AFB518" s="263"/>
      <c r="AFC518" s="263"/>
      <c r="AFD518" s="263"/>
      <c r="AFE518" s="263"/>
      <c r="AFF518" s="263"/>
      <c r="AFG518" s="263"/>
      <c r="AFH518" s="263"/>
      <c r="AFI518" s="263"/>
      <c r="AFJ518" s="263"/>
      <c r="AFK518" s="263"/>
      <c r="AFL518" s="263"/>
      <c r="AFM518" s="263"/>
      <c r="AFN518" s="263"/>
      <c r="AFO518" s="263"/>
      <c r="AFP518" s="263"/>
      <c r="AFQ518" s="263"/>
      <c r="AFR518" s="263"/>
      <c r="AFS518" s="263"/>
      <c r="AFT518" s="263"/>
      <c r="AFU518" s="263"/>
      <c r="AFV518" s="263"/>
      <c r="AFW518" s="263"/>
      <c r="AFX518" s="263"/>
      <c r="AFY518" s="263"/>
      <c r="AFZ518" s="263"/>
      <c r="AGA518" s="263"/>
      <c r="AGB518" s="263"/>
      <c r="AGC518" s="263"/>
      <c r="AGD518" s="263"/>
      <c r="AGE518" s="263"/>
      <c r="AGF518" s="263"/>
      <c r="AGG518" s="263"/>
      <c r="AGH518" s="263"/>
      <c r="AGI518" s="263"/>
      <c r="AGJ518" s="263"/>
      <c r="AGK518" s="263"/>
      <c r="AGL518" s="263"/>
      <c r="AGM518" s="263"/>
      <c r="AGN518" s="263"/>
      <c r="AGO518" s="263"/>
      <c r="AGP518" s="263"/>
      <c r="AGQ518" s="263"/>
      <c r="AGR518" s="263"/>
      <c r="AGS518" s="263"/>
      <c r="AGT518" s="263"/>
      <c r="AGU518" s="263"/>
      <c r="AGV518" s="263"/>
      <c r="AGW518" s="263"/>
      <c r="AGX518" s="263"/>
      <c r="AGY518" s="263"/>
      <c r="AGZ518" s="263"/>
      <c r="AHA518" s="263"/>
      <c r="AHB518" s="263"/>
      <c r="AHC518" s="263"/>
      <c r="AHD518" s="263"/>
      <c r="AHE518" s="263"/>
      <c r="AHF518" s="263"/>
      <c r="AHG518" s="263"/>
      <c r="AHH518" s="263"/>
      <c r="AHI518" s="263"/>
      <c r="AHJ518" s="263"/>
      <c r="AHK518" s="263"/>
      <c r="AHL518" s="263"/>
      <c r="AHM518" s="263"/>
      <c r="AHN518" s="263"/>
      <c r="AHO518" s="263"/>
      <c r="AHP518" s="263"/>
      <c r="AHQ518" s="263"/>
      <c r="AHR518" s="263"/>
      <c r="AHS518" s="263"/>
      <c r="AHT518" s="263"/>
      <c r="AHU518" s="263"/>
      <c r="AHV518" s="263"/>
      <c r="AHW518" s="263"/>
      <c r="AHX518" s="263"/>
      <c r="AHY518" s="263"/>
      <c r="AHZ518" s="263"/>
      <c r="AIA518" s="263"/>
      <c r="AIB518" s="263"/>
      <c r="AIC518" s="263"/>
      <c r="AID518" s="263"/>
      <c r="AIE518" s="263"/>
      <c r="AIF518" s="263"/>
      <c r="AIG518" s="263"/>
      <c r="AIH518" s="263"/>
      <c r="AII518" s="263"/>
      <c r="AIJ518" s="263"/>
      <c r="AIK518" s="263"/>
      <c r="AIL518" s="263"/>
      <c r="AIM518" s="263"/>
      <c r="AIN518" s="263"/>
      <c r="AIO518" s="263"/>
      <c r="AIP518" s="263"/>
      <c r="AIQ518" s="263"/>
      <c r="AIR518" s="263"/>
      <c r="AIS518" s="263"/>
      <c r="AIT518" s="263"/>
      <c r="AIU518" s="263"/>
      <c r="AIV518" s="263"/>
      <c r="AIW518" s="263"/>
      <c r="AIX518" s="263"/>
      <c r="AIY518" s="263"/>
      <c r="AIZ518" s="263"/>
      <c r="AJA518" s="263"/>
      <c r="AJB518" s="263"/>
      <c r="AJC518" s="263"/>
      <c r="AJD518" s="263"/>
      <c r="AJE518" s="263"/>
      <c r="AJF518" s="263"/>
      <c r="AJG518" s="263"/>
      <c r="AJH518" s="263"/>
      <c r="AJI518" s="263"/>
      <c r="AJJ518" s="263"/>
      <c r="AJK518" s="263"/>
      <c r="AJL518" s="263"/>
      <c r="AJM518" s="263"/>
      <c r="AJN518" s="263"/>
      <c r="AJO518" s="263"/>
      <c r="AJP518" s="263"/>
      <c r="AJQ518" s="263"/>
      <c r="AJR518" s="263"/>
      <c r="AJS518" s="263"/>
      <c r="AJT518" s="263"/>
      <c r="AJU518" s="263"/>
      <c r="AJV518" s="263"/>
      <c r="AJW518" s="263"/>
      <c r="AJX518" s="263"/>
      <c r="AJY518" s="263"/>
      <c r="AJZ518" s="263"/>
      <c r="AKA518" s="263"/>
      <c r="AKB518" s="263"/>
      <c r="AKC518" s="263"/>
      <c r="AKD518" s="263"/>
      <c r="AKE518" s="263"/>
      <c r="AKF518" s="263"/>
      <c r="AKG518" s="263"/>
      <c r="AKH518" s="263"/>
      <c r="AKI518" s="263"/>
      <c r="AKJ518" s="263"/>
      <c r="AKK518" s="263"/>
      <c r="AKL518" s="263"/>
      <c r="AKM518" s="263"/>
      <c r="AKN518" s="263"/>
      <c r="AKO518" s="263"/>
      <c r="AKP518" s="263"/>
      <c r="AKQ518" s="263"/>
      <c r="AKR518" s="263"/>
      <c r="AKS518" s="263"/>
      <c r="AKT518" s="263"/>
      <c r="AKU518" s="263"/>
      <c r="AKV518" s="263"/>
      <c r="AKW518" s="263"/>
      <c r="AKX518" s="263"/>
      <c r="AKY518" s="263"/>
      <c r="AKZ518" s="263"/>
      <c r="ALA518" s="263"/>
      <c r="ALB518" s="263"/>
      <c r="ALC518" s="263"/>
      <c r="ALD518" s="263"/>
      <c r="ALE518" s="263"/>
      <c r="ALF518" s="263"/>
      <c r="ALG518" s="263"/>
      <c r="ALH518" s="263"/>
      <c r="ALI518" s="263"/>
      <c r="ALJ518" s="263"/>
      <c r="ALK518" s="263"/>
      <c r="ALL518" s="263"/>
      <c r="ALM518" s="263"/>
      <c r="ALN518" s="263"/>
      <c r="ALO518" s="263"/>
      <c r="ALP518" s="263"/>
      <c r="ALQ518" s="263"/>
      <c r="ALR518" s="263"/>
      <c r="ALS518" s="263"/>
      <c r="ALT518" s="263"/>
      <c r="ALU518" s="263"/>
      <c r="ALV518" s="263"/>
      <c r="ALW518" s="263"/>
      <c r="ALX518" s="263"/>
      <c r="ALY518" s="263"/>
      <c r="ALZ518" s="263"/>
      <c r="AMA518" s="263"/>
      <c r="AMB518" s="263"/>
      <c r="AMC518" s="263"/>
      <c r="AMD518" s="263"/>
      <c r="AME518" s="263"/>
      <c r="AMF518" s="263"/>
      <c r="AMG518" s="263"/>
      <c r="AMH518" s="263"/>
      <c r="AMI518" s="263"/>
      <c r="AMJ518" s="263"/>
      <c r="AMK518" s="263"/>
      <c r="AML518" s="263"/>
      <c r="AMM518" s="263"/>
      <c r="AMN518" s="263"/>
      <c r="AMO518" s="263"/>
      <c r="AMP518" s="263"/>
      <c r="AMQ518" s="263"/>
      <c r="AMR518" s="263"/>
      <c r="AMS518" s="263"/>
      <c r="AMT518" s="263"/>
      <c r="AMU518" s="263"/>
      <c r="AMV518" s="263"/>
      <c r="AMW518" s="263"/>
      <c r="AMX518" s="263"/>
      <c r="AMY518" s="263"/>
      <c r="AMZ518" s="263"/>
      <c r="ANA518" s="263"/>
      <c r="ANB518" s="263"/>
      <c r="ANC518" s="263"/>
      <c r="AND518" s="263"/>
      <c r="ANE518" s="263"/>
      <c r="ANF518" s="263"/>
      <c r="ANG518" s="263"/>
      <c r="ANH518" s="263"/>
      <c r="ANI518" s="263"/>
      <c r="ANJ518" s="263"/>
      <c r="ANK518" s="263"/>
      <c r="ANL518" s="263"/>
      <c r="ANM518" s="263"/>
      <c r="ANN518" s="263"/>
      <c r="ANO518" s="263"/>
      <c r="ANP518" s="263"/>
      <c r="ANQ518" s="263"/>
      <c r="ANR518" s="263"/>
      <c r="ANS518" s="263"/>
      <c r="ANT518" s="263"/>
      <c r="ANU518" s="263"/>
      <c r="ANV518" s="263"/>
      <c r="ANW518" s="263"/>
      <c r="ANX518" s="263"/>
      <c r="ANY518" s="263"/>
      <c r="ANZ518" s="263"/>
      <c r="AOA518" s="263"/>
      <c r="AOB518" s="263"/>
      <c r="AOC518" s="263"/>
      <c r="AOD518" s="263"/>
      <c r="AOE518" s="263"/>
      <c r="AOF518" s="263"/>
      <c r="AOG518" s="263"/>
      <c r="AOH518" s="263"/>
      <c r="AOI518" s="263"/>
      <c r="AOJ518" s="263"/>
      <c r="AOK518" s="263"/>
      <c r="AOL518" s="263"/>
      <c r="AOM518" s="263"/>
      <c r="AON518" s="263"/>
      <c r="AOO518" s="263"/>
      <c r="AOP518" s="263"/>
      <c r="AOQ518" s="263"/>
      <c r="AOR518" s="263"/>
      <c r="AOS518" s="263"/>
      <c r="AOT518" s="263"/>
      <c r="AOU518" s="263"/>
    </row>
    <row r="519" spans="1:1087" s="264" customFormat="1">
      <c r="A519" s="332"/>
      <c r="B519" s="328"/>
      <c r="C519" s="292"/>
      <c r="D519" s="292"/>
      <c r="E519" s="292"/>
      <c r="F519" s="333"/>
      <c r="G519" s="334"/>
      <c r="H519" s="334"/>
      <c r="I519" s="335"/>
      <c r="J519" s="292"/>
      <c r="K519" s="336"/>
      <c r="L519" s="292"/>
      <c r="N519" s="263"/>
      <c r="O519" s="263"/>
      <c r="P519" s="263"/>
      <c r="Q519" s="263"/>
      <c r="R519" s="263"/>
      <c r="S519" s="263"/>
      <c r="T519" s="263"/>
      <c r="U519" s="263"/>
      <c r="V519" s="263"/>
      <c r="W519" s="263"/>
      <c r="X519" s="263"/>
      <c r="Y519" s="263"/>
      <c r="Z519" s="263"/>
      <c r="AA519" s="263"/>
      <c r="AB519" s="263"/>
      <c r="AC519" s="263"/>
      <c r="AD519" s="263"/>
      <c r="AE519" s="263"/>
      <c r="AF519" s="263"/>
      <c r="AG519" s="263"/>
      <c r="AH519" s="263"/>
      <c r="AI519" s="263"/>
      <c r="AJ519" s="263"/>
      <c r="AK519" s="263"/>
      <c r="AL519" s="263"/>
      <c r="AM519" s="263"/>
      <c r="AN519" s="263"/>
      <c r="AO519" s="263"/>
      <c r="AP519" s="263"/>
      <c r="AQ519" s="263"/>
      <c r="AR519" s="263"/>
      <c r="AS519" s="263"/>
      <c r="AT519" s="263"/>
      <c r="AU519" s="263"/>
      <c r="AV519" s="263"/>
      <c r="AW519" s="263"/>
      <c r="AX519" s="263"/>
      <c r="AY519" s="263"/>
      <c r="AZ519" s="263"/>
      <c r="BA519" s="263"/>
      <c r="BB519" s="263"/>
      <c r="BC519" s="263"/>
      <c r="BD519" s="263"/>
      <c r="BE519" s="263"/>
      <c r="BF519" s="263"/>
      <c r="BG519" s="263"/>
      <c r="BH519" s="263"/>
      <c r="BI519" s="263"/>
      <c r="BJ519" s="263"/>
      <c r="BK519" s="263"/>
      <c r="BL519" s="263"/>
      <c r="BM519" s="263"/>
      <c r="BN519" s="263"/>
      <c r="BO519" s="263"/>
      <c r="BP519" s="263"/>
      <c r="BQ519" s="263"/>
      <c r="BR519" s="263"/>
      <c r="BS519" s="263"/>
      <c r="BT519" s="263"/>
      <c r="BU519" s="263"/>
      <c r="BV519" s="263"/>
      <c r="BW519" s="263"/>
      <c r="BX519" s="263"/>
      <c r="BY519" s="263"/>
      <c r="BZ519" s="263"/>
      <c r="CA519" s="263"/>
      <c r="CB519" s="263"/>
      <c r="CC519" s="263"/>
      <c r="CD519" s="263"/>
      <c r="CE519" s="263"/>
      <c r="CF519" s="263"/>
      <c r="CG519" s="263"/>
      <c r="CH519" s="263"/>
      <c r="CI519" s="263"/>
      <c r="CJ519" s="263"/>
      <c r="CK519" s="263"/>
      <c r="CL519" s="263"/>
      <c r="CM519" s="263"/>
      <c r="CN519" s="263"/>
      <c r="CO519" s="263"/>
      <c r="CP519" s="263"/>
      <c r="CQ519" s="263"/>
      <c r="CR519" s="263"/>
      <c r="CS519" s="263"/>
      <c r="CT519" s="263"/>
      <c r="CU519" s="263"/>
      <c r="CV519" s="263"/>
      <c r="CW519" s="263"/>
      <c r="CX519" s="263"/>
      <c r="CY519" s="263"/>
      <c r="CZ519" s="263"/>
      <c r="DA519" s="263"/>
      <c r="DB519" s="263"/>
      <c r="DC519" s="263"/>
      <c r="DD519" s="263"/>
      <c r="DE519" s="263"/>
      <c r="DF519" s="263"/>
      <c r="DG519" s="263"/>
      <c r="DH519" s="263"/>
      <c r="DI519" s="263"/>
      <c r="DJ519" s="263"/>
      <c r="DK519" s="263"/>
      <c r="DL519" s="263"/>
      <c r="DM519" s="263"/>
      <c r="DN519" s="263"/>
      <c r="DO519" s="263"/>
      <c r="DP519" s="263"/>
      <c r="DQ519" s="263"/>
      <c r="DR519" s="263"/>
      <c r="DS519" s="263"/>
      <c r="DT519" s="263"/>
      <c r="DU519" s="263"/>
      <c r="DV519" s="263"/>
      <c r="DW519" s="263"/>
      <c r="DX519" s="263"/>
      <c r="DY519" s="263"/>
      <c r="DZ519" s="263"/>
      <c r="EA519" s="263"/>
      <c r="EB519" s="263"/>
      <c r="EC519" s="263"/>
      <c r="ED519" s="263"/>
      <c r="EE519" s="263"/>
      <c r="EF519" s="263"/>
      <c r="EG519" s="263"/>
      <c r="EH519" s="263"/>
      <c r="EI519" s="263"/>
      <c r="EJ519" s="263"/>
      <c r="EK519" s="263"/>
      <c r="EL519" s="263"/>
      <c r="EM519" s="263"/>
      <c r="EN519" s="263"/>
      <c r="EO519" s="263"/>
      <c r="EP519" s="263"/>
      <c r="EQ519" s="263"/>
      <c r="ER519" s="263"/>
      <c r="ES519" s="263"/>
      <c r="ET519" s="263"/>
      <c r="EU519" s="263"/>
      <c r="EV519" s="263"/>
      <c r="EW519" s="263"/>
      <c r="EX519" s="263"/>
      <c r="EY519" s="263"/>
      <c r="EZ519" s="263"/>
      <c r="FA519" s="263"/>
      <c r="FB519" s="263"/>
      <c r="FC519" s="263"/>
      <c r="FD519" s="263"/>
      <c r="FE519" s="263"/>
      <c r="FF519" s="263"/>
      <c r="FG519" s="263"/>
      <c r="FH519" s="263"/>
      <c r="FI519" s="263"/>
      <c r="FJ519" s="263"/>
      <c r="FK519" s="263"/>
      <c r="FL519" s="263"/>
      <c r="FM519" s="263"/>
      <c r="FN519" s="263"/>
      <c r="FO519" s="263"/>
      <c r="FP519" s="263"/>
      <c r="FQ519" s="263"/>
      <c r="FR519" s="263"/>
      <c r="FS519" s="263"/>
      <c r="FT519" s="263"/>
      <c r="FU519" s="263"/>
      <c r="FV519" s="263"/>
      <c r="FW519" s="263"/>
      <c r="FX519" s="263"/>
      <c r="FY519" s="263"/>
      <c r="FZ519" s="263"/>
      <c r="GA519" s="263"/>
      <c r="GB519" s="263"/>
      <c r="GC519" s="263"/>
      <c r="GD519" s="263"/>
      <c r="GE519" s="263"/>
      <c r="GF519" s="263"/>
      <c r="GG519" s="263"/>
      <c r="GH519" s="263"/>
      <c r="GI519" s="263"/>
      <c r="GJ519" s="263"/>
      <c r="GK519" s="263"/>
      <c r="GL519" s="263"/>
      <c r="GM519" s="263"/>
      <c r="GN519" s="263"/>
      <c r="GO519" s="263"/>
      <c r="GP519" s="263"/>
      <c r="GQ519" s="263"/>
      <c r="GR519" s="263"/>
      <c r="GS519" s="263"/>
      <c r="GT519" s="263"/>
      <c r="GU519" s="263"/>
      <c r="GV519" s="263"/>
      <c r="GW519" s="263"/>
      <c r="GX519" s="263"/>
      <c r="GY519" s="263"/>
      <c r="GZ519" s="263"/>
      <c r="HA519" s="263"/>
      <c r="HB519" s="263"/>
      <c r="HC519" s="263"/>
      <c r="HD519" s="263"/>
      <c r="HE519" s="263"/>
      <c r="HF519" s="263"/>
      <c r="HG519" s="263"/>
      <c r="HH519" s="263"/>
      <c r="HI519" s="263"/>
      <c r="HJ519" s="263"/>
      <c r="HK519" s="263"/>
      <c r="HL519" s="263"/>
      <c r="HM519" s="263"/>
      <c r="HN519" s="263"/>
      <c r="HO519" s="263"/>
      <c r="HP519" s="263"/>
      <c r="HQ519" s="263"/>
      <c r="HR519" s="263"/>
      <c r="HS519" s="263"/>
      <c r="HT519" s="263"/>
      <c r="HU519" s="263"/>
      <c r="HV519" s="263"/>
      <c r="HW519" s="263"/>
      <c r="HX519" s="263"/>
      <c r="HY519" s="263"/>
      <c r="HZ519" s="263"/>
      <c r="IA519" s="263"/>
      <c r="IB519" s="263"/>
      <c r="IC519" s="263"/>
      <c r="ID519" s="263"/>
      <c r="IE519" s="263"/>
      <c r="IF519" s="263"/>
      <c r="IG519" s="263"/>
      <c r="IH519" s="263"/>
      <c r="II519" s="263"/>
      <c r="IJ519" s="263"/>
      <c r="IK519" s="263"/>
      <c r="IL519" s="263"/>
      <c r="IM519" s="263"/>
      <c r="IN519" s="263"/>
      <c r="IO519" s="263"/>
      <c r="IP519" s="263"/>
      <c r="IQ519" s="263"/>
      <c r="IR519" s="263"/>
      <c r="IS519" s="263"/>
      <c r="IT519" s="263"/>
      <c r="IU519" s="263"/>
      <c r="IV519" s="263"/>
      <c r="IW519" s="263"/>
      <c r="IX519" s="263"/>
      <c r="IY519" s="263"/>
      <c r="IZ519" s="263"/>
      <c r="JA519" s="263"/>
      <c r="JB519" s="263"/>
      <c r="JC519" s="263"/>
      <c r="JD519" s="263"/>
      <c r="JE519" s="263"/>
      <c r="JF519" s="263"/>
      <c r="JG519" s="263"/>
      <c r="JH519" s="263"/>
      <c r="JI519" s="263"/>
      <c r="JJ519" s="263"/>
      <c r="JK519" s="263"/>
      <c r="JL519" s="263"/>
      <c r="JM519" s="263"/>
      <c r="JN519" s="263"/>
      <c r="JO519" s="263"/>
      <c r="JP519" s="263"/>
      <c r="JQ519" s="263"/>
      <c r="JR519" s="263"/>
      <c r="JS519" s="263"/>
      <c r="JT519" s="263"/>
      <c r="JU519" s="263"/>
      <c r="JV519" s="263"/>
      <c r="JW519" s="263"/>
      <c r="JX519" s="263"/>
      <c r="JY519" s="263"/>
      <c r="JZ519" s="263"/>
      <c r="KA519" s="263"/>
      <c r="KB519" s="263"/>
      <c r="KC519" s="263"/>
      <c r="KD519" s="263"/>
      <c r="KE519" s="263"/>
      <c r="KF519" s="263"/>
      <c r="KG519" s="263"/>
      <c r="KH519" s="263"/>
      <c r="KI519" s="263"/>
      <c r="KJ519" s="263"/>
      <c r="KK519" s="263"/>
      <c r="KL519" s="263"/>
      <c r="KM519" s="263"/>
      <c r="KN519" s="263"/>
      <c r="KO519" s="263"/>
      <c r="KP519" s="263"/>
      <c r="KQ519" s="263"/>
      <c r="KR519" s="263"/>
      <c r="KS519" s="263"/>
      <c r="KT519" s="263"/>
      <c r="KU519" s="263"/>
      <c r="KV519" s="263"/>
      <c r="KW519" s="263"/>
      <c r="KX519" s="263"/>
      <c r="KY519" s="263"/>
      <c r="KZ519" s="263"/>
      <c r="LA519" s="263"/>
      <c r="LB519" s="263"/>
      <c r="LC519" s="263"/>
      <c r="LD519" s="263"/>
      <c r="LE519" s="263"/>
      <c r="LF519" s="263"/>
      <c r="LG519" s="263"/>
      <c r="LH519" s="263"/>
      <c r="LI519" s="263"/>
      <c r="LJ519" s="263"/>
      <c r="LK519" s="263"/>
      <c r="LL519" s="263"/>
      <c r="LM519" s="263"/>
      <c r="LN519" s="263"/>
      <c r="LO519" s="263"/>
      <c r="LP519" s="263"/>
      <c r="LQ519" s="263"/>
      <c r="LR519" s="263"/>
      <c r="LS519" s="263"/>
      <c r="LT519" s="263"/>
      <c r="LU519" s="263"/>
      <c r="LV519" s="263"/>
      <c r="LW519" s="263"/>
      <c r="LX519" s="263"/>
      <c r="LY519" s="263"/>
      <c r="LZ519" s="263"/>
      <c r="MA519" s="263"/>
      <c r="MB519" s="263"/>
      <c r="MC519" s="263"/>
      <c r="MD519" s="263"/>
      <c r="ME519" s="263"/>
      <c r="MF519" s="263"/>
      <c r="MG519" s="263"/>
      <c r="MH519" s="263"/>
      <c r="MI519" s="263"/>
      <c r="MJ519" s="263"/>
      <c r="MK519" s="263"/>
      <c r="ML519" s="263"/>
      <c r="MM519" s="263"/>
      <c r="MN519" s="263"/>
      <c r="MO519" s="263"/>
      <c r="MP519" s="263"/>
      <c r="MQ519" s="263"/>
      <c r="MR519" s="263"/>
      <c r="MS519" s="263"/>
      <c r="MT519" s="263"/>
      <c r="MU519" s="263"/>
      <c r="MV519" s="263"/>
      <c r="MW519" s="263"/>
      <c r="MX519" s="263"/>
      <c r="MY519" s="263"/>
      <c r="MZ519" s="263"/>
      <c r="NA519" s="263"/>
      <c r="NB519" s="263"/>
      <c r="NC519" s="263"/>
      <c r="ND519" s="263"/>
      <c r="NE519" s="263"/>
      <c r="NF519" s="263"/>
      <c r="NG519" s="263"/>
      <c r="NH519" s="263"/>
      <c r="NI519" s="263"/>
      <c r="NJ519" s="263"/>
      <c r="NK519" s="263"/>
      <c r="NL519" s="263"/>
      <c r="NM519" s="263"/>
      <c r="NN519" s="263"/>
      <c r="NO519" s="263"/>
      <c r="NP519" s="263"/>
      <c r="NQ519" s="263"/>
      <c r="NR519" s="263"/>
      <c r="NS519" s="263"/>
      <c r="NT519" s="263"/>
      <c r="NU519" s="263"/>
      <c r="NV519" s="263"/>
      <c r="NW519" s="263"/>
      <c r="NX519" s="263"/>
      <c r="NY519" s="263"/>
      <c r="NZ519" s="263"/>
      <c r="OA519" s="263"/>
      <c r="OB519" s="263"/>
      <c r="OC519" s="263"/>
      <c r="OD519" s="263"/>
      <c r="OE519" s="263"/>
      <c r="OF519" s="263"/>
      <c r="OG519" s="263"/>
      <c r="OH519" s="263"/>
      <c r="OI519" s="263"/>
      <c r="OJ519" s="263"/>
      <c r="OK519" s="263"/>
      <c r="OL519" s="263"/>
      <c r="OM519" s="263"/>
      <c r="ON519" s="263"/>
      <c r="OO519" s="263"/>
      <c r="OP519" s="263"/>
      <c r="OQ519" s="263"/>
      <c r="OR519" s="263"/>
      <c r="OS519" s="263"/>
      <c r="OT519" s="263"/>
      <c r="OU519" s="263"/>
      <c r="OV519" s="263"/>
      <c r="OW519" s="263"/>
      <c r="OX519" s="263"/>
      <c r="OY519" s="263"/>
      <c r="OZ519" s="263"/>
      <c r="PA519" s="263"/>
      <c r="PB519" s="263"/>
      <c r="PC519" s="263"/>
      <c r="PD519" s="263"/>
      <c r="PE519" s="263"/>
      <c r="PF519" s="263"/>
      <c r="PG519" s="263"/>
      <c r="PH519" s="263"/>
      <c r="PI519" s="263"/>
      <c r="PJ519" s="263"/>
      <c r="PK519" s="263"/>
      <c r="PL519" s="263"/>
      <c r="PM519" s="263"/>
      <c r="PN519" s="263"/>
      <c r="PO519" s="263"/>
      <c r="PP519" s="263"/>
      <c r="PQ519" s="263"/>
      <c r="PR519" s="263"/>
      <c r="PS519" s="263"/>
      <c r="PT519" s="263"/>
      <c r="PU519" s="263"/>
      <c r="PV519" s="263"/>
      <c r="PW519" s="263"/>
      <c r="PX519" s="263"/>
      <c r="PY519" s="263"/>
      <c r="PZ519" s="263"/>
      <c r="QA519" s="263"/>
      <c r="QB519" s="263"/>
      <c r="QC519" s="263"/>
      <c r="QD519" s="263"/>
      <c r="QE519" s="263"/>
      <c r="QF519" s="263"/>
      <c r="QG519" s="263"/>
      <c r="QH519" s="263"/>
      <c r="QI519" s="263"/>
      <c r="QJ519" s="263"/>
      <c r="QK519" s="263"/>
      <c r="QL519" s="263"/>
      <c r="QM519" s="263"/>
      <c r="QN519" s="263"/>
      <c r="QO519" s="263"/>
      <c r="QP519" s="263"/>
      <c r="QQ519" s="263"/>
      <c r="QR519" s="263"/>
      <c r="QS519" s="263"/>
      <c r="QT519" s="263"/>
      <c r="QU519" s="263"/>
      <c r="QV519" s="263"/>
      <c r="QW519" s="263"/>
      <c r="QX519" s="263"/>
      <c r="QY519" s="263"/>
      <c r="QZ519" s="263"/>
      <c r="RA519" s="263"/>
      <c r="RB519" s="263"/>
      <c r="RC519" s="263"/>
      <c r="RD519" s="263"/>
      <c r="RE519" s="263"/>
      <c r="RF519" s="263"/>
      <c r="RG519" s="263"/>
      <c r="RH519" s="263"/>
      <c r="RI519" s="263"/>
      <c r="RJ519" s="263"/>
      <c r="RK519" s="263"/>
      <c r="RL519" s="263"/>
      <c r="RM519" s="263"/>
      <c r="RN519" s="263"/>
      <c r="RO519" s="263"/>
      <c r="RP519" s="263"/>
      <c r="RQ519" s="263"/>
      <c r="RR519" s="263"/>
      <c r="RS519" s="263"/>
      <c r="RT519" s="263"/>
      <c r="RU519" s="263"/>
      <c r="RV519" s="263"/>
      <c r="RW519" s="263"/>
      <c r="RX519" s="263"/>
      <c r="RY519" s="263"/>
      <c r="RZ519" s="263"/>
      <c r="SA519" s="263"/>
      <c r="SB519" s="263"/>
      <c r="SC519" s="263"/>
      <c r="SD519" s="263"/>
      <c r="SE519" s="263"/>
      <c r="SF519" s="263"/>
      <c r="SG519" s="263"/>
      <c r="SH519" s="263"/>
      <c r="SI519" s="263"/>
      <c r="SJ519" s="263"/>
      <c r="SK519" s="263"/>
      <c r="SL519" s="263"/>
      <c r="SM519" s="263"/>
      <c r="SN519" s="263"/>
      <c r="SO519" s="263"/>
      <c r="SP519" s="263"/>
      <c r="SQ519" s="263"/>
      <c r="SR519" s="263"/>
      <c r="SS519" s="263"/>
      <c r="ST519" s="263"/>
      <c r="SU519" s="263"/>
      <c r="SV519" s="263"/>
      <c r="SW519" s="263"/>
      <c r="SX519" s="263"/>
      <c r="SY519" s="263"/>
      <c r="SZ519" s="263"/>
      <c r="TA519" s="263"/>
      <c r="TB519" s="263"/>
      <c r="TC519" s="263"/>
      <c r="TD519" s="263"/>
      <c r="TE519" s="263"/>
      <c r="TF519" s="263"/>
      <c r="TG519" s="263"/>
      <c r="TH519" s="263"/>
      <c r="TI519" s="263"/>
      <c r="TJ519" s="263"/>
      <c r="TK519" s="263"/>
      <c r="TL519" s="263"/>
      <c r="TM519" s="263"/>
      <c r="TN519" s="263"/>
      <c r="TO519" s="263"/>
      <c r="TP519" s="263"/>
      <c r="TQ519" s="263"/>
      <c r="TR519" s="263"/>
      <c r="TS519" s="263"/>
      <c r="TT519" s="263"/>
      <c r="TU519" s="263"/>
      <c r="TV519" s="263"/>
      <c r="TW519" s="263"/>
      <c r="TX519" s="263"/>
      <c r="TY519" s="263"/>
      <c r="TZ519" s="263"/>
      <c r="UA519" s="263"/>
      <c r="UB519" s="263"/>
      <c r="UC519" s="263"/>
      <c r="UD519" s="263"/>
      <c r="UE519" s="263"/>
      <c r="UF519" s="263"/>
      <c r="UG519" s="263"/>
      <c r="UH519" s="263"/>
      <c r="UI519" s="263"/>
      <c r="UJ519" s="263"/>
      <c r="UK519" s="263"/>
      <c r="UL519" s="263"/>
      <c r="UM519" s="263"/>
      <c r="UN519" s="263"/>
      <c r="UO519" s="263"/>
      <c r="UP519" s="263"/>
      <c r="UQ519" s="263"/>
      <c r="UR519" s="263"/>
      <c r="US519" s="263"/>
      <c r="UT519" s="263"/>
      <c r="UU519" s="263"/>
      <c r="UV519" s="263"/>
      <c r="UW519" s="263"/>
      <c r="UX519" s="263"/>
      <c r="UY519" s="263"/>
      <c r="UZ519" s="263"/>
      <c r="VA519" s="263"/>
      <c r="VB519" s="263"/>
      <c r="VC519" s="263"/>
      <c r="VD519" s="263"/>
      <c r="VE519" s="263"/>
      <c r="VF519" s="263"/>
      <c r="VG519" s="263"/>
      <c r="VH519" s="263"/>
      <c r="VI519" s="263"/>
      <c r="VJ519" s="263"/>
      <c r="VK519" s="263"/>
      <c r="VL519" s="263"/>
      <c r="VM519" s="263"/>
      <c r="VN519" s="263"/>
      <c r="VO519" s="263"/>
      <c r="VP519" s="263"/>
      <c r="VQ519" s="263"/>
      <c r="VR519" s="263"/>
      <c r="VS519" s="263"/>
      <c r="VT519" s="263"/>
      <c r="VU519" s="263"/>
      <c r="VV519" s="263"/>
      <c r="VW519" s="263"/>
      <c r="VX519" s="263"/>
      <c r="VY519" s="263"/>
      <c r="VZ519" s="263"/>
      <c r="WA519" s="263"/>
      <c r="WB519" s="263"/>
      <c r="WC519" s="263"/>
      <c r="WD519" s="263"/>
      <c r="WE519" s="263"/>
      <c r="WF519" s="263"/>
      <c r="WG519" s="263"/>
      <c r="WH519" s="263"/>
      <c r="WI519" s="263"/>
      <c r="WJ519" s="263"/>
      <c r="WK519" s="263"/>
      <c r="WL519" s="263"/>
      <c r="WM519" s="263"/>
      <c r="WN519" s="263"/>
      <c r="WO519" s="263"/>
      <c r="WP519" s="263"/>
      <c r="WQ519" s="263"/>
      <c r="WR519" s="263"/>
      <c r="WS519" s="263"/>
      <c r="WT519" s="263"/>
      <c r="WU519" s="263"/>
      <c r="WV519" s="263"/>
      <c r="WW519" s="263"/>
      <c r="WX519" s="263"/>
      <c r="WY519" s="263"/>
      <c r="WZ519" s="263"/>
      <c r="XA519" s="263"/>
      <c r="XB519" s="263"/>
      <c r="XC519" s="263"/>
      <c r="XD519" s="263"/>
      <c r="XE519" s="263"/>
      <c r="XF519" s="263"/>
      <c r="XG519" s="263"/>
      <c r="XH519" s="263"/>
      <c r="XI519" s="263"/>
      <c r="XJ519" s="263"/>
      <c r="XK519" s="263"/>
      <c r="XL519" s="263"/>
      <c r="XM519" s="263"/>
      <c r="XN519" s="263"/>
      <c r="XO519" s="263"/>
      <c r="XP519" s="263"/>
      <c r="XQ519" s="263"/>
      <c r="XR519" s="263"/>
      <c r="XS519" s="263"/>
      <c r="XT519" s="263"/>
      <c r="XU519" s="263"/>
      <c r="XV519" s="263"/>
      <c r="XW519" s="263"/>
      <c r="XX519" s="263"/>
      <c r="XY519" s="263"/>
      <c r="XZ519" s="263"/>
      <c r="YA519" s="263"/>
      <c r="YB519" s="263"/>
      <c r="YC519" s="263"/>
      <c r="YD519" s="263"/>
      <c r="YE519" s="263"/>
      <c r="YF519" s="263"/>
      <c r="YG519" s="263"/>
      <c r="YH519" s="263"/>
      <c r="YI519" s="263"/>
      <c r="YJ519" s="263"/>
      <c r="YK519" s="263"/>
      <c r="YL519" s="263"/>
      <c r="YM519" s="263"/>
      <c r="YN519" s="263"/>
      <c r="YO519" s="263"/>
      <c r="YP519" s="263"/>
      <c r="YQ519" s="263"/>
      <c r="YR519" s="263"/>
      <c r="YS519" s="263"/>
      <c r="YT519" s="263"/>
      <c r="YU519" s="263"/>
      <c r="YV519" s="263"/>
      <c r="YW519" s="263"/>
      <c r="YX519" s="263"/>
      <c r="YY519" s="263"/>
      <c r="YZ519" s="263"/>
      <c r="ZA519" s="263"/>
      <c r="ZB519" s="263"/>
      <c r="ZC519" s="263"/>
      <c r="ZD519" s="263"/>
      <c r="ZE519" s="263"/>
      <c r="ZF519" s="263"/>
      <c r="ZG519" s="263"/>
      <c r="ZH519" s="263"/>
      <c r="ZI519" s="263"/>
      <c r="ZJ519" s="263"/>
      <c r="ZK519" s="263"/>
      <c r="ZL519" s="263"/>
      <c r="ZM519" s="263"/>
      <c r="ZN519" s="263"/>
      <c r="ZO519" s="263"/>
      <c r="ZP519" s="263"/>
      <c r="ZQ519" s="263"/>
      <c r="ZR519" s="263"/>
      <c r="ZS519" s="263"/>
      <c r="ZT519" s="263"/>
      <c r="ZU519" s="263"/>
      <c r="ZV519" s="263"/>
      <c r="ZW519" s="263"/>
      <c r="ZX519" s="263"/>
      <c r="ZY519" s="263"/>
      <c r="ZZ519" s="263"/>
      <c r="AAA519" s="263"/>
      <c r="AAB519" s="263"/>
      <c r="AAC519" s="263"/>
      <c r="AAD519" s="263"/>
      <c r="AAE519" s="263"/>
      <c r="AAF519" s="263"/>
      <c r="AAG519" s="263"/>
      <c r="AAH519" s="263"/>
      <c r="AAI519" s="263"/>
      <c r="AAJ519" s="263"/>
      <c r="AAK519" s="263"/>
      <c r="AAL519" s="263"/>
      <c r="AAM519" s="263"/>
      <c r="AAN519" s="263"/>
      <c r="AAO519" s="263"/>
      <c r="AAP519" s="263"/>
      <c r="AAQ519" s="263"/>
      <c r="AAR519" s="263"/>
      <c r="AAS519" s="263"/>
      <c r="AAT519" s="263"/>
      <c r="AAU519" s="263"/>
      <c r="AAV519" s="263"/>
      <c r="AAW519" s="263"/>
      <c r="AAX519" s="263"/>
      <c r="AAY519" s="263"/>
      <c r="AAZ519" s="263"/>
      <c r="ABA519" s="263"/>
      <c r="ABB519" s="263"/>
      <c r="ABC519" s="263"/>
      <c r="ABD519" s="263"/>
      <c r="ABE519" s="263"/>
      <c r="ABF519" s="263"/>
      <c r="ABG519" s="263"/>
      <c r="ABH519" s="263"/>
      <c r="ABI519" s="263"/>
      <c r="ABJ519" s="263"/>
      <c r="ABK519" s="263"/>
      <c r="ABL519" s="263"/>
      <c r="ABM519" s="263"/>
      <c r="ABN519" s="263"/>
      <c r="ABO519" s="263"/>
      <c r="ABP519" s="263"/>
      <c r="ABQ519" s="263"/>
      <c r="ABR519" s="263"/>
      <c r="ABS519" s="263"/>
      <c r="ABT519" s="263"/>
      <c r="ABU519" s="263"/>
      <c r="ABV519" s="263"/>
      <c r="ABW519" s="263"/>
      <c r="ABX519" s="263"/>
      <c r="ABY519" s="263"/>
      <c r="ABZ519" s="263"/>
      <c r="ACA519" s="263"/>
      <c r="ACB519" s="263"/>
      <c r="ACC519" s="263"/>
      <c r="ACD519" s="263"/>
      <c r="ACE519" s="263"/>
      <c r="ACF519" s="263"/>
      <c r="ACG519" s="263"/>
      <c r="ACH519" s="263"/>
      <c r="ACI519" s="263"/>
      <c r="ACJ519" s="263"/>
      <c r="ACK519" s="263"/>
      <c r="ACL519" s="263"/>
      <c r="ACM519" s="263"/>
      <c r="ACN519" s="263"/>
      <c r="ACO519" s="263"/>
      <c r="ACP519" s="263"/>
      <c r="ACQ519" s="263"/>
      <c r="ACR519" s="263"/>
      <c r="ACS519" s="263"/>
      <c r="ACT519" s="263"/>
      <c r="ACU519" s="263"/>
      <c r="ACV519" s="263"/>
      <c r="ACW519" s="263"/>
      <c r="ACX519" s="263"/>
      <c r="ACY519" s="263"/>
      <c r="ACZ519" s="263"/>
      <c r="ADA519" s="263"/>
      <c r="ADB519" s="263"/>
      <c r="ADC519" s="263"/>
      <c r="ADD519" s="263"/>
      <c r="ADE519" s="263"/>
      <c r="ADF519" s="263"/>
      <c r="ADG519" s="263"/>
      <c r="ADH519" s="263"/>
      <c r="ADI519" s="263"/>
      <c r="ADJ519" s="263"/>
      <c r="ADK519" s="263"/>
      <c r="ADL519" s="263"/>
      <c r="ADM519" s="263"/>
      <c r="ADN519" s="263"/>
      <c r="ADO519" s="263"/>
      <c r="ADP519" s="263"/>
      <c r="ADQ519" s="263"/>
      <c r="ADR519" s="263"/>
      <c r="ADS519" s="263"/>
      <c r="ADT519" s="263"/>
      <c r="ADU519" s="263"/>
      <c r="ADV519" s="263"/>
      <c r="ADW519" s="263"/>
      <c r="ADX519" s="263"/>
      <c r="ADY519" s="263"/>
      <c r="ADZ519" s="263"/>
      <c r="AEA519" s="263"/>
      <c r="AEB519" s="263"/>
      <c r="AEC519" s="263"/>
      <c r="AED519" s="263"/>
      <c r="AEE519" s="263"/>
      <c r="AEF519" s="263"/>
      <c r="AEG519" s="263"/>
      <c r="AEH519" s="263"/>
      <c r="AEI519" s="263"/>
      <c r="AEJ519" s="263"/>
      <c r="AEK519" s="263"/>
      <c r="AEL519" s="263"/>
      <c r="AEM519" s="263"/>
      <c r="AEN519" s="263"/>
      <c r="AEO519" s="263"/>
      <c r="AEP519" s="263"/>
      <c r="AEQ519" s="263"/>
      <c r="AER519" s="263"/>
      <c r="AES519" s="263"/>
      <c r="AET519" s="263"/>
      <c r="AEU519" s="263"/>
      <c r="AEV519" s="263"/>
      <c r="AEW519" s="263"/>
      <c r="AEX519" s="263"/>
      <c r="AEY519" s="263"/>
      <c r="AEZ519" s="263"/>
      <c r="AFA519" s="263"/>
      <c r="AFB519" s="263"/>
      <c r="AFC519" s="263"/>
      <c r="AFD519" s="263"/>
      <c r="AFE519" s="263"/>
      <c r="AFF519" s="263"/>
      <c r="AFG519" s="263"/>
      <c r="AFH519" s="263"/>
      <c r="AFI519" s="263"/>
      <c r="AFJ519" s="263"/>
      <c r="AFK519" s="263"/>
      <c r="AFL519" s="263"/>
      <c r="AFM519" s="263"/>
      <c r="AFN519" s="263"/>
      <c r="AFO519" s="263"/>
      <c r="AFP519" s="263"/>
      <c r="AFQ519" s="263"/>
      <c r="AFR519" s="263"/>
      <c r="AFS519" s="263"/>
      <c r="AFT519" s="263"/>
      <c r="AFU519" s="263"/>
      <c r="AFV519" s="263"/>
      <c r="AFW519" s="263"/>
      <c r="AFX519" s="263"/>
      <c r="AFY519" s="263"/>
      <c r="AFZ519" s="263"/>
      <c r="AGA519" s="263"/>
      <c r="AGB519" s="263"/>
      <c r="AGC519" s="263"/>
      <c r="AGD519" s="263"/>
      <c r="AGE519" s="263"/>
      <c r="AGF519" s="263"/>
      <c r="AGG519" s="263"/>
      <c r="AGH519" s="263"/>
      <c r="AGI519" s="263"/>
      <c r="AGJ519" s="263"/>
      <c r="AGK519" s="263"/>
      <c r="AGL519" s="263"/>
      <c r="AGM519" s="263"/>
      <c r="AGN519" s="263"/>
      <c r="AGO519" s="263"/>
      <c r="AGP519" s="263"/>
      <c r="AGQ519" s="263"/>
      <c r="AGR519" s="263"/>
      <c r="AGS519" s="263"/>
      <c r="AGT519" s="263"/>
      <c r="AGU519" s="263"/>
      <c r="AGV519" s="263"/>
      <c r="AGW519" s="263"/>
      <c r="AGX519" s="263"/>
      <c r="AGY519" s="263"/>
      <c r="AGZ519" s="263"/>
      <c r="AHA519" s="263"/>
      <c r="AHB519" s="263"/>
      <c r="AHC519" s="263"/>
      <c r="AHD519" s="263"/>
      <c r="AHE519" s="263"/>
      <c r="AHF519" s="263"/>
      <c r="AHG519" s="263"/>
      <c r="AHH519" s="263"/>
      <c r="AHI519" s="263"/>
      <c r="AHJ519" s="263"/>
      <c r="AHK519" s="263"/>
      <c r="AHL519" s="263"/>
      <c r="AHM519" s="263"/>
      <c r="AHN519" s="263"/>
      <c r="AHO519" s="263"/>
      <c r="AHP519" s="263"/>
      <c r="AHQ519" s="263"/>
      <c r="AHR519" s="263"/>
      <c r="AHS519" s="263"/>
      <c r="AHT519" s="263"/>
      <c r="AHU519" s="263"/>
      <c r="AHV519" s="263"/>
      <c r="AHW519" s="263"/>
      <c r="AHX519" s="263"/>
      <c r="AHY519" s="263"/>
      <c r="AHZ519" s="263"/>
      <c r="AIA519" s="263"/>
      <c r="AIB519" s="263"/>
      <c r="AIC519" s="263"/>
      <c r="AID519" s="263"/>
      <c r="AIE519" s="263"/>
      <c r="AIF519" s="263"/>
      <c r="AIG519" s="263"/>
      <c r="AIH519" s="263"/>
      <c r="AII519" s="263"/>
      <c r="AIJ519" s="263"/>
      <c r="AIK519" s="263"/>
      <c r="AIL519" s="263"/>
      <c r="AIM519" s="263"/>
      <c r="AIN519" s="263"/>
      <c r="AIO519" s="263"/>
      <c r="AIP519" s="263"/>
      <c r="AIQ519" s="263"/>
      <c r="AIR519" s="263"/>
      <c r="AIS519" s="263"/>
      <c r="AIT519" s="263"/>
      <c r="AIU519" s="263"/>
      <c r="AIV519" s="263"/>
      <c r="AIW519" s="263"/>
      <c r="AIX519" s="263"/>
      <c r="AIY519" s="263"/>
      <c r="AIZ519" s="263"/>
      <c r="AJA519" s="263"/>
      <c r="AJB519" s="263"/>
      <c r="AJC519" s="263"/>
      <c r="AJD519" s="263"/>
      <c r="AJE519" s="263"/>
      <c r="AJF519" s="263"/>
      <c r="AJG519" s="263"/>
      <c r="AJH519" s="263"/>
      <c r="AJI519" s="263"/>
      <c r="AJJ519" s="263"/>
      <c r="AJK519" s="263"/>
      <c r="AJL519" s="263"/>
      <c r="AJM519" s="263"/>
      <c r="AJN519" s="263"/>
      <c r="AJO519" s="263"/>
      <c r="AJP519" s="263"/>
      <c r="AJQ519" s="263"/>
      <c r="AJR519" s="263"/>
      <c r="AJS519" s="263"/>
      <c r="AJT519" s="263"/>
      <c r="AJU519" s="263"/>
      <c r="AJV519" s="263"/>
      <c r="AJW519" s="263"/>
      <c r="AJX519" s="263"/>
      <c r="AJY519" s="263"/>
      <c r="AJZ519" s="263"/>
      <c r="AKA519" s="263"/>
      <c r="AKB519" s="263"/>
      <c r="AKC519" s="263"/>
      <c r="AKD519" s="263"/>
      <c r="AKE519" s="263"/>
      <c r="AKF519" s="263"/>
      <c r="AKG519" s="263"/>
      <c r="AKH519" s="263"/>
      <c r="AKI519" s="263"/>
      <c r="AKJ519" s="263"/>
      <c r="AKK519" s="263"/>
      <c r="AKL519" s="263"/>
      <c r="AKM519" s="263"/>
      <c r="AKN519" s="263"/>
      <c r="AKO519" s="263"/>
      <c r="AKP519" s="263"/>
      <c r="AKQ519" s="263"/>
      <c r="AKR519" s="263"/>
      <c r="AKS519" s="263"/>
      <c r="AKT519" s="263"/>
      <c r="AKU519" s="263"/>
      <c r="AKV519" s="263"/>
      <c r="AKW519" s="263"/>
      <c r="AKX519" s="263"/>
      <c r="AKY519" s="263"/>
      <c r="AKZ519" s="263"/>
      <c r="ALA519" s="263"/>
      <c r="ALB519" s="263"/>
      <c r="ALC519" s="263"/>
      <c r="ALD519" s="263"/>
      <c r="ALE519" s="263"/>
      <c r="ALF519" s="263"/>
      <c r="ALG519" s="263"/>
      <c r="ALH519" s="263"/>
      <c r="ALI519" s="263"/>
      <c r="ALJ519" s="263"/>
      <c r="ALK519" s="263"/>
      <c r="ALL519" s="263"/>
      <c r="ALM519" s="263"/>
      <c r="ALN519" s="263"/>
      <c r="ALO519" s="263"/>
      <c r="ALP519" s="263"/>
      <c r="ALQ519" s="263"/>
      <c r="ALR519" s="263"/>
      <c r="ALS519" s="263"/>
      <c r="ALT519" s="263"/>
      <c r="ALU519" s="263"/>
      <c r="ALV519" s="263"/>
      <c r="ALW519" s="263"/>
      <c r="ALX519" s="263"/>
      <c r="ALY519" s="263"/>
      <c r="ALZ519" s="263"/>
      <c r="AMA519" s="263"/>
      <c r="AMB519" s="263"/>
      <c r="AMC519" s="263"/>
      <c r="AMD519" s="263"/>
      <c r="AME519" s="263"/>
      <c r="AMF519" s="263"/>
      <c r="AMG519" s="263"/>
      <c r="AMH519" s="263"/>
      <c r="AMI519" s="263"/>
      <c r="AMJ519" s="263"/>
      <c r="AMK519" s="263"/>
      <c r="AML519" s="263"/>
      <c r="AMM519" s="263"/>
      <c r="AMN519" s="263"/>
      <c r="AMO519" s="263"/>
      <c r="AMP519" s="263"/>
      <c r="AMQ519" s="263"/>
      <c r="AMR519" s="263"/>
      <c r="AMS519" s="263"/>
      <c r="AMT519" s="263"/>
      <c r="AMU519" s="263"/>
      <c r="AMV519" s="263"/>
      <c r="AMW519" s="263"/>
      <c r="AMX519" s="263"/>
      <c r="AMY519" s="263"/>
      <c r="AMZ519" s="263"/>
      <c r="ANA519" s="263"/>
      <c r="ANB519" s="263"/>
      <c r="ANC519" s="263"/>
      <c r="AND519" s="263"/>
      <c r="ANE519" s="263"/>
      <c r="ANF519" s="263"/>
      <c r="ANG519" s="263"/>
      <c r="ANH519" s="263"/>
      <c r="ANI519" s="263"/>
      <c r="ANJ519" s="263"/>
      <c r="ANK519" s="263"/>
      <c r="ANL519" s="263"/>
      <c r="ANM519" s="263"/>
      <c r="ANN519" s="263"/>
      <c r="ANO519" s="263"/>
      <c r="ANP519" s="263"/>
      <c r="ANQ519" s="263"/>
      <c r="ANR519" s="263"/>
      <c r="ANS519" s="263"/>
      <c r="ANT519" s="263"/>
      <c r="ANU519" s="263"/>
      <c r="ANV519" s="263"/>
      <c r="ANW519" s="263"/>
      <c r="ANX519" s="263"/>
      <c r="ANY519" s="263"/>
      <c r="ANZ519" s="263"/>
      <c r="AOA519" s="263"/>
      <c r="AOB519" s="263"/>
      <c r="AOC519" s="263"/>
      <c r="AOD519" s="263"/>
      <c r="AOE519" s="263"/>
      <c r="AOF519" s="263"/>
      <c r="AOG519" s="263"/>
      <c r="AOH519" s="263"/>
      <c r="AOI519" s="263"/>
      <c r="AOJ519" s="263"/>
      <c r="AOK519" s="263"/>
      <c r="AOL519" s="263"/>
      <c r="AOM519" s="263"/>
      <c r="AON519" s="263"/>
      <c r="AOO519" s="263"/>
      <c r="AOP519" s="263"/>
      <c r="AOQ519" s="263"/>
      <c r="AOR519" s="263"/>
      <c r="AOS519" s="263"/>
      <c r="AOT519" s="263"/>
      <c r="AOU519" s="263"/>
    </row>
    <row r="520" spans="1:1087" s="264" customFormat="1">
      <c r="A520" s="332"/>
      <c r="B520" s="328"/>
      <c r="C520" s="292"/>
      <c r="D520" s="292"/>
      <c r="E520" s="292"/>
      <c r="F520" s="333"/>
      <c r="G520" s="334"/>
      <c r="H520" s="334"/>
      <c r="I520" s="335"/>
      <c r="J520" s="292"/>
      <c r="K520" s="336"/>
      <c r="L520" s="292"/>
      <c r="N520" s="263"/>
      <c r="O520" s="263"/>
      <c r="P520" s="263"/>
      <c r="Q520" s="263"/>
      <c r="R520" s="263"/>
      <c r="S520" s="263"/>
      <c r="T520" s="263"/>
      <c r="U520" s="263"/>
      <c r="V520" s="263"/>
      <c r="W520" s="263"/>
      <c r="X520" s="263"/>
      <c r="Y520" s="263"/>
      <c r="Z520" s="263"/>
      <c r="AA520" s="263"/>
      <c r="AB520" s="263"/>
      <c r="AC520" s="263"/>
      <c r="AD520" s="263"/>
      <c r="AE520" s="263"/>
      <c r="AF520" s="263"/>
      <c r="AG520" s="263"/>
      <c r="AH520" s="263"/>
      <c r="AI520" s="263"/>
      <c r="AJ520" s="263"/>
      <c r="AK520" s="263"/>
      <c r="AL520" s="263"/>
      <c r="AM520" s="263"/>
      <c r="AN520" s="263"/>
      <c r="AO520" s="263"/>
      <c r="AP520" s="263"/>
      <c r="AQ520" s="263"/>
      <c r="AR520" s="263"/>
      <c r="AS520" s="263"/>
      <c r="AT520" s="263"/>
      <c r="AU520" s="263"/>
      <c r="AV520" s="263"/>
      <c r="AW520" s="263"/>
      <c r="AX520" s="263"/>
      <c r="AY520" s="263"/>
      <c r="AZ520" s="263"/>
      <c r="BA520" s="263"/>
      <c r="BB520" s="263"/>
      <c r="BC520" s="263"/>
      <c r="BD520" s="263"/>
      <c r="BE520" s="263"/>
      <c r="BF520" s="263"/>
      <c r="BG520" s="263"/>
      <c r="BH520" s="263"/>
      <c r="BI520" s="263"/>
      <c r="BJ520" s="263"/>
      <c r="BK520" s="263"/>
      <c r="BL520" s="263"/>
      <c r="BM520" s="263"/>
      <c r="BN520" s="263"/>
      <c r="BO520" s="263"/>
      <c r="BP520" s="263"/>
      <c r="BQ520" s="263"/>
      <c r="BR520" s="263"/>
      <c r="BS520" s="263"/>
      <c r="BT520" s="263"/>
      <c r="BU520" s="263"/>
      <c r="BV520" s="263"/>
      <c r="BW520" s="263"/>
      <c r="BX520" s="263"/>
      <c r="BY520" s="263"/>
      <c r="BZ520" s="263"/>
      <c r="CA520" s="263"/>
      <c r="CB520" s="263"/>
      <c r="CC520" s="263"/>
      <c r="CD520" s="263"/>
      <c r="CE520" s="263"/>
      <c r="CF520" s="263"/>
      <c r="CG520" s="263"/>
      <c r="CH520" s="263"/>
      <c r="CI520" s="263"/>
      <c r="CJ520" s="263"/>
      <c r="CK520" s="263"/>
      <c r="CL520" s="263"/>
      <c r="CM520" s="263"/>
      <c r="CN520" s="263"/>
      <c r="CO520" s="263"/>
      <c r="CP520" s="263"/>
      <c r="CQ520" s="263"/>
      <c r="CR520" s="263"/>
      <c r="CS520" s="263"/>
      <c r="CT520" s="263"/>
      <c r="CU520" s="263"/>
      <c r="CV520" s="263"/>
      <c r="CW520" s="263"/>
      <c r="CX520" s="263"/>
      <c r="CY520" s="263"/>
      <c r="CZ520" s="263"/>
      <c r="DA520" s="263"/>
      <c r="DB520" s="263"/>
      <c r="DC520" s="263"/>
      <c r="DD520" s="263"/>
      <c r="DE520" s="263"/>
      <c r="DF520" s="263"/>
      <c r="DG520" s="263"/>
      <c r="DH520" s="263"/>
      <c r="DI520" s="263"/>
      <c r="DJ520" s="263"/>
      <c r="DK520" s="263"/>
      <c r="DL520" s="263"/>
      <c r="DM520" s="263"/>
      <c r="DN520" s="263"/>
      <c r="DO520" s="263"/>
      <c r="DP520" s="263"/>
      <c r="DQ520" s="263"/>
      <c r="DR520" s="263"/>
      <c r="DS520" s="263"/>
      <c r="DT520" s="263"/>
      <c r="DU520" s="263"/>
      <c r="DV520" s="263"/>
      <c r="DW520" s="263"/>
      <c r="DX520" s="263"/>
      <c r="DY520" s="263"/>
      <c r="DZ520" s="263"/>
      <c r="EA520" s="263"/>
      <c r="EB520" s="263"/>
      <c r="EC520" s="263"/>
      <c r="ED520" s="263"/>
      <c r="EE520" s="263"/>
      <c r="EF520" s="263"/>
      <c r="EG520" s="263"/>
      <c r="EH520" s="263"/>
      <c r="EI520" s="263"/>
      <c r="EJ520" s="263"/>
      <c r="EK520" s="263"/>
      <c r="EL520" s="263"/>
      <c r="EM520" s="263"/>
      <c r="EN520" s="263"/>
      <c r="EO520" s="263"/>
      <c r="EP520" s="263"/>
      <c r="EQ520" s="263"/>
      <c r="ER520" s="263"/>
      <c r="ES520" s="263"/>
      <c r="ET520" s="263"/>
      <c r="EU520" s="263"/>
      <c r="EV520" s="263"/>
      <c r="EW520" s="263"/>
      <c r="EX520" s="263"/>
      <c r="EY520" s="263"/>
      <c r="EZ520" s="263"/>
      <c r="FA520" s="263"/>
      <c r="FB520" s="263"/>
      <c r="FC520" s="263"/>
      <c r="FD520" s="263"/>
      <c r="FE520" s="263"/>
      <c r="FF520" s="263"/>
      <c r="FG520" s="263"/>
      <c r="FH520" s="263"/>
      <c r="FI520" s="263"/>
      <c r="FJ520" s="263"/>
      <c r="FK520" s="263"/>
      <c r="FL520" s="263"/>
      <c r="FM520" s="263"/>
      <c r="FN520" s="263"/>
      <c r="FO520" s="263"/>
      <c r="FP520" s="263"/>
      <c r="FQ520" s="263"/>
      <c r="FR520" s="263"/>
      <c r="FS520" s="263"/>
      <c r="FT520" s="263"/>
      <c r="FU520" s="263"/>
      <c r="FV520" s="263"/>
      <c r="FW520" s="263"/>
      <c r="FX520" s="263"/>
      <c r="FY520" s="263"/>
      <c r="FZ520" s="263"/>
      <c r="GA520" s="263"/>
      <c r="GB520" s="263"/>
      <c r="GC520" s="263"/>
      <c r="GD520" s="263"/>
      <c r="GE520" s="263"/>
      <c r="GF520" s="263"/>
      <c r="GG520" s="263"/>
      <c r="GH520" s="263"/>
      <c r="GI520" s="263"/>
      <c r="GJ520" s="263"/>
      <c r="GK520" s="263"/>
      <c r="GL520" s="263"/>
      <c r="GM520" s="263"/>
      <c r="GN520" s="263"/>
      <c r="GO520" s="263"/>
      <c r="GP520" s="263"/>
      <c r="GQ520" s="263"/>
      <c r="GR520" s="263"/>
      <c r="GS520" s="263"/>
      <c r="GT520" s="263"/>
      <c r="GU520" s="263"/>
      <c r="GV520" s="263"/>
      <c r="GW520" s="263"/>
      <c r="GX520" s="263"/>
      <c r="GY520" s="263"/>
      <c r="GZ520" s="263"/>
      <c r="HA520" s="263"/>
      <c r="HB520" s="263"/>
      <c r="HC520" s="263"/>
      <c r="HD520" s="263"/>
      <c r="HE520" s="263"/>
      <c r="HF520" s="263"/>
      <c r="HG520" s="263"/>
      <c r="HH520" s="263"/>
      <c r="HI520" s="263"/>
      <c r="HJ520" s="263"/>
      <c r="HK520" s="263"/>
      <c r="HL520" s="263"/>
      <c r="HM520" s="263"/>
      <c r="HN520" s="263"/>
      <c r="HO520" s="263"/>
      <c r="HP520" s="263"/>
      <c r="HQ520" s="263"/>
      <c r="HR520" s="263"/>
      <c r="HS520" s="263"/>
      <c r="HT520" s="263"/>
      <c r="HU520" s="263"/>
      <c r="HV520" s="263"/>
      <c r="HW520" s="263"/>
      <c r="HX520" s="263"/>
      <c r="HY520" s="263"/>
      <c r="HZ520" s="263"/>
      <c r="IA520" s="263"/>
      <c r="IB520" s="263"/>
      <c r="IC520" s="263"/>
      <c r="ID520" s="263"/>
      <c r="IE520" s="263"/>
      <c r="IF520" s="263"/>
      <c r="IG520" s="263"/>
      <c r="IH520" s="263"/>
      <c r="II520" s="263"/>
      <c r="IJ520" s="263"/>
      <c r="IK520" s="263"/>
      <c r="IL520" s="263"/>
      <c r="IM520" s="263"/>
      <c r="IN520" s="263"/>
      <c r="IO520" s="263"/>
      <c r="IP520" s="263"/>
      <c r="IQ520" s="263"/>
      <c r="IR520" s="263"/>
      <c r="IS520" s="263"/>
      <c r="IT520" s="263"/>
      <c r="IU520" s="263"/>
      <c r="IV520" s="263"/>
      <c r="IW520" s="263"/>
      <c r="IX520" s="263"/>
      <c r="IY520" s="263"/>
      <c r="IZ520" s="263"/>
      <c r="JA520" s="263"/>
      <c r="JB520" s="263"/>
      <c r="JC520" s="263"/>
      <c r="JD520" s="263"/>
      <c r="JE520" s="263"/>
      <c r="JF520" s="263"/>
      <c r="JG520" s="263"/>
      <c r="JH520" s="263"/>
      <c r="JI520" s="263"/>
      <c r="JJ520" s="263"/>
      <c r="JK520" s="263"/>
      <c r="JL520" s="263"/>
      <c r="JM520" s="263"/>
      <c r="JN520" s="263"/>
      <c r="JO520" s="263"/>
      <c r="JP520" s="263"/>
      <c r="JQ520" s="263"/>
      <c r="JR520" s="263"/>
      <c r="JS520" s="263"/>
      <c r="JT520" s="263"/>
      <c r="JU520" s="263"/>
      <c r="JV520" s="263"/>
      <c r="JW520" s="263"/>
      <c r="JX520" s="263"/>
      <c r="JY520" s="263"/>
      <c r="JZ520" s="263"/>
      <c r="KA520" s="263"/>
      <c r="KB520" s="263"/>
      <c r="KC520" s="263"/>
      <c r="KD520" s="263"/>
      <c r="KE520" s="263"/>
      <c r="KF520" s="263"/>
      <c r="KG520" s="263"/>
      <c r="KH520" s="263"/>
      <c r="KI520" s="263"/>
      <c r="KJ520" s="263"/>
      <c r="KK520" s="263"/>
      <c r="KL520" s="263"/>
      <c r="KM520" s="263"/>
      <c r="KN520" s="263"/>
      <c r="KO520" s="263"/>
      <c r="KP520" s="263"/>
      <c r="KQ520" s="263"/>
      <c r="KR520" s="263"/>
      <c r="KS520" s="263"/>
      <c r="KT520" s="263"/>
      <c r="KU520" s="263"/>
      <c r="KV520" s="263"/>
      <c r="KW520" s="263"/>
      <c r="KX520" s="263"/>
      <c r="KY520" s="263"/>
      <c r="KZ520" s="263"/>
      <c r="LA520" s="263"/>
      <c r="LB520" s="263"/>
      <c r="LC520" s="263"/>
      <c r="LD520" s="263"/>
      <c r="LE520" s="263"/>
      <c r="LF520" s="263"/>
      <c r="LG520" s="263"/>
      <c r="LH520" s="263"/>
      <c r="LI520" s="263"/>
      <c r="LJ520" s="263"/>
      <c r="LK520" s="263"/>
      <c r="LL520" s="263"/>
      <c r="LM520" s="263"/>
      <c r="LN520" s="263"/>
      <c r="LO520" s="263"/>
      <c r="LP520" s="263"/>
      <c r="LQ520" s="263"/>
      <c r="LR520" s="263"/>
      <c r="LS520" s="263"/>
      <c r="LT520" s="263"/>
      <c r="LU520" s="263"/>
      <c r="LV520" s="263"/>
      <c r="LW520" s="263"/>
      <c r="LX520" s="263"/>
      <c r="LY520" s="263"/>
      <c r="LZ520" s="263"/>
      <c r="MA520" s="263"/>
      <c r="MB520" s="263"/>
      <c r="MC520" s="263"/>
      <c r="MD520" s="263"/>
      <c r="ME520" s="263"/>
      <c r="MF520" s="263"/>
      <c r="MG520" s="263"/>
      <c r="MH520" s="263"/>
      <c r="MI520" s="263"/>
      <c r="MJ520" s="263"/>
      <c r="MK520" s="263"/>
      <c r="ML520" s="263"/>
      <c r="MM520" s="263"/>
      <c r="MN520" s="263"/>
      <c r="MO520" s="263"/>
      <c r="MP520" s="263"/>
      <c r="MQ520" s="263"/>
      <c r="MR520" s="263"/>
      <c r="MS520" s="263"/>
      <c r="MT520" s="263"/>
      <c r="MU520" s="263"/>
      <c r="MV520" s="263"/>
      <c r="MW520" s="263"/>
      <c r="MX520" s="263"/>
      <c r="MY520" s="263"/>
      <c r="MZ520" s="263"/>
      <c r="NA520" s="263"/>
      <c r="NB520" s="263"/>
      <c r="NC520" s="263"/>
      <c r="ND520" s="263"/>
      <c r="NE520" s="263"/>
      <c r="NF520" s="263"/>
      <c r="NG520" s="263"/>
      <c r="NH520" s="263"/>
      <c r="NI520" s="263"/>
      <c r="NJ520" s="263"/>
      <c r="NK520" s="263"/>
      <c r="NL520" s="263"/>
      <c r="NM520" s="263"/>
      <c r="NN520" s="263"/>
      <c r="NO520" s="263"/>
      <c r="NP520" s="263"/>
      <c r="NQ520" s="263"/>
      <c r="NR520" s="263"/>
      <c r="NS520" s="263"/>
      <c r="NT520" s="263"/>
      <c r="NU520" s="263"/>
      <c r="NV520" s="263"/>
      <c r="NW520" s="263"/>
      <c r="NX520" s="263"/>
      <c r="NY520" s="263"/>
      <c r="NZ520" s="263"/>
      <c r="OA520" s="263"/>
      <c r="OB520" s="263"/>
      <c r="OC520" s="263"/>
      <c r="OD520" s="263"/>
      <c r="OE520" s="263"/>
      <c r="OF520" s="263"/>
      <c r="OG520" s="263"/>
      <c r="OH520" s="263"/>
      <c r="OI520" s="263"/>
      <c r="OJ520" s="263"/>
      <c r="OK520" s="263"/>
      <c r="OL520" s="263"/>
      <c r="OM520" s="263"/>
      <c r="ON520" s="263"/>
      <c r="OO520" s="263"/>
      <c r="OP520" s="263"/>
      <c r="OQ520" s="263"/>
      <c r="OR520" s="263"/>
      <c r="OS520" s="263"/>
      <c r="OT520" s="263"/>
      <c r="OU520" s="263"/>
      <c r="OV520" s="263"/>
      <c r="OW520" s="263"/>
      <c r="OX520" s="263"/>
      <c r="OY520" s="263"/>
      <c r="OZ520" s="263"/>
      <c r="PA520" s="263"/>
      <c r="PB520" s="263"/>
      <c r="PC520" s="263"/>
      <c r="PD520" s="263"/>
      <c r="PE520" s="263"/>
      <c r="PF520" s="263"/>
      <c r="PG520" s="263"/>
      <c r="PH520" s="263"/>
      <c r="PI520" s="263"/>
      <c r="PJ520" s="263"/>
      <c r="PK520" s="263"/>
      <c r="PL520" s="263"/>
      <c r="PM520" s="263"/>
      <c r="PN520" s="263"/>
      <c r="PO520" s="263"/>
      <c r="PP520" s="263"/>
      <c r="PQ520" s="263"/>
      <c r="PR520" s="263"/>
      <c r="PS520" s="263"/>
      <c r="PT520" s="263"/>
      <c r="PU520" s="263"/>
      <c r="PV520" s="263"/>
      <c r="PW520" s="263"/>
      <c r="PX520" s="263"/>
      <c r="PY520" s="263"/>
      <c r="PZ520" s="263"/>
      <c r="QA520" s="263"/>
      <c r="QB520" s="263"/>
      <c r="QC520" s="263"/>
      <c r="QD520" s="263"/>
      <c r="QE520" s="263"/>
      <c r="QF520" s="263"/>
      <c r="QG520" s="263"/>
      <c r="QH520" s="263"/>
      <c r="QI520" s="263"/>
      <c r="QJ520" s="263"/>
      <c r="QK520" s="263"/>
      <c r="QL520" s="263"/>
      <c r="QM520" s="263"/>
      <c r="QN520" s="263"/>
      <c r="QO520" s="263"/>
      <c r="QP520" s="263"/>
      <c r="QQ520" s="263"/>
      <c r="QR520" s="263"/>
      <c r="QS520" s="263"/>
      <c r="QT520" s="263"/>
      <c r="QU520" s="263"/>
      <c r="QV520" s="263"/>
      <c r="QW520" s="263"/>
      <c r="QX520" s="263"/>
      <c r="QY520" s="263"/>
      <c r="QZ520" s="263"/>
      <c r="RA520" s="263"/>
      <c r="RB520" s="263"/>
      <c r="RC520" s="263"/>
      <c r="RD520" s="263"/>
      <c r="RE520" s="263"/>
      <c r="RF520" s="263"/>
      <c r="RG520" s="263"/>
      <c r="RH520" s="263"/>
      <c r="RI520" s="263"/>
      <c r="RJ520" s="263"/>
      <c r="RK520" s="263"/>
      <c r="RL520" s="263"/>
      <c r="RM520" s="263"/>
      <c r="RN520" s="263"/>
      <c r="RO520" s="263"/>
      <c r="RP520" s="263"/>
      <c r="RQ520" s="263"/>
      <c r="RR520" s="263"/>
      <c r="RS520" s="263"/>
      <c r="RT520" s="263"/>
      <c r="RU520" s="263"/>
      <c r="RV520" s="263"/>
      <c r="RW520" s="263"/>
      <c r="RX520" s="263"/>
      <c r="RY520" s="263"/>
      <c r="RZ520" s="263"/>
      <c r="SA520" s="263"/>
      <c r="SB520" s="263"/>
      <c r="SC520" s="263"/>
      <c r="SD520" s="263"/>
      <c r="SE520" s="263"/>
      <c r="SF520" s="263"/>
      <c r="SG520" s="263"/>
      <c r="SH520" s="263"/>
      <c r="SI520" s="263"/>
      <c r="SJ520" s="263"/>
      <c r="SK520" s="263"/>
      <c r="SL520" s="263"/>
      <c r="SM520" s="263"/>
      <c r="SN520" s="263"/>
      <c r="SO520" s="263"/>
      <c r="SP520" s="263"/>
      <c r="SQ520" s="263"/>
      <c r="SR520" s="263"/>
      <c r="SS520" s="263"/>
      <c r="ST520" s="263"/>
      <c r="SU520" s="263"/>
      <c r="SV520" s="263"/>
      <c r="SW520" s="263"/>
      <c r="SX520" s="263"/>
      <c r="SY520" s="263"/>
      <c r="SZ520" s="263"/>
      <c r="TA520" s="263"/>
      <c r="TB520" s="263"/>
      <c r="TC520" s="263"/>
      <c r="TD520" s="263"/>
      <c r="TE520" s="263"/>
      <c r="TF520" s="263"/>
      <c r="TG520" s="263"/>
      <c r="TH520" s="263"/>
      <c r="TI520" s="263"/>
      <c r="TJ520" s="263"/>
      <c r="TK520" s="263"/>
      <c r="TL520" s="263"/>
      <c r="TM520" s="263"/>
      <c r="TN520" s="263"/>
      <c r="TO520" s="263"/>
      <c r="TP520" s="263"/>
      <c r="TQ520" s="263"/>
      <c r="TR520" s="263"/>
      <c r="TS520" s="263"/>
      <c r="TT520" s="263"/>
      <c r="TU520" s="263"/>
      <c r="TV520" s="263"/>
      <c r="TW520" s="263"/>
      <c r="TX520" s="263"/>
      <c r="TY520" s="263"/>
      <c r="TZ520" s="263"/>
      <c r="UA520" s="263"/>
      <c r="UB520" s="263"/>
      <c r="UC520" s="263"/>
      <c r="UD520" s="263"/>
      <c r="UE520" s="263"/>
      <c r="UF520" s="263"/>
      <c r="UG520" s="263"/>
      <c r="UH520" s="263"/>
      <c r="UI520" s="263"/>
      <c r="UJ520" s="263"/>
      <c r="UK520" s="263"/>
      <c r="UL520" s="263"/>
      <c r="UM520" s="263"/>
      <c r="UN520" s="263"/>
      <c r="UO520" s="263"/>
      <c r="UP520" s="263"/>
      <c r="UQ520" s="263"/>
      <c r="UR520" s="263"/>
      <c r="US520" s="263"/>
      <c r="UT520" s="263"/>
      <c r="UU520" s="263"/>
      <c r="UV520" s="263"/>
      <c r="UW520" s="263"/>
      <c r="UX520" s="263"/>
      <c r="UY520" s="263"/>
      <c r="UZ520" s="263"/>
      <c r="VA520" s="263"/>
      <c r="VB520" s="263"/>
      <c r="VC520" s="263"/>
      <c r="VD520" s="263"/>
      <c r="VE520" s="263"/>
      <c r="VF520" s="263"/>
      <c r="VG520" s="263"/>
      <c r="VH520" s="263"/>
      <c r="VI520" s="263"/>
      <c r="VJ520" s="263"/>
      <c r="VK520" s="263"/>
      <c r="VL520" s="263"/>
      <c r="VM520" s="263"/>
      <c r="VN520" s="263"/>
      <c r="VO520" s="263"/>
      <c r="VP520" s="263"/>
      <c r="VQ520" s="263"/>
      <c r="VR520" s="263"/>
      <c r="VS520" s="263"/>
      <c r="VT520" s="263"/>
      <c r="VU520" s="263"/>
      <c r="VV520" s="263"/>
      <c r="VW520" s="263"/>
      <c r="VX520" s="263"/>
      <c r="VY520" s="263"/>
      <c r="VZ520" s="263"/>
      <c r="WA520" s="263"/>
      <c r="WB520" s="263"/>
      <c r="WC520" s="263"/>
      <c r="WD520" s="263"/>
      <c r="WE520" s="263"/>
      <c r="WF520" s="263"/>
      <c r="WG520" s="263"/>
      <c r="WH520" s="263"/>
      <c r="WI520" s="263"/>
      <c r="WJ520" s="263"/>
      <c r="WK520" s="263"/>
      <c r="WL520" s="263"/>
      <c r="WM520" s="263"/>
      <c r="WN520" s="263"/>
      <c r="WO520" s="263"/>
      <c r="WP520" s="263"/>
      <c r="WQ520" s="263"/>
      <c r="WR520" s="263"/>
      <c r="WS520" s="263"/>
      <c r="WT520" s="263"/>
      <c r="WU520" s="263"/>
      <c r="WV520" s="263"/>
      <c r="WW520" s="263"/>
      <c r="WX520" s="263"/>
      <c r="WY520" s="263"/>
      <c r="WZ520" s="263"/>
      <c r="XA520" s="263"/>
      <c r="XB520" s="263"/>
      <c r="XC520" s="263"/>
      <c r="XD520" s="263"/>
      <c r="XE520" s="263"/>
      <c r="XF520" s="263"/>
      <c r="XG520" s="263"/>
      <c r="XH520" s="263"/>
      <c r="XI520" s="263"/>
      <c r="XJ520" s="263"/>
      <c r="XK520" s="263"/>
      <c r="XL520" s="263"/>
      <c r="XM520" s="263"/>
      <c r="XN520" s="263"/>
      <c r="XO520" s="263"/>
      <c r="XP520" s="263"/>
      <c r="XQ520" s="263"/>
      <c r="XR520" s="263"/>
      <c r="XS520" s="263"/>
      <c r="XT520" s="263"/>
      <c r="XU520" s="263"/>
      <c r="XV520" s="263"/>
      <c r="XW520" s="263"/>
      <c r="XX520" s="263"/>
      <c r="XY520" s="263"/>
      <c r="XZ520" s="263"/>
      <c r="YA520" s="263"/>
      <c r="YB520" s="263"/>
      <c r="YC520" s="263"/>
      <c r="YD520" s="263"/>
      <c r="YE520" s="263"/>
      <c r="YF520" s="263"/>
      <c r="YG520" s="263"/>
      <c r="YH520" s="263"/>
      <c r="YI520" s="263"/>
      <c r="YJ520" s="263"/>
      <c r="YK520" s="263"/>
      <c r="YL520" s="263"/>
      <c r="YM520" s="263"/>
      <c r="YN520" s="263"/>
      <c r="YO520" s="263"/>
      <c r="YP520" s="263"/>
      <c r="YQ520" s="263"/>
      <c r="YR520" s="263"/>
      <c r="YS520" s="263"/>
      <c r="YT520" s="263"/>
      <c r="YU520" s="263"/>
      <c r="YV520" s="263"/>
      <c r="YW520" s="263"/>
      <c r="YX520" s="263"/>
      <c r="YY520" s="263"/>
      <c r="YZ520" s="263"/>
      <c r="ZA520" s="263"/>
      <c r="ZB520" s="263"/>
      <c r="ZC520" s="263"/>
      <c r="ZD520" s="263"/>
      <c r="ZE520" s="263"/>
      <c r="ZF520" s="263"/>
      <c r="ZG520" s="263"/>
      <c r="ZH520" s="263"/>
      <c r="ZI520" s="263"/>
      <c r="ZJ520" s="263"/>
      <c r="ZK520" s="263"/>
      <c r="ZL520" s="263"/>
      <c r="ZM520" s="263"/>
      <c r="ZN520" s="263"/>
      <c r="ZO520" s="263"/>
      <c r="ZP520" s="263"/>
      <c r="ZQ520" s="263"/>
      <c r="ZR520" s="263"/>
      <c r="ZS520" s="263"/>
      <c r="ZT520" s="263"/>
      <c r="ZU520" s="263"/>
      <c r="ZV520" s="263"/>
      <c r="ZW520" s="263"/>
      <c r="ZX520" s="263"/>
      <c r="ZY520" s="263"/>
      <c r="ZZ520" s="263"/>
      <c r="AAA520" s="263"/>
      <c r="AAB520" s="263"/>
      <c r="AAC520" s="263"/>
      <c r="AAD520" s="263"/>
      <c r="AAE520" s="263"/>
      <c r="AAF520" s="263"/>
      <c r="AAG520" s="263"/>
      <c r="AAH520" s="263"/>
      <c r="AAI520" s="263"/>
      <c r="AAJ520" s="263"/>
      <c r="AAK520" s="263"/>
      <c r="AAL520" s="263"/>
      <c r="AAM520" s="263"/>
      <c r="AAN520" s="263"/>
      <c r="AAO520" s="263"/>
      <c r="AAP520" s="263"/>
      <c r="AAQ520" s="263"/>
      <c r="AAR520" s="263"/>
      <c r="AAS520" s="263"/>
      <c r="AAT520" s="263"/>
      <c r="AAU520" s="263"/>
      <c r="AAV520" s="263"/>
      <c r="AAW520" s="263"/>
      <c r="AAX520" s="263"/>
      <c r="AAY520" s="263"/>
      <c r="AAZ520" s="263"/>
      <c r="ABA520" s="263"/>
      <c r="ABB520" s="263"/>
      <c r="ABC520" s="263"/>
      <c r="ABD520" s="263"/>
      <c r="ABE520" s="263"/>
      <c r="ABF520" s="263"/>
      <c r="ABG520" s="263"/>
      <c r="ABH520" s="263"/>
      <c r="ABI520" s="263"/>
      <c r="ABJ520" s="263"/>
      <c r="ABK520" s="263"/>
      <c r="ABL520" s="263"/>
      <c r="ABM520" s="263"/>
      <c r="ABN520" s="263"/>
      <c r="ABO520" s="263"/>
      <c r="ABP520" s="263"/>
      <c r="ABQ520" s="263"/>
      <c r="ABR520" s="263"/>
      <c r="ABS520" s="263"/>
      <c r="ABT520" s="263"/>
      <c r="ABU520" s="263"/>
      <c r="ABV520" s="263"/>
      <c r="ABW520" s="263"/>
      <c r="ABX520" s="263"/>
      <c r="ABY520" s="263"/>
      <c r="ABZ520" s="263"/>
      <c r="ACA520" s="263"/>
      <c r="ACB520" s="263"/>
      <c r="ACC520" s="263"/>
      <c r="ACD520" s="263"/>
      <c r="ACE520" s="263"/>
      <c r="ACF520" s="263"/>
      <c r="ACG520" s="263"/>
      <c r="ACH520" s="263"/>
      <c r="ACI520" s="263"/>
      <c r="ACJ520" s="263"/>
      <c r="ACK520" s="263"/>
      <c r="ACL520" s="263"/>
      <c r="ACM520" s="263"/>
      <c r="ACN520" s="263"/>
      <c r="ACO520" s="263"/>
      <c r="ACP520" s="263"/>
      <c r="ACQ520" s="263"/>
      <c r="ACR520" s="263"/>
      <c r="ACS520" s="263"/>
      <c r="ACT520" s="263"/>
      <c r="ACU520" s="263"/>
      <c r="ACV520" s="263"/>
      <c r="ACW520" s="263"/>
      <c r="ACX520" s="263"/>
      <c r="ACY520" s="263"/>
      <c r="ACZ520" s="263"/>
      <c r="ADA520" s="263"/>
      <c r="ADB520" s="263"/>
      <c r="ADC520" s="263"/>
      <c r="ADD520" s="263"/>
      <c r="ADE520" s="263"/>
      <c r="ADF520" s="263"/>
      <c r="ADG520" s="263"/>
      <c r="ADH520" s="263"/>
      <c r="ADI520" s="263"/>
      <c r="ADJ520" s="263"/>
      <c r="ADK520" s="263"/>
      <c r="ADL520" s="263"/>
      <c r="ADM520" s="263"/>
      <c r="ADN520" s="263"/>
      <c r="ADO520" s="263"/>
      <c r="ADP520" s="263"/>
      <c r="ADQ520" s="263"/>
      <c r="ADR520" s="263"/>
      <c r="ADS520" s="263"/>
      <c r="ADT520" s="263"/>
      <c r="ADU520" s="263"/>
      <c r="ADV520" s="263"/>
      <c r="ADW520" s="263"/>
      <c r="ADX520" s="263"/>
      <c r="ADY520" s="263"/>
      <c r="ADZ520" s="263"/>
      <c r="AEA520" s="263"/>
      <c r="AEB520" s="263"/>
      <c r="AEC520" s="263"/>
      <c r="AED520" s="263"/>
      <c r="AEE520" s="263"/>
      <c r="AEF520" s="263"/>
      <c r="AEG520" s="263"/>
      <c r="AEH520" s="263"/>
      <c r="AEI520" s="263"/>
      <c r="AEJ520" s="263"/>
      <c r="AEK520" s="263"/>
      <c r="AEL520" s="263"/>
      <c r="AEM520" s="263"/>
      <c r="AEN520" s="263"/>
      <c r="AEO520" s="263"/>
      <c r="AEP520" s="263"/>
      <c r="AEQ520" s="263"/>
      <c r="AER520" s="263"/>
      <c r="AES520" s="263"/>
      <c r="AET520" s="263"/>
      <c r="AEU520" s="263"/>
      <c r="AEV520" s="263"/>
      <c r="AEW520" s="263"/>
      <c r="AEX520" s="263"/>
      <c r="AEY520" s="263"/>
      <c r="AEZ520" s="263"/>
      <c r="AFA520" s="263"/>
      <c r="AFB520" s="263"/>
      <c r="AFC520" s="263"/>
      <c r="AFD520" s="263"/>
      <c r="AFE520" s="263"/>
      <c r="AFF520" s="263"/>
      <c r="AFG520" s="263"/>
      <c r="AFH520" s="263"/>
      <c r="AFI520" s="263"/>
      <c r="AFJ520" s="263"/>
      <c r="AFK520" s="263"/>
      <c r="AFL520" s="263"/>
      <c r="AFM520" s="263"/>
      <c r="AFN520" s="263"/>
      <c r="AFO520" s="263"/>
      <c r="AFP520" s="263"/>
      <c r="AFQ520" s="263"/>
      <c r="AFR520" s="263"/>
      <c r="AFS520" s="263"/>
      <c r="AFT520" s="263"/>
      <c r="AFU520" s="263"/>
      <c r="AFV520" s="263"/>
      <c r="AFW520" s="263"/>
      <c r="AFX520" s="263"/>
      <c r="AFY520" s="263"/>
      <c r="AFZ520" s="263"/>
      <c r="AGA520" s="263"/>
      <c r="AGB520" s="263"/>
      <c r="AGC520" s="263"/>
      <c r="AGD520" s="263"/>
      <c r="AGE520" s="263"/>
      <c r="AGF520" s="263"/>
      <c r="AGG520" s="263"/>
      <c r="AGH520" s="263"/>
      <c r="AGI520" s="263"/>
      <c r="AGJ520" s="263"/>
      <c r="AGK520" s="263"/>
      <c r="AGL520" s="263"/>
      <c r="AGM520" s="263"/>
      <c r="AGN520" s="263"/>
      <c r="AGO520" s="263"/>
      <c r="AGP520" s="263"/>
      <c r="AGQ520" s="263"/>
      <c r="AGR520" s="263"/>
      <c r="AGS520" s="263"/>
      <c r="AGT520" s="263"/>
      <c r="AGU520" s="263"/>
      <c r="AGV520" s="263"/>
      <c r="AGW520" s="263"/>
      <c r="AGX520" s="263"/>
      <c r="AGY520" s="263"/>
      <c r="AGZ520" s="263"/>
      <c r="AHA520" s="263"/>
      <c r="AHB520" s="263"/>
      <c r="AHC520" s="263"/>
      <c r="AHD520" s="263"/>
      <c r="AHE520" s="263"/>
      <c r="AHF520" s="263"/>
      <c r="AHG520" s="263"/>
      <c r="AHH520" s="263"/>
      <c r="AHI520" s="263"/>
      <c r="AHJ520" s="263"/>
      <c r="AHK520" s="263"/>
      <c r="AHL520" s="263"/>
      <c r="AHM520" s="263"/>
      <c r="AHN520" s="263"/>
      <c r="AHO520" s="263"/>
      <c r="AHP520" s="263"/>
      <c r="AHQ520" s="263"/>
      <c r="AHR520" s="263"/>
      <c r="AHS520" s="263"/>
      <c r="AHT520" s="263"/>
      <c r="AHU520" s="263"/>
      <c r="AHV520" s="263"/>
      <c r="AHW520" s="263"/>
      <c r="AHX520" s="263"/>
      <c r="AHY520" s="263"/>
      <c r="AHZ520" s="263"/>
      <c r="AIA520" s="263"/>
      <c r="AIB520" s="263"/>
      <c r="AIC520" s="263"/>
      <c r="AID520" s="263"/>
      <c r="AIE520" s="263"/>
      <c r="AIF520" s="263"/>
      <c r="AIG520" s="263"/>
      <c r="AIH520" s="263"/>
      <c r="AII520" s="263"/>
      <c r="AIJ520" s="263"/>
      <c r="AIK520" s="263"/>
      <c r="AIL520" s="263"/>
      <c r="AIM520" s="263"/>
      <c r="AIN520" s="263"/>
      <c r="AIO520" s="263"/>
      <c r="AIP520" s="263"/>
      <c r="AIQ520" s="263"/>
      <c r="AIR520" s="263"/>
      <c r="AIS520" s="263"/>
      <c r="AIT520" s="263"/>
      <c r="AIU520" s="263"/>
      <c r="AIV520" s="263"/>
      <c r="AIW520" s="263"/>
      <c r="AIX520" s="263"/>
      <c r="AIY520" s="263"/>
      <c r="AIZ520" s="263"/>
      <c r="AJA520" s="263"/>
      <c r="AJB520" s="263"/>
      <c r="AJC520" s="263"/>
      <c r="AJD520" s="263"/>
      <c r="AJE520" s="263"/>
      <c r="AJF520" s="263"/>
      <c r="AJG520" s="263"/>
      <c r="AJH520" s="263"/>
      <c r="AJI520" s="263"/>
      <c r="AJJ520" s="263"/>
      <c r="AJK520" s="263"/>
      <c r="AJL520" s="263"/>
      <c r="AJM520" s="263"/>
      <c r="AJN520" s="263"/>
      <c r="AJO520" s="263"/>
      <c r="AJP520" s="263"/>
      <c r="AJQ520" s="263"/>
      <c r="AJR520" s="263"/>
      <c r="AJS520" s="263"/>
      <c r="AJT520" s="263"/>
      <c r="AJU520" s="263"/>
      <c r="AJV520" s="263"/>
      <c r="AJW520" s="263"/>
      <c r="AJX520" s="263"/>
      <c r="AJY520" s="263"/>
      <c r="AJZ520" s="263"/>
      <c r="AKA520" s="263"/>
      <c r="AKB520" s="263"/>
      <c r="AKC520" s="263"/>
      <c r="AKD520" s="263"/>
      <c r="AKE520" s="263"/>
      <c r="AKF520" s="263"/>
      <c r="AKG520" s="263"/>
      <c r="AKH520" s="263"/>
      <c r="AKI520" s="263"/>
      <c r="AKJ520" s="263"/>
      <c r="AKK520" s="263"/>
      <c r="AKL520" s="263"/>
      <c r="AKM520" s="263"/>
      <c r="AKN520" s="263"/>
      <c r="AKO520" s="263"/>
      <c r="AKP520" s="263"/>
      <c r="AKQ520" s="263"/>
      <c r="AKR520" s="263"/>
      <c r="AKS520" s="263"/>
      <c r="AKT520" s="263"/>
      <c r="AKU520" s="263"/>
      <c r="AKV520" s="263"/>
      <c r="AKW520" s="263"/>
      <c r="AKX520" s="263"/>
      <c r="AKY520" s="263"/>
      <c r="AKZ520" s="263"/>
      <c r="ALA520" s="263"/>
      <c r="ALB520" s="263"/>
      <c r="ALC520" s="263"/>
      <c r="ALD520" s="263"/>
      <c r="ALE520" s="263"/>
      <c r="ALF520" s="263"/>
      <c r="ALG520" s="263"/>
      <c r="ALH520" s="263"/>
      <c r="ALI520" s="263"/>
      <c r="ALJ520" s="263"/>
      <c r="ALK520" s="263"/>
      <c r="ALL520" s="263"/>
      <c r="ALM520" s="263"/>
      <c r="ALN520" s="263"/>
      <c r="ALO520" s="263"/>
      <c r="ALP520" s="263"/>
      <c r="ALQ520" s="263"/>
      <c r="ALR520" s="263"/>
      <c r="ALS520" s="263"/>
      <c r="ALT520" s="263"/>
      <c r="ALU520" s="263"/>
      <c r="ALV520" s="263"/>
      <c r="ALW520" s="263"/>
      <c r="ALX520" s="263"/>
      <c r="ALY520" s="263"/>
      <c r="ALZ520" s="263"/>
      <c r="AMA520" s="263"/>
      <c r="AMB520" s="263"/>
      <c r="AMC520" s="263"/>
      <c r="AMD520" s="263"/>
      <c r="AME520" s="263"/>
      <c r="AMF520" s="263"/>
      <c r="AMG520" s="263"/>
      <c r="AMH520" s="263"/>
      <c r="AMI520" s="263"/>
      <c r="AMJ520" s="263"/>
      <c r="AMK520" s="263"/>
      <c r="AML520" s="263"/>
      <c r="AMM520" s="263"/>
      <c r="AMN520" s="263"/>
      <c r="AMO520" s="263"/>
      <c r="AMP520" s="263"/>
      <c r="AMQ520" s="263"/>
      <c r="AMR520" s="263"/>
      <c r="AMS520" s="263"/>
      <c r="AMT520" s="263"/>
      <c r="AMU520" s="263"/>
      <c r="AMV520" s="263"/>
      <c r="AMW520" s="263"/>
      <c r="AMX520" s="263"/>
      <c r="AMY520" s="263"/>
      <c r="AMZ520" s="263"/>
      <c r="ANA520" s="263"/>
      <c r="ANB520" s="263"/>
      <c r="ANC520" s="263"/>
      <c r="AND520" s="263"/>
      <c r="ANE520" s="263"/>
      <c r="ANF520" s="263"/>
      <c r="ANG520" s="263"/>
      <c r="ANH520" s="263"/>
      <c r="ANI520" s="263"/>
      <c r="ANJ520" s="263"/>
      <c r="ANK520" s="263"/>
      <c r="ANL520" s="263"/>
      <c r="ANM520" s="263"/>
      <c r="ANN520" s="263"/>
      <c r="ANO520" s="263"/>
      <c r="ANP520" s="263"/>
      <c r="ANQ520" s="263"/>
      <c r="ANR520" s="263"/>
      <c r="ANS520" s="263"/>
      <c r="ANT520" s="263"/>
      <c r="ANU520" s="263"/>
      <c r="ANV520" s="263"/>
      <c r="ANW520" s="263"/>
      <c r="ANX520" s="263"/>
      <c r="ANY520" s="263"/>
      <c r="ANZ520" s="263"/>
      <c r="AOA520" s="263"/>
      <c r="AOB520" s="263"/>
      <c r="AOC520" s="263"/>
      <c r="AOD520" s="263"/>
      <c r="AOE520" s="263"/>
      <c r="AOF520" s="263"/>
      <c r="AOG520" s="263"/>
      <c r="AOH520" s="263"/>
      <c r="AOI520" s="263"/>
      <c r="AOJ520" s="263"/>
      <c r="AOK520" s="263"/>
      <c r="AOL520" s="263"/>
      <c r="AOM520" s="263"/>
      <c r="AON520" s="263"/>
      <c r="AOO520" s="263"/>
      <c r="AOP520" s="263"/>
      <c r="AOQ520" s="263"/>
      <c r="AOR520" s="263"/>
      <c r="AOS520" s="263"/>
      <c r="AOT520" s="263"/>
      <c r="AOU520" s="263"/>
    </row>
    <row r="521" spans="1:1087" s="264" customFormat="1">
      <c r="A521" s="332"/>
      <c r="B521" s="328"/>
      <c r="C521" s="292"/>
      <c r="D521" s="292"/>
      <c r="E521" s="292"/>
      <c r="F521" s="333"/>
      <c r="G521" s="334"/>
      <c r="H521" s="334"/>
      <c r="I521" s="335"/>
      <c r="J521" s="292"/>
      <c r="K521" s="336"/>
      <c r="L521" s="292"/>
      <c r="N521" s="263"/>
      <c r="O521" s="263"/>
      <c r="P521" s="263"/>
      <c r="Q521" s="263"/>
      <c r="R521" s="263"/>
      <c r="S521" s="263"/>
      <c r="T521" s="263"/>
      <c r="U521" s="263"/>
      <c r="V521" s="263"/>
      <c r="W521" s="263"/>
      <c r="X521" s="263"/>
      <c r="Y521" s="263"/>
      <c r="Z521" s="263"/>
      <c r="AA521" s="263"/>
      <c r="AB521" s="263"/>
      <c r="AC521" s="263"/>
      <c r="AD521" s="263"/>
      <c r="AE521" s="263"/>
      <c r="AF521" s="263"/>
      <c r="AG521" s="263"/>
      <c r="AH521" s="263"/>
      <c r="AI521" s="263"/>
      <c r="AJ521" s="263"/>
      <c r="AK521" s="263"/>
      <c r="AL521" s="263"/>
      <c r="AM521" s="263"/>
      <c r="AN521" s="263"/>
      <c r="AO521" s="263"/>
      <c r="AP521" s="263"/>
      <c r="AQ521" s="263"/>
      <c r="AR521" s="263"/>
      <c r="AS521" s="263"/>
      <c r="AT521" s="263"/>
      <c r="AU521" s="263"/>
      <c r="AV521" s="263"/>
      <c r="AW521" s="263"/>
      <c r="AX521" s="263"/>
      <c r="AY521" s="263"/>
      <c r="AZ521" s="263"/>
      <c r="BA521" s="263"/>
      <c r="BB521" s="263"/>
      <c r="BC521" s="263"/>
      <c r="BD521" s="263"/>
      <c r="BE521" s="263"/>
      <c r="BF521" s="263"/>
      <c r="BG521" s="263"/>
      <c r="BH521" s="263"/>
      <c r="BI521" s="263"/>
      <c r="BJ521" s="263"/>
      <c r="BK521" s="263"/>
      <c r="BL521" s="263"/>
      <c r="BM521" s="263"/>
      <c r="BN521" s="263"/>
      <c r="BO521" s="263"/>
      <c r="BP521" s="263"/>
      <c r="BQ521" s="263"/>
      <c r="BR521" s="263"/>
      <c r="BS521" s="263"/>
      <c r="BT521" s="263"/>
      <c r="BU521" s="263"/>
      <c r="BV521" s="263"/>
      <c r="BW521" s="263"/>
      <c r="BX521" s="263"/>
      <c r="BY521" s="263"/>
      <c r="BZ521" s="263"/>
      <c r="CA521" s="263"/>
      <c r="CB521" s="263"/>
      <c r="CC521" s="263"/>
      <c r="CD521" s="263"/>
      <c r="CE521" s="263"/>
      <c r="CF521" s="263"/>
      <c r="CG521" s="263"/>
      <c r="CH521" s="263"/>
      <c r="CI521" s="263"/>
      <c r="CJ521" s="263"/>
      <c r="CK521" s="263"/>
      <c r="CL521" s="263"/>
      <c r="CM521" s="263"/>
      <c r="CN521" s="263"/>
      <c r="CO521" s="263"/>
      <c r="CP521" s="263"/>
      <c r="CQ521" s="263"/>
      <c r="CR521" s="263"/>
      <c r="CS521" s="263"/>
      <c r="CT521" s="263"/>
      <c r="CU521" s="263"/>
      <c r="CV521" s="263"/>
      <c r="CW521" s="263"/>
      <c r="CX521" s="263"/>
      <c r="CY521" s="263"/>
      <c r="CZ521" s="263"/>
      <c r="DA521" s="263"/>
      <c r="DB521" s="263"/>
      <c r="DC521" s="263"/>
      <c r="DD521" s="263"/>
      <c r="DE521" s="263"/>
      <c r="DF521" s="263"/>
      <c r="DG521" s="263"/>
      <c r="DH521" s="263"/>
      <c r="DI521" s="263"/>
      <c r="DJ521" s="263"/>
      <c r="DK521" s="263"/>
      <c r="DL521" s="263"/>
      <c r="DM521" s="263"/>
      <c r="DN521" s="263"/>
      <c r="DO521" s="263"/>
      <c r="DP521" s="263"/>
      <c r="DQ521" s="263"/>
      <c r="DR521" s="263"/>
      <c r="DS521" s="263"/>
      <c r="DT521" s="263"/>
      <c r="DU521" s="263"/>
      <c r="DV521" s="263"/>
      <c r="DW521" s="263"/>
      <c r="DX521" s="263"/>
      <c r="DY521" s="263"/>
      <c r="DZ521" s="263"/>
      <c r="EA521" s="263"/>
      <c r="EB521" s="263"/>
      <c r="EC521" s="263"/>
      <c r="ED521" s="263"/>
      <c r="EE521" s="263"/>
      <c r="EF521" s="263"/>
      <c r="EG521" s="263"/>
      <c r="EH521" s="263"/>
      <c r="EI521" s="263"/>
      <c r="EJ521" s="263"/>
      <c r="EK521" s="263"/>
      <c r="EL521" s="263"/>
      <c r="EM521" s="263"/>
      <c r="EN521" s="263"/>
      <c r="EO521" s="263"/>
      <c r="EP521" s="263"/>
      <c r="EQ521" s="263"/>
      <c r="ER521" s="263"/>
      <c r="ES521" s="263"/>
      <c r="ET521" s="263"/>
      <c r="EU521" s="263"/>
      <c r="EV521" s="263"/>
      <c r="EW521" s="263"/>
      <c r="EX521" s="263"/>
      <c r="EY521" s="263"/>
      <c r="EZ521" s="263"/>
      <c r="FA521" s="263"/>
      <c r="FB521" s="263"/>
      <c r="FC521" s="263"/>
      <c r="FD521" s="263"/>
      <c r="FE521" s="263"/>
      <c r="FF521" s="263"/>
      <c r="FG521" s="263"/>
      <c r="FH521" s="263"/>
      <c r="FI521" s="263"/>
      <c r="FJ521" s="263"/>
      <c r="FK521" s="263"/>
      <c r="FL521" s="263"/>
      <c r="FM521" s="263"/>
      <c r="FN521" s="263"/>
      <c r="FO521" s="263"/>
      <c r="FP521" s="263"/>
      <c r="FQ521" s="263"/>
      <c r="FR521" s="263"/>
      <c r="FS521" s="263"/>
      <c r="FT521" s="263"/>
      <c r="FU521" s="263"/>
      <c r="FV521" s="263"/>
      <c r="FW521" s="263"/>
      <c r="FX521" s="263"/>
      <c r="FY521" s="263"/>
      <c r="FZ521" s="263"/>
      <c r="GA521" s="263"/>
      <c r="GB521" s="263"/>
      <c r="GC521" s="263"/>
      <c r="GD521" s="263"/>
      <c r="GE521" s="263"/>
      <c r="GF521" s="263"/>
      <c r="GG521" s="263"/>
      <c r="GH521" s="263"/>
      <c r="GI521" s="263"/>
      <c r="GJ521" s="263"/>
      <c r="GK521" s="263"/>
      <c r="GL521" s="263"/>
      <c r="GM521" s="263"/>
      <c r="GN521" s="263"/>
      <c r="GO521" s="263"/>
      <c r="GP521" s="263"/>
      <c r="GQ521" s="263"/>
      <c r="GR521" s="263"/>
      <c r="GS521" s="263"/>
      <c r="GT521" s="263"/>
      <c r="GU521" s="263"/>
      <c r="GV521" s="263"/>
      <c r="GW521" s="263"/>
      <c r="GX521" s="263"/>
      <c r="GY521" s="263"/>
      <c r="GZ521" s="263"/>
      <c r="HA521" s="263"/>
      <c r="HB521" s="263"/>
      <c r="HC521" s="263"/>
      <c r="HD521" s="263"/>
      <c r="HE521" s="263"/>
      <c r="HF521" s="263"/>
      <c r="HG521" s="263"/>
      <c r="HH521" s="263"/>
      <c r="HI521" s="263"/>
      <c r="HJ521" s="263"/>
      <c r="HK521" s="263"/>
      <c r="HL521" s="263"/>
      <c r="HM521" s="263"/>
      <c r="HN521" s="263"/>
      <c r="HO521" s="263"/>
      <c r="HP521" s="263"/>
      <c r="HQ521" s="263"/>
      <c r="HR521" s="263"/>
      <c r="HS521" s="263"/>
      <c r="HT521" s="263"/>
      <c r="HU521" s="263"/>
      <c r="HV521" s="263"/>
      <c r="HW521" s="263"/>
      <c r="HX521" s="263"/>
      <c r="HY521" s="263"/>
      <c r="HZ521" s="263"/>
      <c r="IA521" s="263"/>
      <c r="IB521" s="263"/>
      <c r="IC521" s="263"/>
      <c r="ID521" s="263"/>
      <c r="IE521" s="263"/>
      <c r="IF521" s="263"/>
      <c r="IG521" s="263"/>
      <c r="IH521" s="263"/>
      <c r="II521" s="263"/>
      <c r="IJ521" s="263"/>
      <c r="IK521" s="263"/>
      <c r="IL521" s="263"/>
      <c r="IM521" s="263"/>
      <c r="IN521" s="263"/>
      <c r="IO521" s="263"/>
      <c r="IP521" s="263"/>
      <c r="IQ521" s="263"/>
      <c r="IR521" s="263"/>
      <c r="IS521" s="263"/>
      <c r="IT521" s="263"/>
      <c r="IU521" s="263"/>
      <c r="IV521" s="263"/>
      <c r="IW521" s="263"/>
      <c r="IX521" s="263"/>
      <c r="IY521" s="263"/>
      <c r="IZ521" s="263"/>
      <c r="JA521" s="263"/>
      <c r="JB521" s="263"/>
      <c r="JC521" s="263"/>
      <c r="JD521" s="263"/>
      <c r="JE521" s="263"/>
      <c r="JF521" s="263"/>
      <c r="JG521" s="263"/>
      <c r="JH521" s="263"/>
      <c r="JI521" s="263"/>
      <c r="JJ521" s="263"/>
      <c r="JK521" s="263"/>
      <c r="JL521" s="263"/>
      <c r="JM521" s="263"/>
      <c r="JN521" s="263"/>
      <c r="JO521" s="263"/>
      <c r="JP521" s="263"/>
      <c r="JQ521" s="263"/>
      <c r="JR521" s="263"/>
      <c r="JS521" s="263"/>
      <c r="JT521" s="263"/>
      <c r="JU521" s="263"/>
      <c r="JV521" s="263"/>
      <c r="JW521" s="263"/>
      <c r="JX521" s="263"/>
      <c r="JY521" s="263"/>
      <c r="JZ521" s="263"/>
      <c r="KA521" s="263"/>
      <c r="KB521" s="263"/>
      <c r="KC521" s="263"/>
      <c r="KD521" s="263"/>
      <c r="KE521" s="263"/>
      <c r="KF521" s="263"/>
      <c r="KG521" s="263"/>
      <c r="KH521" s="263"/>
      <c r="KI521" s="263"/>
      <c r="KJ521" s="263"/>
      <c r="KK521" s="263"/>
      <c r="KL521" s="263"/>
      <c r="KM521" s="263"/>
      <c r="KN521" s="263"/>
      <c r="KO521" s="263"/>
      <c r="KP521" s="263"/>
      <c r="KQ521" s="263"/>
      <c r="KR521" s="263"/>
      <c r="KS521" s="263"/>
      <c r="KT521" s="263"/>
      <c r="KU521" s="263"/>
      <c r="KV521" s="263"/>
      <c r="KW521" s="263"/>
      <c r="KX521" s="263"/>
      <c r="KY521" s="263"/>
      <c r="KZ521" s="263"/>
      <c r="LA521" s="263"/>
      <c r="LB521" s="263"/>
      <c r="LC521" s="263"/>
      <c r="LD521" s="263"/>
      <c r="LE521" s="263"/>
      <c r="LF521" s="263"/>
      <c r="LG521" s="263"/>
      <c r="LH521" s="263"/>
      <c r="LI521" s="263"/>
      <c r="LJ521" s="263"/>
      <c r="LK521" s="263"/>
      <c r="LL521" s="263"/>
      <c r="LM521" s="263"/>
      <c r="LN521" s="263"/>
      <c r="LO521" s="263"/>
      <c r="LP521" s="263"/>
      <c r="LQ521" s="263"/>
      <c r="LR521" s="263"/>
      <c r="LS521" s="263"/>
      <c r="LT521" s="263"/>
      <c r="LU521" s="263"/>
      <c r="LV521" s="263"/>
      <c r="LW521" s="263"/>
      <c r="LX521" s="263"/>
      <c r="LY521" s="263"/>
      <c r="LZ521" s="263"/>
      <c r="MA521" s="263"/>
      <c r="MB521" s="263"/>
      <c r="MC521" s="263"/>
      <c r="MD521" s="263"/>
      <c r="ME521" s="263"/>
      <c r="MF521" s="263"/>
      <c r="MG521" s="263"/>
      <c r="MH521" s="263"/>
      <c r="MI521" s="263"/>
      <c r="MJ521" s="263"/>
      <c r="MK521" s="263"/>
      <c r="ML521" s="263"/>
      <c r="MM521" s="263"/>
      <c r="MN521" s="263"/>
      <c r="MO521" s="263"/>
      <c r="MP521" s="263"/>
      <c r="MQ521" s="263"/>
      <c r="MR521" s="263"/>
      <c r="MS521" s="263"/>
      <c r="MT521" s="263"/>
      <c r="MU521" s="263"/>
      <c r="MV521" s="263"/>
      <c r="MW521" s="263"/>
      <c r="MX521" s="263"/>
      <c r="MY521" s="263"/>
      <c r="MZ521" s="263"/>
      <c r="NA521" s="263"/>
      <c r="NB521" s="263"/>
      <c r="NC521" s="263"/>
      <c r="ND521" s="263"/>
      <c r="NE521" s="263"/>
      <c r="NF521" s="263"/>
      <c r="NG521" s="263"/>
      <c r="NH521" s="263"/>
      <c r="NI521" s="263"/>
      <c r="NJ521" s="263"/>
      <c r="NK521" s="263"/>
      <c r="NL521" s="263"/>
      <c r="NM521" s="263"/>
      <c r="NN521" s="263"/>
      <c r="NO521" s="263"/>
      <c r="NP521" s="263"/>
      <c r="NQ521" s="263"/>
      <c r="NR521" s="263"/>
      <c r="NS521" s="263"/>
      <c r="NT521" s="263"/>
      <c r="NU521" s="263"/>
      <c r="NV521" s="263"/>
      <c r="NW521" s="263"/>
      <c r="NX521" s="263"/>
      <c r="NY521" s="263"/>
      <c r="NZ521" s="263"/>
      <c r="OA521" s="263"/>
      <c r="OB521" s="263"/>
      <c r="OC521" s="263"/>
      <c r="OD521" s="263"/>
      <c r="OE521" s="263"/>
      <c r="OF521" s="263"/>
      <c r="OG521" s="263"/>
      <c r="OH521" s="263"/>
      <c r="OI521" s="263"/>
      <c r="OJ521" s="263"/>
      <c r="OK521" s="263"/>
      <c r="OL521" s="263"/>
      <c r="OM521" s="263"/>
      <c r="ON521" s="263"/>
      <c r="OO521" s="263"/>
      <c r="OP521" s="263"/>
      <c r="OQ521" s="263"/>
      <c r="OR521" s="263"/>
      <c r="OS521" s="263"/>
      <c r="OT521" s="263"/>
      <c r="OU521" s="263"/>
      <c r="OV521" s="263"/>
      <c r="OW521" s="263"/>
      <c r="OX521" s="263"/>
      <c r="OY521" s="263"/>
      <c r="OZ521" s="263"/>
      <c r="PA521" s="263"/>
      <c r="PB521" s="263"/>
      <c r="PC521" s="263"/>
      <c r="PD521" s="263"/>
      <c r="PE521" s="263"/>
      <c r="PF521" s="263"/>
      <c r="PG521" s="263"/>
      <c r="PH521" s="263"/>
      <c r="PI521" s="263"/>
      <c r="PJ521" s="263"/>
      <c r="PK521" s="263"/>
      <c r="PL521" s="263"/>
      <c r="PM521" s="263"/>
      <c r="PN521" s="263"/>
      <c r="PO521" s="263"/>
      <c r="PP521" s="263"/>
      <c r="PQ521" s="263"/>
      <c r="PR521" s="263"/>
      <c r="PS521" s="263"/>
      <c r="PT521" s="263"/>
      <c r="PU521" s="263"/>
      <c r="PV521" s="263"/>
      <c r="PW521" s="263"/>
      <c r="PX521" s="263"/>
      <c r="PY521" s="263"/>
      <c r="PZ521" s="263"/>
      <c r="QA521" s="263"/>
      <c r="QB521" s="263"/>
      <c r="QC521" s="263"/>
      <c r="QD521" s="263"/>
      <c r="QE521" s="263"/>
      <c r="QF521" s="263"/>
      <c r="QG521" s="263"/>
      <c r="QH521" s="263"/>
      <c r="QI521" s="263"/>
      <c r="QJ521" s="263"/>
      <c r="QK521" s="263"/>
      <c r="QL521" s="263"/>
      <c r="QM521" s="263"/>
      <c r="QN521" s="263"/>
      <c r="QO521" s="263"/>
      <c r="QP521" s="263"/>
      <c r="QQ521" s="263"/>
      <c r="QR521" s="263"/>
      <c r="QS521" s="263"/>
      <c r="QT521" s="263"/>
      <c r="QU521" s="263"/>
      <c r="QV521" s="263"/>
      <c r="QW521" s="263"/>
      <c r="QX521" s="263"/>
      <c r="QY521" s="263"/>
      <c r="QZ521" s="263"/>
      <c r="RA521" s="263"/>
      <c r="RB521" s="263"/>
      <c r="RC521" s="263"/>
      <c r="RD521" s="263"/>
      <c r="RE521" s="263"/>
      <c r="RF521" s="263"/>
      <c r="RG521" s="263"/>
      <c r="RH521" s="263"/>
      <c r="RI521" s="263"/>
      <c r="RJ521" s="263"/>
      <c r="RK521" s="263"/>
      <c r="RL521" s="263"/>
      <c r="RM521" s="263"/>
      <c r="RN521" s="263"/>
      <c r="RO521" s="263"/>
      <c r="RP521" s="263"/>
      <c r="RQ521" s="263"/>
      <c r="RR521" s="263"/>
      <c r="RS521" s="263"/>
      <c r="RT521" s="263"/>
      <c r="RU521" s="263"/>
      <c r="RV521" s="263"/>
      <c r="RW521" s="263"/>
      <c r="RX521" s="263"/>
      <c r="RY521" s="263"/>
      <c r="RZ521" s="263"/>
      <c r="SA521" s="263"/>
      <c r="SB521" s="263"/>
      <c r="SC521" s="263"/>
      <c r="SD521" s="263"/>
      <c r="SE521" s="263"/>
      <c r="SF521" s="263"/>
      <c r="SG521" s="263"/>
      <c r="SH521" s="263"/>
      <c r="SI521" s="263"/>
      <c r="SJ521" s="263"/>
      <c r="SK521" s="263"/>
      <c r="SL521" s="263"/>
      <c r="SM521" s="263"/>
      <c r="SN521" s="263"/>
      <c r="SO521" s="263"/>
      <c r="SP521" s="263"/>
      <c r="SQ521" s="263"/>
      <c r="SR521" s="263"/>
      <c r="SS521" s="263"/>
      <c r="ST521" s="263"/>
      <c r="SU521" s="263"/>
      <c r="SV521" s="263"/>
      <c r="SW521" s="263"/>
      <c r="SX521" s="263"/>
      <c r="SY521" s="263"/>
      <c r="SZ521" s="263"/>
      <c r="TA521" s="263"/>
      <c r="TB521" s="263"/>
      <c r="TC521" s="263"/>
      <c r="TD521" s="263"/>
      <c r="TE521" s="263"/>
      <c r="TF521" s="263"/>
      <c r="TG521" s="263"/>
      <c r="TH521" s="263"/>
      <c r="TI521" s="263"/>
      <c r="TJ521" s="263"/>
      <c r="TK521" s="263"/>
      <c r="TL521" s="263"/>
      <c r="TM521" s="263"/>
      <c r="TN521" s="263"/>
      <c r="TO521" s="263"/>
      <c r="TP521" s="263"/>
      <c r="TQ521" s="263"/>
      <c r="TR521" s="263"/>
      <c r="TS521" s="263"/>
      <c r="TT521" s="263"/>
      <c r="TU521" s="263"/>
      <c r="TV521" s="263"/>
      <c r="TW521" s="263"/>
      <c r="TX521" s="263"/>
      <c r="TY521" s="263"/>
      <c r="TZ521" s="263"/>
      <c r="UA521" s="263"/>
      <c r="UB521" s="263"/>
      <c r="UC521" s="263"/>
      <c r="UD521" s="263"/>
      <c r="UE521" s="263"/>
      <c r="UF521" s="263"/>
      <c r="UG521" s="263"/>
      <c r="UH521" s="263"/>
      <c r="UI521" s="263"/>
      <c r="UJ521" s="263"/>
      <c r="UK521" s="263"/>
      <c r="UL521" s="263"/>
      <c r="UM521" s="263"/>
      <c r="UN521" s="263"/>
      <c r="UO521" s="263"/>
      <c r="UP521" s="263"/>
      <c r="UQ521" s="263"/>
      <c r="UR521" s="263"/>
      <c r="US521" s="263"/>
      <c r="UT521" s="263"/>
      <c r="UU521" s="263"/>
      <c r="UV521" s="263"/>
      <c r="UW521" s="263"/>
      <c r="UX521" s="263"/>
      <c r="UY521" s="263"/>
      <c r="UZ521" s="263"/>
      <c r="VA521" s="263"/>
      <c r="VB521" s="263"/>
      <c r="VC521" s="263"/>
      <c r="VD521" s="263"/>
      <c r="VE521" s="263"/>
      <c r="VF521" s="263"/>
      <c r="VG521" s="263"/>
      <c r="VH521" s="263"/>
      <c r="VI521" s="263"/>
      <c r="VJ521" s="263"/>
      <c r="VK521" s="263"/>
      <c r="VL521" s="263"/>
      <c r="VM521" s="263"/>
      <c r="VN521" s="263"/>
      <c r="VO521" s="263"/>
      <c r="VP521" s="263"/>
      <c r="VQ521" s="263"/>
      <c r="VR521" s="263"/>
      <c r="VS521" s="263"/>
      <c r="VT521" s="263"/>
      <c r="VU521" s="263"/>
      <c r="VV521" s="263"/>
      <c r="VW521" s="263"/>
      <c r="VX521" s="263"/>
      <c r="VY521" s="263"/>
      <c r="VZ521" s="263"/>
      <c r="WA521" s="263"/>
      <c r="WB521" s="263"/>
      <c r="WC521" s="263"/>
      <c r="WD521" s="263"/>
      <c r="WE521" s="263"/>
      <c r="WF521" s="263"/>
      <c r="WG521" s="263"/>
      <c r="WH521" s="263"/>
      <c r="WI521" s="263"/>
      <c r="WJ521" s="263"/>
      <c r="WK521" s="263"/>
      <c r="WL521" s="263"/>
      <c r="WM521" s="263"/>
      <c r="WN521" s="263"/>
      <c r="WO521" s="263"/>
      <c r="WP521" s="263"/>
      <c r="WQ521" s="263"/>
      <c r="WR521" s="263"/>
      <c r="WS521" s="263"/>
      <c r="WT521" s="263"/>
      <c r="WU521" s="263"/>
      <c r="WV521" s="263"/>
      <c r="WW521" s="263"/>
      <c r="WX521" s="263"/>
      <c r="WY521" s="263"/>
      <c r="WZ521" s="263"/>
      <c r="XA521" s="263"/>
      <c r="XB521" s="263"/>
      <c r="XC521" s="263"/>
      <c r="XD521" s="263"/>
      <c r="XE521" s="263"/>
      <c r="XF521" s="263"/>
      <c r="XG521" s="263"/>
      <c r="XH521" s="263"/>
      <c r="XI521" s="263"/>
      <c r="XJ521" s="263"/>
      <c r="XK521" s="263"/>
      <c r="XL521" s="263"/>
      <c r="XM521" s="263"/>
      <c r="XN521" s="263"/>
      <c r="XO521" s="263"/>
      <c r="XP521" s="263"/>
      <c r="XQ521" s="263"/>
      <c r="XR521" s="263"/>
      <c r="XS521" s="263"/>
      <c r="XT521" s="263"/>
      <c r="XU521" s="263"/>
      <c r="XV521" s="263"/>
      <c r="XW521" s="263"/>
      <c r="XX521" s="263"/>
      <c r="XY521" s="263"/>
      <c r="XZ521" s="263"/>
      <c r="YA521" s="263"/>
      <c r="YB521" s="263"/>
      <c r="YC521" s="263"/>
      <c r="YD521" s="263"/>
      <c r="YE521" s="263"/>
      <c r="YF521" s="263"/>
      <c r="YG521" s="263"/>
      <c r="YH521" s="263"/>
      <c r="YI521" s="263"/>
      <c r="YJ521" s="263"/>
      <c r="YK521" s="263"/>
      <c r="YL521" s="263"/>
      <c r="YM521" s="263"/>
      <c r="YN521" s="263"/>
      <c r="YO521" s="263"/>
      <c r="YP521" s="263"/>
      <c r="YQ521" s="263"/>
      <c r="YR521" s="263"/>
      <c r="YS521" s="263"/>
      <c r="YT521" s="263"/>
      <c r="YU521" s="263"/>
      <c r="YV521" s="263"/>
      <c r="YW521" s="263"/>
      <c r="YX521" s="263"/>
      <c r="YY521" s="263"/>
      <c r="YZ521" s="263"/>
      <c r="ZA521" s="263"/>
      <c r="ZB521" s="263"/>
      <c r="ZC521" s="263"/>
      <c r="ZD521" s="263"/>
      <c r="ZE521" s="263"/>
      <c r="ZF521" s="263"/>
      <c r="ZG521" s="263"/>
      <c r="ZH521" s="263"/>
      <c r="ZI521" s="263"/>
      <c r="ZJ521" s="263"/>
      <c r="ZK521" s="263"/>
      <c r="ZL521" s="263"/>
      <c r="ZM521" s="263"/>
      <c r="ZN521" s="263"/>
      <c r="ZO521" s="263"/>
      <c r="ZP521" s="263"/>
      <c r="ZQ521" s="263"/>
      <c r="ZR521" s="263"/>
      <c r="ZS521" s="263"/>
      <c r="ZT521" s="263"/>
      <c r="ZU521" s="263"/>
      <c r="ZV521" s="263"/>
      <c r="ZW521" s="263"/>
      <c r="ZX521" s="263"/>
      <c r="ZY521" s="263"/>
      <c r="ZZ521" s="263"/>
      <c r="AAA521" s="263"/>
      <c r="AAB521" s="263"/>
      <c r="AAC521" s="263"/>
      <c r="AAD521" s="263"/>
      <c r="AAE521" s="263"/>
      <c r="AAF521" s="263"/>
      <c r="AAG521" s="263"/>
      <c r="AAH521" s="263"/>
      <c r="AAI521" s="263"/>
      <c r="AAJ521" s="263"/>
      <c r="AAK521" s="263"/>
      <c r="AAL521" s="263"/>
      <c r="AAM521" s="263"/>
      <c r="AAN521" s="263"/>
      <c r="AAO521" s="263"/>
      <c r="AAP521" s="263"/>
      <c r="AAQ521" s="263"/>
      <c r="AAR521" s="263"/>
      <c r="AAS521" s="263"/>
      <c r="AAT521" s="263"/>
      <c r="AAU521" s="263"/>
      <c r="AAV521" s="263"/>
      <c r="AAW521" s="263"/>
      <c r="AAX521" s="263"/>
      <c r="AAY521" s="263"/>
      <c r="AAZ521" s="263"/>
      <c r="ABA521" s="263"/>
      <c r="ABB521" s="263"/>
      <c r="ABC521" s="263"/>
      <c r="ABD521" s="263"/>
      <c r="ABE521" s="263"/>
      <c r="ABF521" s="263"/>
      <c r="ABG521" s="263"/>
      <c r="ABH521" s="263"/>
      <c r="ABI521" s="263"/>
      <c r="ABJ521" s="263"/>
      <c r="ABK521" s="263"/>
      <c r="ABL521" s="263"/>
      <c r="ABM521" s="263"/>
      <c r="ABN521" s="263"/>
      <c r="ABO521" s="263"/>
      <c r="ABP521" s="263"/>
      <c r="ABQ521" s="263"/>
      <c r="ABR521" s="263"/>
      <c r="ABS521" s="263"/>
      <c r="ABT521" s="263"/>
      <c r="ABU521" s="263"/>
      <c r="ABV521" s="263"/>
      <c r="ABW521" s="263"/>
      <c r="ABX521" s="263"/>
      <c r="ABY521" s="263"/>
      <c r="ABZ521" s="263"/>
      <c r="ACA521" s="263"/>
      <c r="ACB521" s="263"/>
      <c r="ACC521" s="263"/>
      <c r="ACD521" s="263"/>
      <c r="ACE521" s="263"/>
      <c r="ACF521" s="263"/>
      <c r="ACG521" s="263"/>
      <c r="ACH521" s="263"/>
      <c r="ACI521" s="263"/>
      <c r="ACJ521" s="263"/>
      <c r="ACK521" s="263"/>
      <c r="ACL521" s="263"/>
      <c r="ACM521" s="263"/>
      <c r="ACN521" s="263"/>
      <c r="ACO521" s="263"/>
      <c r="ACP521" s="263"/>
      <c r="ACQ521" s="263"/>
      <c r="ACR521" s="263"/>
      <c r="ACS521" s="263"/>
      <c r="ACT521" s="263"/>
      <c r="ACU521" s="263"/>
      <c r="ACV521" s="263"/>
      <c r="ACW521" s="263"/>
      <c r="ACX521" s="263"/>
      <c r="ACY521" s="263"/>
      <c r="ACZ521" s="263"/>
      <c r="ADA521" s="263"/>
      <c r="ADB521" s="263"/>
      <c r="ADC521" s="263"/>
      <c r="ADD521" s="263"/>
      <c r="ADE521" s="263"/>
      <c r="ADF521" s="263"/>
      <c r="ADG521" s="263"/>
      <c r="ADH521" s="263"/>
      <c r="ADI521" s="263"/>
      <c r="ADJ521" s="263"/>
      <c r="ADK521" s="263"/>
      <c r="ADL521" s="263"/>
      <c r="ADM521" s="263"/>
      <c r="ADN521" s="263"/>
      <c r="ADO521" s="263"/>
      <c r="ADP521" s="263"/>
      <c r="ADQ521" s="263"/>
      <c r="ADR521" s="263"/>
      <c r="ADS521" s="263"/>
      <c r="ADT521" s="263"/>
      <c r="ADU521" s="263"/>
      <c r="ADV521" s="263"/>
      <c r="ADW521" s="263"/>
      <c r="ADX521" s="263"/>
      <c r="ADY521" s="263"/>
      <c r="ADZ521" s="263"/>
      <c r="AEA521" s="263"/>
      <c r="AEB521" s="263"/>
      <c r="AEC521" s="263"/>
      <c r="AED521" s="263"/>
      <c r="AEE521" s="263"/>
      <c r="AEF521" s="263"/>
      <c r="AEG521" s="263"/>
      <c r="AEH521" s="263"/>
      <c r="AEI521" s="263"/>
      <c r="AEJ521" s="263"/>
      <c r="AEK521" s="263"/>
      <c r="AEL521" s="263"/>
      <c r="AEM521" s="263"/>
      <c r="AEN521" s="263"/>
      <c r="AEO521" s="263"/>
      <c r="AEP521" s="263"/>
      <c r="AEQ521" s="263"/>
      <c r="AER521" s="263"/>
      <c r="AES521" s="263"/>
      <c r="AET521" s="263"/>
      <c r="AEU521" s="263"/>
      <c r="AEV521" s="263"/>
      <c r="AEW521" s="263"/>
      <c r="AEX521" s="263"/>
      <c r="AEY521" s="263"/>
      <c r="AEZ521" s="263"/>
      <c r="AFA521" s="263"/>
      <c r="AFB521" s="263"/>
      <c r="AFC521" s="263"/>
      <c r="AFD521" s="263"/>
      <c r="AFE521" s="263"/>
      <c r="AFF521" s="263"/>
      <c r="AFG521" s="263"/>
      <c r="AFH521" s="263"/>
      <c r="AFI521" s="263"/>
      <c r="AFJ521" s="263"/>
      <c r="AFK521" s="263"/>
      <c r="AFL521" s="263"/>
      <c r="AFM521" s="263"/>
      <c r="AFN521" s="263"/>
      <c r="AFO521" s="263"/>
      <c r="AFP521" s="263"/>
      <c r="AFQ521" s="263"/>
      <c r="AFR521" s="263"/>
      <c r="AFS521" s="263"/>
      <c r="AFT521" s="263"/>
      <c r="AFU521" s="263"/>
      <c r="AFV521" s="263"/>
      <c r="AFW521" s="263"/>
      <c r="AFX521" s="263"/>
      <c r="AFY521" s="263"/>
      <c r="AFZ521" s="263"/>
      <c r="AGA521" s="263"/>
      <c r="AGB521" s="263"/>
      <c r="AGC521" s="263"/>
      <c r="AGD521" s="263"/>
      <c r="AGE521" s="263"/>
      <c r="AGF521" s="263"/>
      <c r="AGG521" s="263"/>
      <c r="AGH521" s="263"/>
      <c r="AGI521" s="263"/>
      <c r="AGJ521" s="263"/>
      <c r="AGK521" s="263"/>
      <c r="AGL521" s="263"/>
      <c r="AGM521" s="263"/>
      <c r="AGN521" s="263"/>
      <c r="AGO521" s="263"/>
      <c r="AGP521" s="263"/>
      <c r="AGQ521" s="263"/>
      <c r="AGR521" s="263"/>
      <c r="AGS521" s="263"/>
      <c r="AGT521" s="263"/>
      <c r="AGU521" s="263"/>
      <c r="AGV521" s="263"/>
      <c r="AGW521" s="263"/>
      <c r="AGX521" s="263"/>
      <c r="AGY521" s="263"/>
      <c r="AGZ521" s="263"/>
      <c r="AHA521" s="263"/>
      <c r="AHB521" s="263"/>
      <c r="AHC521" s="263"/>
      <c r="AHD521" s="263"/>
      <c r="AHE521" s="263"/>
      <c r="AHF521" s="263"/>
      <c r="AHG521" s="263"/>
      <c r="AHH521" s="263"/>
      <c r="AHI521" s="263"/>
      <c r="AHJ521" s="263"/>
      <c r="AHK521" s="263"/>
      <c r="AHL521" s="263"/>
      <c r="AHM521" s="263"/>
      <c r="AHN521" s="263"/>
      <c r="AHO521" s="263"/>
      <c r="AHP521" s="263"/>
      <c r="AHQ521" s="263"/>
      <c r="AHR521" s="263"/>
      <c r="AHS521" s="263"/>
      <c r="AHT521" s="263"/>
      <c r="AHU521" s="263"/>
      <c r="AHV521" s="263"/>
      <c r="AHW521" s="263"/>
      <c r="AHX521" s="263"/>
      <c r="AHY521" s="263"/>
      <c r="AHZ521" s="263"/>
      <c r="AIA521" s="263"/>
      <c r="AIB521" s="263"/>
      <c r="AIC521" s="263"/>
      <c r="AID521" s="263"/>
      <c r="AIE521" s="263"/>
      <c r="AIF521" s="263"/>
      <c r="AIG521" s="263"/>
      <c r="AIH521" s="263"/>
      <c r="AII521" s="263"/>
      <c r="AIJ521" s="263"/>
      <c r="AIK521" s="263"/>
      <c r="AIL521" s="263"/>
      <c r="AIM521" s="263"/>
      <c r="AIN521" s="263"/>
      <c r="AIO521" s="263"/>
      <c r="AIP521" s="263"/>
      <c r="AIQ521" s="263"/>
      <c r="AIR521" s="263"/>
      <c r="AIS521" s="263"/>
      <c r="AIT521" s="263"/>
      <c r="AIU521" s="263"/>
      <c r="AIV521" s="263"/>
      <c r="AIW521" s="263"/>
      <c r="AIX521" s="263"/>
      <c r="AIY521" s="263"/>
      <c r="AIZ521" s="263"/>
      <c r="AJA521" s="263"/>
      <c r="AJB521" s="263"/>
      <c r="AJC521" s="263"/>
      <c r="AJD521" s="263"/>
      <c r="AJE521" s="263"/>
      <c r="AJF521" s="263"/>
      <c r="AJG521" s="263"/>
      <c r="AJH521" s="263"/>
      <c r="AJI521" s="263"/>
      <c r="AJJ521" s="263"/>
      <c r="AJK521" s="263"/>
      <c r="AJL521" s="263"/>
      <c r="AJM521" s="263"/>
      <c r="AJN521" s="263"/>
      <c r="AJO521" s="263"/>
      <c r="AJP521" s="263"/>
      <c r="AJQ521" s="263"/>
      <c r="AJR521" s="263"/>
      <c r="AJS521" s="263"/>
      <c r="AJT521" s="263"/>
      <c r="AJU521" s="263"/>
      <c r="AJV521" s="263"/>
      <c r="AJW521" s="263"/>
      <c r="AJX521" s="263"/>
      <c r="AJY521" s="263"/>
      <c r="AJZ521" s="263"/>
      <c r="AKA521" s="263"/>
      <c r="AKB521" s="263"/>
      <c r="AKC521" s="263"/>
      <c r="AKD521" s="263"/>
      <c r="AKE521" s="263"/>
      <c r="AKF521" s="263"/>
      <c r="AKG521" s="263"/>
      <c r="AKH521" s="263"/>
      <c r="AKI521" s="263"/>
      <c r="AKJ521" s="263"/>
      <c r="AKK521" s="263"/>
      <c r="AKL521" s="263"/>
      <c r="AKM521" s="263"/>
      <c r="AKN521" s="263"/>
      <c r="AKO521" s="263"/>
      <c r="AKP521" s="263"/>
      <c r="AKQ521" s="263"/>
      <c r="AKR521" s="263"/>
      <c r="AKS521" s="263"/>
      <c r="AKT521" s="263"/>
      <c r="AKU521" s="263"/>
      <c r="AKV521" s="263"/>
      <c r="AKW521" s="263"/>
      <c r="AKX521" s="263"/>
      <c r="AKY521" s="263"/>
      <c r="AKZ521" s="263"/>
      <c r="ALA521" s="263"/>
      <c r="ALB521" s="263"/>
      <c r="ALC521" s="263"/>
      <c r="ALD521" s="263"/>
      <c r="ALE521" s="263"/>
      <c r="ALF521" s="263"/>
      <c r="ALG521" s="263"/>
      <c r="ALH521" s="263"/>
      <c r="ALI521" s="263"/>
      <c r="ALJ521" s="263"/>
      <c r="ALK521" s="263"/>
      <c r="ALL521" s="263"/>
      <c r="ALM521" s="263"/>
      <c r="ALN521" s="263"/>
      <c r="ALO521" s="263"/>
      <c r="ALP521" s="263"/>
      <c r="ALQ521" s="263"/>
      <c r="ALR521" s="263"/>
      <c r="ALS521" s="263"/>
      <c r="ALT521" s="263"/>
      <c r="ALU521" s="263"/>
      <c r="ALV521" s="263"/>
      <c r="ALW521" s="263"/>
      <c r="ALX521" s="263"/>
      <c r="ALY521" s="263"/>
      <c r="ALZ521" s="263"/>
      <c r="AMA521" s="263"/>
      <c r="AMB521" s="263"/>
      <c r="AMC521" s="263"/>
      <c r="AMD521" s="263"/>
      <c r="AME521" s="263"/>
      <c r="AMF521" s="263"/>
      <c r="AMG521" s="263"/>
      <c r="AMH521" s="263"/>
      <c r="AMI521" s="263"/>
      <c r="AMJ521" s="263"/>
      <c r="AMK521" s="263"/>
      <c r="AML521" s="263"/>
      <c r="AMM521" s="263"/>
      <c r="AMN521" s="263"/>
      <c r="AMO521" s="263"/>
      <c r="AMP521" s="263"/>
      <c r="AMQ521" s="263"/>
      <c r="AMR521" s="263"/>
      <c r="AMS521" s="263"/>
      <c r="AMT521" s="263"/>
      <c r="AMU521" s="263"/>
      <c r="AMV521" s="263"/>
      <c r="AMW521" s="263"/>
      <c r="AMX521" s="263"/>
      <c r="AMY521" s="263"/>
      <c r="AMZ521" s="263"/>
      <c r="ANA521" s="263"/>
      <c r="ANB521" s="263"/>
      <c r="ANC521" s="263"/>
      <c r="AND521" s="263"/>
      <c r="ANE521" s="263"/>
      <c r="ANF521" s="263"/>
      <c r="ANG521" s="263"/>
      <c r="ANH521" s="263"/>
      <c r="ANI521" s="263"/>
      <c r="ANJ521" s="263"/>
      <c r="ANK521" s="263"/>
      <c r="ANL521" s="263"/>
      <c r="ANM521" s="263"/>
      <c r="ANN521" s="263"/>
      <c r="ANO521" s="263"/>
      <c r="ANP521" s="263"/>
      <c r="ANQ521" s="263"/>
      <c r="ANR521" s="263"/>
      <c r="ANS521" s="263"/>
      <c r="ANT521" s="263"/>
      <c r="ANU521" s="263"/>
      <c r="ANV521" s="263"/>
      <c r="ANW521" s="263"/>
      <c r="ANX521" s="263"/>
      <c r="ANY521" s="263"/>
      <c r="ANZ521" s="263"/>
      <c r="AOA521" s="263"/>
      <c r="AOB521" s="263"/>
      <c r="AOC521" s="263"/>
      <c r="AOD521" s="263"/>
      <c r="AOE521" s="263"/>
      <c r="AOF521" s="263"/>
      <c r="AOG521" s="263"/>
      <c r="AOH521" s="263"/>
      <c r="AOI521" s="263"/>
      <c r="AOJ521" s="263"/>
      <c r="AOK521" s="263"/>
      <c r="AOL521" s="263"/>
      <c r="AOM521" s="263"/>
      <c r="AON521" s="263"/>
      <c r="AOO521" s="263"/>
      <c r="AOP521" s="263"/>
      <c r="AOQ521" s="263"/>
      <c r="AOR521" s="263"/>
      <c r="AOS521" s="263"/>
      <c r="AOT521" s="263"/>
      <c r="AOU521" s="263"/>
    </row>
    <row r="522" spans="1:1087" s="264" customFormat="1">
      <c r="A522" s="332"/>
      <c r="B522" s="328"/>
      <c r="C522" s="292"/>
      <c r="D522" s="292"/>
      <c r="E522" s="292"/>
      <c r="F522" s="333"/>
      <c r="G522" s="334"/>
      <c r="H522" s="334"/>
      <c r="I522" s="335"/>
      <c r="J522" s="292"/>
      <c r="K522" s="336"/>
      <c r="L522" s="292"/>
      <c r="N522" s="263"/>
      <c r="O522" s="263"/>
      <c r="P522" s="263"/>
      <c r="Q522" s="263"/>
      <c r="R522" s="263"/>
      <c r="S522" s="263"/>
      <c r="T522" s="263"/>
      <c r="U522" s="263"/>
      <c r="V522" s="263"/>
      <c r="W522" s="263"/>
      <c r="X522" s="263"/>
      <c r="Y522" s="263"/>
      <c r="Z522" s="263"/>
      <c r="AA522" s="263"/>
      <c r="AB522" s="263"/>
      <c r="AC522" s="263"/>
      <c r="AD522" s="263"/>
      <c r="AE522" s="263"/>
      <c r="AF522" s="263"/>
      <c r="AG522" s="263"/>
      <c r="AH522" s="263"/>
      <c r="AI522" s="263"/>
      <c r="AJ522" s="263"/>
      <c r="AK522" s="263"/>
      <c r="AL522" s="263"/>
      <c r="AM522" s="263"/>
      <c r="AN522" s="263"/>
      <c r="AO522" s="263"/>
      <c r="AP522" s="263"/>
      <c r="AQ522" s="263"/>
      <c r="AR522" s="263"/>
      <c r="AS522" s="263"/>
      <c r="AT522" s="263"/>
      <c r="AU522" s="263"/>
      <c r="AV522" s="263"/>
      <c r="AW522" s="263"/>
      <c r="AX522" s="263"/>
      <c r="AY522" s="263"/>
      <c r="AZ522" s="263"/>
      <c r="BA522" s="263"/>
      <c r="BB522" s="263"/>
      <c r="BC522" s="263"/>
      <c r="BD522" s="263"/>
      <c r="BE522" s="263"/>
      <c r="BF522" s="263"/>
      <c r="BG522" s="263"/>
      <c r="BH522" s="263"/>
      <c r="BI522" s="263"/>
      <c r="BJ522" s="263"/>
      <c r="BK522" s="263"/>
      <c r="BL522" s="263"/>
      <c r="BM522" s="263"/>
      <c r="BN522" s="263"/>
      <c r="BO522" s="263"/>
      <c r="BP522" s="263"/>
      <c r="BQ522" s="263"/>
      <c r="BR522" s="263"/>
      <c r="BS522" s="263"/>
      <c r="BT522" s="263"/>
      <c r="BU522" s="263"/>
      <c r="BV522" s="263"/>
      <c r="BW522" s="263"/>
      <c r="BX522" s="263"/>
      <c r="BY522" s="263"/>
      <c r="BZ522" s="263"/>
      <c r="CA522" s="263"/>
      <c r="CB522" s="263"/>
      <c r="CC522" s="263"/>
      <c r="CD522" s="263"/>
      <c r="CE522" s="263"/>
      <c r="CF522" s="263"/>
      <c r="CG522" s="263"/>
      <c r="CH522" s="263"/>
      <c r="CI522" s="263"/>
      <c r="CJ522" s="263"/>
      <c r="CK522" s="263"/>
      <c r="CL522" s="263"/>
      <c r="CM522" s="263"/>
      <c r="CN522" s="263"/>
      <c r="CO522" s="263"/>
      <c r="CP522" s="263"/>
      <c r="CQ522" s="263"/>
      <c r="CR522" s="263"/>
      <c r="CS522" s="263"/>
      <c r="CT522" s="263"/>
      <c r="CU522" s="263"/>
      <c r="CV522" s="263"/>
      <c r="CW522" s="263"/>
      <c r="CX522" s="263"/>
      <c r="CY522" s="263"/>
      <c r="CZ522" s="263"/>
      <c r="DA522" s="263"/>
      <c r="DB522" s="263"/>
      <c r="DC522" s="263"/>
      <c r="DD522" s="263"/>
      <c r="DE522" s="263"/>
      <c r="DF522" s="263"/>
      <c r="DG522" s="263"/>
      <c r="DH522" s="263"/>
      <c r="DI522" s="263"/>
      <c r="DJ522" s="263"/>
      <c r="DK522" s="263"/>
      <c r="DL522" s="263"/>
      <c r="DM522" s="263"/>
      <c r="DN522" s="263"/>
      <c r="DO522" s="263"/>
      <c r="DP522" s="263"/>
      <c r="DQ522" s="263"/>
      <c r="DR522" s="263"/>
      <c r="DS522" s="263"/>
      <c r="DT522" s="263"/>
      <c r="DU522" s="263"/>
      <c r="DV522" s="263"/>
      <c r="DW522" s="263"/>
      <c r="DX522" s="263"/>
      <c r="DY522" s="263"/>
      <c r="DZ522" s="263"/>
      <c r="EA522" s="263"/>
      <c r="EB522" s="263"/>
      <c r="EC522" s="263"/>
      <c r="ED522" s="263"/>
      <c r="EE522" s="263"/>
      <c r="EF522" s="263"/>
      <c r="EG522" s="263"/>
      <c r="EH522" s="263"/>
      <c r="EI522" s="263"/>
      <c r="EJ522" s="263"/>
      <c r="EK522" s="263"/>
      <c r="EL522" s="263"/>
      <c r="EM522" s="263"/>
      <c r="EN522" s="263"/>
      <c r="EO522" s="263"/>
      <c r="EP522" s="263"/>
      <c r="EQ522" s="263"/>
      <c r="ER522" s="263"/>
      <c r="ES522" s="263"/>
      <c r="ET522" s="263"/>
      <c r="EU522" s="263"/>
      <c r="EV522" s="263"/>
      <c r="EW522" s="263"/>
      <c r="EX522" s="263"/>
      <c r="EY522" s="263"/>
      <c r="EZ522" s="263"/>
      <c r="FA522" s="263"/>
      <c r="FB522" s="263"/>
      <c r="FC522" s="263"/>
      <c r="FD522" s="263"/>
      <c r="FE522" s="263"/>
      <c r="FF522" s="263"/>
      <c r="FG522" s="263"/>
      <c r="FH522" s="263"/>
      <c r="FI522" s="263"/>
      <c r="FJ522" s="263"/>
      <c r="FK522" s="263"/>
      <c r="FL522" s="263"/>
      <c r="FM522" s="263"/>
      <c r="FN522" s="263"/>
      <c r="FO522" s="263"/>
      <c r="FP522" s="263"/>
      <c r="FQ522" s="263"/>
      <c r="FR522" s="263"/>
      <c r="FS522" s="263"/>
      <c r="FT522" s="263"/>
      <c r="FU522" s="263"/>
      <c r="FV522" s="263"/>
      <c r="FW522" s="263"/>
      <c r="FX522" s="263"/>
      <c r="FY522" s="263"/>
      <c r="FZ522" s="263"/>
      <c r="GA522" s="263"/>
      <c r="GB522" s="263"/>
      <c r="GC522" s="263"/>
      <c r="GD522" s="263"/>
      <c r="GE522" s="263"/>
      <c r="GF522" s="263"/>
      <c r="GG522" s="263"/>
      <c r="GH522" s="263"/>
      <c r="GI522" s="263"/>
      <c r="GJ522" s="263"/>
      <c r="GK522" s="263"/>
      <c r="GL522" s="263"/>
      <c r="GM522" s="263"/>
      <c r="GN522" s="263"/>
      <c r="GO522" s="263"/>
      <c r="GP522" s="263"/>
      <c r="GQ522" s="263"/>
      <c r="GR522" s="263"/>
      <c r="GS522" s="263"/>
      <c r="GT522" s="263"/>
      <c r="GU522" s="263"/>
      <c r="GV522" s="263"/>
      <c r="GW522" s="263"/>
      <c r="GX522" s="263"/>
      <c r="GY522" s="263"/>
      <c r="GZ522" s="263"/>
      <c r="HA522" s="263"/>
      <c r="HB522" s="263"/>
      <c r="HC522" s="263"/>
      <c r="HD522" s="263"/>
      <c r="HE522" s="263"/>
      <c r="HF522" s="263"/>
      <c r="HG522" s="263"/>
      <c r="HH522" s="263"/>
      <c r="HI522" s="263"/>
      <c r="HJ522" s="263"/>
      <c r="HK522" s="263"/>
      <c r="HL522" s="263"/>
      <c r="HM522" s="263"/>
      <c r="HN522" s="263"/>
      <c r="HO522" s="263"/>
      <c r="HP522" s="263"/>
      <c r="HQ522" s="263"/>
      <c r="HR522" s="263"/>
      <c r="HS522" s="263"/>
      <c r="HT522" s="263"/>
      <c r="HU522" s="263"/>
      <c r="HV522" s="263"/>
      <c r="HW522" s="263"/>
      <c r="HX522" s="263"/>
      <c r="HY522" s="263"/>
      <c r="HZ522" s="263"/>
      <c r="IA522" s="263"/>
      <c r="IB522" s="263"/>
      <c r="IC522" s="263"/>
      <c r="ID522" s="263"/>
      <c r="IE522" s="263"/>
      <c r="IF522" s="263"/>
      <c r="IG522" s="263"/>
      <c r="IH522" s="263"/>
      <c r="II522" s="263"/>
      <c r="IJ522" s="263"/>
      <c r="IK522" s="263"/>
      <c r="IL522" s="263"/>
      <c r="IM522" s="263"/>
      <c r="IN522" s="263"/>
      <c r="IO522" s="263"/>
      <c r="IP522" s="263"/>
      <c r="IQ522" s="263"/>
      <c r="IR522" s="263"/>
      <c r="IS522" s="263"/>
      <c r="IT522" s="263"/>
      <c r="IU522" s="263"/>
      <c r="IV522" s="263"/>
      <c r="IW522" s="263"/>
      <c r="IX522" s="263"/>
      <c r="IY522" s="263"/>
      <c r="IZ522" s="263"/>
      <c r="JA522" s="263"/>
      <c r="JB522" s="263"/>
      <c r="JC522" s="263"/>
      <c r="JD522" s="263"/>
      <c r="JE522" s="263"/>
      <c r="JF522" s="263"/>
      <c r="JG522" s="263"/>
      <c r="JH522" s="263"/>
      <c r="JI522" s="263"/>
      <c r="JJ522" s="263"/>
      <c r="JK522" s="263"/>
      <c r="JL522" s="263"/>
      <c r="JM522" s="263"/>
      <c r="JN522" s="263"/>
      <c r="JO522" s="263"/>
      <c r="JP522" s="263"/>
      <c r="JQ522" s="263"/>
      <c r="JR522" s="263"/>
      <c r="JS522" s="263"/>
      <c r="JT522" s="263"/>
      <c r="JU522" s="263"/>
      <c r="JV522" s="263"/>
      <c r="JW522" s="263"/>
      <c r="JX522" s="263"/>
      <c r="JY522" s="263"/>
      <c r="JZ522" s="263"/>
      <c r="KA522" s="263"/>
      <c r="KB522" s="263"/>
      <c r="KC522" s="263"/>
      <c r="KD522" s="263"/>
      <c r="KE522" s="263"/>
      <c r="KF522" s="263"/>
      <c r="KG522" s="263"/>
      <c r="KH522" s="263"/>
      <c r="KI522" s="263"/>
      <c r="KJ522" s="263"/>
      <c r="KK522" s="263"/>
      <c r="KL522" s="263"/>
      <c r="KM522" s="263"/>
      <c r="KN522" s="263"/>
      <c r="KO522" s="263"/>
      <c r="KP522" s="263"/>
      <c r="KQ522" s="263"/>
      <c r="KR522" s="263"/>
      <c r="KS522" s="263"/>
      <c r="KT522" s="263"/>
      <c r="KU522" s="263"/>
      <c r="KV522" s="263"/>
      <c r="KW522" s="263"/>
      <c r="KX522" s="263"/>
      <c r="KY522" s="263"/>
      <c r="KZ522" s="263"/>
      <c r="LA522" s="263"/>
      <c r="LB522" s="263"/>
      <c r="LC522" s="263"/>
      <c r="LD522" s="263"/>
      <c r="LE522" s="263"/>
      <c r="LF522" s="263"/>
      <c r="LG522" s="263"/>
      <c r="LH522" s="263"/>
      <c r="LI522" s="263"/>
      <c r="LJ522" s="263"/>
      <c r="LK522" s="263"/>
      <c r="LL522" s="263"/>
      <c r="LM522" s="263"/>
      <c r="LN522" s="263"/>
      <c r="LO522" s="263"/>
      <c r="LP522" s="263"/>
      <c r="LQ522" s="263"/>
      <c r="LR522" s="263"/>
      <c r="LS522" s="263"/>
      <c r="LT522" s="263"/>
      <c r="LU522" s="263"/>
      <c r="LV522" s="263"/>
      <c r="LW522" s="263"/>
      <c r="LX522" s="263"/>
      <c r="LY522" s="263"/>
      <c r="LZ522" s="263"/>
      <c r="MA522" s="263"/>
      <c r="MB522" s="263"/>
      <c r="MC522" s="263"/>
      <c r="MD522" s="263"/>
      <c r="ME522" s="263"/>
      <c r="MF522" s="263"/>
      <c r="MG522" s="263"/>
      <c r="MH522" s="263"/>
      <c r="MI522" s="263"/>
      <c r="MJ522" s="263"/>
      <c r="MK522" s="263"/>
      <c r="ML522" s="263"/>
      <c r="MM522" s="263"/>
      <c r="MN522" s="263"/>
      <c r="MO522" s="263"/>
      <c r="MP522" s="263"/>
      <c r="MQ522" s="263"/>
      <c r="MR522" s="263"/>
      <c r="MS522" s="263"/>
      <c r="MT522" s="263"/>
      <c r="MU522" s="263"/>
      <c r="MV522" s="263"/>
      <c r="MW522" s="263"/>
      <c r="MX522" s="263"/>
      <c r="MY522" s="263"/>
      <c r="MZ522" s="263"/>
      <c r="NA522" s="263"/>
      <c r="NB522" s="263"/>
      <c r="NC522" s="263"/>
      <c r="ND522" s="263"/>
      <c r="NE522" s="263"/>
      <c r="NF522" s="263"/>
      <c r="NG522" s="263"/>
      <c r="NH522" s="263"/>
      <c r="NI522" s="263"/>
      <c r="NJ522" s="263"/>
      <c r="NK522" s="263"/>
      <c r="NL522" s="263"/>
      <c r="NM522" s="263"/>
      <c r="NN522" s="263"/>
      <c r="NO522" s="263"/>
      <c r="NP522" s="263"/>
      <c r="NQ522" s="263"/>
      <c r="NR522" s="263"/>
      <c r="NS522" s="263"/>
      <c r="NT522" s="263"/>
      <c r="NU522" s="263"/>
      <c r="NV522" s="263"/>
      <c r="NW522" s="263"/>
      <c r="NX522" s="263"/>
      <c r="NY522" s="263"/>
      <c r="NZ522" s="263"/>
      <c r="OA522" s="263"/>
      <c r="OB522" s="263"/>
      <c r="OC522" s="263"/>
      <c r="OD522" s="263"/>
      <c r="OE522" s="263"/>
      <c r="OF522" s="263"/>
      <c r="OG522" s="263"/>
      <c r="OH522" s="263"/>
      <c r="OI522" s="263"/>
      <c r="OJ522" s="263"/>
      <c r="OK522" s="263"/>
      <c r="OL522" s="263"/>
      <c r="OM522" s="263"/>
      <c r="ON522" s="263"/>
      <c r="OO522" s="263"/>
      <c r="OP522" s="263"/>
      <c r="OQ522" s="263"/>
      <c r="OR522" s="263"/>
      <c r="OS522" s="263"/>
      <c r="OT522" s="263"/>
      <c r="OU522" s="263"/>
      <c r="OV522" s="263"/>
      <c r="OW522" s="263"/>
      <c r="OX522" s="263"/>
      <c r="OY522" s="263"/>
      <c r="OZ522" s="263"/>
      <c r="PA522" s="263"/>
      <c r="PB522" s="263"/>
      <c r="PC522" s="263"/>
      <c r="PD522" s="263"/>
      <c r="PE522" s="263"/>
      <c r="PF522" s="263"/>
      <c r="PG522" s="263"/>
      <c r="PH522" s="263"/>
      <c r="PI522" s="263"/>
      <c r="PJ522" s="263"/>
      <c r="PK522" s="263"/>
      <c r="PL522" s="263"/>
      <c r="PM522" s="263"/>
      <c r="PN522" s="263"/>
      <c r="PO522" s="263"/>
      <c r="PP522" s="263"/>
      <c r="PQ522" s="263"/>
      <c r="PR522" s="263"/>
      <c r="PS522" s="263"/>
      <c r="PT522" s="263"/>
      <c r="PU522" s="263"/>
      <c r="PV522" s="263"/>
      <c r="PW522" s="263"/>
      <c r="PX522" s="263"/>
      <c r="PY522" s="263"/>
      <c r="PZ522" s="263"/>
      <c r="QA522" s="263"/>
      <c r="QB522" s="263"/>
      <c r="QC522" s="263"/>
      <c r="QD522" s="263"/>
      <c r="QE522" s="263"/>
      <c r="QF522" s="263"/>
      <c r="QG522" s="263"/>
      <c r="QH522" s="263"/>
      <c r="QI522" s="263"/>
      <c r="QJ522" s="263"/>
      <c r="QK522" s="263"/>
      <c r="QL522" s="263"/>
      <c r="QM522" s="263"/>
      <c r="QN522" s="263"/>
      <c r="QO522" s="263"/>
      <c r="QP522" s="263"/>
      <c r="QQ522" s="263"/>
      <c r="QR522" s="263"/>
      <c r="QS522" s="263"/>
      <c r="QT522" s="263"/>
      <c r="QU522" s="263"/>
      <c r="QV522" s="263"/>
      <c r="QW522" s="263"/>
      <c r="QX522" s="263"/>
      <c r="QY522" s="263"/>
      <c r="QZ522" s="263"/>
      <c r="RA522" s="263"/>
      <c r="RB522" s="263"/>
      <c r="RC522" s="263"/>
      <c r="RD522" s="263"/>
      <c r="RE522" s="263"/>
      <c r="RF522" s="263"/>
      <c r="RG522" s="263"/>
      <c r="RH522" s="263"/>
      <c r="RI522" s="263"/>
      <c r="RJ522" s="263"/>
      <c r="RK522" s="263"/>
      <c r="RL522" s="263"/>
      <c r="RM522" s="263"/>
      <c r="RN522" s="263"/>
      <c r="RO522" s="263"/>
      <c r="RP522" s="263"/>
      <c r="RQ522" s="263"/>
      <c r="RR522" s="263"/>
      <c r="RS522" s="263"/>
      <c r="RT522" s="263"/>
      <c r="RU522" s="263"/>
      <c r="RV522" s="263"/>
      <c r="RW522" s="263"/>
      <c r="RX522" s="263"/>
      <c r="RY522" s="263"/>
      <c r="RZ522" s="263"/>
      <c r="SA522" s="263"/>
      <c r="SB522" s="263"/>
      <c r="SC522" s="263"/>
      <c r="SD522" s="263"/>
      <c r="SE522" s="263"/>
      <c r="SF522" s="263"/>
      <c r="SG522" s="263"/>
      <c r="SH522" s="263"/>
      <c r="SI522" s="263"/>
      <c r="SJ522" s="263"/>
      <c r="SK522" s="263"/>
      <c r="SL522" s="263"/>
      <c r="SM522" s="263"/>
      <c r="SN522" s="263"/>
      <c r="SO522" s="263"/>
      <c r="SP522" s="263"/>
      <c r="SQ522" s="263"/>
      <c r="SR522" s="263"/>
      <c r="SS522" s="263"/>
      <c r="ST522" s="263"/>
      <c r="SU522" s="263"/>
      <c r="SV522" s="263"/>
      <c r="SW522" s="263"/>
      <c r="SX522" s="263"/>
      <c r="SY522" s="263"/>
      <c r="SZ522" s="263"/>
      <c r="TA522" s="263"/>
      <c r="TB522" s="263"/>
      <c r="TC522" s="263"/>
      <c r="TD522" s="263"/>
      <c r="TE522" s="263"/>
      <c r="TF522" s="263"/>
      <c r="TG522" s="263"/>
      <c r="TH522" s="263"/>
      <c r="TI522" s="263"/>
      <c r="TJ522" s="263"/>
      <c r="TK522" s="263"/>
      <c r="TL522" s="263"/>
      <c r="TM522" s="263"/>
      <c r="TN522" s="263"/>
      <c r="TO522" s="263"/>
      <c r="TP522" s="263"/>
      <c r="TQ522" s="263"/>
      <c r="TR522" s="263"/>
      <c r="TS522" s="263"/>
      <c r="TT522" s="263"/>
      <c r="TU522" s="263"/>
      <c r="TV522" s="263"/>
      <c r="TW522" s="263"/>
      <c r="TX522" s="263"/>
      <c r="TY522" s="263"/>
      <c r="TZ522" s="263"/>
      <c r="UA522" s="263"/>
      <c r="UB522" s="263"/>
      <c r="UC522" s="263"/>
      <c r="UD522" s="263"/>
      <c r="UE522" s="263"/>
      <c r="UF522" s="263"/>
      <c r="UG522" s="263"/>
      <c r="UH522" s="263"/>
      <c r="UI522" s="263"/>
      <c r="UJ522" s="263"/>
      <c r="UK522" s="263"/>
      <c r="UL522" s="263"/>
      <c r="UM522" s="263"/>
      <c r="UN522" s="263"/>
      <c r="UO522" s="263"/>
      <c r="UP522" s="263"/>
      <c r="UQ522" s="263"/>
      <c r="UR522" s="263"/>
      <c r="US522" s="263"/>
      <c r="UT522" s="263"/>
      <c r="UU522" s="263"/>
      <c r="UV522" s="263"/>
      <c r="UW522" s="263"/>
      <c r="UX522" s="263"/>
      <c r="UY522" s="263"/>
      <c r="UZ522" s="263"/>
      <c r="VA522" s="263"/>
      <c r="VB522" s="263"/>
      <c r="VC522" s="263"/>
      <c r="VD522" s="263"/>
      <c r="VE522" s="263"/>
      <c r="VF522" s="263"/>
      <c r="VG522" s="263"/>
      <c r="VH522" s="263"/>
      <c r="VI522" s="263"/>
      <c r="VJ522" s="263"/>
      <c r="VK522" s="263"/>
      <c r="VL522" s="263"/>
      <c r="VM522" s="263"/>
      <c r="VN522" s="263"/>
      <c r="VO522" s="263"/>
      <c r="VP522" s="263"/>
      <c r="VQ522" s="263"/>
      <c r="VR522" s="263"/>
      <c r="VS522" s="263"/>
      <c r="VT522" s="263"/>
      <c r="VU522" s="263"/>
      <c r="VV522" s="263"/>
      <c r="VW522" s="263"/>
      <c r="VX522" s="263"/>
      <c r="VY522" s="263"/>
      <c r="VZ522" s="263"/>
      <c r="WA522" s="263"/>
      <c r="WB522" s="263"/>
      <c r="WC522" s="263"/>
      <c r="WD522" s="263"/>
      <c r="WE522" s="263"/>
      <c r="WF522" s="263"/>
      <c r="WG522" s="263"/>
      <c r="WH522" s="263"/>
      <c r="WI522" s="263"/>
      <c r="WJ522" s="263"/>
      <c r="WK522" s="263"/>
      <c r="WL522" s="263"/>
      <c r="WM522" s="263"/>
      <c r="WN522" s="263"/>
      <c r="WO522" s="263"/>
      <c r="WP522" s="263"/>
      <c r="WQ522" s="263"/>
      <c r="WR522" s="263"/>
      <c r="WS522" s="263"/>
      <c r="WT522" s="263"/>
      <c r="WU522" s="263"/>
      <c r="WV522" s="263"/>
      <c r="WW522" s="263"/>
      <c r="WX522" s="263"/>
      <c r="WY522" s="263"/>
      <c r="WZ522" s="263"/>
      <c r="XA522" s="263"/>
      <c r="XB522" s="263"/>
      <c r="XC522" s="263"/>
      <c r="XD522" s="263"/>
      <c r="XE522" s="263"/>
      <c r="XF522" s="263"/>
      <c r="XG522" s="263"/>
      <c r="XH522" s="263"/>
      <c r="XI522" s="263"/>
      <c r="XJ522" s="263"/>
      <c r="XK522" s="263"/>
      <c r="XL522" s="263"/>
      <c r="XM522" s="263"/>
      <c r="XN522" s="263"/>
      <c r="XO522" s="263"/>
      <c r="XP522" s="263"/>
      <c r="XQ522" s="263"/>
      <c r="XR522" s="263"/>
      <c r="XS522" s="263"/>
      <c r="XT522" s="263"/>
      <c r="XU522" s="263"/>
      <c r="XV522" s="263"/>
      <c r="XW522" s="263"/>
      <c r="XX522" s="263"/>
      <c r="XY522" s="263"/>
      <c r="XZ522" s="263"/>
      <c r="YA522" s="263"/>
      <c r="YB522" s="263"/>
      <c r="YC522" s="263"/>
      <c r="YD522" s="263"/>
      <c r="YE522" s="263"/>
      <c r="YF522" s="263"/>
      <c r="YG522" s="263"/>
      <c r="YH522" s="263"/>
      <c r="YI522" s="263"/>
      <c r="YJ522" s="263"/>
      <c r="YK522" s="263"/>
      <c r="YL522" s="263"/>
      <c r="YM522" s="263"/>
      <c r="YN522" s="263"/>
      <c r="YO522" s="263"/>
      <c r="YP522" s="263"/>
      <c r="YQ522" s="263"/>
      <c r="YR522" s="263"/>
      <c r="YS522" s="263"/>
      <c r="YT522" s="263"/>
      <c r="YU522" s="263"/>
      <c r="YV522" s="263"/>
      <c r="YW522" s="263"/>
      <c r="YX522" s="263"/>
      <c r="YY522" s="263"/>
      <c r="YZ522" s="263"/>
      <c r="ZA522" s="263"/>
      <c r="ZB522" s="263"/>
      <c r="ZC522" s="263"/>
      <c r="ZD522" s="263"/>
      <c r="ZE522" s="263"/>
      <c r="ZF522" s="263"/>
      <c r="ZG522" s="263"/>
      <c r="ZH522" s="263"/>
      <c r="ZI522" s="263"/>
      <c r="ZJ522" s="263"/>
      <c r="ZK522" s="263"/>
      <c r="ZL522" s="263"/>
      <c r="ZM522" s="263"/>
      <c r="ZN522" s="263"/>
      <c r="ZO522" s="263"/>
      <c r="ZP522" s="263"/>
      <c r="ZQ522" s="263"/>
      <c r="ZR522" s="263"/>
      <c r="ZS522" s="263"/>
      <c r="ZT522" s="263"/>
      <c r="ZU522" s="263"/>
      <c r="ZV522" s="263"/>
      <c r="ZW522" s="263"/>
      <c r="ZX522" s="263"/>
      <c r="ZY522" s="263"/>
      <c r="ZZ522" s="263"/>
      <c r="AAA522" s="263"/>
      <c r="AAB522" s="263"/>
      <c r="AAC522" s="263"/>
      <c r="AAD522" s="263"/>
      <c r="AAE522" s="263"/>
      <c r="AAF522" s="263"/>
      <c r="AAG522" s="263"/>
      <c r="AAH522" s="263"/>
      <c r="AAI522" s="263"/>
      <c r="AAJ522" s="263"/>
      <c r="AAK522" s="263"/>
      <c r="AAL522" s="263"/>
      <c r="AAM522" s="263"/>
      <c r="AAN522" s="263"/>
      <c r="AAO522" s="263"/>
      <c r="AAP522" s="263"/>
      <c r="AAQ522" s="263"/>
      <c r="AAR522" s="263"/>
      <c r="AAS522" s="263"/>
      <c r="AAT522" s="263"/>
      <c r="AAU522" s="263"/>
      <c r="AAV522" s="263"/>
      <c r="AAW522" s="263"/>
      <c r="AAX522" s="263"/>
      <c r="AAY522" s="263"/>
      <c r="AAZ522" s="263"/>
      <c r="ABA522" s="263"/>
      <c r="ABB522" s="263"/>
      <c r="ABC522" s="263"/>
      <c r="ABD522" s="263"/>
      <c r="ABE522" s="263"/>
      <c r="ABF522" s="263"/>
      <c r="ABG522" s="263"/>
      <c r="ABH522" s="263"/>
      <c r="ABI522" s="263"/>
      <c r="ABJ522" s="263"/>
      <c r="ABK522" s="263"/>
      <c r="ABL522" s="263"/>
      <c r="ABM522" s="263"/>
      <c r="ABN522" s="263"/>
      <c r="ABO522" s="263"/>
      <c r="ABP522" s="263"/>
      <c r="ABQ522" s="263"/>
      <c r="ABR522" s="263"/>
      <c r="ABS522" s="263"/>
      <c r="ABT522" s="263"/>
      <c r="ABU522" s="263"/>
      <c r="ABV522" s="263"/>
      <c r="ABW522" s="263"/>
      <c r="ABX522" s="263"/>
      <c r="ABY522" s="263"/>
      <c r="ABZ522" s="263"/>
      <c r="ACA522" s="263"/>
      <c r="ACB522" s="263"/>
      <c r="ACC522" s="263"/>
      <c r="ACD522" s="263"/>
      <c r="ACE522" s="263"/>
      <c r="ACF522" s="263"/>
      <c r="ACG522" s="263"/>
      <c r="ACH522" s="263"/>
      <c r="ACI522" s="263"/>
      <c r="ACJ522" s="263"/>
      <c r="ACK522" s="263"/>
      <c r="ACL522" s="263"/>
      <c r="ACM522" s="263"/>
      <c r="ACN522" s="263"/>
      <c r="ACO522" s="263"/>
      <c r="ACP522" s="263"/>
      <c r="ACQ522" s="263"/>
      <c r="ACR522" s="263"/>
      <c r="ACS522" s="263"/>
      <c r="ACT522" s="263"/>
      <c r="ACU522" s="263"/>
      <c r="ACV522" s="263"/>
      <c r="ACW522" s="263"/>
      <c r="ACX522" s="263"/>
      <c r="ACY522" s="263"/>
      <c r="ACZ522" s="263"/>
      <c r="ADA522" s="263"/>
      <c r="ADB522" s="263"/>
      <c r="ADC522" s="263"/>
      <c r="ADD522" s="263"/>
      <c r="ADE522" s="263"/>
      <c r="ADF522" s="263"/>
      <c r="ADG522" s="263"/>
      <c r="ADH522" s="263"/>
      <c r="ADI522" s="263"/>
      <c r="ADJ522" s="263"/>
      <c r="ADK522" s="263"/>
      <c r="ADL522" s="263"/>
      <c r="ADM522" s="263"/>
      <c r="ADN522" s="263"/>
      <c r="ADO522" s="263"/>
      <c r="ADP522" s="263"/>
      <c r="ADQ522" s="263"/>
      <c r="ADR522" s="263"/>
      <c r="ADS522" s="263"/>
      <c r="ADT522" s="263"/>
      <c r="ADU522" s="263"/>
      <c r="ADV522" s="263"/>
      <c r="ADW522" s="263"/>
      <c r="ADX522" s="263"/>
      <c r="ADY522" s="263"/>
      <c r="ADZ522" s="263"/>
      <c r="AEA522" s="263"/>
      <c r="AEB522" s="263"/>
      <c r="AEC522" s="263"/>
      <c r="AED522" s="263"/>
      <c r="AEE522" s="263"/>
      <c r="AEF522" s="263"/>
      <c r="AEG522" s="263"/>
      <c r="AEH522" s="263"/>
      <c r="AEI522" s="263"/>
      <c r="AEJ522" s="263"/>
      <c r="AEK522" s="263"/>
      <c r="AEL522" s="263"/>
      <c r="AEM522" s="263"/>
      <c r="AEN522" s="263"/>
      <c r="AEO522" s="263"/>
      <c r="AEP522" s="263"/>
      <c r="AEQ522" s="263"/>
      <c r="AER522" s="263"/>
      <c r="AES522" s="263"/>
      <c r="AET522" s="263"/>
      <c r="AEU522" s="263"/>
      <c r="AEV522" s="263"/>
      <c r="AEW522" s="263"/>
      <c r="AEX522" s="263"/>
      <c r="AEY522" s="263"/>
      <c r="AEZ522" s="263"/>
      <c r="AFA522" s="263"/>
      <c r="AFB522" s="263"/>
      <c r="AFC522" s="263"/>
      <c r="AFD522" s="263"/>
      <c r="AFE522" s="263"/>
      <c r="AFF522" s="263"/>
      <c r="AFG522" s="263"/>
      <c r="AFH522" s="263"/>
      <c r="AFI522" s="263"/>
      <c r="AFJ522" s="263"/>
      <c r="AFK522" s="263"/>
      <c r="AFL522" s="263"/>
      <c r="AFM522" s="263"/>
      <c r="AFN522" s="263"/>
      <c r="AFO522" s="263"/>
      <c r="AFP522" s="263"/>
      <c r="AFQ522" s="263"/>
      <c r="AFR522" s="263"/>
      <c r="AFS522" s="263"/>
      <c r="AFT522" s="263"/>
      <c r="AFU522" s="263"/>
      <c r="AFV522" s="263"/>
      <c r="AFW522" s="263"/>
      <c r="AFX522" s="263"/>
      <c r="AFY522" s="263"/>
      <c r="AFZ522" s="263"/>
      <c r="AGA522" s="263"/>
      <c r="AGB522" s="263"/>
      <c r="AGC522" s="263"/>
      <c r="AGD522" s="263"/>
      <c r="AGE522" s="263"/>
      <c r="AGF522" s="263"/>
      <c r="AGG522" s="263"/>
      <c r="AGH522" s="263"/>
      <c r="AGI522" s="263"/>
      <c r="AGJ522" s="263"/>
      <c r="AGK522" s="263"/>
      <c r="AGL522" s="263"/>
      <c r="AGM522" s="263"/>
      <c r="AGN522" s="263"/>
      <c r="AGO522" s="263"/>
      <c r="AGP522" s="263"/>
      <c r="AGQ522" s="263"/>
      <c r="AGR522" s="263"/>
      <c r="AGS522" s="263"/>
      <c r="AGT522" s="263"/>
      <c r="AGU522" s="263"/>
      <c r="AGV522" s="263"/>
      <c r="AGW522" s="263"/>
      <c r="AGX522" s="263"/>
      <c r="AGY522" s="263"/>
      <c r="AGZ522" s="263"/>
      <c r="AHA522" s="263"/>
      <c r="AHB522" s="263"/>
      <c r="AHC522" s="263"/>
      <c r="AHD522" s="263"/>
      <c r="AHE522" s="263"/>
      <c r="AHF522" s="263"/>
      <c r="AHG522" s="263"/>
      <c r="AHH522" s="263"/>
      <c r="AHI522" s="263"/>
      <c r="AHJ522" s="263"/>
      <c r="AHK522" s="263"/>
      <c r="AHL522" s="263"/>
      <c r="AHM522" s="263"/>
      <c r="AHN522" s="263"/>
      <c r="AHO522" s="263"/>
      <c r="AHP522" s="263"/>
      <c r="AHQ522" s="263"/>
      <c r="AHR522" s="263"/>
      <c r="AHS522" s="263"/>
      <c r="AHT522" s="263"/>
      <c r="AHU522" s="263"/>
      <c r="AHV522" s="263"/>
      <c r="AHW522" s="263"/>
      <c r="AHX522" s="263"/>
      <c r="AHY522" s="263"/>
      <c r="AHZ522" s="263"/>
      <c r="AIA522" s="263"/>
      <c r="AIB522" s="263"/>
      <c r="AIC522" s="263"/>
      <c r="AID522" s="263"/>
      <c r="AIE522" s="263"/>
      <c r="AIF522" s="263"/>
      <c r="AIG522" s="263"/>
      <c r="AIH522" s="263"/>
      <c r="AII522" s="263"/>
      <c r="AIJ522" s="263"/>
      <c r="AIK522" s="263"/>
      <c r="AIL522" s="263"/>
      <c r="AIM522" s="263"/>
      <c r="AIN522" s="263"/>
      <c r="AIO522" s="263"/>
      <c r="AIP522" s="263"/>
      <c r="AIQ522" s="263"/>
      <c r="AIR522" s="263"/>
      <c r="AIS522" s="263"/>
      <c r="AIT522" s="263"/>
      <c r="AIU522" s="263"/>
      <c r="AIV522" s="263"/>
      <c r="AIW522" s="263"/>
      <c r="AIX522" s="263"/>
      <c r="AIY522" s="263"/>
      <c r="AIZ522" s="263"/>
      <c r="AJA522" s="263"/>
      <c r="AJB522" s="263"/>
      <c r="AJC522" s="263"/>
      <c r="AJD522" s="263"/>
      <c r="AJE522" s="263"/>
      <c r="AJF522" s="263"/>
      <c r="AJG522" s="263"/>
      <c r="AJH522" s="263"/>
      <c r="AJI522" s="263"/>
      <c r="AJJ522" s="263"/>
      <c r="AJK522" s="263"/>
      <c r="AJL522" s="263"/>
      <c r="AJM522" s="263"/>
      <c r="AJN522" s="263"/>
      <c r="AJO522" s="263"/>
      <c r="AJP522" s="263"/>
      <c r="AJQ522" s="263"/>
      <c r="AJR522" s="263"/>
      <c r="AJS522" s="263"/>
      <c r="AJT522" s="263"/>
      <c r="AJU522" s="263"/>
      <c r="AJV522" s="263"/>
      <c r="AJW522" s="263"/>
      <c r="AJX522" s="263"/>
      <c r="AJY522" s="263"/>
      <c r="AJZ522" s="263"/>
      <c r="AKA522" s="263"/>
      <c r="AKB522" s="263"/>
      <c r="AKC522" s="263"/>
      <c r="AKD522" s="263"/>
      <c r="AKE522" s="263"/>
      <c r="AKF522" s="263"/>
      <c r="AKG522" s="263"/>
      <c r="AKH522" s="263"/>
      <c r="AKI522" s="263"/>
      <c r="AKJ522" s="263"/>
      <c r="AKK522" s="263"/>
      <c r="AKL522" s="263"/>
      <c r="AKM522" s="263"/>
      <c r="AKN522" s="263"/>
      <c r="AKO522" s="263"/>
      <c r="AKP522" s="263"/>
      <c r="AKQ522" s="263"/>
      <c r="AKR522" s="263"/>
      <c r="AKS522" s="263"/>
      <c r="AKT522" s="263"/>
      <c r="AKU522" s="263"/>
      <c r="AKV522" s="263"/>
      <c r="AKW522" s="263"/>
      <c r="AKX522" s="263"/>
      <c r="AKY522" s="263"/>
      <c r="AKZ522" s="263"/>
      <c r="ALA522" s="263"/>
      <c r="ALB522" s="263"/>
      <c r="ALC522" s="263"/>
      <c r="ALD522" s="263"/>
      <c r="ALE522" s="263"/>
      <c r="ALF522" s="263"/>
      <c r="ALG522" s="263"/>
      <c r="ALH522" s="263"/>
      <c r="ALI522" s="263"/>
      <c r="ALJ522" s="263"/>
      <c r="ALK522" s="263"/>
      <c r="ALL522" s="263"/>
      <c r="ALM522" s="263"/>
      <c r="ALN522" s="263"/>
      <c r="ALO522" s="263"/>
      <c r="ALP522" s="263"/>
      <c r="ALQ522" s="263"/>
      <c r="ALR522" s="263"/>
      <c r="ALS522" s="263"/>
      <c r="ALT522" s="263"/>
      <c r="ALU522" s="263"/>
      <c r="ALV522" s="263"/>
      <c r="ALW522" s="263"/>
      <c r="ALX522" s="263"/>
      <c r="ALY522" s="263"/>
      <c r="ALZ522" s="263"/>
      <c r="AMA522" s="263"/>
      <c r="AMB522" s="263"/>
      <c r="AMC522" s="263"/>
      <c r="AMD522" s="263"/>
      <c r="AME522" s="263"/>
      <c r="AMF522" s="263"/>
      <c r="AMG522" s="263"/>
      <c r="AMH522" s="263"/>
      <c r="AMI522" s="263"/>
      <c r="AMJ522" s="263"/>
      <c r="AMK522" s="263"/>
      <c r="AML522" s="263"/>
      <c r="AMM522" s="263"/>
      <c r="AMN522" s="263"/>
      <c r="AMO522" s="263"/>
      <c r="AMP522" s="263"/>
      <c r="AMQ522" s="263"/>
      <c r="AMR522" s="263"/>
      <c r="AMS522" s="263"/>
      <c r="AMT522" s="263"/>
      <c r="AMU522" s="263"/>
      <c r="AMV522" s="263"/>
      <c r="AMW522" s="263"/>
      <c r="AMX522" s="263"/>
      <c r="AMY522" s="263"/>
      <c r="AMZ522" s="263"/>
      <c r="ANA522" s="263"/>
      <c r="ANB522" s="263"/>
      <c r="ANC522" s="263"/>
      <c r="AND522" s="263"/>
      <c r="ANE522" s="263"/>
      <c r="ANF522" s="263"/>
      <c r="ANG522" s="263"/>
      <c r="ANH522" s="263"/>
      <c r="ANI522" s="263"/>
      <c r="ANJ522" s="263"/>
      <c r="ANK522" s="263"/>
      <c r="ANL522" s="263"/>
      <c r="ANM522" s="263"/>
      <c r="ANN522" s="263"/>
      <c r="ANO522" s="263"/>
      <c r="ANP522" s="263"/>
      <c r="ANQ522" s="263"/>
      <c r="ANR522" s="263"/>
      <c r="ANS522" s="263"/>
      <c r="ANT522" s="263"/>
      <c r="ANU522" s="263"/>
      <c r="ANV522" s="263"/>
      <c r="ANW522" s="263"/>
      <c r="ANX522" s="263"/>
      <c r="ANY522" s="263"/>
      <c r="ANZ522" s="263"/>
      <c r="AOA522" s="263"/>
      <c r="AOB522" s="263"/>
      <c r="AOC522" s="263"/>
      <c r="AOD522" s="263"/>
      <c r="AOE522" s="263"/>
      <c r="AOF522" s="263"/>
      <c r="AOG522" s="263"/>
      <c r="AOH522" s="263"/>
      <c r="AOI522" s="263"/>
      <c r="AOJ522" s="263"/>
      <c r="AOK522" s="263"/>
      <c r="AOL522" s="263"/>
      <c r="AOM522" s="263"/>
      <c r="AON522" s="263"/>
      <c r="AOO522" s="263"/>
      <c r="AOP522" s="263"/>
      <c r="AOQ522" s="263"/>
      <c r="AOR522" s="263"/>
      <c r="AOS522" s="263"/>
      <c r="AOT522" s="263"/>
      <c r="AOU522" s="263"/>
    </row>
    <row r="523" spans="1:1087" s="264" customFormat="1">
      <c r="A523" s="332"/>
      <c r="B523" s="328"/>
      <c r="C523" s="292"/>
      <c r="D523" s="292"/>
      <c r="E523" s="292"/>
      <c r="F523" s="333"/>
      <c r="G523" s="334"/>
      <c r="H523" s="334"/>
      <c r="I523" s="335"/>
      <c r="J523" s="292"/>
      <c r="K523" s="336"/>
      <c r="L523" s="292"/>
      <c r="N523" s="263"/>
      <c r="O523" s="263"/>
      <c r="P523" s="263"/>
      <c r="Q523" s="263"/>
      <c r="R523" s="263"/>
      <c r="S523" s="263"/>
      <c r="T523" s="263"/>
      <c r="U523" s="263"/>
      <c r="V523" s="263"/>
      <c r="W523" s="263"/>
      <c r="X523" s="263"/>
      <c r="Y523" s="263"/>
      <c r="Z523" s="263"/>
      <c r="AA523" s="263"/>
      <c r="AB523" s="263"/>
      <c r="AC523" s="263"/>
      <c r="AD523" s="263"/>
      <c r="AE523" s="263"/>
      <c r="AF523" s="263"/>
      <c r="AG523" s="263"/>
      <c r="AH523" s="263"/>
      <c r="AI523" s="263"/>
      <c r="AJ523" s="263"/>
      <c r="AK523" s="263"/>
      <c r="AL523" s="263"/>
      <c r="AM523" s="263"/>
      <c r="AN523" s="263"/>
      <c r="AO523" s="263"/>
      <c r="AP523" s="263"/>
      <c r="AQ523" s="263"/>
      <c r="AR523" s="263"/>
      <c r="AS523" s="263"/>
      <c r="AT523" s="263"/>
      <c r="AU523" s="263"/>
      <c r="AV523" s="263"/>
      <c r="AW523" s="263"/>
      <c r="AX523" s="263"/>
      <c r="AY523" s="263"/>
      <c r="AZ523" s="263"/>
      <c r="BA523" s="263"/>
      <c r="BB523" s="263"/>
      <c r="BC523" s="263"/>
      <c r="BD523" s="263"/>
      <c r="BE523" s="263"/>
      <c r="BF523" s="263"/>
      <c r="BG523" s="263"/>
      <c r="BH523" s="263"/>
      <c r="BI523" s="263"/>
      <c r="BJ523" s="263"/>
      <c r="BK523" s="263"/>
      <c r="BL523" s="263"/>
      <c r="BM523" s="263"/>
      <c r="BN523" s="263"/>
      <c r="BO523" s="263"/>
      <c r="BP523" s="263"/>
      <c r="BQ523" s="263"/>
      <c r="BR523" s="263"/>
      <c r="BS523" s="263"/>
      <c r="BT523" s="263"/>
      <c r="BU523" s="263"/>
      <c r="BV523" s="263"/>
      <c r="BW523" s="263"/>
      <c r="BX523" s="263"/>
      <c r="BY523" s="263"/>
      <c r="BZ523" s="263"/>
      <c r="CA523" s="263"/>
      <c r="CB523" s="263"/>
      <c r="CC523" s="263"/>
      <c r="CD523" s="263"/>
      <c r="CE523" s="263"/>
      <c r="CF523" s="263"/>
      <c r="CG523" s="263"/>
      <c r="CH523" s="263"/>
      <c r="CI523" s="263"/>
      <c r="CJ523" s="263"/>
      <c r="CK523" s="263"/>
      <c r="CL523" s="263"/>
      <c r="CM523" s="263"/>
      <c r="CN523" s="263"/>
      <c r="CO523" s="263"/>
      <c r="CP523" s="263"/>
      <c r="CQ523" s="263"/>
      <c r="CR523" s="263"/>
      <c r="CS523" s="263"/>
      <c r="CT523" s="263"/>
      <c r="CU523" s="263"/>
      <c r="CV523" s="263"/>
      <c r="CW523" s="263"/>
      <c r="CX523" s="263"/>
      <c r="CY523" s="263"/>
      <c r="CZ523" s="263"/>
      <c r="DA523" s="263"/>
      <c r="DB523" s="263"/>
      <c r="DC523" s="263"/>
      <c r="DD523" s="263"/>
      <c r="DE523" s="263"/>
      <c r="DF523" s="263"/>
      <c r="DG523" s="263"/>
      <c r="DH523" s="263"/>
      <c r="DI523" s="263"/>
      <c r="DJ523" s="263"/>
      <c r="DK523" s="263"/>
      <c r="DL523" s="263"/>
      <c r="DM523" s="263"/>
      <c r="DN523" s="263"/>
      <c r="DO523" s="263"/>
      <c r="DP523" s="263"/>
      <c r="DQ523" s="263"/>
      <c r="DR523" s="263"/>
      <c r="DS523" s="263"/>
      <c r="DT523" s="263"/>
      <c r="DU523" s="263"/>
      <c r="DV523" s="263"/>
      <c r="DW523" s="263"/>
      <c r="DX523" s="263"/>
      <c r="DY523" s="263"/>
      <c r="DZ523" s="263"/>
      <c r="EA523" s="263"/>
      <c r="EB523" s="263"/>
      <c r="EC523" s="263"/>
      <c r="ED523" s="263"/>
      <c r="EE523" s="263"/>
      <c r="EF523" s="263"/>
      <c r="EG523" s="263"/>
      <c r="EH523" s="263"/>
      <c r="EI523" s="263"/>
      <c r="EJ523" s="263"/>
      <c r="EK523" s="263"/>
      <c r="EL523" s="263"/>
      <c r="EM523" s="263"/>
      <c r="EN523" s="263"/>
      <c r="EO523" s="263"/>
      <c r="EP523" s="263"/>
      <c r="EQ523" s="263"/>
      <c r="ER523" s="263"/>
      <c r="ES523" s="263"/>
      <c r="ET523" s="263"/>
      <c r="EU523" s="263"/>
      <c r="EV523" s="263"/>
      <c r="EW523" s="263"/>
      <c r="EX523" s="263"/>
      <c r="EY523" s="263"/>
      <c r="EZ523" s="263"/>
      <c r="FA523" s="263"/>
      <c r="FB523" s="263"/>
      <c r="FC523" s="263"/>
      <c r="FD523" s="263"/>
      <c r="FE523" s="263"/>
      <c r="FF523" s="263"/>
      <c r="FG523" s="263"/>
      <c r="FH523" s="263"/>
      <c r="FI523" s="263"/>
      <c r="FJ523" s="263"/>
      <c r="FK523" s="263"/>
      <c r="FL523" s="263"/>
      <c r="FM523" s="263"/>
      <c r="FN523" s="263"/>
      <c r="FO523" s="263"/>
      <c r="FP523" s="263"/>
      <c r="FQ523" s="263"/>
      <c r="FR523" s="263"/>
      <c r="FS523" s="263"/>
      <c r="FT523" s="263"/>
      <c r="FU523" s="263"/>
      <c r="FV523" s="263"/>
      <c r="FW523" s="263"/>
      <c r="FX523" s="263"/>
      <c r="FY523" s="263"/>
      <c r="FZ523" s="263"/>
      <c r="GA523" s="263"/>
      <c r="GB523" s="263"/>
      <c r="GC523" s="263"/>
      <c r="GD523" s="263"/>
      <c r="GE523" s="263"/>
      <c r="GF523" s="263"/>
      <c r="GG523" s="263"/>
      <c r="GH523" s="263"/>
      <c r="GI523" s="263"/>
      <c r="GJ523" s="263"/>
      <c r="GK523" s="263"/>
      <c r="GL523" s="263"/>
      <c r="GM523" s="263"/>
      <c r="GN523" s="263"/>
      <c r="GO523" s="263"/>
      <c r="GP523" s="263"/>
      <c r="GQ523" s="263"/>
      <c r="GR523" s="263"/>
      <c r="GS523" s="263"/>
      <c r="GT523" s="263"/>
      <c r="GU523" s="263"/>
      <c r="GV523" s="263"/>
      <c r="GW523" s="263"/>
      <c r="GX523" s="263"/>
      <c r="GY523" s="263"/>
      <c r="GZ523" s="263"/>
      <c r="HA523" s="263"/>
      <c r="HB523" s="263"/>
      <c r="HC523" s="263"/>
      <c r="HD523" s="263"/>
      <c r="HE523" s="263"/>
      <c r="HF523" s="263"/>
      <c r="HG523" s="263"/>
      <c r="HH523" s="263"/>
      <c r="HI523" s="263"/>
      <c r="HJ523" s="263"/>
      <c r="HK523" s="263"/>
      <c r="HL523" s="263"/>
      <c r="HM523" s="263"/>
      <c r="HN523" s="263"/>
      <c r="HO523" s="263"/>
      <c r="HP523" s="263"/>
      <c r="HQ523" s="263"/>
      <c r="HR523" s="263"/>
      <c r="HS523" s="263"/>
      <c r="HT523" s="263"/>
      <c r="HU523" s="263"/>
      <c r="HV523" s="263"/>
      <c r="HW523" s="263"/>
      <c r="HX523" s="263"/>
      <c r="HY523" s="263"/>
      <c r="HZ523" s="263"/>
      <c r="IA523" s="263"/>
      <c r="IB523" s="263"/>
      <c r="IC523" s="263"/>
      <c r="ID523" s="263"/>
      <c r="IE523" s="263"/>
      <c r="IF523" s="263"/>
      <c r="IG523" s="263"/>
      <c r="IH523" s="263"/>
      <c r="II523" s="263"/>
      <c r="IJ523" s="263"/>
      <c r="IK523" s="263"/>
      <c r="IL523" s="263"/>
      <c r="IM523" s="263"/>
      <c r="IN523" s="263"/>
      <c r="IO523" s="263"/>
      <c r="IP523" s="263"/>
      <c r="IQ523" s="263"/>
      <c r="IR523" s="263"/>
      <c r="IS523" s="263"/>
      <c r="IT523" s="263"/>
      <c r="IU523" s="263"/>
      <c r="IV523" s="263"/>
      <c r="IW523" s="263"/>
      <c r="IX523" s="263"/>
      <c r="IY523" s="263"/>
      <c r="IZ523" s="263"/>
      <c r="JA523" s="263"/>
      <c r="JB523" s="263"/>
      <c r="JC523" s="263"/>
      <c r="JD523" s="263"/>
      <c r="JE523" s="263"/>
      <c r="JF523" s="263"/>
      <c r="JG523" s="263"/>
      <c r="JH523" s="263"/>
      <c r="JI523" s="263"/>
      <c r="JJ523" s="263"/>
      <c r="JK523" s="263"/>
      <c r="JL523" s="263"/>
      <c r="JM523" s="263"/>
      <c r="JN523" s="263"/>
      <c r="JO523" s="263"/>
      <c r="JP523" s="263"/>
      <c r="JQ523" s="263"/>
      <c r="JR523" s="263"/>
      <c r="JS523" s="263"/>
      <c r="JT523" s="263"/>
      <c r="JU523" s="263"/>
      <c r="JV523" s="263"/>
      <c r="JW523" s="263"/>
      <c r="JX523" s="263"/>
      <c r="JY523" s="263"/>
      <c r="JZ523" s="263"/>
      <c r="KA523" s="263"/>
      <c r="KB523" s="263"/>
      <c r="KC523" s="263"/>
      <c r="KD523" s="263"/>
      <c r="KE523" s="263"/>
      <c r="KF523" s="263"/>
      <c r="KG523" s="263"/>
      <c r="KH523" s="263"/>
      <c r="KI523" s="263"/>
      <c r="KJ523" s="263"/>
      <c r="KK523" s="263"/>
      <c r="KL523" s="263"/>
      <c r="KM523" s="263"/>
      <c r="KN523" s="263"/>
      <c r="KO523" s="263"/>
      <c r="KP523" s="263"/>
      <c r="KQ523" s="263"/>
      <c r="KR523" s="263"/>
      <c r="KS523" s="263"/>
      <c r="KT523" s="263"/>
      <c r="KU523" s="263"/>
      <c r="KV523" s="263"/>
      <c r="KW523" s="263"/>
      <c r="KX523" s="263"/>
      <c r="KY523" s="263"/>
      <c r="KZ523" s="263"/>
      <c r="LA523" s="263"/>
      <c r="LB523" s="263"/>
      <c r="LC523" s="263"/>
      <c r="LD523" s="263"/>
      <c r="LE523" s="263"/>
      <c r="LF523" s="263"/>
      <c r="LG523" s="263"/>
      <c r="LH523" s="263"/>
      <c r="LI523" s="263"/>
      <c r="LJ523" s="263"/>
      <c r="LK523" s="263"/>
      <c r="LL523" s="263"/>
      <c r="LM523" s="263"/>
      <c r="LN523" s="263"/>
      <c r="LO523" s="263"/>
      <c r="LP523" s="263"/>
      <c r="LQ523" s="263"/>
      <c r="LR523" s="263"/>
      <c r="LS523" s="263"/>
      <c r="LT523" s="263"/>
      <c r="LU523" s="263"/>
      <c r="LV523" s="263"/>
      <c r="LW523" s="263"/>
      <c r="LX523" s="263"/>
      <c r="LY523" s="263"/>
      <c r="LZ523" s="263"/>
      <c r="MA523" s="263"/>
      <c r="MB523" s="263"/>
      <c r="MC523" s="263"/>
      <c r="MD523" s="263"/>
      <c r="ME523" s="263"/>
      <c r="MF523" s="263"/>
      <c r="MG523" s="263"/>
      <c r="MH523" s="263"/>
      <c r="MI523" s="263"/>
      <c r="MJ523" s="263"/>
      <c r="MK523" s="263"/>
      <c r="ML523" s="263"/>
      <c r="MM523" s="263"/>
      <c r="MN523" s="263"/>
      <c r="MO523" s="263"/>
      <c r="MP523" s="263"/>
      <c r="MQ523" s="263"/>
      <c r="MR523" s="263"/>
      <c r="MS523" s="263"/>
      <c r="MT523" s="263"/>
      <c r="MU523" s="263"/>
      <c r="MV523" s="263"/>
      <c r="MW523" s="263"/>
      <c r="MX523" s="263"/>
      <c r="MY523" s="263"/>
      <c r="MZ523" s="263"/>
      <c r="NA523" s="263"/>
      <c r="NB523" s="263"/>
      <c r="NC523" s="263"/>
      <c r="ND523" s="263"/>
      <c r="NE523" s="263"/>
      <c r="NF523" s="263"/>
      <c r="NG523" s="263"/>
      <c r="NH523" s="263"/>
      <c r="NI523" s="263"/>
      <c r="NJ523" s="263"/>
      <c r="NK523" s="263"/>
      <c r="NL523" s="263"/>
      <c r="NM523" s="263"/>
      <c r="NN523" s="263"/>
      <c r="NO523" s="263"/>
      <c r="NP523" s="263"/>
      <c r="NQ523" s="263"/>
      <c r="NR523" s="263"/>
      <c r="NS523" s="263"/>
      <c r="NT523" s="263"/>
      <c r="NU523" s="263"/>
      <c r="NV523" s="263"/>
      <c r="NW523" s="263"/>
      <c r="NX523" s="263"/>
      <c r="NY523" s="263"/>
      <c r="NZ523" s="263"/>
      <c r="OA523" s="263"/>
      <c r="OB523" s="263"/>
      <c r="OC523" s="263"/>
      <c r="OD523" s="263"/>
      <c r="OE523" s="263"/>
      <c r="OF523" s="263"/>
      <c r="OG523" s="263"/>
      <c r="OH523" s="263"/>
      <c r="OI523" s="263"/>
      <c r="OJ523" s="263"/>
      <c r="OK523" s="263"/>
      <c r="OL523" s="263"/>
      <c r="OM523" s="263"/>
      <c r="ON523" s="263"/>
      <c r="OO523" s="263"/>
      <c r="OP523" s="263"/>
      <c r="OQ523" s="263"/>
      <c r="OR523" s="263"/>
      <c r="OS523" s="263"/>
      <c r="OT523" s="263"/>
      <c r="OU523" s="263"/>
      <c r="OV523" s="263"/>
      <c r="OW523" s="263"/>
      <c r="OX523" s="263"/>
      <c r="OY523" s="263"/>
      <c r="OZ523" s="263"/>
      <c r="PA523" s="263"/>
      <c r="PB523" s="263"/>
      <c r="PC523" s="263"/>
      <c r="PD523" s="263"/>
      <c r="PE523" s="263"/>
      <c r="PF523" s="263"/>
      <c r="PG523" s="263"/>
      <c r="PH523" s="263"/>
      <c r="PI523" s="263"/>
      <c r="PJ523" s="263"/>
      <c r="PK523" s="263"/>
      <c r="PL523" s="263"/>
      <c r="PM523" s="263"/>
      <c r="PN523" s="263"/>
      <c r="PO523" s="263"/>
      <c r="PP523" s="263"/>
      <c r="PQ523" s="263"/>
      <c r="PR523" s="263"/>
      <c r="PS523" s="263"/>
      <c r="PT523" s="263"/>
      <c r="PU523" s="263"/>
      <c r="PV523" s="263"/>
      <c r="PW523" s="263"/>
      <c r="PX523" s="263"/>
      <c r="PY523" s="263"/>
      <c r="PZ523" s="263"/>
      <c r="QA523" s="263"/>
      <c r="QB523" s="263"/>
      <c r="QC523" s="263"/>
      <c r="QD523" s="263"/>
      <c r="QE523" s="263"/>
      <c r="QF523" s="263"/>
      <c r="QG523" s="263"/>
      <c r="QH523" s="263"/>
      <c r="QI523" s="263"/>
      <c r="QJ523" s="263"/>
      <c r="QK523" s="263"/>
      <c r="QL523" s="263"/>
      <c r="QM523" s="263"/>
      <c r="QN523" s="263"/>
      <c r="QO523" s="263"/>
      <c r="QP523" s="263"/>
      <c r="QQ523" s="263"/>
      <c r="QR523" s="263"/>
      <c r="QS523" s="263"/>
      <c r="QT523" s="263"/>
      <c r="QU523" s="263"/>
      <c r="QV523" s="263"/>
      <c r="QW523" s="263"/>
      <c r="QX523" s="263"/>
      <c r="QY523" s="263"/>
      <c r="QZ523" s="263"/>
      <c r="RA523" s="263"/>
      <c r="RB523" s="263"/>
      <c r="RC523" s="263"/>
      <c r="RD523" s="263"/>
      <c r="RE523" s="263"/>
      <c r="RF523" s="263"/>
      <c r="RG523" s="263"/>
      <c r="RH523" s="263"/>
      <c r="RI523" s="263"/>
      <c r="RJ523" s="263"/>
      <c r="RK523" s="263"/>
      <c r="RL523" s="263"/>
      <c r="RM523" s="263"/>
      <c r="RN523" s="263"/>
      <c r="RO523" s="263"/>
      <c r="RP523" s="263"/>
      <c r="RQ523" s="263"/>
      <c r="RR523" s="263"/>
      <c r="RS523" s="263"/>
      <c r="RT523" s="263"/>
      <c r="RU523" s="263"/>
      <c r="RV523" s="263"/>
      <c r="RW523" s="263"/>
      <c r="RX523" s="263"/>
      <c r="RY523" s="263"/>
      <c r="RZ523" s="263"/>
      <c r="SA523" s="263"/>
      <c r="SB523" s="263"/>
      <c r="SC523" s="263"/>
      <c r="SD523" s="263"/>
      <c r="SE523" s="263"/>
      <c r="SF523" s="263"/>
      <c r="SG523" s="263"/>
      <c r="SH523" s="263"/>
      <c r="SI523" s="263"/>
      <c r="SJ523" s="263"/>
      <c r="SK523" s="263"/>
      <c r="SL523" s="263"/>
      <c r="SM523" s="263"/>
      <c r="SN523" s="263"/>
      <c r="SO523" s="263"/>
      <c r="SP523" s="263"/>
      <c r="SQ523" s="263"/>
      <c r="SR523" s="263"/>
      <c r="SS523" s="263"/>
      <c r="ST523" s="263"/>
      <c r="SU523" s="263"/>
      <c r="SV523" s="263"/>
      <c r="SW523" s="263"/>
      <c r="SX523" s="263"/>
      <c r="SY523" s="263"/>
      <c r="SZ523" s="263"/>
      <c r="TA523" s="263"/>
      <c r="TB523" s="263"/>
      <c r="TC523" s="263"/>
      <c r="TD523" s="263"/>
      <c r="TE523" s="263"/>
      <c r="TF523" s="263"/>
      <c r="TG523" s="263"/>
      <c r="TH523" s="263"/>
      <c r="TI523" s="263"/>
      <c r="TJ523" s="263"/>
      <c r="TK523" s="263"/>
      <c r="TL523" s="263"/>
      <c r="TM523" s="263"/>
      <c r="TN523" s="263"/>
      <c r="TO523" s="263"/>
      <c r="TP523" s="263"/>
      <c r="TQ523" s="263"/>
      <c r="TR523" s="263"/>
      <c r="TS523" s="263"/>
      <c r="TT523" s="263"/>
      <c r="TU523" s="263"/>
      <c r="TV523" s="263"/>
      <c r="TW523" s="263"/>
      <c r="TX523" s="263"/>
      <c r="TY523" s="263"/>
      <c r="TZ523" s="263"/>
      <c r="UA523" s="263"/>
      <c r="UB523" s="263"/>
      <c r="UC523" s="263"/>
      <c r="UD523" s="263"/>
      <c r="UE523" s="263"/>
      <c r="UF523" s="263"/>
      <c r="UG523" s="263"/>
      <c r="UH523" s="263"/>
      <c r="UI523" s="263"/>
      <c r="UJ523" s="263"/>
      <c r="UK523" s="263"/>
      <c r="UL523" s="263"/>
      <c r="UM523" s="263"/>
      <c r="UN523" s="263"/>
      <c r="UO523" s="263"/>
      <c r="UP523" s="263"/>
      <c r="UQ523" s="263"/>
      <c r="UR523" s="263"/>
      <c r="US523" s="263"/>
      <c r="UT523" s="263"/>
      <c r="UU523" s="263"/>
      <c r="UV523" s="263"/>
      <c r="UW523" s="263"/>
      <c r="UX523" s="263"/>
      <c r="UY523" s="263"/>
      <c r="UZ523" s="263"/>
      <c r="VA523" s="263"/>
      <c r="VB523" s="263"/>
      <c r="VC523" s="263"/>
      <c r="VD523" s="263"/>
      <c r="VE523" s="263"/>
      <c r="VF523" s="263"/>
      <c r="VG523" s="263"/>
      <c r="VH523" s="263"/>
      <c r="VI523" s="263"/>
      <c r="VJ523" s="263"/>
      <c r="VK523" s="263"/>
      <c r="VL523" s="263"/>
      <c r="VM523" s="263"/>
      <c r="VN523" s="263"/>
      <c r="VO523" s="263"/>
      <c r="VP523" s="263"/>
      <c r="VQ523" s="263"/>
      <c r="VR523" s="263"/>
      <c r="VS523" s="263"/>
      <c r="VT523" s="263"/>
      <c r="VU523" s="263"/>
      <c r="VV523" s="263"/>
      <c r="VW523" s="263"/>
      <c r="VX523" s="263"/>
      <c r="VY523" s="263"/>
      <c r="VZ523" s="263"/>
      <c r="WA523" s="263"/>
      <c r="WB523" s="263"/>
      <c r="WC523" s="263"/>
      <c r="WD523" s="263"/>
      <c r="WE523" s="263"/>
      <c r="WF523" s="263"/>
      <c r="WG523" s="263"/>
      <c r="WH523" s="263"/>
      <c r="WI523" s="263"/>
      <c r="WJ523" s="263"/>
      <c r="WK523" s="263"/>
      <c r="WL523" s="263"/>
      <c r="WM523" s="263"/>
      <c r="WN523" s="263"/>
      <c r="WO523" s="263"/>
      <c r="WP523" s="263"/>
      <c r="WQ523" s="263"/>
      <c r="WR523" s="263"/>
      <c r="WS523" s="263"/>
      <c r="WT523" s="263"/>
      <c r="WU523" s="263"/>
      <c r="WV523" s="263"/>
      <c r="WW523" s="263"/>
      <c r="WX523" s="263"/>
      <c r="WY523" s="263"/>
      <c r="WZ523" s="263"/>
      <c r="XA523" s="263"/>
      <c r="XB523" s="263"/>
      <c r="XC523" s="263"/>
      <c r="XD523" s="263"/>
      <c r="XE523" s="263"/>
      <c r="XF523" s="263"/>
      <c r="XG523" s="263"/>
      <c r="XH523" s="263"/>
      <c r="XI523" s="263"/>
      <c r="XJ523" s="263"/>
      <c r="XK523" s="263"/>
      <c r="XL523" s="263"/>
      <c r="XM523" s="263"/>
      <c r="XN523" s="263"/>
      <c r="XO523" s="263"/>
      <c r="XP523" s="263"/>
      <c r="XQ523" s="263"/>
      <c r="XR523" s="263"/>
      <c r="XS523" s="263"/>
      <c r="XT523" s="263"/>
      <c r="XU523" s="263"/>
      <c r="XV523" s="263"/>
      <c r="XW523" s="263"/>
      <c r="XX523" s="263"/>
      <c r="XY523" s="263"/>
      <c r="XZ523" s="263"/>
      <c r="YA523" s="263"/>
      <c r="YB523" s="263"/>
      <c r="YC523" s="263"/>
      <c r="YD523" s="263"/>
      <c r="YE523" s="263"/>
      <c r="YF523" s="263"/>
      <c r="YG523" s="263"/>
      <c r="YH523" s="263"/>
      <c r="YI523" s="263"/>
      <c r="YJ523" s="263"/>
      <c r="YK523" s="263"/>
      <c r="YL523" s="263"/>
      <c r="YM523" s="263"/>
      <c r="YN523" s="263"/>
      <c r="YO523" s="263"/>
      <c r="YP523" s="263"/>
      <c r="YQ523" s="263"/>
      <c r="YR523" s="263"/>
      <c r="YS523" s="263"/>
      <c r="YT523" s="263"/>
      <c r="YU523" s="263"/>
      <c r="YV523" s="263"/>
      <c r="YW523" s="263"/>
      <c r="YX523" s="263"/>
      <c r="YY523" s="263"/>
      <c r="YZ523" s="263"/>
      <c r="ZA523" s="263"/>
      <c r="ZB523" s="263"/>
      <c r="ZC523" s="263"/>
      <c r="ZD523" s="263"/>
      <c r="ZE523" s="263"/>
      <c r="ZF523" s="263"/>
      <c r="ZG523" s="263"/>
      <c r="ZH523" s="263"/>
      <c r="ZI523" s="263"/>
      <c r="ZJ523" s="263"/>
      <c r="ZK523" s="263"/>
      <c r="ZL523" s="263"/>
      <c r="ZM523" s="263"/>
      <c r="ZN523" s="263"/>
      <c r="ZO523" s="263"/>
      <c r="ZP523" s="263"/>
      <c r="ZQ523" s="263"/>
      <c r="ZR523" s="263"/>
      <c r="ZS523" s="263"/>
      <c r="ZT523" s="263"/>
      <c r="ZU523" s="263"/>
      <c r="ZV523" s="263"/>
      <c r="ZW523" s="263"/>
      <c r="ZX523" s="263"/>
      <c r="ZY523" s="263"/>
      <c r="ZZ523" s="263"/>
      <c r="AAA523" s="263"/>
      <c r="AAB523" s="263"/>
      <c r="AAC523" s="263"/>
      <c r="AAD523" s="263"/>
      <c r="AAE523" s="263"/>
      <c r="AAF523" s="263"/>
      <c r="AAG523" s="263"/>
      <c r="AAH523" s="263"/>
      <c r="AAI523" s="263"/>
      <c r="AAJ523" s="263"/>
      <c r="AAK523" s="263"/>
      <c r="AAL523" s="263"/>
      <c r="AAM523" s="263"/>
      <c r="AAN523" s="263"/>
      <c r="AAO523" s="263"/>
      <c r="AAP523" s="263"/>
      <c r="AAQ523" s="263"/>
      <c r="AAR523" s="263"/>
      <c r="AAS523" s="263"/>
      <c r="AAT523" s="263"/>
      <c r="AAU523" s="263"/>
      <c r="AAV523" s="263"/>
      <c r="AAW523" s="263"/>
      <c r="AAX523" s="263"/>
      <c r="AAY523" s="263"/>
      <c r="AAZ523" s="263"/>
      <c r="ABA523" s="263"/>
      <c r="ABB523" s="263"/>
      <c r="ABC523" s="263"/>
      <c r="ABD523" s="263"/>
      <c r="ABE523" s="263"/>
      <c r="ABF523" s="263"/>
      <c r="ABG523" s="263"/>
      <c r="ABH523" s="263"/>
      <c r="ABI523" s="263"/>
      <c r="ABJ523" s="263"/>
      <c r="ABK523" s="263"/>
      <c r="ABL523" s="263"/>
      <c r="ABM523" s="263"/>
      <c r="ABN523" s="263"/>
      <c r="ABO523" s="263"/>
      <c r="ABP523" s="263"/>
      <c r="ABQ523" s="263"/>
      <c r="ABR523" s="263"/>
      <c r="ABS523" s="263"/>
      <c r="ABT523" s="263"/>
      <c r="ABU523" s="263"/>
      <c r="ABV523" s="263"/>
      <c r="ABW523" s="263"/>
      <c r="ABX523" s="263"/>
      <c r="ABY523" s="263"/>
      <c r="ABZ523" s="263"/>
      <c r="ACA523" s="263"/>
      <c r="ACB523" s="263"/>
      <c r="ACC523" s="263"/>
      <c r="ACD523" s="263"/>
      <c r="ACE523" s="263"/>
      <c r="ACF523" s="263"/>
      <c r="ACG523" s="263"/>
      <c r="ACH523" s="263"/>
      <c r="ACI523" s="263"/>
      <c r="ACJ523" s="263"/>
      <c r="ACK523" s="263"/>
      <c r="ACL523" s="263"/>
      <c r="ACM523" s="263"/>
      <c r="ACN523" s="263"/>
      <c r="ACO523" s="263"/>
      <c r="ACP523" s="263"/>
      <c r="ACQ523" s="263"/>
      <c r="ACR523" s="263"/>
      <c r="ACS523" s="263"/>
      <c r="ACT523" s="263"/>
      <c r="ACU523" s="263"/>
      <c r="ACV523" s="263"/>
      <c r="ACW523" s="263"/>
      <c r="ACX523" s="263"/>
      <c r="ACY523" s="263"/>
      <c r="ACZ523" s="263"/>
      <c r="ADA523" s="263"/>
      <c r="ADB523" s="263"/>
      <c r="ADC523" s="263"/>
      <c r="ADD523" s="263"/>
      <c r="ADE523" s="263"/>
      <c r="ADF523" s="263"/>
      <c r="ADG523" s="263"/>
      <c r="ADH523" s="263"/>
      <c r="ADI523" s="263"/>
      <c r="ADJ523" s="263"/>
      <c r="ADK523" s="263"/>
      <c r="ADL523" s="263"/>
      <c r="ADM523" s="263"/>
      <c r="ADN523" s="263"/>
      <c r="ADO523" s="263"/>
      <c r="ADP523" s="263"/>
      <c r="ADQ523" s="263"/>
      <c r="ADR523" s="263"/>
      <c r="ADS523" s="263"/>
      <c r="ADT523" s="263"/>
      <c r="ADU523" s="263"/>
      <c r="ADV523" s="263"/>
      <c r="ADW523" s="263"/>
      <c r="ADX523" s="263"/>
      <c r="ADY523" s="263"/>
      <c r="ADZ523" s="263"/>
      <c r="AEA523" s="263"/>
      <c r="AEB523" s="263"/>
      <c r="AEC523" s="263"/>
      <c r="AED523" s="263"/>
      <c r="AEE523" s="263"/>
      <c r="AEF523" s="263"/>
      <c r="AEG523" s="263"/>
      <c r="AEH523" s="263"/>
      <c r="AEI523" s="263"/>
      <c r="AEJ523" s="263"/>
      <c r="AEK523" s="263"/>
      <c r="AEL523" s="263"/>
      <c r="AEM523" s="263"/>
      <c r="AEN523" s="263"/>
      <c r="AEO523" s="263"/>
      <c r="AEP523" s="263"/>
      <c r="AEQ523" s="263"/>
      <c r="AER523" s="263"/>
      <c r="AES523" s="263"/>
      <c r="AET523" s="263"/>
      <c r="AEU523" s="263"/>
      <c r="AEV523" s="263"/>
      <c r="AEW523" s="263"/>
      <c r="AEX523" s="263"/>
      <c r="AEY523" s="263"/>
      <c r="AEZ523" s="263"/>
      <c r="AFA523" s="263"/>
      <c r="AFB523" s="263"/>
      <c r="AFC523" s="263"/>
      <c r="AFD523" s="263"/>
      <c r="AFE523" s="263"/>
      <c r="AFF523" s="263"/>
      <c r="AFG523" s="263"/>
      <c r="AFH523" s="263"/>
      <c r="AFI523" s="263"/>
      <c r="AFJ523" s="263"/>
      <c r="AFK523" s="263"/>
      <c r="AFL523" s="263"/>
      <c r="AFM523" s="263"/>
      <c r="AFN523" s="263"/>
      <c r="AFO523" s="263"/>
      <c r="AFP523" s="263"/>
      <c r="AFQ523" s="263"/>
      <c r="AFR523" s="263"/>
      <c r="AFS523" s="263"/>
      <c r="AFT523" s="263"/>
      <c r="AFU523" s="263"/>
      <c r="AFV523" s="263"/>
      <c r="AFW523" s="263"/>
      <c r="AFX523" s="263"/>
      <c r="AFY523" s="263"/>
      <c r="AFZ523" s="263"/>
      <c r="AGA523" s="263"/>
      <c r="AGB523" s="263"/>
      <c r="AGC523" s="263"/>
      <c r="AGD523" s="263"/>
      <c r="AGE523" s="263"/>
      <c r="AGF523" s="263"/>
      <c r="AGG523" s="263"/>
      <c r="AGH523" s="263"/>
      <c r="AGI523" s="263"/>
      <c r="AGJ523" s="263"/>
      <c r="AGK523" s="263"/>
      <c r="AGL523" s="263"/>
      <c r="AGM523" s="263"/>
      <c r="AGN523" s="263"/>
      <c r="AGO523" s="263"/>
      <c r="AGP523" s="263"/>
      <c r="AGQ523" s="263"/>
      <c r="AGR523" s="263"/>
      <c r="AGS523" s="263"/>
      <c r="AGT523" s="263"/>
      <c r="AGU523" s="263"/>
      <c r="AGV523" s="263"/>
      <c r="AGW523" s="263"/>
      <c r="AGX523" s="263"/>
      <c r="AGY523" s="263"/>
      <c r="AGZ523" s="263"/>
      <c r="AHA523" s="263"/>
      <c r="AHB523" s="263"/>
      <c r="AHC523" s="263"/>
      <c r="AHD523" s="263"/>
      <c r="AHE523" s="263"/>
      <c r="AHF523" s="263"/>
      <c r="AHG523" s="263"/>
      <c r="AHH523" s="263"/>
      <c r="AHI523" s="263"/>
      <c r="AHJ523" s="263"/>
      <c r="AHK523" s="263"/>
      <c r="AHL523" s="263"/>
      <c r="AHM523" s="263"/>
      <c r="AHN523" s="263"/>
      <c r="AHO523" s="263"/>
      <c r="AHP523" s="263"/>
      <c r="AHQ523" s="263"/>
      <c r="AHR523" s="263"/>
      <c r="AHS523" s="263"/>
      <c r="AHT523" s="263"/>
      <c r="AHU523" s="263"/>
      <c r="AHV523" s="263"/>
      <c r="AHW523" s="263"/>
      <c r="AHX523" s="263"/>
      <c r="AHY523" s="263"/>
      <c r="AHZ523" s="263"/>
      <c r="AIA523" s="263"/>
      <c r="AIB523" s="263"/>
      <c r="AIC523" s="263"/>
      <c r="AID523" s="263"/>
      <c r="AIE523" s="263"/>
      <c r="AIF523" s="263"/>
      <c r="AIG523" s="263"/>
      <c r="AIH523" s="263"/>
      <c r="AII523" s="263"/>
      <c r="AIJ523" s="263"/>
      <c r="AIK523" s="263"/>
      <c r="AIL523" s="263"/>
      <c r="AIM523" s="263"/>
      <c r="AIN523" s="263"/>
      <c r="AIO523" s="263"/>
      <c r="AIP523" s="263"/>
      <c r="AIQ523" s="263"/>
      <c r="AIR523" s="263"/>
      <c r="AIS523" s="263"/>
      <c r="AIT523" s="263"/>
      <c r="AIU523" s="263"/>
      <c r="AIV523" s="263"/>
      <c r="AIW523" s="263"/>
      <c r="AIX523" s="263"/>
      <c r="AIY523" s="263"/>
      <c r="AIZ523" s="263"/>
      <c r="AJA523" s="263"/>
      <c r="AJB523" s="263"/>
      <c r="AJC523" s="263"/>
      <c r="AJD523" s="263"/>
      <c r="AJE523" s="263"/>
      <c r="AJF523" s="263"/>
      <c r="AJG523" s="263"/>
      <c r="AJH523" s="263"/>
      <c r="AJI523" s="263"/>
      <c r="AJJ523" s="263"/>
      <c r="AJK523" s="263"/>
      <c r="AJL523" s="263"/>
      <c r="AJM523" s="263"/>
      <c r="AJN523" s="263"/>
      <c r="AJO523" s="263"/>
      <c r="AJP523" s="263"/>
      <c r="AJQ523" s="263"/>
      <c r="AJR523" s="263"/>
      <c r="AJS523" s="263"/>
      <c r="AJT523" s="263"/>
      <c r="AJU523" s="263"/>
      <c r="AJV523" s="263"/>
      <c r="AJW523" s="263"/>
      <c r="AJX523" s="263"/>
      <c r="AJY523" s="263"/>
      <c r="AJZ523" s="263"/>
      <c r="AKA523" s="263"/>
      <c r="AKB523" s="263"/>
      <c r="AKC523" s="263"/>
      <c r="AKD523" s="263"/>
      <c r="AKE523" s="263"/>
      <c r="AKF523" s="263"/>
      <c r="AKG523" s="263"/>
      <c r="AKH523" s="263"/>
      <c r="AKI523" s="263"/>
      <c r="AKJ523" s="263"/>
      <c r="AKK523" s="263"/>
      <c r="AKL523" s="263"/>
      <c r="AKM523" s="263"/>
      <c r="AKN523" s="263"/>
      <c r="AKO523" s="263"/>
      <c r="AKP523" s="263"/>
      <c r="AKQ523" s="263"/>
      <c r="AKR523" s="263"/>
      <c r="AKS523" s="263"/>
      <c r="AKT523" s="263"/>
      <c r="AKU523" s="263"/>
      <c r="AKV523" s="263"/>
      <c r="AKW523" s="263"/>
      <c r="AKX523" s="263"/>
      <c r="AKY523" s="263"/>
      <c r="AKZ523" s="263"/>
      <c r="ALA523" s="263"/>
      <c r="ALB523" s="263"/>
      <c r="ALC523" s="263"/>
      <c r="ALD523" s="263"/>
      <c r="ALE523" s="263"/>
      <c r="ALF523" s="263"/>
      <c r="ALG523" s="263"/>
      <c r="ALH523" s="263"/>
      <c r="ALI523" s="263"/>
      <c r="ALJ523" s="263"/>
      <c r="ALK523" s="263"/>
      <c r="ALL523" s="263"/>
      <c r="ALM523" s="263"/>
      <c r="ALN523" s="263"/>
      <c r="ALO523" s="263"/>
      <c r="ALP523" s="263"/>
      <c r="ALQ523" s="263"/>
      <c r="ALR523" s="263"/>
      <c r="ALS523" s="263"/>
      <c r="ALT523" s="263"/>
      <c r="ALU523" s="263"/>
      <c r="ALV523" s="263"/>
      <c r="ALW523" s="263"/>
      <c r="ALX523" s="263"/>
      <c r="ALY523" s="263"/>
      <c r="ALZ523" s="263"/>
      <c r="AMA523" s="263"/>
      <c r="AMB523" s="263"/>
      <c r="AMC523" s="263"/>
      <c r="AMD523" s="263"/>
      <c r="AME523" s="263"/>
      <c r="AMF523" s="263"/>
      <c r="AMG523" s="263"/>
      <c r="AMH523" s="263"/>
      <c r="AMI523" s="263"/>
      <c r="AMJ523" s="263"/>
      <c r="AMK523" s="263"/>
      <c r="AML523" s="263"/>
      <c r="AMM523" s="263"/>
      <c r="AMN523" s="263"/>
      <c r="AMO523" s="263"/>
      <c r="AMP523" s="263"/>
      <c r="AMQ523" s="263"/>
      <c r="AMR523" s="263"/>
      <c r="AMS523" s="263"/>
      <c r="AMT523" s="263"/>
      <c r="AMU523" s="263"/>
      <c r="AMV523" s="263"/>
      <c r="AMW523" s="263"/>
      <c r="AMX523" s="263"/>
      <c r="AMY523" s="263"/>
      <c r="AMZ523" s="263"/>
      <c r="ANA523" s="263"/>
      <c r="ANB523" s="263"/>
      <c r="ANC523" s="263"/>
      <c r="AND523" s="263"/>
      <c r="ANE523" s="263"/>
      <c r="ANF523" s="263"/>
      <c r="ANG523" s="263"/>
      <c r="ANH523" s="263"/>
      <c r="ANI523" s="263"/>
      <c r="ANJ523" s="263"/>
      <c r="ANK523" s="263"/>
      <c r="ANL523" s="263"/>
      <c r="ANM523" s="263"/>
      <c r="ANN523" s="263"/>
      <c r="ANO523" s="263"/>
      <c r="ANP523" s="263"/>
      <c r="ANQ523" s="263"/>
      <c r="ANR523" s="263"/>
      <c r="ANS523" s="263"/>
      <c r="ANT523" s="263"/>
      <c r="ANU523" s="263"/>
      <c r="ANV523" s="263"/>
      <c r="ANW523" s="263"/>
      <c r="ANX523" s="263"/>
      <c r="ANY523" s="263"/>
      <c r="ANZ523" s="263"/>
      <c r="AOA523" s="263"/>
      <c r="AOB523" s="263"/>
      <c r="AOC523" s="263"/>
      <c r="AOD523" s="263"/>
      <c r="AOE523" s="263"/>
      <c r="AOF523" s="263"/>
      <c r="AOG523" s="263"/>
      <c r="AOH523" s="263"/>
      <c r="AOI523" s="263"/>
      <c r="AOJ523" s="263"/>
      <c r="AOK523" s="263"/>
      <c r="AOL523" s="263"/>
      <c r="AOM523" s="263"/>
      <c r="AON523" s="263"/>
      <c r="AOO523" s="263"/>
      <c r="AOP523" s="263"/>
      <c r="AOQ523" s="263"/>
      <c r="AOR523" s="263"/>
      <c r="AOS523" s="263"/>
      <c r="AOT523" s="263"/>
      <c r="AOU523" s="263"/>
    </row>
    <row r="524" spans="1:1087" s="264" customFormat="1">
      <c r="A524" s="332"/>
      <c r="B524" s="328"/>
      <c r="C524" s="292"/>
      <c r="D524" s="292"/>
      <c r="E524" s="292"/>
      <c r="F524" s="333"/>
      <c r="G524" s="334"/>
      <c r="H524" s="334"/>
      <c r="I524" s="335"/>
      <c r="J524" s="292"/>
      <c r="K524" s="336"/>
      <c r="L524" s="292"/>
      <c r="N524" s="263"/>
      <c r="O524" s="263"/>
      <c r="P524" s="263"/>
      <c r="Q524" s="263"/>
      <c r="R524" s="263"/>
      <c r="S524" s="263"/>
      <c r="T524" s="263"/>
      <c r="U524" s="263"/>
      <c r="V524" s="263"/>
      <c r="W524" s="263"/>
      <c r="X524" s="263"/>
      <c r="Y524" s="263"/>
      <c r="Z524" s="263"/>
      <c r="AA524" s="263"/>
      <c r="AB524" s="263"/>
      <c r="AC524" s="263"/>
      <c r="AD524" s="263"/>
      <c r="AE524" s="263"/>
      <c r="AF524" s="263"/>
      <c r="AG524" s="263"/>
      <c r="AH524" s="263"/>
      <c r="AI524" s="263"/>
      <c r="AJ524" s="263"/>
      <c r="AK524" s="263"/>
      <c r="AL524" s="263"/>
      <c r="AM524" s="263"/>
      <c r="AN524" s="263"/>
      <c r="AO524" s="263"/>
      <c r="AP524" s="263"/>
      <c r="AQ524" s="263"/>
      <c r="AR524" s="263"/>
      <c r="AS524" s="263"/>
      <c r="AT524" s="263"/>
      <c r="AU524" s="263"/>
      <c r="AV524" s="263"/>
      <c r="AW524" s="263"/>
      <c r="AX524" s="263"/>
      <c r="AY524" s="263"/>
      <c r="AZ524" s="263"/>
      <c r="BA524" s="263"/>
      <c r="BB524" s="263"/>
      <c r="BC524" s="263"/>
      <c r="BD524" s="263"/>
      <c r="BE524" s="263"/>
      <c r="BF524" s="263"/>
      <c r="BG524" s="263"/>
      <c r="BH524" s="263"/>
      <c r="BI524" s="263"/>
      <c r="BJ524" s="263"/>
      <c r="BK524" s="263"/>
      <c r="BL524" s="263"/>
      <c r="BM524" s="263"/>
      <c r="BN524" s="263"/>
      <c r="BO524" s="263"/>
      <c r="BP524" s="263"/>
      <c r="BQ524" s="263"/>
      <c r="BR524" s="263"/>
      <c r="BS524" s="263"/>
      <c r="BT524" s="263"/>
      <c r="BU524" s="263"/>
      <c r="BV524" s="263"/>
      <c r="BW524" s="263"/>
      <c r="BX524" s="263"/>
      <c r="BY524" s="263"/>
      <c r="BZ524" s="263"/>
      <c r="CA524" s="263"/>
      <c r="CB524" s="263"/>
      <c r="CC524" s="263"/>
      <c r="CD524" s="263"/>
      <c r="CE524" s="263"/>
      <c r="CF524" s="263"/>
      <c r="CG524" s="263"/>
      <c r="CH524" s="263"/>
      <c r="CI524" s="263"/>
      <c r="CJ524" s="263"/>
      <c r="CK524" s="263"/>
      <c r="CL524" s="263"/>
      <c r="CM524" s="263"/>
      <c r="CN524" s="263"/>
      <c r="CO524" s="263"/>
      <c r="CP524" s="263"/>
      <c r="CQ524" s="263"/>
      <c r="CR524" s="263"/>
      <c r="CS524" s="263"/>
      <c r="CT524" s="263"/>
      <c r="CU524" s="263"/>
      <c r="CV524" s="263"/>
      <c r="CW524" s="263"/>
      <c r="CX524" s="263"/>
      <c r="CY524" s="263"/>
      <c r="CZ524" s="263"/>
      <c r="DA524" s="263"/>
      <c r="DB524" s="263"/>
      <c r="DC524" s="263"/>
      <c r="DD524" s="263"/>
      <c r="DE524" s="263"/>
      <c r="DF524" s="263"/>
      <c r="DG524" s="263"/>
      <c r="DH524" s="263"/>
      <c r="DI524" s="263"/>
      <c r="DJ524" s="263"/>
      <c r="DK524" s="263"/>
      <c r="DL524" s="263"/>
      <c r="DM524" s="263"/>
      <c r="DN524" s="263"/>
      <c r="DO524" s="263"/>
      <c r="DP524" s="263"/>
      <c r="DQ524" s="263"/>
      <c r="DR524" s="263"/>
      <c r="DS524" s="263"/>
      <c r="DT524" s="263"/>
      <c r="DU524" s="263"/>
      <c r="DV524" s="263"/>
      <c r="DW524" s="263"/>
      <c r="DX524" s="263"/>
      <c r="DY524" s="263"/>
      <c r="DZ524" s="263"/>
      <c r="EA524" s="263"/>
      <c r="EB524" s="263"/>
      <c r="EC524" s="263"/>
      <c r="ED524" s="263"/>
      <c r="EE524" s="263"/>
      <c r="EF524" s="263"/>
      <c r="EG524" s="263"/>
      <c r="EH524" s="263"/>
      <c r="EI524" s="263"/>
      <c r="EJ524" s="263"/>
      <c r="EK524" s="263"/>
      <c r="EL524" s="263"/>
      <c r="EM524" s="263"/>
      <c r="EN524" s="263"/>
      <c r="EO524" s="263"/>
      <c r="EP524" s="263"/>
      <c r="EQ524" s="263"/>
      <c r="ER524" s="263"/>
      <c r="ES524" s="263"/>
      <c r="ET524" s="263"/>
      <c r="EU524" s="263"/>
      <c r="EV524" s="263"/>
      <c r="EW524" s="263"/>
      <c r="EX524" s="263"/>
      <c r="EY524" s="263"/>
      <c r="EZ524" s="263"/>
      <c r="FA524" s="263"/>
      <c r="FB524" s="263"/>
      <c r="FC524" s="263"/>
      <c r="FD524" s="263"/>
      <c r="FE524" s="263"/>
      <c r="FF524" s="263"/>
      <c r="FG524" s="263"/>
      <c r="FH524" s="263"/>
      <c r="FI524" s="263"/>
      <c r="FJ524" s="263"/>
      <c r="FK524" s="263"/>
      <c r="FL524" s="263"/>
      <c r="FM524" s="263"/>
      <c r="FN524" s="263"/>
      <c r="FO524" s="263"/>
      <c r="FP524" s="263"/>
      <c r="FQ524" s="263"/>
      <c r="FR524" s="263"/>
      <c r="FS524" s="263"/>
      <c r="FT524" s="263"/>
      <c r="FU524" s="263"/>
      <c r="FV524" s="263"/>
      <c r="FW524" s="263"/>
      <c r="FX524" s="263"/>
      <c r="FY524" s="263"/>
      <c r="FZ524" s="263"/>
      <c r="GA524" s="263"/>
      <c r="GB524" s="263"/>
      <c r="GC524" s="263"/>
      <c r="GD524" s="263"/>
      <c r="GE524" s="263"/>
      <c r="GF524" s="263"/>
      <c r="GG524" s="263"/>
      <c r="GH524" s="263"/>
      <c r="GI524" s="263"/>
      <c r="GJ524" s="263"/>
      <c r="GK524" s="263"/>
      <c r="GL524" s="263"/>
      <c r="GM524" s="263"/>
      <c r="GN524" s="263"/>
      <c r="GO524" s="263"/>
      <c r="GP524" s="263"/>
      <c r="GQ524" s="263"/>
      <c r="GR524" s="263"/>
      <c r="GS524" s="263"/>
      <c r="GT524" s="263"/>
      <c r="GU524" s="263"/>
      <c r="GV524" s="263"/>
      <c r="GW524" s="263"/>
      <c r="GX524" s="263"/>
      <c r="GY524" s="263"/>
      <c r="GZ524" s="263"/>
      <c r="HA524" s="263"/>
      <c r="HB524" s="263"/>
      <c r="HC524" s="263"/>
      <c r="HD524" s="263"/>
      <c r="HE524" s="263"/>
      <c r="HF524" s="263"/>
      <c r="HG524" s="263"/>
      <c r="HH524" s="263"/>
      <c r="HI524" s="263"/>
      <c r="HJ524" s="263"/>
      <c r="HK524" s="263"/>
      <c r="HL524" s="263"/>
      <c r="HM524" s="263"/>
      <c r="HN524" s="263"/>
      <c r="HO524" s="263"/>
      <c r="HP524" s="263"/>
      <c r="HQ524" s="263"/>
      <c r="HR524" s="263"/>
      <c r="HS524" s="263"/>
      <c r="HT524" s="263"/>
      <c r="HU524" s="263"/>
      <c r="HV524" s="263"/>
      <c r="HW524" s="263"/>
      <c r="HX524" s="263"/>
      <c r="HY524" s="263"/>
      <c r="HZ524" s="263"/>
      <c r="IA524" s="263"/>
      <c r="IB524" s="263"/>
      <c r="IC524" s="263"/>
      <c r="ID524" s="263"/>
      <c r="IE524" s="263"/>
      <c r="IF524" s="263"/>
      <c r="IG524" s="263"/>
      <c r="IH524" s="263"/>
      <c r="II524" s="263"/>
      <c r="IJ524" s="263"/>
      <c r="IK524" s="263"/>
      <c r="IL524" s="263"/>
      <c r="IM524" s="263"/>
      <c r="IN524" s="263"/>
      <c r="IO524" s="263"/>
      <c r="IP524" s="263"/>
      <c r="IQ524" s="263"/>
      <c r="IR524" s="263"/>
      <c r="IS524" s="263"/>
      <c r="IT524" s="263"/>
      <c r="IU524" s="263"/>
      <c r="IV524" s="263"/>
      <c r="IW524" s="263"/>
      <c r="IX524" s="263"/>
      <c r="IY524" s="263"/>
      <c r="IZ524" s="263"/>
      <c r="JA524" s="263"/>
      <c r="JB524" s="263"/>
      <c r="JC524" s="263"/>
      <c r="JD524" s="263"/>
      <c r="JE524" s="263"/>
      <c r="JF524" s="263"/>
      <c r="JG524" s="263"/>
      <c r="JH524" s="263"/>
      <c r="JI524" s="263"/>
      <c r="JJ524" s="263"/>
      <c r="JK524" s="263"/>
      <c r="JL524" s="263"/>
      <c r="JM524" s="263"/>
      <c r="JN524" s="263"/>
      <c r="JO524" s="263"/>
      <c r="JP524" s="263"/>
      <c r="JQ524" s="263"/>
      <c r="JR524" s="263"/>
      <c r="JS524" s="263"/>
      <c r="JT524" s="263"/>
      <c r="JU524" s="263"/>
      <c r="JV524" s="263"/>
      <c r="JW524" s="263"/>
      <c r="JX524" s="263"/>
      <c r="JY524" s="263"/>
      <c r="JZ524" s="263"/>
      <c r="KA524" s="263"/>
      <c r="KB524" s="263"/>
      <c r="KC524" s="263"/>
      <c r="KD524" s="263"/>
      <c r="KE524" s="263"/>
      <c r="KF524" s="263"/>
      <c r="KG524" s="263"/>
      <c r="KH524" s="263"/>
      <c r="KI524" s="263"/>
      <c r="KJ524" s="263"/>
      <c r="KK524" s="263"/>
      <c r="KL524" s="263"/>
      <c r="KM524" s="263"/>
      <c r="KN524" s="263"/>
      <c r="KO524" s="263"/>
      <c r="KP524" s="263"/>
      <c r="KQ524" s="263"/>
      <c r="KR524" s="263"/>
      <c r="KS524" s="263"/>
      <c r="KT524" s="263"/>
      <c r="KU524" s="263"/>
      <c r="KV524" s="263"/>
      <c r="KW524" s="263"/>
      <c r="KX524" s="263"/>
      <c r="KY524" s="263"/>
      <c r="KZ524" s="263"/>
      <c r="LA524" s="263"/>
      <c r="LB524" s="263"/>
      <c r="LC524" s="263"/>
      <c r="LD524" s="263"/>
      <c r="LE524" s="263"/>
      <c r="LF524" s="263"/>
      <c r="LG524" s="263"/>
      <c r="LH524" s="263"/>
      <c r="LI524" s="263"/>
      <c r="LJ524" s="263"/>
      <c r="LK524" s="263"/>
      <c r="LL524" s="263"/>
      <c r="LM524" s="263"/>
      <c r="LN524" s="263"/>
      <c r="LO524" s="263"/>
      <c r="LP524" s="263"/>
      <c r="LQ524" s="263"/>
      <c r="LR524" s="263"/>
      <c r="LS524" s="263"/>
      <c r="LT524" s="263"/>
      <c r="LU524" s="263"/>
      <c r="LV524" s="263"/>
      <c r="LW524" s="263"/>
      <c r="LX524" s="263"/>
      <c r="LY524" s="263"/>
      <c r="LZ524" s="263"/>
      <c r="MA524" s="263"/>
      <c r="MB524" s="263"/>
      <c r="MC524" s="263"/>
      <c r="MD524" s="263"/>
      <c r="ME524" s="263"/>
      <c r="MF524" s="263"/>
      <c r="MG524" s="263"/>
      <c r="MH524" s="263"/>
      <c r="MI524" s="263"/>
      <c r="MJ524" s="263"/>
      <c r="MK524" s="263"/>
      <c r="ML524" s="263"/>
      <c r="MM524" s="263"/>
      <c r="MN524" s="263"/>
      <c r="MO524" s="263"/>
      <c r="MP524" s="263"/>
      <c r="MQ524" s="263"/>
      <c r="MR524" s="263"/>
      <c r="MS524" s="263"/>
      <c r="MT524" s="263"/>
      <c r="MU524" s="263"/>
      <c r="MV524" s="263"/>
      <c r="MW524" s="263"/>
      <c r="MX524" s="263"/>
      <c r="MY524" s="263"/>
      <c r="MZ524" s="263"/>
      <c r="NA524" s="263"/>
      <c r="NB524" s="263"/>
      <c r="NC524" s="263"/>
      <c r="ND524" s="263"/>
      <c r="NE524" s="263"/>
      <c r="NF524" s="263"/>
      <c r="NG524" s="263"/>
      <c r="NH524" s="263"/>
      <c r="NI524" s="263"/>
      <c r="NJ524" s="263"/>
      <c r="NK524" s="263"/>
      <c r="NL524" s="263"/>
      <c r="NM524" s="263"/>
      <c r="NN524" s="263"/>
      <c r="NO524" s="263"/>
      <c r="NP524" s="263"/>
      <c r="NQ524" s="263"/>
      <c r="NR524" s="263"/>
      <c r="NS524" s="263"/>
      <c r="NT524" s="263"/>
      <c r="NU524" s="263"/>
      <c r="NV524" s="263"/>
      <c r="NW524" s="263"/>
      <c r="NX524" s="263"/>
      <c r="NY524" s="263"/>
      <c r="NZ524" s="263"/>
      <c r="OA524" s="263"/>
      <c r="OB524" s="263"/>
      <c r="OC524" s="263"/>
      <c r="OD524" s="263"/>
      <c r="OE524" s="263"/>
      <c r="OF524" s="263"/>
      <c r="OG524" s="263"/>
      <c r="OH524" s="263"/>
      <c r="OI524" s="263"/>
      <c r="OJ524" s="263"/>
      <c r="OK524" s="263"/>
      <c r="OL524" s="263"/>
      <c r="OM524" s="263"/>
      <c r="ON524" s="263"/>
      <c r="OO524" s="263"/>
      <c r="OP524" s="263"/>
      <c r="OQ524" s="263"/>
      <c r="OR524" s="263"/>
      <c r="OS524" s="263"/>
      <c r="OT524" s="263"/>
      <c r="OU524" s="263"/>
      <c r="OV524" s="263"/>
      <c r="OW524" s="263"/>
      <c r="OX524" s="263"/>
      <c r="OY524" s="263"/>
      <c r="OZ524" s="263"/>
      <c r="PA524" s="263"/>
      <c r="PB524" s="263"/>
      <c r="PC524" s="263"/>
      <c r="PD524" s="263"/>
      <c r="PE524" s="263"/>
      <c r="PF524" s="263"/>
      <c r="PG524" s="263"/>
      <c r="PH524" s="263"/>
      <c r="PI524" s="263"/>
      <c r="PJ524" s="263"/>
      <c r="PK524" s="263"/>
      <c r="PL524" s="263"/>
      <c r="PM524" s="263"/>
      <c r="PN524" s="263"/>
      <c r="PO524" s="263"/>
      <c r="PP524" s="263"/>
      <c r="PQ524" s="263"/>
      <c r="PR524" s="263"/>
      <c r="PS524" s="263"/>
      <c r="PT524" s="263"/>
      <c r="PU524" s="263"/>
      <c r="PV524" s="263"/>
      <c r="PW524" s="263"/>
      <c r="PX524" s="263"/>
      <c r="PY524" s="263"/>
      <c r="PZ524" s="263"/>
      <c r="QA524" s="263"/>
      <c r="QB524" s="263"/>
      <c r="QC524" s="263"/>
      <c r="QD524" s="263"/>
      <c r="QE524" s="263"/>
      <c r="QF524" s="263"/>
      <c r="QG524" s="263"/>
      <c r="QH524" s="263"/>
      <c r="QI524" s="263"/>
      <c r="QJ524" s="263"/>
      <c r="QK524" s="263"/>
      <c r="QL524" s="263"/>
      <c r="QM524" s="263"/>
      <c r="QN524" s="263"/>
      <c r="QO524" s="263"/>
      <c r="QP524" s="263"/>
      <c r="QQ524" s="263"/>
      <c r="QR524" s="263"/>
      <c r="QS524" s="263"/>
      <c r="QT524" s="263"/>
      <c r="QU524" s="263"/>
      <c r="QV524" s="263"/>
      <c r="QW524" s="263"/>
      <c r="QX524" s="263"/>
      <c r="QY524" s="263"/>
      <c r="QZ524" s="263"/>
      <c r="RA524" s="263"/>
      <c r="RB524" s="263"/>
      <c r="RC524" s="263"/>
      <c r="RD524" s="263"/>
      <c r="RE524" s="263"/>
      <c r="RF524" s="263"/>
      <c r="RG524" s="263"/>
      <c r="RH524" s="263"/>
      <c r="RI524" s="263"/>
      <c r="RJ524" s="263"/>
      <c r="RK524" s="263"/>
      <c r="RL524" s="263"/>
      <c r="RM524" s="263"/>
      <c r="RN524" s="263"/>
      <c r="RO524" s="263"/>
      <c r="RP524" s="263"/>
      <c r="RQ524" s="263"/>
      <c r="RR524" s="263"/>
      <c r="RS524" s="263"/>
      <c r="RT524" s="263"/>
      <c r="RU524" s="263"/>
      <c r="RV524" s="263"/>
      <c r="RW524" s="263"/>
      <c r="RX524" s="263"/>
      <c r="RY524" s="263"/>
      <c r="RZ524" s="263"/>
      <c r="SA524" s="263"/>
      <c r="SB524" s="263"/>
      <c r="SC524" s="263"/>
      <c r="SD524" s="263"/>
      <c r="SE524" s="263"/>
      <c r="SF524" s="263"/>
      <c r="SG524" s="263"/>
      <c r="SH524" s="263"/>
      <c r="SI524" s="263"/>
      <c r="SJ524" s="263"/>
      <c r="SK524" s="263"/>
      <c r="SL524" s="263"/>
      <c r="SM524" s="263"/>
      <c r="SN524" s="263"/>
      <c r="SO524" s="263"/>
      <c r="SP524" s="263"/>
      <c r="SQ524" s="263"/>
      <c r="SR524" s="263"/>
      <c r="SS524" s="263"/>
      <c r="ST524" s="263"/>
      <c r="SU524" s="263"/>
      <c r="SV524" s="263"/>
      <c r="SW524" s="263"/>
      <c r="SX524" s="263"/>
      <c r="SY524" s="263"/>
      <c r="SZ524" s="263"/>
      <c r="TA524" s="263"/>
      <c r="TB524" s="263"/>
      <c r="TC524" s="263"/>
      <c r="TD524" s="263"/>
      <c r="TE524" s="263"/>
      <c r="TF524" s="263"/>
      <c r="TG524" s="263"/>
      <c r="TH524" s="263"/>
      <c r="TI524" s="263"/>
      <c r="TJ524" s="263"/>
      <c r="TK524" s="263"/>
      <c r="TL524" s="263"/>
      <c r="TM524" s="263"/>
      <c r="TN524" s="263"/>
      <c r="TO524" s="263"/>
      <c r="TP524" s="263"/>
      <c r="TQ524" s="263"/>
      <c r="TR524" s="263"/>
      <c r="TS524" s="263"/>
      <c r="TT524" s="263"/>
      <c r="TU524" s="263"/>
      <c r="TV524" s="263"/>
      <c r="TW524" s="263"/>
      <c r="TX524" s="263"/>
      <c r="TY524" s="263"/>
      <c r="TZ524" s="263"/>
      <c r="UA524" s="263"/>
      <c r="UB524" s="263"/>
      <c r="UC524" s="263"/>
      <c r="UD524" s="263"/>
      <c r="UE524" s="263"/>
      <c r="UF524" s="263"/>
      <c r="UG524" s="263"/>
      <c r="UH524" s="263"/>
      <c r="UI524" s="263"/>
      <c r="UJ524" s="263"/>
      <c r="UK524" s="263"/>
      <c r="UL524" s="263"/>
      <c r="UM524" s="263"/>
      <c r="UN524" s="263"/>
      <c r="UO524" s="263"/>
      <c r="UP524" s="263"/>
      <c r="UQ524" s="263"/>
      <c r="UR524" s="263"/>
      <c r="US524" s="263"/>
      <c r="UT524" s="263"/>
      <c r="UU524" s="263"/>
      <c r="UV524" s="263"/>
      <c r="UW524" s="263"/>
      <c r="UX524" s="263"/>
      <c r="UY524" s="263"/>
      <c r="UZ524" s="263"/>
      <c r="VA524" s="263"/>
      <c r="VB524" s="263"/>
      <c r="VC524" s="263"/>
      <c r="VD524" s="263"/>
      <c r="VE524" s="263"/>
      <c r="VF524" s="263"/>
      <c r="VG524" s="263"/>
      <c r="VH524" s="263"/>
      <c r="VI524" s="263"/>
      <c r="VJ524" s="263"/>
      <c r="VK524" s="263"/>
      <c r="VL524" s="263"/>
      <c r="VM524" s="263"/>
      <c r="VN524" s="263"/>
      <c r="VO524" s="263"/>
      <c r="VP524" s="263"/>
      <c r="VQ524" s="263"/>
      <c r="VR524" s="263"/>
      <c r="VS524" s="263"/>
      <c r="VT524" s="263"/>
      <c r="VU524" s="263"/>
      <c r="VV524" s="263"/>
      <c r="VW524" s="263"/>
      <c r="VX524" s="263"/>
      <c r="VY524" s="263"/>
      <c r="VZ524" s="263"/>
      <c r="WA524" s="263"/>
      <c r="WB524" s="263"/>
      <c r="WC524" s="263"/>
      <c r="WD524" s="263"/>
      <c r="WE524" s="263"/>
      <c r="WF524" s="263"/>
      <c r="WG524" s="263"/>
      <c r="WH524" s="263"/>
      <c r="WI524" s="263"/>
      <c r="WJ524" s="263"/>
      <c r="WK524" s="263"/>
      <c r="WL524" s="263"/>
      <c r="WM524" s="263"/>
      <c r="WN524" s="263"/>
      <c r="WO524" s="263"/>
      <c r="WP524" s="263"/>
      <c r="WQ524" s="263"/>
      <c r="WR524" s="263"/>
      <c r="WS524" s="263"/>
      <c r="WT524" s="263"/>
      <c r="WU524" s="263"/>
      <c r="WV524" s="263"/>
      <c r="WW524" s="263"/>
      <c r="WX524" s="263"/>
      <c r="WY524" s="263"/>
      <c r="WZ524" s="263"/>
      <c r="XA524" s="263"/>
      <c r="XB524" s="263"/>
      <c r="XC524" s="263"/>
      <c r="XD524" s="263"/>
      <c r="XE524" s="263"/>
      <c r="XF524" s="263"/>
      <c r="XG524" s="263"/>
      <c r="XH524" s="263"/>
      <c r="XI524" s="263"/>
      <c r="XJ524" s="263"/>
      <c r="XK524" s="263"/>
      <c r="XL524" s="263"/>
      <c r="XM524" s="263"/>
      <c r="XN524" s="263"/>
      <c r="XO524" s="263"/>
      <c r="XP524" s="263"/>
      <c r="XQ524" s="263"/>
      <c r="XR524" s="263"/>
      <c r="XS524" s="263"/>
      <c r="XT524" s="263"/>
      <c r="XU524" s="263"/>
      <c r="XV524" s="263"/>
      <c r="XW524" s="263"/>
      <c r="XX524" s="263"/>
      <c r="XY524" s="263"/>
      <c r="XZ524" s="263"/>
      <c r="YA524" s="263"/>
      <c r="YB524" s="263"/>
      <c r="YC524" s="263"/>
      <c r="YD524" s="263"/>
      <c r="YE524" s="263"/>
      <c r="YF524" s="263"/>
      <c r="YG524" s="263"/>
      <c r="YH524" s="263"/>
      <c r="YI524" s="263"/>
      <c r="YJ524" s="263"/>
      <c r="YK524" s="263"/>
      <c r="YL524" s="263"/>
      <c r="YM524" s="263"/>
      <c r="YN524" s="263"/>
      <c r="YO524" s="263"/>
      <c r="YP524" s="263"/>
      <c r="YQ524" s="263"/>
      <c r="YR524" s="263"/>
      <c r="YS524" s="263"/>
      <c r="YT524" s="263"/>
      <c r="YU524" s="263"/>
      <c r="YV524" s="263"/>
      <c r="YW524" s="263"/>
      <c r="YX524" s="263"/>
      <c r="YY524" s="263"/>
      <c r="YZ524" s="263"/>
      <c r="ZA524" s="263"/>
      <c r="ZB524" s="263"/>
      <c r="ZC524" s="263"/>
      <c r="ZD524" s="263"/>
      <c r="ZE524" s="263"/>
      <c r="ZF524" s="263"/>
      <c r="ZG524" s="263"/>
      <c r="ZH524" s="263"/>
      <c r="ZI524" s="263"/>
      <c r="ZJ524" s="263"/>
      <c r="ZK524" s="263"/>
      <c r="ZL524" s="263"/>
      <c r="ZM524" s="263"/>
      <c r="ZN524" s="263"/>
      <c r="ZO524" s="263"/>
      <c r="ZP524" s="263"/>
      <c r="ZQ524" s="263"/>
      <c r="ZR524" s="263"/>
      <c r="ZS524" s="263"/>
      <c r="ZT524" s="263"/>
      <c r="ZU524" s="263"/>
      <c r="ZV524" s="263"/>
      <c r="ZW524" s="263"/>
      <c r="ZX524" s="263"/>
      <c r="ZY524" s="263"/>
      <c r="ZZ524" s="263"/>
      <c r="AAA524" s="263"/>
      <c r="AAB524" s="263"/>
      <c r="AAC524" s="263"/>
      <c r="AAD524" s="263"/>
      <c r="AAE524" s="263"/>
      <c r="AAF524" s="263"/>
      <c r="AAG524" s="263"/>
      <c r="AAH524" s="263"/>
      <c r="AAI524" s="263"/>
      <c r="AAJ524" s="263"/>
      <c r="AAK524" s="263"/>
      <c r="AAL524" s="263"/>
      <c r="AAM524" s="263"/>
      <c r="AAN524" s="263"/>
      <c r="AAO524" s="263"/>
      <c r="AAP524" s="263"/>
      <c r="AAQ524" s="263"/>
      <c r="AAR524" s="263"/>
      <c r="AAS524" s="263"/>
      <c r="AAT524" s="263"/>
      <c r="AAU524" s="263"/>
      <c r="AAV524" s="263"/>
      <c r="AAW524" s="263"/>
      <c r="AAX524" s="263"/>
      <c r="AAY524" s="263"/>
      <c r="AAZ524" s="263"/>
      <c r="ABA524" s="263"/>
      <c r="ABB524" s="263"/>
      <c r="ABC524" s="263"/>
      <c r="ABD524" s="263"/>
      <c r="ABE524" s="263"/>
      <c r="ABF524" s="263"/>
      <c r="ABG524" s="263"/>
      <c r="ABH524" s="263"/>
      <c r="ABI524" s="263"/>
      <c r="ABJ524" s="263"/>
      <c r="ABK524" s="263"/>
      <c r="ABL524" s="263"/>
      <c r="ABM524" s="263"/>
      <c r="ABN524" s="263"/>
      <c r="ABO524" s="263"/>
      <c r="ABP524" s="263"/>
      <c r="ABQ524" s="263"/>
      <c r="ABR524" s="263"/>
      <c r="ABS524" s="263"/>
      <c r="ABT524" s="263"/>
      <c r="ABU524" s="263"/>
      <c r="ABV524" s="263"/>
      <c r="ABW524" s="263"/>
      <c r="ABX524" s="263"/>
      <c r="ABY524" s="263"/>
      <c r="ABZ524" s="263"/>
      <c r="ACA524" s="263"/>
      <c r="ACB524" s="263"/>
      <c r="ACC524" s="263"/>
      <c r="ACD524" s="263"/>
      <c r="ACE524" s="263"/>
      <c r="ACF524" s="263"/>
      <c r="ACG524" s="263"/>
      <c r="ACH524" s="263"/>
      <c r="ACI524" s="263"/>
      <c r="ACJ524" s="263"/>
      <c r="ACK524" s="263"/>
      <c r="ACL524" s="263"/>
      <c r="ACM524" s="263"/>
      <c r="ACN524" s="263"/>
      <c r="ACO524" s="263"/>
      <c r="ACP524" s="263"/>
      <c r="ACQ524" s="263"/>
      <c r="ACR524" s="263"/>
      <c r="ACS524" s="263"/>
      <c r="ACT524" s="263"/>
      <c r="ACU524" s="263"/>
      <c r="ACV524" s="263"/>
      <c r="ACW524" s="263"/>
      <c r="ACX524" s="263"/>
      <c r="ACY524" s="263"/>
      <c r="ACZ524" s="263"/>
      <c r="ADA524" s="263"/>
      <c r="ADB524" s="263"/>
      <c r="ADC524" s="263"/>
      <c r="ADD524" s="263"/>
      <c r="ADE524" s="263"/>
      <c r="ADF524" s="263"/>
      <c r="ADG524" s="263"/>
      <c r="ADH524" s="263"/>
      <c r="ADI524" s="263"/>
      <c r="ADJ524" s="263"/>
      <c r="ADK524" s="263"/>
      <c r="ADL524" s="263"/>
      <c r="ADM524" s="263"/>
      <c r="ADN524" s="263"/>
      <c r="ADO524" s="263"/>
      <c r="ADP524" s="263"/>
      <c r="ADQ524" s="263"/>
      <c r="ADR524" s="263"/>
      <c r="ADS524" s="263"/>
      <c r="ADT524" s="263"/>
      <c r="ADU524" s="263"/>
      <c r="ADV524" s="263"/>
      <c r="ADW524" s="263"/>
      <c r="ADX524" s="263"/>
      <c r="ADY524" s="263"/>
      <c r="ADZ524" s="263"/>
      <c r="AEA524" s="263"/>
      <c r="AEB524" s="263"/>
      <c r="AEC524" s="263"/>
      <c r="AED524" s="263"/>
      <c r="AEE524" s="263"/>
      <c r="AEF524" s="263"/>
      <c r="AEG524" s="263"/>
      <c r="AEH524" s="263"/>
      <c r="AEI524" s="263"/>
      <c r="AEJ524" s="263"/>
      <c r="AEK524" s="263"/>
      <c r="AEL524" s="263"/>
      <c r="AEM524" s="263"/>
      <c r="AEN524" s="263"/>
      <c r="AEO524" s="263"/>
      <c r="AEP524" s="263"/>
      <c r="AEQ524" s="263"/>
      <c r="AER524" s="263"/>
      <c r="AES524" s="263"/>
      <c r="AET524" s="263"/>
      <c r="AEU524" s="263"/>
      <c r="AEV524" s="263"/>
      <c r="AEW524" s="263"/>
      <c r="AEX524" s="263"/>
      <c r="AEY524" s="263"/>
      <c r="AEZ524" s="263"/>
      <c r="AFA524" s="263"/>
      <c r="AFB524" s="263"/>
      <c r="AFC524" s="263"/>
      <c r="AFD524" s="263"/>
      <c r="AFE524" s="263"/>
      <c r="AFF524" s="263"/>
      <c r="AFG524" s="263"/>
      <c r="AFH524" s="263"/>
      <c r="AFI524" s="263"/>
      <c r="AFJ524" s="263"/>
      <c r="AFK524" s="263"/>
      <c r="AFL524" s="263"/>
      <c r="AFM524" s="263"/>
      <c r="AFN524" s="263"/>
      <c r="AFO524" s="263"/>
      <c r="AFP524" s="263"/>
      <c r="AFQ524" s="263"/>
      <c r="AFR524" s="263"/>
      <c r="AFS524" s="263"/>
      <c r="AFT524" s="263"/>
      <c r="AFU524" s="263"/>
      <c r="AFV524" s="263"/>
      <c r="AFW524" s="263"/>
      <c r="AFX524" s="263"/>
      <c r="AFY524" s="263"/>
      <c r="AFZ524" s="263"/>
      <c r="AGA524" s="263"/>
      <c r="AGB524" s="263"/>
      <c r="AGC524" s="263"/>
      <c r="AGD524" s="263"/>
      <c r="AGE524" s="263"/>
      <c r="AGF524" s="263"/>
      <c r="AGG524" s="263"/>
      <c r="AGH524" s="263"/>
      <c r="AGI524" s="263"/>
      <c r="AGJ524" s="263"/>
      <c r="AGK524" s="263"/>
      <c r="AGL524" s="263"/>
      <c r="AGM524" s="263"/>
      <c r="AGN524" s="263"/>
      <c r="AGO524" s="263"/>
      <c r="AGP524" s="263"/>
      <c r="AGQ524" s="263"/>
      <c r="AGR524" s="263"/>
      <c r="AGS524" s="263"/>
      <c r="AGT524" s="263"/>
      <c r="AGU524" s="263"/>
      <c r="AGV524" s="263"/>
      <c r="AGW524" s="263"/>
      <c r="AGX524" s="263"/>
      <c r="AGY524" s="263"/>
      <c r="AGZ524" s="263"/>
      <c r="AHA524" s="263"/>
      <c r="AHB524" s="263"/>
      <c r="AHC524" s="263"/>
      <c r="AHD524" s="263"/>
      <c r="AHE524" s="263"/>
      <c r="AHF524" s="263"/>
      <c r="AHG524" s="263"/>
      <c r="AHH524" s="263"/>
      <c r="AHI524" s="263"/>
      <c r="AHJ524" s="263"/>
      <c r="AHK524" s="263"/>
      <c r="AHL524" s="263"/>
      <c r="AHM524" s="263"/>
      <c r="AHN524" s="263"/>
      <c r="AHO524" s="263"/>
      <c r="AHP524" s="263"/>
      <c r="AHQ524" s="263"/>
      <c r="AHR524" s="263"/>
      <c r="AHS524" s="263"/>
      <c r="AHT524" s="263"/>
      <c r="AHU524" s="263"/>
      <c r="AHV524" s="263"/>
      <c r="AHW524" s="263"/>
      <c r="AHX524" s="263"/>
      <c r="AHY524" s="263"/>
      <c r="AHZ524" s="263"/>
      <c r="AIA524" s="263"/>
      <c r="AIB524" s="263"/>
      <c r="AIC524" s="263"/>
      <c r="AID524" s="263"/>
      <c r="AIE524" s="263"/>
      <c r="AIF524" s="263"/>
      <c r="AIG524" s="263"/>
      <c r="AIH524" s="263"/>
      <c r="AII524" s="263"/>
      <c r="AIJ524" s="263"/>
      <c r="AIK524" s="263"/>
      <c r="AIL524" s="263"/>
      <c r="AIM524" s="263"/>
      <c r="AIN524" s="263"/>
      <c r="AIO524" s="263"/>
      <c r="AIP524" s="263"/>
      <c r="AIQ524" s="263"/>
      <c r="AIR524" s="263"/>
      <c r="AIS524" s="263"/>
      <c r="AIT524" s="263"/>
      <c r="AIU524" s="263"/>
      <c r="AIV524" s="263"/>
      <c r="AIW524" s="263"/>
      <c r="AIX524" s="263"/>
      <c r="AIY524" s="263"/>
      <c r="AIZ524" s="263"/>
      <c r="AJA524" s="263"/>
      <c r="AJB524" s="263"/>
      <c r="AJC524" s="263"/>
      <c r="AJD524" s="263"/>
      <c r="AJE524" s="263"/>
      <c r="AJF524" s="263"/>
      <c r="AJG524" s="263"/>
      <c r="AJH524" s="263"/>
      <c r="AJI524" s="263"/>
      <c r="AJJ524" s="263"/>
      <c r="AJK524" s="263"/>
      <c r="AJL524" s="263"/>
      <c r="AJM524" s="263"/>
      <c r="AJN524" s="263"/>
      <c r="AJO524" s="263"/>
      <c r="AJP524" s="263"/>
      <c r="AJQ524" s="263"/>
      <c r="AJR524" s="263"/>
      <c r="AJS524" s="263"/>
      <c r="AJT524" s="263"/>
      <c r="AJU524" s="263"/>
      <c r="AJV524" s="263"/>
      <c r="AJW524" s="263"/>
      <c r="AJX524" s="263"/>
      <c r="AJY524" s="263"/>
      <c r="AJZ524" s="263"/>
      <c r="AKA524" s="263"/>
      <c r="AKB524" s="263"/>
      <c r="AKC524" s="263"/>
      <c r="AKD524" s="263"/>
      <c r="AKE524" s="263"/>
      <c r="AKF524" s="263"/>
      <c r="AKG524" s="263"/>
      <c r="AKH524" s="263"/>
      <c r="AKI524" s="263"/>
      <c r="AKJ524" s="263"/>
      <c r="AKK524" s="263"/>
      <c r="AKL524" s="263"/>
      <c r="AKM524" s="263"/>
      <c r="AKN524" s="263"/>
      <c r="AKO524" s="263"/>
      <c r="AKP524" s="263"/>
      <c r="AKQ524" s="263"/>
      <c r="AKR524" s="263"/>
      <c r="AKS524" s="263"/>
      <c r="AKT524" s="263"/>
      <c r="AKU524" s="263"/>
      <c r="AKV524" s="263"/>
      <c r="AKW524" s="263"/>
      <c r="AKX524" s="263"/>
      <c r="AKY524" s="263"/>
      <c r="AKZ524" s="263"/>
      <c r="ALA524" s="263"/>
      <c r="ALB524" s="263"/>
      <c r="ALC524" s="263"/>
      <c r="ALD524" s="263"/>
      <c r="ALE524" s="263"/>
      <c r="ALF524" s="263"/>
      <c r="ALG524" s="263"/>
      <c r="ALH524" s="263"/>
      <c r="ALI524" s="263"/>
      <c r="ALJ524" s="263"/>
      <c r="ALK524" s="263"/>
      <c r="ALL524" s="263"/>
      <c r="ALM524" s="263"/>
      <c r="ALN524" s="263"/>
      <c r="ALO524" s="263"/>
      <c r="ALP524" s="263"/>
      <c r="ALQ524" s="263"/>
      <c r="ALR524" s="263"/>
      <c r="ALS524" s="263"/>
      <c r="ALT524" s="263"/>
      <c r="ALU524" s="263"/>
      <c r="ALV524" s="263"/>
      <c r="ALW524" s="263"/>
      <c r="ALX524" s="263"/>
      <c r="ALY524" s="263"/>
      <c r="ALZ524" s="263"/>
      <c r="AMA524" s="263"/>
      <c r="AMB524" s="263"/>
      <c r="AMC524" s="263"/>
      <c r="AMD524" s="263"/>
      <c r="AME524" s="263"/>
      <c r="AMF524" s="263"/>
      <c r="AMG524" s="263"/>
      <c r="AMH524" s="263"/>
      <c r="AMI524" s="263"/>
      <c r="AMJ524" s="263"/>
      <c r="AMK524" s="263"/>
      <c r="AML524" s="263"/>
      <c r="AMM524" s="263"/>
      <c r="AMN524" s="263"/>
      <c r="AMO524" s="263"/>
      <c r="AMP524" s="263"/>
      <c r="AMQ524" s="263"/>
      <c r="AMR524" s="263"/>
      <c r="AMS524" s="263"/>
      <c r="AMT524" s="263"/>
      <c r="AMU524" s="263"/>
      <c r="AMV524" s="263"/>
      <c r="AMW524" s="263"/>
      <c r="AMX524" s="263"/>
      <c r="AMY524" s="263"/>
      <c r="AMZ524" s="263"/>
      <c r="ANA524" s="263"/>
      <c r="ANB524" s="263"/>
      <c r="ANC524" s="263"/>
      <c r="AND524" s="263"/>
      <c r="ANE524" s="263"/>
      <c r="ANF524" s="263"/>
      <c r="ANG524" s="263"/>
      <c r="ANH524" s="263"/>
      <c r="ANI524" s="263"/>
      <c r="ANJ524" s="263"/>
      <c r="ANK524" s="263"/>
      <c r="ANL524" s="263"/>
      <c r="ANM524" s="263"/>
      <c r="ANN524" s="263"/>
      <c r="ANO524" s="263"/>
      <c r="ANP524" s="263"/>
      <c r="ANQ524" s="263"/>
      <c r="ANR524" s="263"/>
      <c r="ANS524" s="263"/>
      <c r="ANT524" s="263"/>
      <c r="ANU524" s="263"/>
      <c r="ANV524" s="263"/>
      <c r="ANW524" s="263"/>
      <c r="ANX524" s="263"/>
      <c r="ANY524" s="263"/>
      <c r="ANZ524" s="263"/>
      <c r="AOA524" s="263"/>
      <c r="AOB524" s="263"/>
      <c r="AOC524" s="263"/>
      <c r="AOD524" s="263"/>
      <c r="AOE524" s="263"/>
      <c r="AOF524" s="263"/>
      <c r="AOG524" s="263"/>
      <c r="AOH524" s="263"/>
      <c r="AOI524" s="263"/>
      <c r="AOJ524" s="263"/>
      <c r="AOK524" s="263"/>
      <c r="AOL524" s="263"/>
      <c r="AOM524" s="263"/>
      <c r="AON524" s="263"/>
      <c r="AOO524" s="263"/>
      <c r="AOP524" s="263"/>
      <c r="AOQ524" s="263"/>
      <c r="AOR524" s="263"/>
      <c r="AOS524" s="263"/>
      <c r="AOT524" s="263"/>
      <c r="AOU524" s="263"/>
    </row>
    <row r="525" spans="1:1087" s="264" customFormat="1">
      <c r="A525" s="332"/>
      <c r="B525" s="328"/>
      <c r="C525" s="292"/>
      <c r="D525" s="292"/>
      <c r="E525" s="292"/>
      <c r="F525" s="333"/>
      <c r="G525" s="334"/>
      <c r="H525" s="334"/>
      <c r="I525" s="335"/>
      <c r="J525" s="292"/>
      <c r="K525" s="336"/>
      <c r="L525" s="292"/>
      <c r="N525" s="263"/>
      <c r="O525" s="263"/>
      <c r="P525" s="263"/>
      <c r="Q525" s="263"/>
      <c r="R525" s="263"/>
      <c r="S525" s="263"/>
      <c r="T525" s="263"/>
      <c r="U525" s="263"/>
      <c r="V525" s="263"/>
      <c r="W525" s="263"/>
      <c r="X525" s="263"/>
      <c r="Y525" s="263"/>
      <c r="Z525" s="263"/>
      <c r="AA525" s="263"/>
      <c r="AB525" s="263"/>
      <c r="AC525" s="263"/>
      <c r="AD525" s="263"/>
      <c r="AE525" s="263"/>
      <c r="AF525" s="263"/>
      <c r="AG525" s="263"/>
      <c r="AH525" s="263"/>
      <c r="AI525" s="263"/>
      <c r="AJ525" s="263"/>
      <c r="AK525" s="263"/>
      <c r="AL525" s="263"/>
      <c r="AM525" s="263"/>
      <c r="AN525" s="263"/>
      <c r="AO525" s="263"/>
      <c r="AP525" s="263"/>
      <c r="AQ525" s="263"/>
      <c r="AR525" s="263"/>
      <c r="AS525" s="263"/>
      <c r="AT525" s="263"/>
      <c r="AU525" s="263"/>
      <c r="AV525" s="263"/>
      <c r="AW525" s="263"/>
      <c r="AX525" s="263"/>
      <c r="AY525" s="263"/>
      <c r="AZ525" s="263"/>
      <c r="BA525" s="263"/>
      <c r="BB525" s="263"/>
      <c r="BC525" s="263"/>
      <c r="BD525" s="263"/>
      <c r="BE525" s="263"/>
      <c r="BF525" s="263"/>
      <c r="BG525" s="263"/>
      <c r="BH525" s="263"/>
      <c r="BI525" s="263"/>
      <c r="BJ525" s="263"/>
      <c r="BK525" s="263"/>
      <c r="BL525" s="263"/>
      <c r="BM525" s="263"/>
      <c r="BN525" s="263"/>
      <c r="BO525" s="263"/>
      <c r="BP525" s="263"/>
      <c r="BQ525" s="263"/>
      <c r="BR525" s="263"/>
      <c r="BS525" s="263"/>
      <c r="BT525" s="263"/>
      <c r="BU525" s="263"/>
      <c r="BV525" s="263"/>
      <c r="BW525" s="263"/>
      <c r="BX525" s="263"/>
      <c r="BY525" s="263"/>
      <c r="BZ525" s="263"/>
      <c r="CA525" s="263"/>
      <c r="CB525" s="263"/>
      <c r="CC525" s="263"/>
      <c r="CD525" s="263"/>
      <c r="CE525" s="263"/>
      <c r="CF525" s="263"/>
      <c r="CG525" s="263"/>
      <c r="CH525" s="263"/>
      <c r="CI525" s="263"/>
      <c r="CJ525" s="263"/>
      <c r="CK525" s="263"/>
      <c r="CL525" s="263"/>
      <c r="CM525" s="263"/>
      <c r="CN525" s="263"/>
      <c r="CO525" s="263"/>
      <c r="CP525" s="263"/>
      <c r="CQ525" s="263"/>
      <c r="CR525" s="263"/>
      <c r="CS525" s="263"/>
      <c r="CT525" s="263"/>
      <c r="CU525" s="263"/>
      <c r="CV525" s="263"/>
      <c r="CW525" s="263"/>
      <c r="CX525" s="263"/>
      <c r="CY525" s="263"/>
      <c r="CZ525" s="263"/>
      <c r="DA525" s="263"/>
      <c r="DB525" s="263"/>
      <c r="DC525" s="263"/>
      <c r="DD525" s="263"/>
      <c r="DE525" s="263"/>
      <c r="DF525" s="263"/>
      <c r="DG525" s="263"/>
      <c r="DH525" s="263"/>
      <c r="DI525" s="263"/>
      <c r="DJ525" s="263"/>
      <c r="DK525" s="263"/>
      <c r="DL525" s="263"/>
      <c r="DM525" s="263"/>
      <c r="DN525" s="263"/>
      <c r="DO525" s="263"/>
      <c r="DP525" s="263"/>
      <c r="DQ525" s="263"/>
      <c r="DR525" s="263"/>
      <c r="DS525" s="263"/>
      <c r="DT525" s="263"/>
      <c r="DU525" s="263"/>
      <c r="DV525" s="263"/>
      <c r="DW525" s="263"/>
      <c r="DX525" s="263"/>
      <c r="DY525" s="263"/>
      <c r="DZ525" s="263"/>
      <c r="EA525" s="263"/>
      <c r="EB525" s="263"/>
      <c r="EC525" s="263"/>
      <c r="ED525" s="263"/>
      <c r="EE525" s="263"/>
      <c r="EF525" s="263"/>
      <c r="EG525" s="263"/>
      <c r="EH525" s="263"/>
      <c r="EI525" s="263"/>
      <c r="EJ525" s="263"/>
      <c r="EK525" s="263"/>
      <c r="EL525" s="263"/>
      <c r="EM525" s="263"/>
      <c r="EN525" s="263"/>
      <c r="EO525" s="263"/>
      <c r="EP525" s="263"/>
      <c r="EQ525" s="263"/>
      <c r="ER525" s="263"/>
      <c r="ES525" s="263"/>
      <c r="ET525" s="263"/>
      <c r="EU525" s="263"/>
      <c r="EV525" s="263"/>
      <c r="EW525" s="263"/>
      <c r="EX525" s="263"/>
      <c r="EY525" s="263"/>
      <c r="EZ525" s="263"/>
      <c r="FA525" s="263"/>
      <c r="FB525" s="263"/>
      <c r="FC525" s="263"/>
      <c r="FD525" s="263"/>
      <c r="FE525" s="263"/>
      <c r="FF525" s="263"/>
      <c r="FG525" s="263"/>
      <c r="FH525" s="263"/>
      <c r="FI525" s="263"/>
      <c r="FJ525" s="263"/>
      <c r="FK525" s="263"/>
      <c r="FL525" s="263"/>
      <c r="FM525" s="263"/>
      <c r="FN525" s="263"/>
      <c r="FO525" s="263"/>
      <c r="FP525" s="263"/>
      <c r="FQ525" s="263"/>
      <c r="FR525" s="263"/>
      <c r="FS525" s="263"/>
      <c r="FT525" s="263"/>
      <c r="FU525" s="263"/>
      <c r="FV525" s="263"/>
      <c r="FW525" s="263"/>
      <c r="FX525" s="263"/>
      <c r="FY525" s="263"/>
      <c r="FZ525" s="263"/>
      <c r="GA525" s="263"/>
      <c r="GB525" s="263"/>
      <c r="GC525" s="263"/>
      <c r="GD525" s="263"/>
      <c r="GE525" s="263"/>
      <c r="GF525" s="263"/>
      <c r="GG525" s="263"/>
      <c r="GH525" s="263"/>
      <c r="GI525" s="263"/>
      <c r="GJ525" s="263"/>
      <c r="GK525" s="263"/>
      <c r="GL525" s="263"/>
      <c r="GM525" s="263"/>
      <c r="GN525" s="263"/>
      <c r="GO525" s="263"/>
      <c r="GP525" s="263"/>
      <c r="GQ525" s="263"/>
      <c r="GR525" s="263"/>
      <c r="GS525" s="263"/>
      <c r="GT525" s="263"/>
      <c r="GU525" s="263"/>
      <c r="GV525" s="263"/>
      <c r="GW525" s="263"/>
      <c r="GX525" s="263"/>
      <c r="GY525" s="263"/>
      <c r="GZ525" s="263"/>
      <c r="HA525" s="263"/>
      <c r="HB525" s="263"/>
      <c r="HC525" s="263"/>
      <c r="HD525" s="263"/>
      <c r="HE525" s="263"/>
      <c r="HF525" s="263"/>
      <c r="HG525" s="263"/>
      <c r="HH525" s="263"/>
      <c r="HI525" s="263"/>
      <c r="HJ525" s="263"/>
      <c r="HK525" s="263"/>
      <c r="HL525" s="263"/>
      <c r="HM525" s="263"/>
      <c r="HN525" s="263"/>
      <c r="HO525" s="263"/>
      <c r="HP525" s="263"/>
      <c r="HQ525" s="263"/>
      <c r="HR525" s="263"/>
      <c r="HS525" s="263"/>
      <c r="HT525" s="263"/>
      <c r="HU525" s="263"/>
      <c r="HV525" s="263"/>
      <c r="HW525" s="263"/>
      <c r="HX525" s="263"/>
      <c r="HY525" s="263"/>
      <c r="HZ525" s="263"/>
      <c r="IA525" s="263"/>
      <c r="IB525" s="263"/>
      <c r="IC525" s="263"/>
      <c r="ID525" s="263"/>
      <c r="IE525" s="263"/>
      <c r="IF525" s="263"/>
      <c r="IG525" s="263"/>
      <c r="IH525" s="263"/>
      <c r="II525" s="263"/>
      <c r="IJ525" s="263"/>
      <c r="IK525" s="263"/>
      <c r="IL525" s="263"/>
      <c r="IM525" s="263"/>
      <c r="IN525" s="263"/>
      <c r="IO525" s="263"/>
      <c r="IP525" s="263"/>
      <c r="IQ525" s="263"/>
      <c r="IR525" s="263"/>
      <c r="IS525" s="263"/>
      <c r="IT525" s="263"/>
      <c r="IU525" s="263"/>
      <c r="IV525" s="263"/>
      <c r="IW525" s="263"/>
      <c r="IX525" s="263"/>
      <c r="IY525" s="263"/>
      <c r="IZ525" s="263"/>
      <c r="JA525" s="263"/>
      <c r="JB525" s="263"/>
      <c r="JC525" s="263"/>
      <c r="JD525" s="263"/>
      <c r="JE525" s="263"/>
      <c r="JF525" s="263"/>
      <c r="JG525" s="263"/>
      <c r="JH525" s="263"/>
      <c r="JI525" s="263"/>
      <c r="JJ525" s="263"/>
      <c r="JK525" s="263"/>
      <c r="JL525" s="263"/>
      <c r="JM525" s="263"/>
      <c r="JN525" s="263"/>
      <c r="JO525" s="263"/>
      <c r="JP525" s="263"/>
      <c r="JQ525" s="263"/>
      <c r="JR525" s="263"/>
      <c r="JS525" s="263"/>
      <c r="JT525" s="263"/>
      <c r="JU525" s="263"/>
      <c r="JV525" s="263"/>
      <c r="JW525" s="263"/>
      <c r="JX525" s="263"/>
      <c r="JY525" s="263"/>
      <c r="JZ525" s="263"/>
      <c r="KA525" s="263"/>
      <c r="KB525" s="263"/>
      <c r="KC525" s="263"/>
      <c r="KD525" s="263"/>
      <c r="KE525" s="263"/>
      <c r="KF525" s="263"/>
      <c r="KG525" s="263"/>
      <c r="KH525" s="263"/>
      <c r="KI525" s="263"/>
      <c r="KJ525" s="263"/>
      <c r="KK525" s="263"/>
      <c r="KL525" s="263"/>
      <c r="KM525" s="263"/>
      <c r="KN525" s="263"/>
      <c r="KO525" s="263"/>
      <c r="KP525" s="263"/>
      <c r="KQ525" s="263"/>
      <c r="KR525" s="263"/>
      <c r="KS525" s="263"/>
      <c r="KT525" s="263"/>
      <c r="KU525" s="263"/>
      <c r="KV525" s="263"/>
      <c r="KW525" s="263"/>
      <c r="KX525" s="263"/>
      <c r="KY525" s="263"/>
      <c r="KZ525" s="263"/>
      <c r="LA525" s="263"/>
      <c r="LB525" s="263"/>
      <c r="LC525" s="263"/>
      <c r="LD525" s="263"/>
      <c r="LE525" s="263"/>
      <c r="LF525" s="263"/>
      <c r="LG525" s="263"/>
      <c r="LH525" s="263"/>
      <c r="LI525" s="263"/>
      <c r="LJ525" s="263"/>
      <c r="LK525" s="263"/>
      <c r="LL525" s="263"/>
      <c r="LM525" s="263"/>
      <c r="LN525" s="263"/>
      <c r="LO525" s="263"/>
      <c r="LP525" s="263"/>
      <c r="LQ525" s="263"/>
      <c r="LR525" s="263"/>
      <c r="LS525" s="263"/>
      <c r="LT525" s="263"/>
      <c r="LU525" s="263"/>
      <c r="LV525" s="263"/>
      <c r="LW525" s="263"/>
      <c r="LX525" s="263"/>
      <c r="LY525" s="263"/>
      <c r="LZ525" s="263"/>
      <c r="MA525" s="263"/>
      <c r="MB525" s="263"/>
      <c r="MC525" s="263"/>
      <c r="MD525" s="263"/>
      <c r="ME525" s="263"/>
      <c r="MF525" s="263"/>
      <c r="MG525" s="263"/>
      <c r="MH525" s="263"/>
      <c r="MI525" s="263"/>
      <c r="MJ525" s="263"/>
      <c r="MK525" s="263"/>
      <c r="ML525" s="263"/>
      <c r="MM525" s="263"/>
      <c r="MN525" s="263"/>
      <c r="MO525" s="263"/>
      <c r="MP525" s="263"/>
      <c r="MQ525" s="263"/>
      <c r="MR525" s="263"/>
      <c r="MS525" s="263"/>
      <c r="MT525" s="263"/>
      <c r="MU525" s="263"/>
      <c r="MV525" s="263"/>
      <c r="MW525" s="263"/>
      <c r="MX525" s="263"/>
      <c r="MY525" s="263"/>
      <c r="MZ525" s="263"/>
      <c r="NA525" s="263"/>
      <c r="NB525" s="263"/>
      <c r="NC525" s="263"/>
      <c r="ND525" s="263"/>
      <c r="NE525" s="263"/>
      <c r="NF525" s="263"/>
      <c r="NG525" s="263"/>
      <c r="NH525" s="263"/>
      <c r="NI525" s="263"/>
      <c r="NJ525" s="263"/>
      <c r="NK525" s="263"/>
      <c r="NL525" s="263"/>
      <c r="NM525" s="263"/>
      <c r="NN525" s="263"/>
      <c r="NO525" s="263"/>
      <c r="NP525" s="263"/>
      <c r="NQ525" s="263"/>
      <c r="NR525" s="263"/>
      <c r="NS525" s="263"/>
      <c r="NT525" s="263"/>
      <c r="NU525" s="263"/>
      <c r="NV525" s="263"/>
      <c r="NW525" s="263"/>
      <c r="NX525" s="263"/>
      <c r="NY525" s="263"/>
      <c r="NZ525" s="263"/>
      <c r="OA525" s="263"/>
      <c r="OB525" s="263"/>
      <c r="OC525" s="263"/>
      <c r="OD525" s="263"/>
      <c r="OE525" s="263"/>
      <c r="OF525" s="263"/>
      <c r="OG525" s="263"/>
      <c r="OH525" s="263"/>
      <c r="OI525" s="263"/>
      <c r="OJ525" s="263"/>
      <c r="OK525" s="263"/>
      <c r="OL525" s="263"/>
      <c r="OM525" s="263"/>
      <c r="ON525" s="263"/>
      <c r="OO525" s="263"/>
      <c r="OP525" s="263"/>
      <c r="OQ525" s="263"/>
      <c r="OR525" s="263"/>
      <c r="OS525" s="263"/>
      <c r="OT525" s="263"/>
      <c r="OU525" s="263"/>
      <c r="OV525" s="263"/>
      <c r="OW525" s="263"/>
      <c r="OX525" s="263"/>
      <c r="OY525" s="263"/>
      <c r="OZ525" s="263"/>
      <c r="PA525" s="263"/>
      <c r="PB525" s="263"/>
      <c r="PC525" s="263"/>
      <c r="PD525" s="263"/>
      <c r="PE525" s="263"/>
      <c r="PF525" s="263"/>
      <c r="PG525" s="263"/>
      <c r="PH525" s="263"/>
      <c r="PI525" s="263"/>
      <c r="PJ525" s="263"/>
      <c r="PK525" s="263"/>
      <c r="PL525" s="263"/>
      <c r="PM525" s="263"/>
      <c r="PN525" s="263"/>
      <c r="PO525" s="263"/>
      <c r="PP525" s="263"/>
      <c r="PQ525" s="263"/>
      <c r="PR525" s="263"/>
      <c r="PS525" s="263"/>
      <c r="PT525" s="263"/>
      <c r="PU525" s="263"/>
      <c r="PV525" s="263"/>
      <c r="PW525" s="263"/>
      <c r="PX525" s="263"/>
      <c r="PY525" s="263"/>
      <c r="PZ525" s="263"/>
      <c r="QA525" s="263"/>
      <c r="QB525" s="263"/>
      <c r="QC525" s="263"/>
      <c r="QD525" s="263"/>
      <c r="QE525" s="263"/>
      <c r="QF525" s="263"/>
      <c r="QG525" s="263"/>
      <c r="QH525" s="263"/>
      <c r="QI525" s="263"/>
      <c r="QJ525" s="263"/>
      <c r="QK525" s="263"/>
      <c r="QL525" s="263"/>
      <c r="QM525" s="263"/>
      <c r="QN525" s="263"/>
      <c r="QO525" s="263"/>
      <c r="QP525" s="263"/>
      <c r="QQ525" s="263"/>
      <c r="QR525" s="263"/>
      <c r="QS525" s="263"/>
      <c r="QT525" s="263"/>
      <c r="QU525" s="263"/>
      <c r="QV525" s="263"/>
      <c r="QW525" s="263"/>
      <c r="QX525" s="263"/>
      <c r="QY525" s="263"/>
      <c r="QZ525" s="263"/>
      <c r="RA525" s="263"/>
      <c r="RB525" s="263"/>
      <c r="RC525" s="263"/>
      <c r="RD525" s="263"/>
      <c r="RE525" s="263"/>
      <c r="RF525" s="263"/>
      <c r="RG525" s="263"/>
      <c r="RH525" s="263"/>
      <c r="RI525" s="263"/>
      <c r="RJ525" s="263"/>
      <c r="RK525" s="263"/>
      <c r="RL525" s="263"/>
      <c r="RM525" s="263"/>
      <c r="RN525" s="263"/>
      <c r="RO525" s="263"/>
      <c r="RP525" s="263"/>
      <c r="RQ525" s="263"/>
      <c r="RR525" s="263"/>
      <c r="RS525" s="263"/>
      <c r="RT525" s="263"/>
      <c r="RU525" s="263"/>
      <c r="RV525" s="263"/>
      <c r="RW525" s="263"/>
      <c r="RX525" s="263"/>
      <c r="RY525" s="263"/>
      <c r="RZ525" s="263"/>
      <c r="SA525" s="263"/>
      <c r="SB525" s="263"/>
      <c r="SC525" s="263"/>
      <c r="SD525" s="263"/>
      <c r="SE525" s="263"/>
      <c r="SF525" s="263"/>
      <c r="SG525" s="263"/>
      <c r="SH525" s="263"/>
      <c r="SI525" s="263"/>
      <c r="SJ525" s="263"/>
      <c r="SK525" s="263"/>
      <c r="SL525" s="263"/>
      <c r="SM525" s="263"/>
      <c r="SN525" s="263"/>
      <c r="SO525" s="263"/>
      <c r="SP525" s="263"/>
      <c r="SQ525" s="263"/>
      <c r="SR525" s="263"/>
      <c r="SS525" s="263"/>
      <c r="ST525" s="263"/>
      <c r="SU525" s="263"/>
      <c r="SV525" s="263"/>
      <c r="SW525" s="263"/>
      <c r="SX525" s="263"/>
      <c r="SY525" s="263"/>
      <c r="SZ525" s="263"/>
      <c r="TA525" s="263"/>
      <c r="TB525" s="263"/>
      <c r="TC525" s="263"/>
      <c r="TD525" s="263"/>
      <c r="TE525" s="263"/>
      <c r="TF525" s="263"/>
      <c r="TG525" s="263"/>
      <c r="TH525" s="263"/>
      <c r="TI525" s="263"/>
      <c r="TJ525" s="263"/>
      <c r="TK525" s="263"/>
      <c r="TL525" s="263"/>
      <c r="TM525" s="263"/>
      <c r="TN525" s="263"/>
      <c r="TO525" s="263"/>
      <c r="TP525" s="263"/>
      <c r="TQ525" s="263"/>
      <c r="TR525" s="263"/>
      <c r="TS525" s="263"/>
      <c r="TT525" s="263"/>
      <c r="TU525" s="263"/>
      <c r="TV525" s="263"/>
      <c r="TW525" s="263"/>
      <c r="TX525" s="263"/>
      <c r="TY525" s="263"/>
      <c r="TZ525" s="263"/>
      <c r="UA525" s="263"/>
      <c r="UB525" s="263"/>
      <c r="UC525" s="263"/>
      <c r="UD525" s="263"/>
      <c r="UE525" s="263"/>
      <c r="UF525" s="263"/>
      <c r="UG525" s="263"/>
      <c r="UH525" s="263"/>
      <c r="UI525" s="263"/>
      <c r="UJ525" s="263"/>
      <c r="UK525" s="263"/>
      <c r="UL525" s="263"/>
      <c r="UM525" s="263"/>
      <c r="UN525" s="263"/>
      <c r="UO525" s="263"/>
      <c r="UP525" s="263"/>
      <c r="UQ525" s="263"/>
      <c r="UR525" s="263"/>
      <c r="US525" s="263"/>
      <c r="UT525" s="263"/>
      <c r="UU525" s="263"/>
      <c r="UV525" s="263"/>
      <c r="UW525" s="263"/>
      <c r="UX525" s="263"/>
      <c r="UY525" s="263"/>
      <c r="UZ525" s="263"/>
      <c r="VA525" s="263"/>
      <c r="VB525" s="263"/>
      <c r="VC525" s="263"/>
      <c r="VD525" s="263"/>
      <c r="VE525" s="263"/>
      <c r="VF525" s="263"/>
      <c r="VG525" s="263"/>
      <c r="VH525" s="263"/>
      <c r="VI525" s="263"/>
      <c r="VJ525" s="263"/>
      <c r="VK525" s="263"/>
      <c r="VL525" s="263"/>
      <c r="VM525" s="263"/>
      <c r="VN525" s="263"/>
      <c r="VO525" s="263"/>
      <c r="VP525" s="263"/>
      <c r="VQ525" s="263"/>
      <c r="VR525" s="263"/>
      <c r="VS525" s="263"/>
      <c r="VT525" s="263"/>
      <c r="VU525" s="263"/>
      <c r="VV525" s="263"/>
      <c r="VW525" s="263"/>
      <c r="VX525" s="263"/>
      <c r="VY525" s="263"/>
      <c r="VZ525" s="263"/>
      <c r="WA525" s="263"/>
      <c r="WB525" s="263"/>
      <c r="WC525" s="263"/>
      <c r="WD525" s="263"/>
      <c r="WE525" s="263"/>
      <c r="WF525" s="263"/>
      <c r="WG525" s="263"/>
      <c r="WH525" s="263"/>
      <c r="WI525" s="263"/>
      <c r="WJ525" s="263"/>
      <c r="WK525" s="263"/>
      <c r="WL525" s="263"/>
      <c r="WM525" s="263"/>
      <c r="WN525" s="263"/>
      <c r="WO525" s="263"/>
      <c r="WP525" s="263"/>
      <c r="WQ525" s="263"/>
      <c r="WR525" s="263"/>
      <c r="WS525" s="263"/>
      <c r="WT525" s="263"/>
      <c r="WU525" s="263"/>
      <c r="WV525" s="263"/>
      <c r="WW525" s="263"/>
      <c r="WX525" s="263"/>
      <c r="WY525" s="263"/>
      <c r="WZ525" s="263"/>
      <c r="XA525" s="263"/>
      <c r="XB525" s="263"/>
      <c r="XC525" s="263"/>
      <c r="XD525" s="263"/>
      <c r="XE525" s="263"/>
      <c r="XF525" s="263"/>
      <c r="XG525" s="263"/>
      <c r="XH525" s="263"/>
      <c r="XI525" s="263"/>
      <c r="XJ525" s="263"/>
      <c r="XK525" s="263"/>
      <c r="XL525" s="263"/>
      <c r="XM525" s="263"/>
      <c r="XN525" s="263"/>
      <c r="XO525" s="263"/>
      <c r="XP525" s="263"/>
      <c r="XQ525" s="263"/>
      <c r="XR525" s="263"/>
      <c r="XS525" s="263"/>
      <c r="XT525" s="263"/>
      <c r="XU525" s="263"/>
      <c r="XV525" s="263"/>
      <c r="XW525" s="263"/>
      <c r="XX525" s="263"/>
      <c r="XY525" s="263"/>
      <c r="XZ525" s="263"/>
      <c r="YA525" s="263"/>
      <c r="YB525" s="263"/>
      <c r="YC525" s="263"/>
      <c r="YD525" s="263"/>
      <c r="YE525" s="263"/>
      <c r="YF525" s="263"/>
      <c r="YG525" s="263"/>
      <c r="YH525" s="263"/>
      <c r="YI525" s="263"/>
      <c r="YJ525" s="263"/>
      <c r="YK525" s="263"/>
      <c r="YL525" s="263"/>
      <c r="YM525" s="263"/>
      <c r="YN525" s="263"/>
      <c r="YO525" s="263"/>
      <c r="YP525" s="263"/>
      <c r="YQ525" s="263"/>
      <c r="YR525" s="263"/>
      <c r="YS525" s="263"/>
      <c r="YT525" s="263"/>
      <c r="YU525" s="263"/>
      <c r="YV525" s="263"/>
      <c r="YW525" s="263"/>
      <c r="YX525" s="263"/>
      <c r="YY525" s="263"/>
      <c r="YZ525" s="263"/>
      <c r="ZA525" s="263"/>
      <c r="ZB525" s="263"/>
      <c r="ZC525" s="263"/>
      <c r="ZD525" s="263"/>
      <c r="ZE525" s="263"/>
      <c r="ZF525" s="263"/>
      <c r="ZG525" s="263"/>
      <c r="ZH525" s="263"/>
      <c r="ZI525" s="263"/>
      <c r="ZJ525" s="263"/>
      <c r="ZK525" s="263"/>
      <c r="ZL525" s="263"/>
      <c r="ZM525" s="263"/>
      <c r="ZN525" s="263"/>
      <c r="ZO525" s="263"/>
      <c r="ZP525" s="263"/>
      <c r="ZQ525" s="263"/>
      <c r="ZR525" s="263"/>
      <c r="ZS525" s="263"/>
      <c r="ZT525" s="263"/>
      <c r="ZU525" s="263"/>
      <c r="ZV525" s="263"/>
      <c r="ZW525" s="263"/>
      <c r="ZX525" s="263"/>
      <c r="ZY525" s="263"/>
      <c r="ZZ525" s="263"/>
      <c r="AAA525" s="263"/>
      <c r="AAB525" s="263"/>
      <c r="AAC525" s="263"/>
      <c r="AAD525" s="263"/>
      <c r="AAE525" s="263"/>
      <c r="AAF525" s="263"/>
      <c r="AAG525" s="263"/>
      <c r="AAH525" s="263"/>
      <c r="AAI525" s="263"/>
      <c r="AAJ525" s="263"/>
      <c r="AAK525" s="263"/>
      <c r="AAL525" s="263"/>
      <c r="AAM525" s="263"/>
      <c r="AAN525" s="263"/>
      <c r="AAO525" s="263"/>
      <c r="AAP525" s="263"/>
      <c r="AAQ525" s="263"/>
      <c r="AAR525" s="263"/>
      <c r="AAS525" s="263"/>
      <c r="AAT525" s="263"/>
      <c r="AAU525" s="263"/>
      <c r="AAV525" s="263"/>
      <c r="AAW525" s="263"/>
      <c r="AAX525" s="263"/>
      <c r="AAY525" s="263"/>
      <c r="AAZ525" s="263"/>
      <c r="ABA525" s="263"/>
      <c r="ABB525" s="263"/>
      <c r="ABC525" s="263"/>
      <c r="ABD525" s="263"/>
      <c r="ABE525" s="263"/>
      <c r="ABF525" s="263"/>
      <c r="ABG525" s="263"/>
      <c r="ABH525" s="263"/>
      <c r="ABI525" s="263"/>
      <c r="ABJ525" s="263"/>
      <c r="ABK525" s="263"/>
      <c r="ABL525" s="263"/>
      <c r="ABM525" s="263"/>
      <c r="ABN525" s="263"/>
      <c r="ABO525" s="263"/>
      <c r="ABP525" s="263"/>
      <c r="ABQ525" s="263"/>
      <c r="ABR525" s="263"/>
      <c r="ABS525" s="263"/>
      <c r="ABT525" s="263"/>
      <c r="ABU525" s="263"/>
      <c r="ABV525" s="263"/>
      <c r="ABW525" s="263"/>
      <c r="ABX525" s="263"/>
      <c r="ABY525" s="263"/>
      <c r="ABZ525" s="263"/>
      <c r="ACA525" s="263"/>
      <c r="ACB525" s="263"/>
      <c r="ACC525" s="263"/>
      <c r="ACD525" s="263"/>
      <c r="ACE525" s="263"/>
      <c r="ACF525" s="263"/>
      <c r="ACG525" s="263"/>
      <c r="ACH525" s="263"/>
      <c r="ACI525" s="263"/>
      <c r="ACJ525" s="263"/>
      <c r="ACK525" s="263"/>
      <c r="ACL525" s="263"/>
      <c r="ACM525" s="263"/>
      <c r="ACN525" s="263"/>
      <c r="ACO525" s="263"/>
      <c r="ACP525" s="263"/>
      <c r="ACQ525" s="263"/>
      <c r="ACR525" s="263"/>
      <c r="ACS525" s="263"/>
      <c r="ACT525" s="263"/>
      <c r="ACU525" s="263"/>
      <c r="ACV525" s="263"/>
      <c r="ACW525" s="263"/>
      <c r="ACX525" s="263"/>
      <c r="ACY525" s="263"/>
      <c r="ACZ525" s="263"/>
      <c r="ADA525" s="263"/>
      <c r="ADB525" s="263"/>
      <c r="ADC525" s="263"/>
      <c r="ADD525" s="263"/>
      <c r="ADE525" s="263"/>
      <c r="ADF525" s="263"/>
      <c r="ADG525" s="263"/>
      <c r="ADH525" s="263"/>
      <c r="ADI525" s="263"/>
      <c r="ADJ525" s="263"/>
      <c r="ADK525" s="263"/>
      <c r="ADL525" s="263"/>
      <c r="ADM525" s="263"/>
      <c r="ADN525" s="263"/>
      <c r="ADO525" s="263"/>
      <c r="ADP525" s="263"/>
      <c r="ADQ525" s="263"/>
      <c r="ADR525" s="263"/>
      <c r="ADS525" s="263"/>
      <c r="ADT525" s="263"/>
      <c r="ADU525" s="263"/>
      <c r="ADV525" s="263"/>
      <c r="ADW525" s="263"/>
      <c r="ADX525" s="263"/>
      <c r="ADY525" s="263"/>
      <c r="ADZ525" s="263"/>
      <c r="AEA525" s="263"/>
      <c r="AEB525" s="263"/>
      <c r="AEC525" s="263"/>
      <c r="AED525" s="263"/>
      <c r="AEE525" s="263"/>
      <c r="AEF525" s="263"/>
      <c r="AEG525" s="263"/>
      <c r="AEH525" s="263"/>
      <c r="AEI525" s="263"/>
      <c r="AEJ525" s="263"/>
      <c r="AEK525" s="263"/>
      <c r="AEL525" s="263"/>
      <c r="AEM525" s="263"/>
      <c r="AEN525" s="263"/>
      <c r="AEO525" s="263"/>
      <c r="AEP525" s="263"/>
      <c r="AEQ525" s="263"/>
      <c r="AER525" s="263"/>
      <c r="AES525" s="263"/>
      <c r="AET525" s="263"/>
      <c r="AEU525" s="263"/>
      <c r="AEV525" s="263"/>
      <c r="AEW525" s="263"/>
      <c r="AEX525" s="263"/>
      <c r="AEY525" s="263"/>
      <c r="AEZ525" s="263"/>
      <c r="AFA525" s="263"/>
      <c r="AFB525" s="263"/>
      <c r="AFC525" s="263"/>
      <c r="AFD525" s="263"/>
      <c r="AFE525" s="263"/>
      <c r="AFF525" s="263"/>
      <c r="AFG525" s="263"/>
      <c r="AFH525" s="263"/>
      <c r="AFI525" s="263"/>
      <c r="AFJ525" s="263"/>
      <c r="AFK525" s="263"/>
      <c r="AFL525" s="263"/>
      <c r="AFM525" s="263"/>
      <c r="AFN525" s="263"/>
      <c r="AFO525" s="263"/>
      <c r="AFP525" s="263"/>
      <c r="AFQ525" s="263"/>
      <c r="AFR525" s="263"/>
      <c r="AFS525" s="263"/>
      <c r="AFT525" s="263"/>
      <c r="AFU525" s="263"/>
      <c r="AFV525" s="263"/>
      <c r="AFW525" s="263"/>
      <c r="AFX525" s="263"/>
      <c r="AFY525" s="263"/>
      <c r="AFZ525" s="263"/>
      <c r="AGA525" s="263"/>
      <c r="AGB525" s="263"/>
      <c r="AGC525" s="263"/>
      <c r="AGD525" s="263"/>
      <c r="AGE525" s="263"/>
      <c r="AGF525" s="263"/>
      <c r="AGG525" s="263"/>
      <c r="AGH525" s="263"/>
      <c r="AGI525" s="263"/>
      <c r="AGJ525" s="263"/>
      <c r="AGK525" s="263"/>
      <c r="AGL525" s="263"/>
      <c r="AGM525" s="263"/>
      <c r="AGN525" s="263"/>
      <c r="AGO525" s="263"/>
      <c r="AGP525" s="263"/>
      <c r="AGQ525" s="263"/>
      <c r="AGR525" s="263"/>
      <c r="AGS525" s="263"/>
      <c r="AGT525" s="263"/>
      <c r="AGU525" s="263"/>
      <c r="AGV525" s="263"/>
      <c r="AGW525" s="263"/>
      <c r="AGX525" s="263"/>
      <c r="AGY525" s="263"/>
      <c r="AGZ525" s="263"/>
      <c r="AHA525" s="263"/>
      <c r="AHB525" s="263"/>
      <c r="AHC525" s="263"/>
      <c r="AHD525" s="263"/>
      <c r="AHE525" s="263"/>
      <c r="AHF525" s="263"/>
      <c r="AHG525" s="263"/>
      <c r="AHH525" s="263"/>
      <c r="AHI525" s="263"/>
      <c r="AHJ525" s="263"/>
      <c r="AHK525" s="263"/>
      <c r="AHL525" s="263"/>
      <c r="AHM525" s="263"/>
      <c r="AHN525" s="263"/>
      <c r="AHO525" s="263"/>
      <c r="AHP525" s="263"/>
      <c r="AHQ525" s="263"/>
      <c r="AHR525" s="263"/>
      <c r="AHS525" s="263"/>
      <c r="AHT525" s="263"/>
      <c r="AHU525" s="263"/>
      <c r="AHV525" s="263"/>
      <c r="AHW525" s="263"/>
      <c r="AHX525" s="263"/>
      <c r="AHY525" s="263"/>
      <c r="AHZ525" s="263"/>
      <c r="AIA525" s="263"/>
      <c r="AIB525" s="263"/>
      <c r="AIC525" s="263"/>
      <c r="AID525" s="263"/>
      <c r="AIE525" s="263"/>
      <c r="AIF525" s="263"/>
      <c r="AIG525" s="263"/>
      <c r="AIH525" s="263"/>
      <c r="AII525" s="263"/>
      <c r="AIJ525" s="263"/>
      <c r="AIK525" s="263"/>
      <c r="AIL525" s="263"/>
      <c r="AIM525" s="263"/>
      <c r="AIN525" s="263"/>
      <c r="AIO525" s="263"/>
      <c r="AIP525" s="263"/>
      <c r="AIQ525" s="263"/>
      <c r="AIR525" s="263"/>
      <c r="AIS525" s="263"/>
      <c r="AIT525" s="263"/>
      <c r="AIU525" s="263"/>
      <c r="AIV525" s="263"/>
      <c r="AIW525" s="263"/>
      <c r="AIX525" s="263"/>
      <c r="AIY525" s="263"/>
      <c r="AIZ525" s="263"/>
      <c r="AJA525" s="263"/>
      <c r="AJB525" s="263"/>
      <c r="AJC525" s="263"/>
      <c r="AJD525" s="263"/>
      <c r="AJE525" s="263"/>
      <c r="AJF525" s="263"/>
      <c r="AJG525" s="263"/>
      <c r="AJH525" s="263"/>
      <c r="AJI525" s="263"/>
      <c r="AJJ525" s="263"/>
      <c r="AJK525" s="263"/>
      <c r="AJL525" s="263"/>
      <c r="AJM525" s="263"/>
      <c r="AJN525" s="263"/>
      <c r="AJO525" s="263"/>
      <c r="AJP525" s="263"/>
      <c r="AJQ525" s="263"/>
      <c r="AJR525" s="263"/>
      <c r="AJS525" s="263"/>
      <c r="AJT525" s="263"/>
      <c r="AJU525" s="263"/>
      <c r="AJV525" s="263"/>
      <c r="AJW525" s="263"/>
      <c r="AJX525" s="263"/>
      <c r="AJY525" s="263"/>
      <c r="AJZ525" s="263"/>
      <c r="AKA525" s="263"/>
      <c r="AKB525" s="263"/>
      <c r="AKC525" s="263"/>
      <c r="AKD525" s="263"/>
      <c r="AKE525" s="263"/>
      <c r="AKF525" s="263"/>
      <c r="AKG525" s="263"/>
      <c r="AKH525" s="263"/>
      <c r="AKI525" s="263"/>
      <c r="AKJ525" s="263"/>
      <c r="AKK525" s="263"/>
      <c r="AKL525" s="263"/>
      <c r="AKM525" s="263"/>
      <c r="AKN525" s="263"/>
      <c r="AKO525" s="263"/>
      <c r="AKP525" s="263"/>
      <c r="AKQ525" s="263"/>
      <c r="AKR525" s="263"/>
      <c r="AKS525" s="263"/>
      <c r="AKT525" s="263"/>
      <c r="AKU525" s="263"/>
      <c r="AKV525" s="263"/>
      <c r="AKW525" s="263"/>
      <c r="AKX525" s="263"/>
      <c r="AKY525" s="263"/>
      <c r="AKZ525" s="263"/>
      <c r="ALA525" s="263"/>
      <c r="ALB525" s="263"/>
      <c r="ALC525" s="263"/>
      <c r="ALD525" s="263"/>
      <c r="ALE525" s="263"/>
      <c r="ALF525" s="263"/>
      <c r="ALG525" s="263"/>
      <c r="ALH525" s="263"/>
      <c r="ALI525" s="263"/>
      <c r="ALJ525" s="263"/>
      <c r="ALK525" s="263"/>
      <c r="ALL525" s="263"/>
      <c r="ALM525" s="263"/>
      <c r="ALN525" s="263"/>
      <c r="ALO525" s="263"/>
      <c r="ALP525" s="263"/>
      <c r="ALQ525" s="263"/>
      <c r="ALR525" s="263"/>
      <c r="ALS525" s="263"/>
      <c r="ALT525" s="263"/>
      <c r="ALU525" s="263"/>
      <c r="ALV525" s="263"/>
      <c r="ALW525" s="263"/>
      <c r="ALX525" s="263"/>
      <c r="ALY525" s="263"/>
      <c r="ALZ525" s="263"/>
      <c r="AMA525" s="263"/>
      <c r="AMB525" s="263"/>
      <c r="AMC525" s="263"/>
      <c r="AMD525" s="263"/>
      <c r="AME525" s="263"/>
      <c r="AMF525" s="263"/>
      <c r="AMG525" s="263"/>
      <c r="AMH525" s="263"/>
      <c r="AMI525" s="263"/>
      <c r="AMJ525" s="263"/>
      <c r="AMK525" s="263"/>
      <c r="AML525" s="263"/>
      <c r="AMM525" s="263"/>
      <c r="AMN525" s="263"/>
      <c r="AMO525" s="263"/>
      <c r="AMP525" s="263"/>
      <c r="AMQ525" s="263"/>
      <c r="AMR525" s="263"/>
      <c r="AMS525" s="263"/>
      <c r="AMT525" s="263"/>
      <c r="AMU525" s="263"/>
      <c r="AMV525" s="263"/>
      <c r="AMW525" s="263"/>
      <c r="AMX525" s="263"/>
      <c r="AMY525" s="263"/>
      <c r="AMZ525" s="263"/>
      <c r="ANA525" s="263"/>
      <c r="ANB525" s="263"/>
      <c r="ANC525" s="263"/>
      <c r="AND525" s="263"/>
      <c r="ANE525" s="263"/>
      <c r="ANF525" s="263"/>
      <c r="ANG525" s="263"/>
      <c r="ANH525" s="263"/>
      <c r="ANI525" s="263"/>
      <c r="ANJ525" s="263"/>
      <c r="ANK525" s="263"/>
      <c r="ANL525" s="263"/>
      <c r="ANM525" s="263"/>
      <c r="ANN525" s="263"/>
      <c r="ANO525" s="263"/>
      <c r="ANP525" s="263"/>
      <c r="ANQ525" s="263"/>
      <c r="ANR525" s="263"/>
      <c r="ANS525" s="263"/>
      <c r="ANT525" s="263"/>
      <c r="ANU525" s="263"/>
      <c r="ANV525" s="263"/>
      <c r="ANW525" s="263"/>
      <c r="ANX525" s="263"/>
      <c r="ANY525" s="263"/>
      <c r="ANZ525" s="263"/>
      <c r="AOA525" s="263"/>
      <c r="AOB525" s="263"/>
      <c r="AOC525" s="263"/>
      <c r="AOD525" s="263"/>
      <c r="AOE525" s="263"/>
      <c r="AOF525" s="263"/>
      <c r="AOG525" s="263"/>
      <c r="AOH525" s="263"/>
      <c r="AOI525" s="263"/>
      <c r="AOJ525" s="263"/>
      <c r="AOK525" s="263"/>
      <c r="AOL525" s="263"/>
      <c r="AOM525" s="263"/>
      <c r="AON525" s="263"/>
      <c r="AOO525" s="263"/>
      <c r="AOP525" s="263"/>
      <c r="AOQ525" s="263"/>
      <c r="AOR525" s="263"/>
      <c r="AOS525" s="263"/>
      <c r="AOT525" s="263"/>
      <c r="AOU525" s="263"/>
    </row>
    <row r="526" spans="1:1087" s="264" customFormat="1">
      <c r="A526" s="332"/>
      <c r="B526" s="328"/>
      <c r="C526" s="292"/>
      <c r="D526" s="292"/>
      <c r="E526" s="292"/>
      <c r="F526" s="333"/>
      <c r="G526" s="334"/>
      <c r="H526" s="334"/>
      <c r="I526" s="335"/>
      <c r="J526" s="292"/>
      <c r="K526" s="336"/>
      <c r="L526" s="292"/>
      <c r="N526" s="263"/>
      <c r="O526" s="263"/>
      <c r="P526" s="263"/>
      <c r="Q526" s="263"/>
      <c r="R526" s="263"/>
      <c r="S526" s="263"/>
      <c r="T526" s="263"/>
      <c r="U526" s="263"/>
      <c r="V526" s="263"/>
      <c r="W526" s="263"/>
      <c r="X526" s="263"/>
      <c r="Y526" s="263"/>
      <c r="Z526" s="263"/>
      <c r="AA526" s="263"/>
      <c r="AB526" s="263"/>
      <c r="AC526" s="263"/>
      <c r="AD526" s="263"/>
      <c r="AE526" s="263"/>
      <c r="AF526" s="263"/>
      <c r="AG526" s="263"/>
      <c r="AH526" s="263"/>
      <c r="AI526" s="263"/>
      <c r="AJ526" s="263"/>
      <c r="AK526" s="263"/>
      <c r="AL526" s="263"/>
      <c r="AM526" s="263"/>
      <c r="AN526" s="263"/>
      <c r="AO526" s="263"/>
      <c r="AP526" s="263"/>
      <c r="AQ526" s="263"/>
      <c r="AR526" s="263"/>
      <c r="AS526" s="263"/>
      <c r="AT526" s="263"/>
      <c r="AU526" s="263"/>
      <c r="AV526" s="263"/>
      <c r="AW526" s="263"/>
      <c r="AX526" s="263"/>
      <c r="AY526" s="263"/>
      <c r="AZ526" s="263"/>
      <c r="BA526" s="263"/>
      <c r="BB526" s="263"/>
      <c r="BC526" s="263"/>
      <c r="BD526" s="263"/>
      <c r="BE526" s="263"/>
      <c r="BF526" s="263"/>
      <c r="BG526" s="263"/>
      <c r="BH526" s="263"/>
      <c r="BI526" s="263"/>
      <c r="BJ526" s="263"/>
      <c r="BK526" s="263"/>
      <c r="BL526" s="263"/>
      <c r="BM526" s="263"/>
      <c r="BN526" s="263"/>
      <c r="BO526" s="263"/>
      <c r="BP526" s="263"/>
      <c r="BQ526" s="263"/>
      <c r="BR526" s="263"/>
      <c r="BS526" s="263"/>
      <c r="BT526" s="263"/>
      <c r="BU526" s="263"/>
      <c r="BV526" s="263"/>
      <c r="BW526" s="263"/>
      <c r="BX526" s="263"/>
      <c r="BY526" s="263"/>
      <c r="BZ526" s="263"/>
      <c r="CA526" s="263"/>
      <c r="CB526" s="263"/>
      <c r="CC526" s="263"/>
      <c r="CD526" s="263"/>
      <c r="CE526" s="263"/>
      <c r="CF526" s="263"/>
      <c r="CG526" s="263"/>
      <c r="CH526" s="263"/>
      <c r="CI526" s="263"/>
      <c r="CJ526" s="263"/>
      <c r="CK526" s="263"/>
      <c r="CL526" s="263"/>
      <c r="CM526" s="263"/>
      <c r="CN526" s="263"/>
      <c r="CO526" s="263"/>
      <c r="CP526" s="263"/>
      <c r="CQ526" s="263"/>
      <c r="CR526" s="263"/>
      <c r="CS526" s="263"/>
      <c r="CT526" s="263"/>
      <c r="CU526" s="263"/>
      <c r="CV526" s="263"/>
      <c r="CW526" s="263"/>
      <c r="CX526" s="263"/>
      <c r="CY526" s="263"/>
      <c r="CZ526" s="263"/>
      <c r="DA526" s="263"/>
      <c r="DB526" s="263"/>
      <c r="DC526" s="263"/>
      <c r="DD526" s="263"/>
      <c r="DE526" s="263"/>
      <c r="DF526" s="263"/>
      <c r="DG526" s="263"/>
      <c r="DH526" s="263"/>
      <c r="DI526" s="263"/>
      <c r="DJ526" s="263"/>
      <c r="DK526" s="263"/>
      <c r="DL526" s="263"/>
      <c r="DM526" s="263"/>
      <c r="DN526" s="263"/>
      <c r="DO526" s="263"/>
      <c r="DP526" s="263"/>
      <c r="DQ526" s="263"/>
      <c r="DR526" s="263"/>
      <c r="DS526" s="263"/>
      <c r="DT526" s="263"/>
      <c r="DU526" s="263"/>
      <c r="DV526" s="263"/>
      <c r="DW526" s="263"/>
      <c r="DX526" s="263"/>
      <c r="DY526" s="263"/>
      <c r="DZ526" s="263"/>
      <c r="EA526" s="263"/>
      <c r="EB526" s="263"/>
      <c r="EC526" s="263"/>
      <c r="ED526" s="263"/>
      <c r="EE526" s="263"/>
      <c r="EF526" s="263"/>
      <c r="EG526" s="263"/>
      <c r="EH526" s="263"/>
      <c r="EI526" s="263"/>
      <c r="EJ526" s="263"/>
      <c r="EK526" s="263"/>
      <c r="EL526" s="263"/>
      <c r="EM526" s="263"/>
      <c r="EN526" s="263"/>
      <c r="EO526" s="263"/>
      <c r="EP526" s="263"/>
      <c r="EQ526" s="263"/>
      <c r="ER526" s="263"/>
      <c r="ES526" s="263"/>
      <c r="ET526" s="263"/>
      <c r="EU526" s="263"/>
      <c r="EV526" s="263"/>
      <c r="EW526" s="263"/>
      <c r="EX526" s="263"/>
      <c r="EY526" s="263"/>
      <c r="EZ526" s="263"/>
      <c r="FA526" s="263"/>
      <c r="FB526" s="263"/>
      <c r="FC526" s="263"/>
      <c r="FD526" s="263"/>
      <c r="FE526" s="263"/>
      <c r="FF526" s="263"/>
      <c r="FG526" s="263"/>
      <c r="FH526" s="263"/>
      <c r="FI526" s="263"/>
      <c r="FJ526" s="263"/>
      <c r="FK526" s="263"/>
      <c r="FL526" s="263"/>
      <c r="FM526" s="263"/>
      <c r="FN526" s="263"/>
      <c r="FO526" s="263"/>
      <c r="FP526" s="263"/>
      <c r="FQ526" s="263"/>
      <c r="FR526" s="263"/>
      <c r="FS526" s="263"/>
      <c r="FT526" s="263"/>
      <c r="FU526" s="263"/>
      <c r="FV526" s="263"/>
      <c r="FW526" s="263"/>
      <c r="FX526" s="263"/>
      <c r="FY526" s="263"/>
      <c r="FZ526" s="263"/>
      <c r="GA526" s="263"/>
      <c r="GB526" s="263"/>
      <c r="GC526" s="263"/>
      <c r="GD526" s="263"/>
      <c r="GE526" s="263"/>
      <c r="GF526" s="263"/>
      <c r="GG526" s="263"/>
      <c r="GH526" s="263"/>
      <c r="GI526" s="263"/>
      <c r="GJ526" s="263"/>
      <c r="GK526" s="263"/>
      <c r="GL526" s="263"/>
      <c r="GM526" s="263"/>
      <c r="GN526" s="263"/>
      <c r="GO526" s="263"/>
      <c r="GP526" s="263"/>
      <c r="GQ526" s="263"/>
      <c r="GR526" s="263"/>
      <c r="GS526" s="263"/>
      <c r="GT526" s="263"/>
      <c r="GU526" s="263"/>
      <c r="GV526" s="263"/>
      <c r="GW526" s="263"/>
      <c r="GX526" s="263"/>
      <c r="GY526" s="263"/>
      <c r="GZ526" s="263"/>
      <c r="HA526" s="263"/>
      <c r="HB526" s="263"/>
      <c r="HC526" s="263"/>
      <c r="HD526" s="263"/>
      <c r="HE526" s="263"/>
      <c r="HF526" s="263"/>
      <c r="HG526" s="263"/>
      <c r="HH526" s="263"/>
      <c r="HI526" s="263"/>
      <c r="HJ526" s="263"/>
      <c r="HK526" s="263"/>
      <c r="HL526" s="263"/>
      <c r="HM526" s="263"/>
      <c r="HN526" s="263"/>
      <c r="HO526" s="263"/>
      <c r="HP526" s="263"/>
      <c r="HQ526" s="263"/>
      <c r="HR526" s="263"/>
      <c r="HS526" s="263"/>
      <c r="HT526" s="263"/>
      <c r="HU526" s="263"/>
      <c r="HV526" s="263"/>
      <c r="HW526" s="263"/>
      <c r="HX526" s="263"/>
      <c r="HY526" s="263"/>
      <c r="HZ526" s="263"/>
      <c r="IA526" s="263"/>
      <c r="IB526" s="263"/>
      <c r="IC526" s="263"/>
      <c r="ID526" s="263"/>
      <c r="IE526" s="263"/>
      <c r="IF526" s="263"/>
      <c r="IG526" s="263"/>
      <c r="IH526" s="263"/>
      <c r="II526" s="263"/>
      <c r="IJ526" s="263"/>
      <c r="IK526" s="263"/>
      <c r="IL526" s="263"/>
      <c r="IM526" s="263"/>
      <c r="IN526" s="263"/>
      <c r="IO526" s="263"/>
      <c r="IP526" s="263"/>
      <c r="IQ526" s="263"/>
      <c r="IR526" s="263"/>
      <c r="IS526" s="263"/>
      <c r="IT526" s="263"/>
      <c r="IU526" s="263"/>
      <c r="IV526" s="263"/>
      <c r="IW526" s="263"/>
      <c r="IX526" s="263"/>
      <c r="IY526" s="263"/>
      <c r="IZ526" s="263"/>
      <c r="JA526" s="263"/>
      <c r="JB526" s="263"/>
      <c r="JC526" s="263"/>
      <c r="JD526" s="263"/>
      <c r="JE526" s="263"/>
      <c r="JF526" s="263"/>
      <c r="JG526" s="263"/>
      <c r="JH526" s="263"/>
      <c r="JI526" s="263"/>
      <c r="JJ526" s="263"/>
      <c r="JK526" s="263"/>
      <c r="JL526" s="263"/>
      <c r="JM526" s="263"/>
      <c r="JN526" s="263"/>
      <c r="JO526" s="263"/>
      <c r="JP526" s="263"/>
      <c r="JQ526" s="263"/>
      <c r="JR526" s="263"/>
      <c r="JS526" s="263"/>
      <c r="JT526" s="263"/>
      <c r="JU526" s="263"/>
      <c r="JV526" s="263"/>
      <c r="JW526" s="263"/>
      <c r="JX526" s="263"/>
      <c r="JY526" s="263"/>
      <c r="JZ526" s="263"/>
      <c r="KA526" s="263"/>
      <c r="KB526" s="263"/>
      <c r="KC526" s="263"/>
      <c r="KD526" s="263"/>
      <c r="KE526" s="263"/>
      <c r="KF526" s="263"/>
      <c r="KG526" s="263"/>
      <c r="KH526" s="263"/>
      <c r="KI526" s="263"/>
      <c r="KJ526" s="263"/>
      <c r="KK526" s="263"/>
      <c r="KL526" s="263"/>
      <c r="KM526" s="263"/>
      <c r="KN526" s="263"/>
      <c r="KO526" s="263"/>
      <c r="KP526" s="263"/>
      <c r="KQ526" s="263"/>
      <c r="KR526" s="263"/>
      <c r="KS526" s="263"/>
      <c r="KT526" s="263"/>
      <c r="KU526" s="263"/>
      <c r="KV526" s="263"/>
      <c r="KW526" s="263"/>
      <c r="KX526" s="263"/>
      <c r="KY526" s="263"/>
      <c r="KZ526" s="263"/>
      <c r="LA526" s="263"/>
      <c r="LB526" s="263"/>
      <c r="LC526" s="263"/>
      <c r="LD526" s="263"/>
      <c r="LE526" s="263"/>
      <c r="LF526" s="263"/>
      <c r="LG526" s="263"/>
      <c r="LH526" s="263"/>
      <c r="LI526" s="263"/>
      <c r="LJ526" s="263"/>
      <c r="LK526" s="263"/>
      <c r="LL526" s="263"/>
      <c r="LM526" s="263"/>
      <c r="LN526" s="263"/>
      <c r="LO526" s="263"/>
      <c r="LP526" s="263"/>
      <c r="LQ526" s="263"/>
      <c r="LR526" s="263"/>
      <c r="LS526" s="263"/>
      <c r="LT526" s="263"/>
      <c r="LU526" s="263"/>
      <c r="LV526" s="263"/>
      <c r="LW526" s="263"/>
      <c r="LX526" s="263"/>
      <c r="LY526" s="263"/>
      <c r="LZ526" s="263"/>
      <c r="MA526" s="263"/>
      <c r="MB526" s="263"/>
      <c r="MC526" s="263"/>
      <c r="MD526" s="263"/>
      <c r="ME526" s="263"/>
      <c r="MF526" s="263"/>
      <c r="MG526" s="263"/>
      <c r="MH526" s="263"/>
      <c r="MI526" s="263"/>
      <c r="MJ526" s="263"/>
      <c r="MK526" s="263"/>
      <c r="ML526" s="263"/>
      <c r="MM526" s="263"/>
      <c r="MN526" s="263"/>
      <c r="MO526" s="263"/>
      <c r="MP526" s="263"/>
      <c r="MQ526" s="263"/>
      <c r="MR526" s="263"/>
      <c r="MS526" s="263"/>
      <c r="MT526" s="263"/>
      <c r="MU526" s="263"/>
      <c r="MV526" s="263"/>
      <c r="MW526" s="263"/>
      <c r="MX526" s="263"/>
      <c r="MY526" s="263"/>
      <c r="MZ526" s="263"/>
      <c r="NA526" s="263"/>
      <c r="NB526" s="263"/>
      <c r="NC526" s="263"/>
      <c r="ND526" s="263"/>
      <c r="NE526" s="263"/>
      <c r="NF526" s="263"/>
      <c r="NG526" s="263"/>
      <c r="NH526" s="263"/>
      <c r="NI526" s="263"/>
      <c r="NJ526" s="263"/>
      <c r="NK526" s="263"/>
      <c r="NL526" s="263"/>
      <c r="NM526" s="263"/>
      <c r="NN526" s="263"/>
      <c r="NO526" s="263"/>
      <c r="NP526" s="263"/>
      <c r="NQ526" s="263"/>
      <c r="NR526" s="263"/>
      <c r="NS526" s="263"/>
      <c r="NT526" s="263"/>
      <c r="NU526" s="263"/>
      <c r="NV526" s="263"/>
      <c r="NW526" s="263"/>
      <c r="NX526" s="263"/>
      <c r="NY526" s="263"/>
      <c r="NZ526" s="263"/>
      <c r="OA526" s="263"/>
      <c r="OB526" s="263"/>
      <c r="OC526" s="263"/>
      <c r="OD526" s="263"/>
      <c r="OE526" s="263"/>
      <c r="OF526" s="263"/>
      <c r="OG526" s="263"/>
      <c r="OH526" s="263"/>
      <c r="OI526" s="263"/>
      <c r="OJ526" s="263"/>
      <c r="OK526" s="263"/>
      <c r="OL526" s="263"/>
      <c r="OM526" s="263"/>
      <c r="ON526" s="263"/>
      <c r="OO526" s="263"/>
      <c r="OP526" s="263"/>
      <c r="OQ526" s="263"/>
      <c r="OR526" s="263"/>
      <c r="OS526" s="263"/>
      <c r="OT526" s="263"/>
      <c r="OU526" s="263"/>
      <c r="OV526" s="263"/>
      <c r="OW526" s="263"/>
      <c r="OX526" s="263"/>
      <c r="OY526" s="263"/>
      <c r="OZ526" s="263"/>
      <c r="PA526" s="263"/>
      <c r="PB526" s="263"/>
      <c r="PC526" s="263"/>
      <c r="PD526" s="263"/>
      <c r="PE526" s="263"/>
      <c r="PF526" s="263"/>
      <c r="PG526" s="263"/>
      <c r="PH526" s="263"/>
      <c r="PI526" s="263"/>
      <c r="PJ526" s="263"/>
      <c r="PK526" s="263"/>
      <c r="PL526" s="263"/>
      <c r="PM526" s="263"/>
      <c r="PN526" s="263"/>
      <c r="PO526" s="263"/>
      <c r="PP526" s="263"/>
      <c r="PQ526" s="263"/>
      <c r="PR526" s="263"/>
      <c r="PS526" s="263"/>
      <c r="PT526" s="263"/>
      <c r="PU526" s="263"/>
      <c r="PV526" s="263"/>
      <c r="PW526" s="263"/>
      <c r="PX526" s="263"/>
      <c r="PY526" s="263"/>
      <c r="PZ526" s="263"/>
      <c r="QA526" s="263"/>
      <c r="QB526" s="263"/>
      <c r="QC526" s="263"/>
      <c r="QD526" s="263"/>
      <c r="QE526" s="263"/>
      <c r="QF526" s="263"/>
      <c r="QG526" s="263"/>
      <c r="QH526" s="263"/>
      <c r="QI526" s="263"/>
      <c r="QJ526" s="263"/>
      <c r="QK526" s="263"/>
      <c r="QL526" s="263"/>
      <c r="QM526" s="263"/>
      <c r="QN526" s="263"/>
      <c r="QO526" s="263"/>
      <c r="QP526" s="263"/>
      <c r="QQ526" s="263"/>
      <c r="QR526" s="263"/>
      <c r="QS526" s="263"/>
      <c r="QT526" s="263"/>
      <c r="QU526" s="263"/>
      <c r="QV526" s="263"/>
      <c r="QW526" s="263"/>
      <c r="QX526" s="263"/>
      <c r="QY526" s="263"/>
      <c r="QZ526" s="263"/>
      <c r="RA526" s="263"/>
      <c r="RB526" s="263"/>
      <c r="RC526" s="263"/>
      <c r="RD526" s="263"/>
      <c r="RE526" s="263"/>
      <c r="RF526" s="263"/>
      <c r="RG526" s="263"/>
      <c r="RH526" s="263"/>
      <c r="RI526" s="263"/>
      <c r="RJ526" s="263"/>
      <c r="RK526" s="263"/>
      <c r="RL526" s="263"/>
      <c r="RM526" s="263"/>
      <c r="RN526" s="263"/>
      <c r="RO526" s="263"/>
      <c r="RP526" s="263"/>
      <c r="RQ526" s="263"/>
      <c r="RR526" s="263"/>
      <c r="RS526" s="263"/>
      <c r="RT526" s="263"/>
      <c r="RU526" s="263"/>
      <c r="RV526" s="263"/>
      <c r="RW526" s="263"/>
      <c r="RX526" s="263"/>
      <c r="RY526" s="263"/>
      <c r="RZ526" s="263"/>
      <c r="SA526" s="263"/>
      <c r="SB526" s="263"/>
      <c r="SC526" s="263"/>
      <c r="SD526" s="263"/>
      <c r="SE526" s="263"/>
      <c r="SF526" s="263"/>
      <c r="SG526" s="263"/>
      <c r="SH526" s="263"/>
      <c r="SI526" s="263"/>
      <c r="SJ526" s="263"/>
      <c r="SK526" s="263"/>
      <c r="SL526" s="263"/>
      <c r="SM526" s="263"/>
      <c r="SN526" s="263"/>
      <c r="SO526" s="263"/>
      <c r="SP526" s="263"/>
      <c r="SQ526" s="263"/>
      <c r="SR526" s="263"/>
      <c r="SS526" s="263"/>
      <c r="ST526" s="263"/>
      <c r="SU526" s="263"/>
      <c r="SV526" s="263"/>
      <c r="SW526" s="263"/>
      <c r="SX526" s="263"/>
      <c r="SY526" s="263"/>
      <c r="SZ526" s="263"/>
      <c r="TA526" s="263"/>
      <c r="TB526" s="263"/>
      <c r="TC526" s="263"/>
      <c r="TD526" s="263"/>
      <c r="TE526" s="263"/>
      <c r="TF526" s="263"/>
      <c r="TG526" s="263"/>
      <c r="TH526" s="263"/>
      <c r="TI526" s="263"/>
      <c r="TJ526" s="263"/>
      <c r="TK526" s="263"/>
      <c r="TL526" s="263"/>
      <c r="TM526" s="263"/>
      <c r="TN526" s="263"/>
      <c r="TO526" s="263"/>
      <c r="TP526" s="263"/>
      <c r="TQ526" s="263"/>
      <c r="TR526" s="263"/>
      <c r="TS526" s="263"/>
      <c r="TT526" s="263"/>
      <c r="TU526" s="263"/>
      <c r="TV526" s="263"/>
      <c r="TW526" s="263"/>
      <c r="TX526" s="263"/>
      <c r="TY526" s="263"/>
      <c r="TZ526" s="263"/>
      <c r="UA526" s="263"/>
      <c r="UB526" s="263"/>
      <c r="UC526" s="263"/>
      <c r="UD526" s="263"/>
      <c r="UE526" s="263"/>
      <c r="UF526" s="263"/>
      <c r="UG526" s="263"/>
      <c r="UH526" s="263"/>
      <c r="UI526" s="263"/>
      <c r="UJ526" s="263"/>
      <c r="UK526" s="263"/>
      <c r="UL526" s="263"/>
      <c r="UM526" s="263"/>
      <c r="UN526" s="263"/>
      <c r="UO526" s="263"/>
      <c r="UP526" s="263"/>
      <c r="UQ526" s="263"/>
      <c r="UR526" s="263"/>
      <c r="US526" s="263"/>
      <c r="UT526" s="263"/>
      <c r="UU526" s="263"/>
      <c r="UV526" s="263"/>
      <c r="UW526" s="263"/>
      <c r="UX526" s="263"/>
      <c r="UY526" s="263"/>
      <c r="UZ526" s="263"/>
      <c r="VA526" s="263"/>
      <c r="VB526" s="263"/>
      <c r="VC526" s="263"/>
      <c r="VD526" s="263"/>
      <c r="VE526" s="263"/>
      <c r="VF526" s="263"/>
      <c r="VG526" s="263"/>
      <c r="VH526" s="263"/>
      <c r="VI526" s="263"/>
      <c r="VJ526" s="263"/>
      <c r="VK526" s="263"/>
      <c r="VL526" s="263"/>
      <c r="VM526" s="263"/>
      <c r="VN526" s="263"/>
      <c r="VO526" s="263"/>
      <c r="VP526" s="263"/>
      <c r="VQ526" s="263"/>
      <c r="VR526" s="263"/>
      <c r="VS526" s="263"/>
      <c r="VT526" s="263"/>
      <c r="VU526" s="263"/>
      <c r="VV526" s="263"/>
      <c r="VW526" s="263"/>
      <c r="VX526" s="263"/>
      <c r="VY526" s="263"/>
      <c r="VZ526" s="263"/>
      <c r="WA526" s="263"/>
      <c r="WB526" s="263"/>
      <c r="WC526" s="263"/>
      <c r="WD526" s="263"/>
      <c r="WE526" s="263"/>
      <c r="WF526" s="263"/>
      <c r="WG526" s="263"/>
      <c r="WH526" s="263"/>
      <c r="WI526" s="263"/>
      <c r="WJ526" s="263"/>
      <c r="WK526" s="263"/>
      <c r="WL526" s="263"/>
      <c r="WM526" s="263"/>
      <c r="WN526" s="263"/>
      <c r="WO526" s="263"/>
      <c r="WP526" s="263"/>
      <c r="WQ526" s="263"/>
      <c r="WR526" s="263"/>
      <c r="WS526" s="263"/>
      <c r="WT526" s="263"/>
      <c r="WU526" s="263"/>
      <c r="WV526" s="263"/>
      <c r="WW526" s="263"/>
      <c r="WX526" s="263"/>
      <c r="WY526" s="263"/>
      <c r="WZ526" s="263"/>
      <c r="XA526" s="263"/>
      <c r="XB526" s="263"/>
      <c r="XC526" s="263"/>
      <c r="XD526" s="263"/>
      <c r="XE526" s="263"/>
      <c r="XF526" s="263"/>
      <c r="XG526" s="263"/>
      <c r="XH526" s="263"/>
      <c r="XI526" s="263"/>
      <c r="XJ526" s="263"/>
      <c r="XK526" s="263"/>
      <c r="XL526" s="263"/>
      <c r="XM526" s="263"/>
      <c r="XN526" s="263"/>
      <c r="XO526" s="263"/>
      <c r="XP526" s="263"/>
      <c r="XQ526" s="263"/>
      <c r="XR526" s="263"/>
      <c r="XS526" s="263"/>
      <c r="XT526" s="263"/>
      <c r="XU526" s="263"/>
      <c r="XV526" s="263"/>
      <c r="XW526" s="263"/>
      <c r="XX526" s="263"/>
      <c r="XY526" s="263"/>
      <c r="XZ526" s="263"/>
      <c r="YA526" s="263"/>
      <c r="YB526" s="263"/>
      <c r="YC526" s="263"/>
      <c r="YD526" s="263"/>
      <c r="YE526" s="263"/>
      <c r="YF526" s="263"/>
      <c r="YG526" s="263"/>
      <c r="YH526" s="263"/>
      <c r="YI526" s="263"/>
      <c r="YJ526" s="263"/>
      <c r="YK526" s="263"/>
      <c r="YL526" s="263"/>
      <c r="YM526" s="263"/>
      <c r="YN526" s="263"/>
      <c r="YO526" s="263"/>
      <c r="YP526" s="263"/>
      <c r="YQ526" s="263"/>
      <c r="YR526" s="263"/>
      <c r="YS526" s="263"/>
      <c r="YT526" s="263"/>
      <c r="YU526" s="263"/>
      <c r="YV526" s="263"/>
      <c r="YW526" s="263"/>
      <c r="YX526" s="263"/>
      <c r="YY526" s="263"/>
      <c r="YZ526" s="263"/>
      <c r="ZA526" s="263"/>
      <c r="ZB526" s="263"/>
      <c r="ZC526" s="263"/>
      <c r="ZD526" s="263"/>
      <c r="ZE526" s="263"/>
      <c r="ZF526" s="263"/>
      <c r="ZG526" s="263"/>
      <c r="ZH526" s="263"/>
      <c r="ZI526" s="263"/>
      <c r="ZJ526" s="263"/>
      <c r="ZK526" s="263"/>
      <c r="ZL526" s="263"/>
      <c r="ZM526" s="263"/>
      <c r="ZN526" s="263"/>
      <c r="ZO526" s="263"/>
      <c r="ZP526" s="263"/>
      <c r="ZQ526" s="263"/>
      <c r="ZR526" s="263"/>
      <c r="ZS526" s="263"/>
      <c r="ZT526" s="263"/>
      <c r="ZU526" s="263"/>
      <c r="ZV526" s="263"/>
      <c r="ZW526" s="263"/>
      <c r="ZX526" s="263"/>
      <c r="ZY526" s="263"/>
      <c r="ZZ526" s="263"/>
      <c r="AAA526" s="263"/>
      <c r="AAB526" s="263"/>
      <c r="AAC526" s="263"/>
      <c r="AAD526" s="263"/>
      <c r="AAE526" s="263"/>
      <c r="AAF526" s="263"/>
      <c r="AAG526" s="263"/>
      <c r="AAH526" s="263"/>
      <c r="AAI526" s="263"/>
      <c r="AAJ526" s="263"/>
      <c r="AAK526" s="263"/>
      <c r="AAL526" s="263"/>
      <c r="AAM526" s="263"/>
      <c r="AAN526" s="263"/>
      <c r="AAO526" s="263"/>
      <c r="AAP526" s="263"/>
      <c r="AAQ526" s="263"/>
      <c r="AAR526" s="263"/>
      <c r="AAS526" s="263"/>
      <c r="AAT526" s="263"/>
      <c r="AAU526" s="263"/>
      <c r="AAV526" s="263"/>
      <c r="AAW526" s="263"/>
      <c r="AAX526" s="263"/>
      <c r="AAY526" s="263"/>
      <c r="AAZ526" s="263"/>
      <c r="ABA526" s="263"/>
      <c r="ABB526" s="263"/>
      <c r="ABC526" s="263"/>
      <c r="ABD526" s="263"/>
      <c r="ABE526" s="263"/>
      <c r="ABF526" s="263"/>
      <c r="ABG526" s="263"/>
      <c r="ABH526" s="263"/>
      <c r="ABI526" s="263"/>
      <c r="ABJ526" s="263"/>
      <c r="ABK526" s="263"/>
      <c r="ABL526" s="263"/>
      <c r="ABM526" s="263"/>
      <c r="ABN526" s="263"/>
      <c r="ABO526" s="263"/>
      <c r="ABP526" s="263"/>
      <c r="ABQ526" s="263"/>
      <c r="ABR526" s="263"/>
      <c r="ABS526" s="263"/>
      <c r="ABT526" s="263"/>
      <c r="ABU526" s="263"/>
      <c r="ABV526" s="263"/>
      <c r="ABW526" s="263"/>
      <c r="ABX526" s="263"/>
      <c r="ABY526" s="263"/>
      <c r="ABZ526" s="263"/>
      <c r="ACA526" s="263"/>
      <c r="ACB526" s="263"/>
      <c r="ACC526" s="263"/>
      <c r="ACD526" s="263"/>
      <c r="ACE526" s="263"/>
      <c r="ACF526" s="263"/>
      <c r="ACG526" s="263"/>
      <c r="ACH526" s="263"/>
      <c r="ACI526" s="263"/>
      <c r="ACJ526" s="263"/>
      <c r="ACK526" s="263"/>
      <c r="ACL526" s="263"/>
      <c r="ACM526" s="263"/>
      <c r="ACN526" s="263"/>
      <c r="ACO526" s="263"/>
      <c r="ACP526" s="263"/>
      <c r="ACQ526" s="263"/>
      <c r="ACR526" s="263"/>
      <c r="ACS526" s="263"/>
      <c r="ACT526" s="263"/>
      <c r="ACU526" s="263"/>
      <c r="ACV526" s="263"/>
      <c r="ACW526" s="263"/>
      <c r="ACX526" s="263"/>
      <c r="ACY526" s="263"/>
      <c r="ACZ526" s="263"/>
      <c r="ADA526" s="263"/>
      <c r="ADB526" s="263"/>
      <c r="ADC526" s="263"/>
      <c r="ADD526" s="263"/>
      <c r="ADE526" s="263"/>
      <c r="ADF526" s="263"/>
      <c r="ADG526" s="263"/>
      <c r="ADH526" s="263"/>
      <c r="ADI526" s="263"/>
      <c r="ADJ526" s="263"/>
      <c r="ADK526" s="263"/>
      <c r="ADL526" s="263"/>
      <c r="ADM526" s="263"/>
      <c r="ADN526" s="263"/>
      <c r="ADO526" s="263"/>
      <c r="ADP526" s="263"/>
      <c r="ADQ526" s="263"/>
      <c r="ADR526" s="263"/>
      <c r="ADS526" s="263"/>
      <c r="ADT526" s="263"/>
      <c r="ADU526" s="263"/>
      <c r="ADV526" s="263"/>
      <c r="ADW526" s="263"/>
      <c r="ADX526" s="263"/>
      <c r="ADY526" s="263"/>
      <c r="ADZ526" s="263"/>
      <c r="AEA526" s="263"/>
      <c r="AEB526" s="263"/>
      <c r="AEC526" s="263"/>
      <c r="AED526" s="263"/>
      <c r="AEE526" s="263"/>
      <c r="AEF526" s="263"/>
      <c r="AEG526" s="263"/>
      <c r="AEH526" s="263"/>
      <c r="AEI526" s="263"/>
      <c r="AEJ526" s="263"/>
      <c r="AEK526" s="263"/>
      <c r="AEL526" s="263"/>
      <c r="AEM526" s="263"/>
      <c r="AEN526" s="263"/>
      <c r="AEO526" s="263"/>
      <c r="AEP526" s="263"/>
      <c r="AEQ526" s="263"/>
      <c r="AER526" s="263"/>
      <c r="AES526" s="263"/>
      <c r="AET526" s="263"/>
      <c r="AEU526" s="263"/>
      <c r="AEV526" s="263"/>
      <c r="AEW526" s="263"/>
      <c r="AEX526" s="263"/>
      <c r="AEY526" s="263"/>
      <c r="AEZ526" s="263"/>
      <c r="AFA526" s="263"/>
      <c r="AFB526" s="263"/>
      <c r="AFC526" s="263"/>
      <c r="AFD526" s="263"/>
      <c r="AFE526" s="263"/>
      <c r="AFF526" s="263"/>
      <c r="AFG526" s="263"/>
      <c r="AFH526" s="263"/>
      <c r="AFI526" s="263"/>
      <c r="AFJ526" s="263"/>
      <c r="AFK526" s="263"/>
      <c r="AFL526" s="263"/>
      <c r="AFM526" s="263"/>
      <c r="AFN526" s="263"/>
      <c r="AFO526" s="263"/>
      <c r="AFP526" s="263"/>
      <c r="AFQ526" s="263"/>
      <c r="AFR526" s="263"/>
      <c r="AFS526" s="263"/>
      <c r="AFT526" s="263"/>
      <c r="AFU526" s="263"/>
      <c r="AFV526" s="263"/>
      <c r="AFW526" s="263"/>
      <c r="AFX526" s="263"/>
      <c r="AFY526" s="263"/>
      <c r="AFZ526" s="263"/>
      <c r="AGA526" s="263"/>
      <c r="AGB526" s="263"/>
      <c r="AGC526" s="263"/>
      <c r="AGD526" s="263"/>
      <c r="AGE526" s="263"/>
      <c r="AGF526" s="263"/>
      <c r="AGG526" s="263"/>
      <c r="AGH526" s="263"/>
      <c r="AGI526" s="263"/>
      <c r="AGJ526" s="263"/>
      <c r="AGK526" s="263"/>
      <c r="AGL526" s="263"/>
      <c r="AGM526" s="263"/>
      <c r="AGN526" s="263"/>
      <c r="AGO526" s="263"/>
      <c r="AGP526" s="263"/>
      <c r="AGQ526" s="263"/>
      <c r="AGR526" s="263"/>
      <c r="AGS526" s="263"/>
      <c r="AGT526" s="263"/>
      <c r="AGU526" s="263"/>
      <c r="AGV526" s="263"/>
      <c r="AGW526" s="263"/>
      <c r="AGX526" s="263"/>
      <c r="AGY526" s="263"/>
      <c r="AGZ526" s="263"/>
      <c r="AHA526" s="263"/>
      <c r="AHB526" s="263"/>
      <c r="AHC526" s="263"/>
      <c r="AHD526" s="263"/>
      <c r="AHE526" s="263"/>
      <c r="AHF526" s="263"/>
      <c r="AHG526" s="263"/>
      <c r="AHH526" s="263"/>
      <c r="AHI526" s="263"/>
      <c r="AHJ526" s="263"/>
      <c r="AHK526" s="263"/>
      <c r="AHL526" s="263"/>
      <c r="AHM526" s="263"/>
      <c r="AHN526" s="263"/>
      <c r="AHO526" s="263"/>
      <c r="AHP526" s="263"/>
      <c r="AHQ526" s="263"/>
      <c r="AHR526" s="263"/>
      <c r="AHS526" s="263"/>
      <c r="AHT526" s="263"/>
      <c r="AHU526" s="263"/>
      <c r="AHV526" s="263"/>
      <c r="AHW526" s="263"/>
      <c r="AHX526" s="263"/>
      <c r="AHY526" s="263"/>
      <c r="AHZ526" s="263"/>
      <c r="AIA526" s="263"/>
      <c r="AIB526" s="263"/>
      <c r="AIC526" s="263"/>
      <c r="AID526" s="263"/>
      <c r="AIE526" s="263"/>
      <c r="AIF526" s="263"/>
      <c r="AIG526" s="263"/>
      <c r="AIH526" s="263"/>
      <c r="AII526" s="263"/>
      <c r="AIJ526" s="263"/>
      <c r="AIK526" s="263"/>
      <c r="AIL526" s="263"/>
      <c r="AIM526" s="263"/>
      <c r="AIN526" s="263"/>
      <c r="AIO526" s="263"/>
      <c r="AIP526" s="263"/>
      <c r="AIQ526" s="263"/>
      <c r="AIR526" s="263"/>
      <c r="AIS526" s="263"/>
      <c r="AIT526" s="263"/>
      <c r="AIU526" s="263"/>
      <c r="AIV526" s="263"/>
      <c r="AIW526" s="263"/>
      <c r="AIX526" s="263"/>
      <c r="AIY526" s="263"/>
      <c r="AIZ526" s="263"/>
      <c r="AJA526" s="263"/>
      <c r="AJB526" s="263"/>
      <c r="AJC526" s="263"/>
      <c r="AJD526" s="263"/>
      <c r="AJE526" s="263"/>
      <c r="AJF526" s="263"/>
      <c r="AJG526" s="263"/>
      <c r="AJH526" s="263"/>
      <c r="AJI526" s="263"/>
      <c r="AJJ526" s="263"/>
      <c r="AJK526" s="263"/>
      <c r="AJL526" s="263"/>
      <c r="AJM526" s="263"/>
      <c r="AJN526" s="263"/>
      <c r="AJO526" s="263"/>
      <c r="AJP526" s="263"/>
      <c r="AJQ526" s="263"/>
      <c r="AJR526" s="263"/>
      <c r="AJS526" s="263"/>
      <c r="AJT526" s="263"/>
      <c r="AJU526" s="263"/>
      <c r="AJV526" s="263"/>
      <c r="AJW526" s="263"/>
      <c r="AJX526" s="263"/>
      <c r="AJY526" s="263"/>
      <c r="AJZ526" s="263"/>
      <c r="AKA526" s="263"/>
      <c r="AKB526" s="263"/>
      <c r="AKC526" s="263"/>
      <c r="AKD526" s="263"/>
      <c r="AKE526" s="263"/>
      <c r="AKF526" s="263"/>
      <c r="AKG526" s="263"/>
      <c r="AKH526" s="263"/>
      <c r="AKI526" s="263"/>
      <c r="AKJ526" s="263"/>
      <c r="AKK526" s="263"/>
      <c r="AKL526" s="263"/>
      <c r="AKM526" s="263"/>
      <c r="AKN526" s="263"/>
      <c r="AKO526" s="263"/>
      <c r="AKP526" s="263"/>
      <c r="AKQ526" s="263"/>
      <c r="AKR526" s="263"/>
      <c r="AKS526" s="263"/>
      <c r="AKT526" s="263"/>
      <c r="AKU526" s="263"/>
      <c r="AKV526" s="263"/>
      <c r="AKW526" s="263"/>
      <c r="AKX526" s="263"/>
      <c r="AKY526" s="263"/>
      <c r="AKZ526" s="263"/>
      <c r="ALA526" s="263"/>
      <c r="ALB526" s="263"/>
      <c r="ALC526" s="263"/>
      <c r="ALD526" s="263"/>
      <c r="ALE526" s="263"/>
      <c r="ALF526" s="263"/>
      <c r="ALG526" s="263"/>
      <c r="ALH526" s="263"/>
      <c r="ALI526" s="263"/>
      <c r="ALJ526" s="263"/>
      <c r="ALK526" s="263"/>
      <c r="ALL526" s="263"/>
      <c r="ALM526" s="263"/>
      <c r="ALN526" s="263"/>
      <c r="ALO526" s="263"/>
      <c r="ALP526" s="263"/>
      <c r="ALQ526" s="263"/>
      <c r="ALR526" s="263"/>
      <c r="ALS526" s="263"/>
      <c r="ALT526" s="263"/>
      <c r="ALU526" s="263"/>
      <c r="ALV526" s="263"/>
      <c r="ALW526" s="263"/>
      <c r="ALX526" s="263"/>
      <c r="ALY526" s="263"/>
      <c r="ALZ526" s="263"/>
      <c r="AMA526" s="263"/>
      <c r="AMB526" s="263"/>
      <c r="AMC526" s="263"/>
      <c r="AMD526" s="263"/>
      <c r="AME526" s="263"/>
      <c r="AMF526" s="263"/>
      <c r="AMG526" s="263"/>
      <c r="AMH526" s="263"/>
      <c r="AMI526" s="263"/>
      <c r="AMJ526" s="263"/>
      <c r="AMK526" s="263"/>
      <c r="AML526" s="263"/>
      <c r="AMM526" s="263"/>
      <c r="AMN526" s="263"/>
      <c r="AMO526" s="263"/>
      <c r="AMP526" s="263"/>
      <c r="AMQ526" s="263"/>
      <c r="AMR526" s="263"/>
      <c r="AMS526" s="263"/>
      <c r="AMT526" s="263"/>
      <c r="AMU526" s="263"/>
      <c r="AMV526" s="263"/>
      <c r="AMW526" s="263"/>
      <c r="AMX526" s="263"/>
      <c r="AMY526" s="263"/>
      <c r="AMZ526" s="263"/>
      <c r="ANA526" s="263"/>
      <c r="ANB526" s="263"/>
      <c r="ANC526" s="263"/>
      <c r="AND526" s="263"/>
      <c r="ANE526" s="263"/>
      <c r="ANF526" s="263"/>
      <c r="ANG526" s="263"/>
      <c r="ANH526" s="263"/>
      <c r="ANI526" s="263"/>
      <c r="ANJ526" s="263"/>
      <c r="ANK526" s="263"/>
      <c r="ANL526" s="263"/>
      <c r="ANM526" s="263"/>
      <c r="ANN526" s="263"/>
      <c r="ANO526" s="263"/>
      <c r="ANP526" s="263"/>
      <c r="ANQ526" s="263"/>
      <c r="ANR526" s="263"/>
      <c r="ANS526" s="263"/>
      <c r="ANT526" s="263"/>
      <c r="ANU526" s="263"/>
      <c r="ANV526" s="263"/>
      <c r="ANW526" s="263"/>
      <c r="ANX526" s="263"/>
      <c r="ANY526" s="263"/>
      <c r="ANZ526" s="263"/>
      <c r="AOA526" s="263"/>
      <c r="AOB526" s="263"/>
      <c r="AOC526" s="263"/>
      <c r="AOD526" s="263"/>
      <c r="AOE526" s="263"/>
      <c r="AOF526" s="263"/>
      <c r="AOG526" s="263"/>
      <c r="AOH526" s="263"/>
      <c r="AOI526" s="263"/>
      <c r="AOJ526" s="263"/>
      <c r="AOK526" s="263"/>
      <c r="AOL526" s="263"/>
      <c r="AOM526" s="263"/>
      <c r="AON526" s="263"/>
      <c r="AOO526" s="263"/>
      <c r="AOP526" s="263"/>
      <c r="AOQ526" s="263"/>
      <c r="AOR526" s="263"/>
      <c r="AOS526" s="263"/>
      <c r="AOT526" s="263"/>
      <c r="AOU526" s="263"/>
    </row>
    <row r="527" spans="1:1087" s="264" customFormat="1">
      <c r="A527" s="332"/>
      <c r="B527" s="328"/>
      <c r="C527" s="292"/>
      <c r="D527" s="292"/>
      <c r="E527" s="292"/>
      <c r="F527" s="333"/>
      <c r="G527" s="334"/>
      <c r="H527" s="334"/>
      <c r="I527" s="335"/>
      <c r="J527" s="292"/>
      <c r="K527" s="336"/>
      <c r="L527" s="292"/>
      <c r="N527" s="263"/>
      <c r="O527" s="263"/>
      <c r="P527" s="263"/>
      <c r="Q527" s="263"/>
      <c r="R527" s="263"/>
      <c r="S527" s="263"/>
      <c r="T527" s="263"/>
      <c r="U527" s="263"/>
      <c r="V527" s="263"/>
      <c r="W527" s="263"/>
      <c r="X527" s="263"/>
      <c r="Y527" s="263"/>
      <c r="Z527" s="263"/>
      <c r="AA527" s="263"/>
      <c r="AB527" s="263"/>
      <c r="AC527" s="263"/>
      <c r="AD527" s="263"/>
      <c r="AE527" s="263"/>
      <c r="AF527" s="263"/>
      <c r="AG527" s="263"/>
      <c r="AH527" s="263"/>
      <c r="AI527" s="263"/>
      <c r="AJ527" s="263"/>
      <c r="AK527" s="263"/>
      <c r="AL527" s="263"/>
      <c r="AM527" s="263"/>
      <c r="AN527" s="263"/>
      <c r="AO527" s="263"/>
      <c r="AP527" s="263"/>
      <c r="AQ527" s="263"/>
      <c r="AR527" s="263"/>
      <c r="AS527" s="263"/>
      <c r="AT527" s="263"/>
      <c r="AU527" s="263"/>
      <c r="AV527" s="263"/>
      <c r="AW527" s="263"/>
      <c r="AX527" s="263"/>
      <c r="AY527" s="263"/>
      <c r="AZ527" s="263"/>
      <c r="BA527" s="263"/>
      <c r="BB527" s="263"/>
      <c r="BC527" s="263"/>
      <c r="BD527" s="263"/>
      <c r="BE527" s="263"/>
      <c r="BF527" s="263"/>
      <c r="BG527" s="263"/>
      <c r="BH527" s="263"/>
      <c r="BI527" s="263"/>
      <c r="BJ527" s="263"/>
      <c r="BK527" s="263"/>
      <c r="BL527" s="263"/>
      <c r="BM527" s="263"/>
      <c r="BN527" s="263"/>
      <c r="BO527" s="263"/>
      <c r="BP527" s="263"/>
      <c r="BQ527" s="263"/>
      <c r="BR527" s="263"/>
      <c r="BS527" s="263"/>
      <c r="BT527" s="263"/>
      <c r="BU527" s="263"/>
      <c r="BV527" s="263"/>
      <c r="BW527" s="263"/>
      <c r="BX527" s="263"/>
      <c r="BY527" s="263"/>
      <c r="BZ527" s="263"/>
      <c r="CA527" s="263"/>
      <c r="CB527" s="263"/>
      <c r="CC527" s="263"/>
      <c r="CD527" s="263"/>
      <c r="CE527" s="263"/>
      <c r="CF527" s="263"/>
      <c r="CG527" s="263"/>
      <c r="CH527" s="263"/>
      <c r="CI527" s="263"/>
      <c r="CJ527" s="263"/>
      <c r="CK527" s="263"/>
      <c r="CL527" s="263"/>
      <c r="CM527" s="263"/>
      <c r="CN527" s="263"/>
      <c r="CO527" s="263"/>
      <c r="CP527" s="263"/>
      <c r="CQ527" s="263"/>
      <c r="CR527" s="263"/>
      <c r="CS527" s="263"/>
      <c r="CT527" s="263"/>
      <c r="CU527" s="263"/>
      <c r="CV527" s="263"/>
      <c r="CW527" s="263"/>
      <c r="CX527" s="263"/>
      <c r="CY527" s="263"/>
      <c r="CZ527" s="263"/>
      <c r="DA527" s="263"/>
      <c r="DB527" s="263"/>
      <c r="DC527" s="263"/>
      <c r="DD527" s="263"/>
      <c r="DE527" s="263"/>
      <c r="DF527" s="263"/>
      <c r="DG527" s="263"/>
      <c r="DH527" s="263"/>
      <c r="DI527" s="263"/>
      <c r="DJ527" s="263"/>
      <c r="DK527" s="263"/>
      <c r="DL527" s="263"/>
      <c r="DM527" s="263"/>
      <c r="DN527" s="263"/>
      <c r="DO527" s="263"/>
      <c r="DP527" s="263"/>
      <c r="DQ527" s="263"/>
      <c r="DR527" s="263"/>
      <c r="DS527" s="263"/>
      <c r="DT527" s="263"/>
      <c r="DU527" s="263"/>
      <c r="DV527" s="263"/>
      <c r="DW527" s="263"/>
      <c r="DX527" s="263"/>
      <c r="DY527" s="263"/>
      <c r="DZ527" s="263"/>
      <c r="EA527" s="263"/>
      <c r="EB527" s="263"/>
      <c r="EC527" s="263"/>
      <c r="ED527" s="263"/>
      <c r="EE527" s="263"/>
      <c r="EF527" s="263"/>
      <c r="EG527" s="263"/>
      <c r="EH527" s="263"/>
      <c r="EI527" s="263"/>
      <c r="EJ527" s="263"/>
      <c r="EK527" s="263"/>
      <c r="EL527" s="263"/>
      <c r="EM527" s="263"/>
      <c r="EN527" s="263"/>
      <c r="EO527" s="263"/>
      <c r="EP527" s="263"/>
      <c r="EQ527" s="263"/>
      <c r="ER527" s="263"/>
      <c r="ES527" s="263"/>
      <c r="ET527" s="263"/>
      <c r="EU527" s="263"/>
      <c r="EV527" s="263"/>
      <c r="EW527" s="263"/>
      <c r="EX527" s="263"/>
      <c r="EY527" s="263"/>
      <c r="EZ527" s="263"/>
      <c r="FA527" s="263"/>
      <c r="FB527" s="263"/>
      <c r="FC527" s="263"/>
      <c r="FD527" s="263"/>
      <c r="FE527" s="263"/>
      <c r="FF527" s="263"/>
      <c r="FG527" s="263"/>
      <c r="FH527" s="263"/>
      <c r="FI527" s="263"/>
      <c r="FJ527" s="263"/>
      <c r="FK527" s="263"/>
      <c r="FL527" s="263"/>
      <c r="FM527" s="263"/>
      <c r="FN527" s="263"/>
      <c r="FO527" s="263"/>
      <c r="FP527" s="263"/>
      <c r="FQ527" s="263"/>
      <c r="FR527" s="263"/>
      <c r="FS527" s="263"/>
      <c r="FT527" s="263"/>
      <c r="FU527" s="263"/>
      <c r="FV527" s="263"/>
      <c r="FW527" s="263"/>
      <c r="FX527" s="263"/>
      <c r="FY527" s="263"/>
      <c r="FZ527" s="263"/>
      <c r="GA527" s="263"/>
      <c r="GB527" s="263"/>
      <c r="GC527" s="263"/>
      <c r="GD527" s="263"/>
      <c r="GE527" s="263"/>
      <c r="GF527" s="263"/>
      <c r="GG527" s="263"/>
      <c r="GH527" s="263"/>
      <c r="GI527" s="263"/>
      <c r="GJ527" s="263"/>
      <c r="GK527" s="263"/>
      <c r="GL527" s="263"/>
      <c r="GM527" s="263"/>
      <c r="GN527" s="263"/>
      <c r="GO527" s="263"/>
      <c r="GP527" s="263"/>
      <c r="GQ527" s="263"/>
      <c r="GR527" s="263"/>
      <c r="GS527" s="263"/>
      <c r="GT527" s="263"/>
      <c r="GU527" s="263"/>
      <c r="GV527" s="263"/>
      <c r="GW527" s="263"/>
      <c r="GX527" s="263"/>
      <c r="GY527" s="263"/>
      <c r="GZ527" s="263"/>
      <c r="HA527" s="263"/>
      <c r="HB527" s="263"/>
      <c r="HC527" s="263"/>
      <c r="HD527" s="263"/>
      <c r="HE527" s="263"/>
      <c r="HF527" s="263"/>
      <c r="HG527" s="263"/>
      <c r="HH527" s="263"/>
      <c r="HI527" s="263"/>
      <c r="HJ527" s="263"/>
      <c r="HK527" s="263"/>
      <c r="HL527" s="263"/>
      <c r="HM527" s="263"/>
      <c r="HN527" s="263"/>
      <c r="HO527" s="263"/>
      <c r="HP527" s="263"/>
      <c r="HQ527" s="263"/>
      <c r="HR527" s="263"/>
      <c r="HS527" s="263"/>
      <c r="HT527" s="263"/>
      <c r="HU527" s="263"/>
      <c r="HV527" s="263"/>
      <c r="HW527" s="263"/>
      <c r="HX527" s="263"/>
      <c r="HY527" s="263"/>
      <c r="HZ527" s="263"/>
      <c r="IA527" s="263"/>
      <c r="IB527" s="263"/>
      <c r="IC527" s="263"/>
      <c r="ID527" s="263"/>
      <c r="IE527" s="263"/>
      <c r="IF527" s="263"/>
      <c r="IG527" s="263"/>
      <c r="IH527" s="263"/>
      <c r="II527" s="263"/>
      <c r="IJ527" s="263"/>
      <c r="IK527" s="263"/>
      <c r="IL527" s="263"/>
      <c r="IM527" s="263"/>
      <c r="IN527" s="263"/>
      <c r="IO527" s="263"/>
      <c r="IP527" s="263"/>
      <c r="IQ527" s="263"/>
      <c r="IR527" s="263"/>
      <c r="IS527" s="263"/>
      <c r="IT527" s="263"/>
      <c r="IU527" s="263"/>
      <c r="IV527" s="263"/>
      <c r="IW527" s="263"/>
      <c r="IX527" s="263"/>
      <c r="IY527" s="263"/>
      <c r="IZ527" s="263"/>
      <c r="JA527" s="263"/>
      <c r="JB527" s="263"/>
      <c r="JC527" s="263"/>
      <c r="JD527" s="263"/>
      <c r="JE527" s="263"/>
      <c r="JF527" s="263"/>
      <c r="JG527" s="263"/>
      <c r="JH527" s="263"/>
      <c r="JI527" s="263"/>
      <c r="JJ527" s="263"/>
      <c r="JK527" s="263"/>
      <c r="JL527" s="263"/>
      <c r="JM527" s="263"/>
      <c r="JN527" s="263"/>
      <c r="JO527" s="263"/>
      <c r="JP527" s="263"/>
      <c r="JQ527" s="263"/>
      <c r="JR527" s="263"/>
      <c r="JS527" s="263"/>
      <c r="JT527" s="263"/>
      <c r="JU527" s="263"/>
      <c r="JV527" s="263"/>
      <c r="JW527" s="263"/>
      <c r="JX527" s="263"/>
      <c r="JY527" s="263"/>
      <c r="JZ527" s="263"/>
      <c r="KA527" s="263"/>
      <c r="KB527" s="263"/>
      <c r="KC527" s="263"/>
      <c r="KD527" s="263"/>
      <c r="KE527" s="263"/>
      <c r="KF527" s="263"/>
      <c r="KG527" s="263"/>
      <c r="KH527" s="263"/>
      <c r="KI527" s="263"/>
      <c r="KJ527" s="263"/>
      <c r="KK527" s="263"/>
      <c r="KL527" s="263"/>
      <c r="KM527" s="263"/>
      <c r="KN527" s="263"/>
      <c r="KO527" s="263"/>
      <c r="KP527" s="263"/>
      <c r="KQ527" s="263"/>
      <c r="KR527" s="263"/>
      <c r="KS527" s="263"/>
      <c r="KT527" s="263"/>
      <c r="KU527" s="263"/>
      <c r="KV527" s="263"/>
      <c r="KW527" s="263"/>
      <c r="KX527" s="263"/>
      <c r="KY527" s="263"/>
      <c r="KZ527" s="263"/>
      <c r="LA527" s="263"/>
      <c r="LB527" s="263"/>
      <c r="LC527" s="263"/>
      <c r="LD527" s="263"/>
      <c r="LE527" s="263"/>
      <c r="LF527" s="263"/>
      <c r="LG527" s="263"/>
      <c r="LH527" s="263"/>
      <c r="LI527" s="263"/>
      <c r="LJ527" s="263"/>
      <c r="LK527" s="263"/>
      <c r="LL527" s="263"/>
      <c r="LM527" s="263"/>
      <c r="LN527" s="263"/>
      <c r="LO527" s="263"/>
      <c r="LP527" s="263"/>
      <c r="LQ527" s="263"/>
      <c r="LR527" s="263"/>
      <c r="LS527" s="263"/>
      <c r="LT527" s="263"/>
      <c r="LU527" s="263"/>
      <c r="LV527" s="263"/>
      <c r="LW527" s="263"/>
      <c r="LX527" s="263"/>
      <c r="LY527" s="263"/>
      <c r="LZ527" s="263"/>
      <c r="MA527" s="263"/>
      <c r="MB527" s="263"/>
      <c r="MC527" s="263"/>
      <c r="MD527" s="263"/>
      <c r="ME527" s="263"/>
      <c r="MF527" s="263"/>
      <c r="MG527" s="263"/>
      <c r="MH527" s="263"/>
      <c r="MI527" s="263"/>
      <c r="MJ527" s="263"/>
      <c r="MK527" s="263"/>
      <c r="ML527" s="263"/>
      <c r="MM527" s="263"/>
      <c r="MN527" s="263"/>
      <c r="MO527" s="263"/>
      <c r="MP527" s="263"/>
      <c r="MQ527" s="263"/>
      <c r="MR527" s="263"/>
      <c r="MS527" s="263"/>
      <c r="MT527" s="263"/>
      <c r="MU527" s="263"/>
      <c r="MV527" s="263"/>
      <c r="MW527" s="263"/>
      <c r="MX527" s="263"/>
      <c r="MY527" s="263"/>
      <c r="MZ527" s="263"/>
      <c r="NA527" s="263"/>
      <c r="NB527" s="263"/>
      <c r="NC527" s="263"/>
      <c r="ND527" s="263"/>
      <c r="NE527" s="263"/>
      <c r="NF527" s="263"/>
      <c r="NG527" s="263"/>
      <c r="NH527" s="263"/>
      <c r="NI527" s="263"/>
      <c r="NJ527" s="263"/>
      <c r="NK527" s="263"/>
      <c r="NL527" s="263"/>
      <c r="NM527" s="263"/>
      <c r="NN527" s="263"/>
      <c r="NO527" s="263"/>
      <c r="NP527" s="263"/>
      <c r="NQ527" s="263"/>
      <c r="NR527" s="263"/>
      <c r="NS527" s="263"/>
      <c r="NT527" s="263"/>
      <c r="NU527" s="263"/>
      <c r="NV527" s="263"/>
      <c r="NW527" s="263"/>
      <c r="NX527" s="263"/>
      <c r="NY527" s="263"/>
      <c r="NZ527" s="263"/>
      <c r="OA527" s="263"/>
      <c r="OB527" s="263"/>
      <c r="OC527" s="263"/>
      <c r="OD527" s="263"/>
      <c r="OE527" s="263"/>
      <c r="OF527" s="263"/>
      <c r="OG527" s="263"/>
      <c r="OH527" s="263"/>
      <c r="OI527" s="263"/>
      <c r="OJ527" s="263"/>
      <c r="OK527" s="263"/>
      <c r="OL527" s="263"/>
      <c r="OM527" s="263"/>
      <c r="ON527" s="263"/>
      <c r="OO527" s="263"/>
      <c r="OP527" s="263"/>
      <c r="OQ527" s="263"/>
      <c r="OR527" s="263"/>
      <c r="OS527" s="263"/>
      <c r="OT527" s="263"/>
      <c r="OU527" s="263"/>
      <c r="OV527" s="263"/>
      <c r="OW527" s="263"/>
      <c r="OX527" s="263"/>
      <c r="OY527" s="263"/>
      <c r="OZ527" s="263"/>
      <c r="PA527" s="263"/>
      <c r="PB527" s="263"/>
      <c r="PC527" s="263"/>
      <c r="PD527" s="263"/>
      <c r="PE527" s="263"/>
      <c r="PF527" s="263"/>
      <c r="PG527" s="263"/>
      <c r="PH527" s="263"/>
      <c r="PI527" s="263"/>
      <c r="PJ527" s="263"/>
      <c r="PK527" s="263"/>
      <c r="PL527" s="263"/>
      <c r="PM527" s="263"/>
      <c r="PN527" s="263"/>
      <c r="PO527" s="263"/>
      <c r="PP527" s="263"/>
      <c r="PQ527" s="263"/>
      <c r="PR527" s="263"/>
      <c r="PS527" s="263"/>
      <c r="PT527" s="263"/>
      <c r="PU527" s="263"/>
      <c r="PV527" s="263"/>
      <c r="PW527" s="263"/>
      <c r="PX527" s="263"/>
      <c r="PY527" s="263"/>
      <c r="PZ527" s="263"/>
      <c r="QA527" s="263"/>
      <c r="QB527" s="263"/>
      <c r="QC527" s="263"/>
      <c r="QD527" s="263"/>
      <c r="QE527" s="263"/>
      <c r="QF527" s="263"/>
      <c r="QG527" s="263"/>
      <c r="QH527" s="263"/>
      <c r="QI527" s="263"/>
      <c r="QJ527" s="263"/>
      <c r="QK527" s="263"/>
      <c r="QL527" s="263"/>
      <c r="QM527" s="263"/>
      <c r="QN527" s="263"/>
      <c r="QO527" s="263"/>
      <c r="QP527" s="263"/>
      <c r="QQ527" s="263"/>
      <c r="QR527" s="263"/>
      <c r="QS527" s="263"/>
      <c r="QT527" s="263"/>
      <c r="QU527" s="263"/>
      <c r="QV527" s="263"/>
      <c r="QW527" s="263"/>
      <c r="QX527" s="263"/>
      <c r="QY527" s="263"/>
      <c r="QZ527" s="263"/>
      <c r="RA527" s="263"/>
      <c r="RB527" s="263"/>
      <c r="RC527" s="263"/>
      <c r="RD527" s="263"/>
      <c r="RE527" s="263"/>
      <c r="RF527" s="263"/>
      <c r="RG527" s="263"/>
      <c r="RH527" s="263"/>
      <c r="RI527" s="263"/>
      <c r="RJ527" s="263"/>
      <c r="RK527" s="263"/>
      <c r="RL527" s="263"/>
      <c r="RM527" s="263"/>
      <c r="RN527" s="263"/>
      <c r="RO527" s="263"/>
      <c r="RP527" s="263"/>
      <c r="RQ527" s="263"/>
      <c r="RR527" s="263"/>
      <c r="RS527" s="263"/>
      <c r="RT527" s="263"/>
      <c r="RU527" s="263"/>
      <c r="RV527" s="263"/>
      <c r="RW527" s="263"/>
      <c r="RX527" s="263"/>
      <c r="RY527" s="263"/>
      <c r="RZ527" s="263"/>
      <c r="SA527" s="263"/>
      <c r="SB527" s="263"/>
      <c r="SC527" s="263"/>
      <c r="SD527" s="263"/>
      <c r="SE527" s="263"/>
      <c r="SF527" s="263"/>
      <c r="SG527" s="263"/>
      <c r="SH527" s="263"/>
      <c r="SI527" s="263"/>
      <c r="SJ527" s="263"/>
      <c r="SK527" s="263"/>
      <c r="SL527" s="263"/>
      <c r="SM527" s="263"/>
      <c r="SN527" s="263"/>
      <c r="SO527" s="263"/>
      <c r="SP527" s="263"/>
      <c r="SQ527" s="263"/>
      <c r="SR527" s="263"/>
      <c r="SS527" s="263"/>
      <c r="ST527" s="263"/>
      <c r="SU527" s="263"/>
      <c r="SV527" s="263"/>
      <c r="SW527" s="263"/>
      <c r="SX527" s="263"/>
      <c r="SY527" s="263"/>
      <c r="SZ527" s="263"/>
      <c r="TA527" s="263"/>
      <c r="TB527" s="263"/>
      <c r="TC527" s="263"/>
      <c r="TD527" s="263"/>
      <c r="TE527" s="263"/>
      <c r="TF527" s="263"/>
      <c r="TG527" s="263"/>
      <c r="TH527" s="263"/>
      <c r="TI527" s="263"/>
      <c r="TJ527" s="263"/>
      <c r="TK527" s="263"/>
      <c r="TL527" s="263"/>
      <c r="TM527" s="263"/>
      <c r="TN527" s="263"/>
      <c r="TO527" s="263"/>
      <c r="TP527" s="263"/>
      <c r="TQ527" s="263"/>
      <c r="TR527" s="263"/>
      <c r="TS527" s="263"/>
      <c r="TT527" s="263"/>
      <c r="TU527" s="263"/>
      <c r="TV527" s="263"/>
      <c r="TW527" s="263"/>
      <c r="TX527" s="263"/>
      <c r="TY527" s="263"/>
      <c r="TZ527" s="263"/>
      <c r="UA527" s="263"/>
      <c r="UB527" s="263"/>
      <c r="UC527" s="263"/>
      <c r="UD527" s="263"/>
      <c r="UE527" s="263"/>
      <c r="UF527" s="263"/>
      <c r="UG527" s="263"/>
      <c r="UH527" s="263"/>
      <c r="UI527" s="263"/>
      <c r="UJ527" s="263"/>
      <c r="UK527" s="263"/>
      <c r="UL527" s="263"/>
      <c r="UM527" s="263"/>
      <c r="UN527" s="263"/>
      <c r="UO527" s="263"/>
      <c r="UP527" s="263"/>
      <c r="UQ527" s="263"/>
      <c r="UR527" s="263"/>
      <c r="US527" s="263"/>
      <c r="UT527" s="263"/>
      <c r="UU527" s="263"/>
      <c r="UV527" s="263"/>
      <c r="UW527" s="263"/>
      <c r="UX527" s="263"/>
      <c r="UY527" s="263"/>
      <c r="UZ527" s="263"/>
      <c r="VA527" s="263"/>
      <c r="VB527" s="263"/>
      <c r="VC527" s="263"/>
      <c r="VD527" s="263"/>
      <c r="VE527" s="263"/>
      <c r="VF527" s="263"/>
      <c r="VG527" s="263"/>
      <c r="VH527" s="263"/>
      <c r="VI527" s="263"/>
      <c r="VJ527" s="263"/>
      <c r="VK527" s="263"/>
      <c r="VL527" s="263"/>
      <c r="VM527" s="263"/>
      <c r="VN527" s="263"/>
      <c r="VO527" s="263"/>
      <c r="VP527" s="263"/>
      <c r="VQ527" s="263"/>
      <c r="VR527" s="263"/>
      <c r="VS527" s="263"/>
      <c r="VT527" s="263"/>
      <c r="VU527" s="263"/>
      <c r="VV527" s="263"/>
      <c r="VW527" s="263"/>
      <c r="VX527" s="263"/>
      <c r="VY527" s="263"/>
      <c r="VZ527" s="263"/>
      <c r="WA527" s="263"/>
      <c r="WB527" s="263"/>
      <c r="WC527" s="263"/>
      <c r="WD527" s="263"/>
      <c r="WE527" s="263"/>
      <c r="WF527" s="263"/>
      <c r="WG527" s="263"/>
      <c r="WH527" s="263"/>
      <c r="WI527" s="263"/>
      <c r="WJ527" s="263"/>
      <c r="WK527" s="263"/>
      <c r="WL527" s="263"/>
      <c r="WM527" s="263"/>
      <c r="WN527" s="263"/>
      <c r="WO527" s="263"/>
      <c r="WP527" s="263"/>
      <c r="WQ527" s="263"/>
      <c r="WR527" s="263"/>
      <c r="WS527" s="263"/>
      <c r="WT527" s="263"/>
      <c r="WU527" s="263"/>
      <c r="WV527" s="263"/>
      <c r="WW527" s="263"/>
      <c r="WX527" s="263"/>
      <c r="WY527" s="263"/>
      <c r="WZ527" s="263"/>
      <c r="XA527" s="263"/>
      <c r="XB527" s="263"/>
      <c r="XC527" s="263"/>
      <c r="XD527" s="263"/>
      <c r="XE527" s="263"/>
      <c r="XF527" s="263"/>
      <c r="XG527" s="263"/>
      <c r="XH527" s="263"/>
      <c r="XI527" s="263"/>
      <c r="XJ527" s="263"/>
      <c r="XK527" s="263"/>
      <c r="XL527" s="263"/>
      <c r="XM527" s="263"/>
      <c r="XN527" s="263"/>
      <c r="XO527" s="263"/>
      <c r="XP527" s="263"/>
      <c r="XQ527" s="263"/>
      <c r="XR527" s="263"/>
      <c r="XS527" s="263"/>
      <c r="XT527" s="263"/>
      <c r="XU527" s="263"/>
      <c r="XV527" s="263"/>
      <c r="XW527" s="263"/>
      <c r="XX527" s="263"/>
      <c r="XY527" s="263"/>
      <c r="XZ527" s="263"/>
      <c r="YA527" s="263"/>
      <c r="YB527" s="263"/>
      <c r="YC527" s="263"/>
      <c r="YD527" s="263"/>
      <c r="YE527" s="263"/>
      <c r="YF527" s="263"/>
      <c r="YG527" s="263"/>
      <c r="YH527" s="263"/>
      <c r="YI527" s="263"/>
      <c r="YJ527" s="263"/>
      <c r="YK527" s="263"/>
      <c r="YL527" s="263"/>
      <c r="YM527" s="263"/>
      <c r="YN527" s="263"/>
      <c r="YO527" s="263"/>
      <c r="YP527" s="263"/>
      <c r="YQ527" s="263"/>
      <c r="YR527" s="263"/>
      <c r="YS527" s="263"/>
      <c r="YT527" s="263"/>
      <c r="YU527" s="263"/>
      <c r="YV527" s="263"/>
      <c r="YW527" s="263"/>
      <c r="YX527" s="263"/>
      <c r="YY527" s="263"/>
      <c r="YZ527" s="263"/>
      <c r="ZA527" s="263"/>
      <c r="ZB527" s="263"/>
      <c r="ZC527" s="263"/>
      <c r="ZD527" s="263"/>
      <c r="ZE527" s="263"/>
      <c r="ZF527" s="263"/>
      <c r="ZG527" s="263"/>
      <c r="ZH527" s="263"/>
      <c r="ZI527" s="263"/>
      <c r="ZJ527" s="263"/>
      <c r="ZK527" s="263"/>
      <c r="ZL527" s="263"/>
      <c r="ZM527" s="263"/>
      <c r="ZN527" s="263"/>
      <c r="ZO527" s="263"/>
      <c r="ZP527" s="263"/>
      <c r="ZQ527" s="263"/>
      <c r="ZR527" s="263"/>
      <c r="ZS527" s="263"/>
      <c r="ZT527" s="263"/>
      <c r="ZU527" s="263"/>
      <c r="ZV527" s="263"/>
      <c r="ZW527" s="263"/>
      <c r="ZX527" s="263"/>
      <c r="ZY527" s="263"/>
      <c r="ZZ527" s="263"/>
      <c r="AAA527" s="263"/>
      <c r="AAB527" s="263"/>
      <c r="AAC527" s="263"/>
      <c r="AAD527" s="263"/>
      <c r="AAE527" s="263"/>
      <c r="AAF527" s="263"/>
      <c r="AAG527" s="263"/>
      <c r="AAH527" s="263"/>
      <c r="AAI527" s="263"/>
      <c r="AAJ527" s="263"/>
      <c r="AAK527" s="263"/>
      <c r="AAL527" s="263"/>
      <c r="AAM527" s="263"/>
      <c r="AAN527" s="263"/>
      <c r="AAO527" s="263"/>
      <c r="AAP527" s="263"/>
      <c r="AAQ527" s="263"/>
      <c r="AAR527" s="263"/>
      <c r="AAS527" s="263"/>
      <c r="AAT527" s="263"/>
      <c r="AAU527" s="263"/>
      <c r="AAV527" s="263"/>
      <c r="AAW527" s="263"/>
      <c r="AAX527" s="263"/>
      <c r="AAY527" s="263"/>
      <c r="AAZ527" s="263"/>
      <c r="ABA527" s="263"/>
      <c r="ABB527" s="263"/>
      <c r="ABC527" s="263"/>
      <c r="ABD527" s="263"/>
      <c r="ABE527" s="263"/>
      <c r="ABF527" s="263"/>
      <c r="ABG527" s="263"/>
      <c r="ABH527" s="263"/>
      <c r="ABI527" s="263"/>
      <c r="ABJ527" s="263"/>
      <c r="ABK527" s="263"/>
      <c r="ABL527" s="263"/>
      <c r="ABM527" s="263"/>
      <c r="ABN527" s="263"/>
      <c r="ABO527" s="263"/>
      <c r="ABP527" s="263"/>
      <c r="ABQ527" s="263"/>
      <c r="ABR527" s="263"/>
      <c r="ABS527" s="263"/>
      <c r="ABT527" s="263"/>
      <c r="ABU527" s="263"/>
      <c r="ABV527" s="263"/>
      <c r="ABW527" s="263"/>
      <c r="ABX527" s="263"/>
      <c r="ABY527" s="263"/>
      <c r="ABZ527" s="263"/>
      <c r="ACA527" s="263"/>
      <c r="ACB527" s="263"/>
      <c r="ACC527" s="263"/>
      <c r="ACD527" s="263"/>
      <c r="ACE527" s="263"/>
      <c r="ACF527" s="263"/>
      <c r="ACG527" s="263"/>
      <c r="ACH527" s="263"/>
      <c r="ACI527" s="263"/>
      <c r="ACJ527" s="263"/>
      <c r="ACK527" s="263"/>
      <c r="ACL527" s="263"/>
      <c r="ACM527" s="263"/>
      <c r="ACN527" s="263"/>
      <c r="ACO527" s="263"/>
      <c r="ACP527" s="263"/>
      <c r="ACQ527" s="263"/>
      <c r="ACR527" s="263"/>
      <c r="ACS527" s="263"/>
      <c r="ACT527" s="263"/>
      <c r="ACU527" s="263"/>
      <c r="ACV527" s="263"/>
      <c r="ACW527" s="263"/>
      <c r="ACX527" s="263"/>
      <c r="ACY527" s="263"/>
      <c r="ACZ527" s="263"/>
      <c r="ADA527" s="263"/>
      <c r="ADB527" s="263"/>
      <c r="ADC527" s="263"/>
      <c r="ADD527" s="263"/>
      <c r="ADE527" s="263"/>
      <c r="ADF527" s="263"/>
      <c r="ADG527" s="263"/>
      <c r="ADH527" s="263"/>
      <c r="ADI527" s="263"/>
      <c r="ADJ527" s="263"/>
      <c r="ADK527" s="263"/>
      <c r="ADL527" s="263"/>
      <c r="ADM527" s="263"/>
      <c r="ADN527" s="263"/>
      <c r="ADO527" s="263"/>
      <c r="ADP527" s="263"/>
      <c r="ADQ527" s="263"/>
      <c r="ADR527" s="263"/>
      <c r="ADS527" s="263"/>
      <c r="ADT527" s="263"/>
      <c r="ADU527" s="263"/>
      <c r="ADV527" s="263"/>
      <c r="ADW527" s="263"/>
      <c r="ADX527" s="263"/>
      <c r="ADY527" s="263"/>
      <c r="ADZ527" s="263"/>
      <c r="AEA527" s="263"/>
      <c r="AEB527" s="263"/>
      <c r="AEC527" s="263"/>
      <c r="AED527" s="263"/>
      <c r="AEE527" s="263"/>
      <c r="AEF527" s="263"/>
      <c r="AEG527" s="263"/>
      <c r="AEH527" s="263"/>
      <c r="AEI527" s="263"/>
      <c r="AEJ527" s="263"/>
      <c r="AEK527" s="263"/>
      <c r="AEL527" s="263"/>
      <c r="AEM527" s="263"/>
      <c r="AEN527" s="263"/>
      <c r="AEO527" s="263"/>
      <c r="AEP527" s="263"/>
      <c r="AEQ527" s="263"/>
      <c r="AER527" s="263"/>
      <c r="AES527" s="263"/>
      <c r="AET527" s="263"/>
      <c r="AEU527" s="263"/>
      <c r="AEV527" s="263"/>
      <c r="AEW527" s="263"/>
      <c r="AEX527" s="263"/>
      <c r="AEY527" s="263"/>
      <c r="AEZ527" s="263"/>
      <c r="AFA527" s="263"/>
      <c r="AFB527" s="263"/>
      <c r="AFC527" s="263"/>
      <c r="AFD527" s="263"/>
      <c r="AFE527" s="263"/>
      <c r="AFF527" s="263"/>
      <c r="AFG527" s="263"/>
      <c r="AFH527" s="263"/>
      <c r="AFI527" s="263"/>
      <c r="AFJ527" s="263"/>
      <c r="AFK527" s="263"/>
      <c r="AFL527" s="263"/>
      <c r="AFM527" s="263"/>
      <c r="AFN527" s="263"/>
      <c r="AFO527" s="263"/>
      <c r="AFP527" s="263"/>
      <c r="AFQ527" s="263"/>
      <c r="AFR527" s="263"/>
      <c r="AFS527" s="263"/>
      <c r="AFT527" s="263"/>
      <c r="AFU527" s="263"/>
      <c r="AFV527" s="263"/>
      <c r="AFW527" s="263"/>
      <c r="AFX527" s="263"/>
      <c r="AFY527" s="263"/>
      <c r="AFZ527" s="263"/>
      <c r="AGA527" s="263"/>
      <c r="AGB527" s="263"/>
      <c r="AGC527" s="263"/>
      <c r="AGD527" s="263"/>
      <c r="AGE527" s="263"/>
      <c r="AGF527" s="263"/>
      <c r="AGG527" s="263"/>
      <c r="AGH527" s="263"/>
      <c r="AGI527" s="263"/>
      <c r="AGJ527" s="263"/>
      <c r="AGK527" s="263"/>
      <c r="AGL527" s="263"/>
      <c r="AGM527" s="263"/>
      <c r="AGN527" s="263"/>
      <c r="AGO527" s="263"/>
      <c r="AGP527" s="263"/>
      <c r="AGQ527" s="263"/>
      <c r="AGR527" s="263"/>
      <c r="AGS527" s="263"/>
      <c r="AGT527" s="263"/>
      <c r="AGU527" s="263"/>
      <c r="AGV527" s="263"/>
      <c r="AGW527" s="263"/>
      <c r="AGX527" s="263"/>
      <c r="AGY527" s="263"/>
      <c r="AGZ527" s="263"/>
      <c r="AHA527" s="263"/>
      <c r="AHB527" s="263"/>
      <c r="AHC527" s="263"/>
      <c r="AHD527" s="263"/>
      <c r="AHE527" s="263"/>
      <c r="AHF527" s="263"/>
      <c r="AHG527" s="263"/>
      <c r="AHH527" s="263"/>
      <c r="AHI527" s="263"/>
      <c r="AHJ527" s="263"/>
      <c r="AHK527" s="263"/>
      <c r="AHL527" s="263"/>
      <c r="AHM527" s="263"/>
      <c r="AHN527" s="263"/>
      <c r="AHO527" s="263"/>
      <c r="AHP527" s="263"/>
      <c r="AHQ527" s="263"/>
      <c r="AHR527" s="263"/>
      <c r="AHS527" s="263"/>
      <c r="AHT527" s="263"/>
      <c r="AHU527" s="263"/>
      <c r="AHV527" s="263"/>
      <c r="AHW527" s="263"/>
      <c r="AHX527" s="263"/>
      <c r="AHY527" s="263"/>
      <c r="AHZ527" s="263"/>
      <c r="AIA527" s="263"/>
      <c r="AIB527" s="263"/>
      <c r="AIC527" s="263"/>
      <c r="AID527" s="263"/>
      <c r="AIE527" s="263"/>
      <c r="AIF527" s="263"/>
      <c r="AIG527" s="263"/>
      <c r="AIH527" s="263"/>
      <c r="AII527" s="263"/>
      <c r="AIJ527" s="263"/>
      <c r="AIK527" s="263"/>
      <c r="AIL527" s="263"/>
      <c r="AIM527" s="263"/>
      <c r="AIN527" s="263"/>
      <c r="AIO527" s="263"/>
      <c r="AIP527" s="263"/>
      <c r="AIQ527" s="263"/>
      <c r="AIR527" s="263"/>
      <c r="AIS527" s="263"/>
      <c r="AIT527" s="263"/>
      <c r="AIU527" s="263"/>
      <c r="AIV527" s="263"/>
      <c r="AIW527" s="263"/>
      <c r="AIX527" s="263"/>
      <c r="AIY527" s="263"/>
      <c r="AIZ527" s="263"/>
      <c r="AJA527" s="263"/>
      <c r="AJB527" s="263"/>
      <c r="AJC527" s="263"/>
      <c r="AJD527" s="263"/>
      <c r="AJE527" s="263"/>
      <c r="AJF527" s="263"/>
      <c r="AJG527" s="263"/>
      <c r="AJH527" s="263"/>
      <c r="AJI527" s="263"/>
      <c r="AJJ527" s="263"/>
      <c r="AJK527" s="263"/>
      <c r="AJL527" s="263"/>
      <c r="AJM527" s="263"/>
      <c r="AJN527" s="263"/>
      <c r="AJO527" s="263"/>
      <c r="AJP527" s="263"/>
      <c r="AJQ527" s="263"/>
      <c r="AJR527" s="263"/>
      <c r="AJS527" s="263"/>
      <c r="AJT527" s="263"/>
      <c r="AJU527" s="263"/>
      <c r="AJV527" s="263"/>
      <c r="AJW527" s="263"/>
      <c r="AJX527" s="263"/>
      <c r="AJY527" s="263"/>
      <c r="AJZ527" s="263"/>
      <c r="AKA527" s="263"/>
      <c r="AKB527" s="263"/>
      <c r="AKC527" s="263"/>
      <c r="AKD527" s="263"/>
      <c r="AKE527" s="263"/>
      <c r="AKF527" s="263"/>
      <c r="AKG527" s="263"/>
      <c r="AKH527" s="263"/>
      <c r="AKI527" s="263"/>
      <c r="AKJ527" s="263"/>
      <c r="AKK527" s="263"/>
      <c r="AKL527" s="263"/>
      <c r="AKM527" s="263"/>
      <c r="AKN527" s="263"/>
      <c r="AKO527" s="263"/>
      <c r="AKP527" s="263"/>
      <c r="AKQ527" s="263"/>
      <c r="AKR527" s="263"/>
      <c r="AKS527" s="263"/>
      <c r="AKT527" s="263"/>
      <c r="AKU527" s="263"/>
      <c r="AKV527" s="263"/>
      <c r="AKW527" s="263"/>
      <c r="AKX527" s="263"/>
      <c r="AKY527" s="263"/>
      <c r="AKZ527" s="263"/>
      <c r="ALA527" s="263"/>
      <c r="ALB527" s="263"/>
      <c r="ALC527" s="263"/>
      <c r="ALD527" s="263"/>
      <c r="ALE527" s="263"/>
      <c r="ALF527" s="263"/>
      <c r="ALG527" s="263"/>
      <c r="ALH527" s="263"/>
      <c r="ALI527" s="263"/>
      <c r="ALJ527" s="263"/>
      <c r="ALK527" s="263"/>
      <c r="ALL527" s="263"/>
      <c r="ALM527" s="263"/>
      <c r="ALN527" s="263"/>
      <c r="ALO527" s="263"/>
      <c r="ALP527" s="263"/>
      <c r="ALQ527" s="263"/>
      <c r="ALR527" s="263"/>
      <c r="ALS527" s="263"/>
      <c r="ALT527" s="263"/>
      <c r="ALU527" s="263"/>
      <c r="ALV527" s="263"/>
      <c r="ALW527" s="263"/>
      <c r="ALX527" s="263"/>
      <c r="ALY527" s="263"/>
      <c r="ALZ527" s="263"/>
      <c r="AMA527" s="263"/>
      <c r="AMB527" s="263"/>
      <c r="AMC527" s="263"/>
      <c r="AMD527" s="263"/>
      <c r="AME527" s="263"/>
      <c r="AMF527" s="263"/>
      <c r="AMG527" s="263"/>
      <c r="AMH527" s="263"/>
      <c r="AMI527" s="263"/>
      <c r="AMJ527" s="263"/>
      <c r="AMK527" s="263"/>
      <c r="AML527" s="263"/>
      <c r="AMM527" s="263"/>
      <c r="AMN527" s="263"/>
      <c r="AMO527" s="263"/>
      <c r="AMP527" s="263"/>
      <c r="AMQ527" s="263"/>
      <c r="AMR527" s="263"/>
      <c r="AMS527" s="263"/>
      <c r="AMT527" s="263"/>
      <c r="AMU527" s="263"/>
      <c r="AMV527" s="263"/>
      <c r="AMW527" s="263"/>
      <c r="AMX527" s="263"/>
      <c r="AMY527" s="263"/>
      <c r="AMZ527" s="263"/>
      <c r="ANA527" s="263"/>
      <c r="ANB527" s="263"/>
      <c r="ANC527" s="263"/>
      <c r="AND527" s="263"/>
      <c r="ANE527" s="263"/>
      <c r="ANF527" s="263"/>
      <c r="ANG527" s="263"/>
      <c r="ANH527" s="263"/>
      <c r="ANI527" s="263"/>
      <c r="ANJ527" s="263"/>
      <c r="ANK527" s="263"/>
      <c r="ANL527" s="263"/>
      <c r="ANM527" s="263"/>
      <c r="ANN527" s="263"/>
      <c r="ANO527" s="263"/>
      <c r="ANP527" s="263"/>
      <c r="ANQ527" s="263"/>
      <c r="ANR527" s="263"/>
      <c r="ANS527" s="263"/>
      <c r="ANT527" s="263"/>
      <c r="ANU527" s="263"/>
      <c r="ANV527" s="263"/>
      <c r="ANW527" s="263"/>
      <c r="ANX527" s="263"/>
      <c r="ANY527" s="263"/>
      <c r="ANZ527" s="263"/>
      <c r="AOA527" s="263"/>
      <c r="AOB527" s="263"/>
      <c r="AOC527" s="263"/>
      <c r="AOD527" s="263"/>
      <c r="AOE527" s="263"/>
      <c r="AOF527" s="263"/>
      <c r="AOG527" s="263"/>
      <c r="AOH527" s="263"/>
      <c r="AOI527" s="263"/>
      <c r="AOJ527" s="263"/>
      <c r="AOK527" s="263"/>
      <c r="AOL527" s="263"/>
      <c r="AOM527" s="263"/>
      <c r="AON527" s="263"/>
      <c r="AOO527" s="263"/>
      <c r="AOP527" s="263"/>
      <c r="AOQ527" s="263"/>
      <c r="AOR527" s="263"/>
      <c r="AOS527" s="263"/>
      <c r="AOT527" s="263"/>
      <c r="AOU527" s="263"/>
    </row>
    <row r="528" spans="1:1087" s="264" customFormat="1">
      <c r="A528" s="332"/>
      <c r="B528" s="328"/>
      <c r="C528" s="292"/>
      <c r="D528" s="292"/>
      <c r="E528" s="292"/>
      <c r="F528" s="333"/>
      <c r="G528" s="334"/>
      <c r="H528" s="334"/>
      <c r="I528" s="335"/>
      <c r="J528" s="292"/>
      <c r="K528" s="336"/>
      <c r="L528" s="292"/>
      <c r="N528" s="263"/>
      <c r="O528" s="263"/>
      <c r="P528" s="263"/>
      <c r="Q528" s="263"/>
      <c r="R528" s="263"/>
      <c r="S528" s="263"/>
      <c r="T528" s="263"/>
      <c r="U528" s="263"/>
      <c r="V528" s="263"/>
      <c r="W528" s="263"/>
      <c r="X528" s="263"/>
      <c r="Y528" s="263"/>
      <c r="Z528" s="263"/>
      <c r="AA528" s="263"/>
      <c r="AB528" s="263"/>
      <c r="AC528" s="263"/>
      <c r="AD528" s="263"/>
      <c r="AE528" s="263"/>
      <c r="AF528" s="263"/>
      <c r="AG528" s="263"/>
      <c r="AH528" s="263"/>
      <c r="AI528" s="263"/>
      <c r="AJ528" s="263"/>
      <c r="AK528" s="263"/>
      <c r="AL528" s="263"/>
      <c r="AM528" s="263"/>
      <c r="AN528" s="263"/>
      <c r="AO528" s="263"/>
      <c r="AP528" s="263"/>
      <c r="AQ528" s="263"/>
      <c r="AR528" s="263"/>
      <c r="AS528" s="263"/>
      <c r="AT528" s="263"/>
      <c r="AU528" s="263"/>
      <c r="AV528" s="263"/>
      <c r="AW528" s="263"/>
      <c r="AX528" s="263"/>
      <c r="AY528" s="263"/>
      <c r="AZ528" s="263"/>
      <c r="BA528" s="263"/>
      <c r="BB528" s="263"/>
      <c r="BC528" s="263"/>
      <c r="BD528" s="263"/>
      <c r="BE528" s="263"/>
      <c r="BF528" s="263"/>
      <c r="BG528" s="263"/>
      <c r="BH528" s="263"/>
      <c r="BI528" s="263"/>
      <c r="BJ528" s="263"/>
      <c r="BK528" s="263"/>
      <c r="BL528" s="263"/>
      <c r="BM528" s="263"/>
      <c r="BN528" s="263"/>
      <c r="BO528" s="263"/>
      <c r="BP528" s="263"/>
      <c r="BQ528" s="263"/>
      <c r="BR528" s="263"/>
      <c r="BS528" s="263"/>
      <c r="BT528" s="263"/>
      <c r="BU528" s="263"/>
      <c r="BV528" s="263"/>
      <c r="BW528" s="263"/>
      <c r="BX528" s="263"/>
      <c r="BY528" s="263"/>
      <c r="BZ528" s="263"/>
      <c r="CA528" s="263"/>
      <c r="CB528" s="263"/>
      <c r="CC528" s="263"/>
      <c r="CD528" s="263"/>
      <c r="CE528" s="263"/>
      <c r="CF528" s="263"/>
      <c r="CG528" s="263"/>
      <c r="CH528" s="263"/>
      <c r="CI528" s="263"/>
      <c r="CJ528" s="263"/>
      <c r="CK528" s="263"/>
      <c r="CL528" s="263"/>
      <c r="CM528" s="263"/>
      <c r="CN528" s="263"/>
      <c r="CO528" s="263"/>
      <c r="CP528" s="263"/>
      <c r="CQ528" s="263"/>
      <c r="CR528" s="263"/>
      <c r="CS528" s="263"/>
      <c r="CT528" s="263"/>
      <c r="CU528" s="263"/>
      <c r="CV528" s="263"/>
      <c r="CW528" s="263"/>
      <c r="CX528" s="263"/>
      <c r="CY528" s="263"/>
      <c r="CZ528" s="263"/>
      <c r="DA528" s="263"/>
      <c r="DB528" s="263"/>
      <c r="DC528" s="263"/>
      <c r="DD528" s="263"/>
      <c r="DE528" s="263"/>
      <c r="DF528" s="263"/>
      <c r="DG528" s="263"/>
      <c r="DH528" s="263"/>
      <c r="DI528" s="263"/>
      <c r="DJ528" s="263"/>
      <c r="DK528" s="263"/>
      <c r="DL528" s="263"/>
      <c r="DM528" s="263"/>
      <c r="DN528" s="263"/>
      <c r="DO528" s="263"/>
      <c r="DP528" s="263"/>
      <c r="DQ528" s="263"/>
      <c r="DR528" s="263"/>
      <c r="DS528" s="263"/>
      <c r="DT528" s="263"/>
      <c r="DU528" s="263"/>
      <c r="DV528" s="263"/>
      <c r="DW528" s="263"/>
      <c r="DX528" s="263"/>
      <c r="DY528" s="263"/>
      <c r="DZ528" s="263"/>
      <c r="EA528" s="263"/>
      <c r="EB528" s="263"/>
      <c r="EC528" s="263"/>
      <c r="ED528" s="263"/>
      <c r="EE528" s="263"/>
      <c r="EF528" s="263"/>
      <c r="EG528" s="263"/>
      <c r="EH528" s="263"/>
      <c r="EI528" s="263"/>
      <c r="EJ528" s="263"/>
      <c r="EK528" s="263"/>
      <c r="EL528" s="263"/>
      <c r="EM528" s="263"/>
      <c r="EN528" s="263"/>
      <c r="EO528" s="263"/>
      <c r="EP528" s="263"/>
      <c r="EQ528" s="263"/>
      <c r="ER528" s="263"/>
      <c r="ES528" s="263"/>
      <c r="ET528" s="263"/>
      <c r="EU528" s="263"/>
      <c r="EV528" s="263"/>
      <c r="EW528" s="263"/>
      <c r="EX528" s="263"/>
      <c r="EY528" s="263"/>
      <c r="EZ528" s="263"/>
      <c r="FA528" s="263"/>
      <c r="FB528" s="263"/>
      <c r="FC528" s="263"/>
      <c r="FD528" s="263"/>
      <c r="FE528" s="263"/>
      <c r="FF528" s="263"/>
      <c r="FG528" s="263"/>
      <c r="FH528" s="263"/>
      <c r="FI528" s="263"/>
      <c r="FJ528" s="263"/>
      <c r="FK528" s="263"/>
      <c r="FL528" s="263"/>
      <c r="FM528" s="263"/>
      <c r="FN528" s="263"/>
      <c r="FO528" s="263"/>
      <c r="FP528" s="263"/>
      <c r="FQ528" s="263"/>
      <c r="FR528" s="263"/>
      <c r="FS528" s="263"/>
      <c r="FT528" s="263"/>
      <c r="FU528" s="263"/>
      <c r="FV528" s="263"/>
      <c r="FW528" s="263"/>
      <c r="FX528" s="263"/>
      <c r="FY528" s="263"/>
      <c r="FZ528" s="263"/>
      <c r="GA528" s="263"/>
      <c r="GB528" s="263"/>
      <c r="GC528" s="263"/>
      <c r="GD528" s="263"/>
      <c r="GE528" s="263"/>
      <c r="GF528" s="263"/>
      <c r="GG528" s="263"/>
      <c r="GH528" s="263"/>
      <c r="GI528" s="263"/>
      <c r="GJ528" s="263"/>
      <c r="GK528" s="263"/>
      <c r="GL528" s="263"/>
      <c r="GM528" s="263"/>
      <c r="GN528" s="263"/>
      <c r="GO528" s="263"/>
      <c r="GP528" s="263"/>
      <c r="GQ528" s="263"/>
      <c r="GR528" s="263"/>
      <c r="GS528" s="263"/>
      <c r="GT528" s="263"/>
      <c r="GU528" s="263"/>
      <c r="GV528" s="263"/>
      <c r="GW528" s="263"/>
      <c r="GX528" s="263"/>
      <c r="GY528" s="263"/>
      <c r="GZ528" s="263"/>
      <c r="HA528" s="263"/>
      <c r="HB528" s="263"/>
      <c r="HC528" s="263"/>
      <c r="HD528" s="263"/>
      <c r="HE528" s="263"/>
      <c r="HF528" s="263"/>
      <c r="HG528" s="263"/>
      <c r="HH528" s="263"/>
      <c r="HI528" s="263"/>
      <c r="HJ528" s="263"/>
      <c r="HK528" s="263"/>
      <c r="HL528" s="263"/>
      <c r="HM528" s="263"/>
      <c r="HN528" s="263"/>
      <c r="HO528" s="263"/>
      <c r="HP528" s="263"/>
      <c r="HQ528" s="263"/>
      <c r="HR528" s="263"/>
      <c r="HS528" s="263"/>
      <c r="HT528" s="263"/>
      <c r="HU528" s="263"/>
      <c r="HV528" s="263"/>
      <c r="HW528" s="263"/>
      <c r="HX528" s="263"/>
      <c r="HY528" s="263"/>
      <c r="HZ528" s="263"/>
      <c r="IA528" s="263"/>
      <c r="IB528" s="263"/>
      <c r="IC528" s="263"/>
      <c r="ID528" s="263"/>
      <c r="IE528" s="263"/>
      <c r="IF528" s="263"/>
      <c r="IG528" s="263"/>
      <c r="IH528" s="263"/>
      <c r="II528" s="263"/>
      <c r="IJ528" s="263"/>
      <c r="IK528" s="263"/>
      <c r="IL528" s="263"/>
      <c r="IM528" s="263"/>
      <c r="IN528" s="263"/>
      <c r="IO528" s="263"/>
      <c r="IP528" s="263"/>
      <c r="IQ528" s="263"/>
      <c r="IR528" s="263"/>
      <c r="IS528" s="263"/>
      <c r="IT528" s="263"/>
      <c r="IU528" s="263"/>
      <c r="IV528" s="263"/>
      <c r="IW528" s="263"/>
      <c r="IX528" s="263"/>
      <c r="IY528" s="263"/>
      <c r="IZ528" s="263"/>
      <c r="JA528" s="263"/>
      <c r="JB528" s="263"/>
      <c r="JC528" s="263"/>
      <c r="JD528" s="263"/>
      <c r="JE528" s="263"/>
      <c r="JF528" s="263"/>
      <c r="JG528" s="263"/>
      <c r="JH528" s="263"/>
      <c r="JI528" s="263"/>
      <c r="JJ528" s="263"/>
      <c r="JK528" s="263"/>
      <c r="JL528" s="263"/>
      <c r="JM528" s="263"/>
      <c r="JN528" s="263"/>
      <c r="JO528" s="263"/>
      <c r="JP528" s="263"/>
      <c r="JQ528" s="263"/>
      <c r="JR528" s="263"/>
      <c r="JS528" s="263"/>
      <c r="JT528" s="263"/>
      <c r="JU528" s="263"/>
      <c r="JV528" s="263"/>
      <c r="JW528" s="263"/>
      <c r="JX528" s="263"/>
      <c r="JY528" s="263"/>
      <c r="JZ528" s="263"/>
      <c r="KA528" s="263"/>
      <c r="KB528" s="263"/>
      <c r="KC528" s="263"/>
      <c r="KD528" s="263"/>
      <c r="KE528" s="263"/>
      <c r="KF528" s="263"/>
      <c r="KG528" s="263"/>
      <c r="KH528" s="263"/>
      <c r="KI528" s="263"/>
      <c r="KJ528" s="263"/>
      <c r="KK528" s="263"/>
      <c r="KL528" s="263"/>
      <c r="KM528" s="263"/>
      <c r="KN528" s="263"/>
      <c r="KO528" s="263"/>
      <c r="KP528" s="263"/>
      <c r="KQ528" s="263"/>
      <c r="KR528" s="263"/>
      <c r="KS528" s="263"/>
      <c r="KT528" s="263"/>
      <c r="KU528" s="263"/>
      <c r="KV528" s="263"/>
      <c r="KW528" s="263"/>
      <c r="KX528" s="263"/>
      <c r="KY528" s="263"/>
      <c r="KZ528" s="263"/>
      <c r="LA528" s="263"/>
      <c r="LB528" s="263"/>
      <c r="LC528" s="263"/>
      <c r="LD528" s="263"/>
      <c r="LE528" s="263"/>
      <c r="LF528" s="263"/>
      <c r="LG528" s="263"/>
      <c r="LH528" s="263"/>
      <c r="LI528" s="263"/>
      <c r="LJ528" s="263"/>
      <c r="LK528" s="263"/>
      <c r="LL528" s="263"/>
      <c r="LM528" s="263"/>
      <c r="LN528" s="263"/>
      <c r="LO528" s="263"/>
      <c r="LP528" s="263"/>
      <c r="LQ528" s="263"/>
      <c r="LR528" s="263"/>
      <c r="LS528" s="263"/>
      <c r="LT528" s="263"/>
      <c r="LU528" s="263"/>
      <c r="LV528" s="263"/>
      <c r="LW528" s="263"/>
      <c r="LX528" s="263"/>
      <c r="LY528" s="263"/>
      <c r="LZ528" s="263"/>
      <c r="MA528" s="263"/>
      <c r="MB528" s="263"/>
      <c r="MC528" s="263"/>
      <c r="MD528" s="263"/>
      <c r="ME528" s="263"/>
      <c r="MF528" s="263"/>
      <c r="MG528" s="263"/>
      <c r="MH528" s="263"/>
      <c r="MI528" s="263"/>
      <c r="MJ528" s="263"/>
      <c r="MK528" s="263"/>
      <c r="ML528" s="263"/>
      <c r="MM528" s="263"/>
      <c r="MN528" s="263"/>
      <c r="MO528" s="263"/>
      <c r="MP528" s="263"/>
      <c r="MQ528" s="263"/>
      <c r="MR528" s="263"/>
      <c r="MS528" s="263"/>
      <c r="MT528" s="263"/>
      <c r="MU528" s="263"/>
      <c r="MV528" s="263"/>
      <c r="MW528" s="263"/>
      <c r="MX528" s="263"/>
      <c r="MY528" s="263"/>
      <c r="MZ528" s="263"/>
      <c r="NA528" s="263"/>
      <c r="NB528" s="263"/>
      <c r="NC528" s="263"/>
      <c r="ND528" s="263"/>
      <c r="NE528" s="263"/>
      <c r="NF528" s="263"/>
      <c r="NG528" s="263"/>
      <c r="NH528" s="263"/>
      <c r="NI528" s="263"/>
      <c r="NJ528" s="263"/>
      <c r="NK528" s="263"/>
      <c r="NL528" s="263"/>
      <c r="NM528" s="263"/>
      <c r="NN528" s="263"/>
      <c r="NO528" s="263"/>
      <c r="NP528" s="263"/>
      <c r="NQ528" s="263"/>
      <c r="NR528" s="263"/>
      <c r="NS528" s="263"/>
      <c r="NT528" s="263"/>
      <c r="NU528" s="263"/>
      <c r="NV528" s="263"/>
      <c r="NW528" s="263"/>
      <c r="NX528" s="263"/>
      <c r="NY528" s="263"/>
      <c r="NZ528" s="263"/>
      <c r="OA528" s="263"/>
      <c r="OB528" s="263"/>
      <c r="OC528" s="263"/>
      <c r="OD528" s="263"/>
      <c r="OE528" s="263"/>
      <c r="OF528" s="263"/>
      <c r="OG528" s="263"/>
      <c r="OH528" s="263"/>
      <c r="OI528" s="263"/>
      <c r="OJ528" s="263"/>
      <c r="OK528" s="263"/>
      <c r="OL528" s="263"/>
      <c r="OM528" s="263"/>
      <c r="ON528" s="263"/>
      <c r="OO528" s="263"/>
      <c r="OP528" s="263"/>
      <c r="OQ528" s="263"/>
      <c r="OR528" s="263"/>
      <c r="OS528" s="263"/>
      <c r="OT528" s="263"/>
      <c r="OU528" s="263"/>
      <c r="OV528" s="263"/>
      <c r="OW528" s="263"/>
      <c r="OX528" s="263"/>
      <c r="OY528" s="263"/>
      <c r="OZ528" s="263"/>
      <c r="PA528" s="263"/>
      <c r="PB528" s="263"/>
      <c r="PC528" s="263"/>
      <c r="PD528" s="263"/>
      <c r="PE528" s="263"/>
      <c r="PF528" s="263"/>
      <c r="PG528" s="263"/>
      <c r="PH528" s="263"/>
      <c r="PI528" s="263"/>
      <c r="PJ528" s="263"/>
      <c r="PK528" s="263"/>
      <c r="PL528" s="263"/>
      <c r="PM528" s="263"/>
      <c r="PN528" s="263"/>
      <c r="PO528" s="263"/>
      <c r="PP528" s="263"/>
      <c r="PQ528" s="263"/>
      <c r="PR528" s="263"/>
      <c r="PS528" s="263"/>
      <c r="PT528" s="263"/>
      <c r="PU528" s="263"/>
      <c r="PV528" s="263"/>
      <c r="PW528" s="263"/>
      <c r="PX528" s="263"/>
      <c r="PY528" s="263"/>
      <c r="PZ528" s="263"/>
      <c r="QA528" s="263"/>
      <c r="QB528" s="263"/>
      <c r="QC528" s="263"/>
      <c r="QD528" s="263"/>
      <c r="QE528" s="263"/>
      <c r="QF528" s="263"/>
      <c r="QG528" s="263"/>
      <c r="QH528" s="263"/>
      <c r="QI528" s="263"/>
      <c r="QJ528" s="263"/>
      <c r="QK528" s="263"/>
      <c r="QL528" s="263"/>
      <c r="QM528" s="263"/>
      <c r="QN528" s="263"/>
      <c r="QO528" s="263"/>
      <c r="QP528" s="263"/>
      <c r="QQ528" s="263"/>
      <c r="QR528" s="263"/>
      <c r="QS528" s="263"/>
      <c r="QT528" s="263"/>
      <c r="QU528" s="263"/>
      <c r="QV528" s="263"/>
      <c r="QW528" s="263"/>
      <c r="QX528" s="263"/>
      <c r="QY528" s="263"/>
      <c r="QZ528" s="263"/>
      <c r="RA528" s="263"/>
      <c r="RB528" s="263"/>
      <c r="RC528" s="263"/>
      <c r="RD528" s="263"/>
      <c r="RE528" s="263"/>
      <c r="RF528" s="263"/>
      <c r="RG528" s="263"/>
      <c r="RH528" s="263"/>
      <c r="RI528" s="263"/>
      <c r="RJ528" s="263"/>
      <c r="RK528" s="263"/>
      <c r="RL528" s="263"/>
      <c r="RM528" s="263"/>
      <c r="RN528" s="263"/>
      <c r="RO528" s="263"/>
      <c r="RP528" s="263"/>
      <c r="RQ528" s="263"/>
      <c r="RR528" s="263"/>
      <c r="RS528" s="263"/>
      <c r="RT528" s="263"/>
      <c r="RU528" s="263"/>
      <c r="RV528" s="263"/>
      <c r="RW528" s="263"/>
      <c r="RX528" s="263"/>
      <c r="RY528" s="263"/>
      <c r="RZ528" s="263"/>
      <c r="SA528" s="263"/>
      <c r="SB528" s="263"/>
      <c r="SC528" s="263"/>
      <c r="SD528" s="263"/>
      <c r="SE528" s="263"/>
      <c r="SF528" s="263"/>
      <c r="SG528" s="263"/>
      <c r="SH528" s="263"/>
      <c r="SI528" s="263"/>
      <c r="SJ528" s="263"/>
      <c r="SK528" s="263"/>
      <c r="SL528" s="263"/>
      <c r="SM528" s="263"/>
      <c r="SN528" s="263"/>
      <c r="SO528" s="263"/>
      <c r="SP528" s="263"/>
      <c r="SQ528" s="263"/>
      <c r="SR528" s="263"/>
      <c r="SS528" s="263"/>
      <c r="ST528" s="263"/>
      <c r="SU528" s="263"/>
      <c r="SV528" s="263"/>
      <c r="SW528" s="263"/>
      <c r="SX528" s="263"/>
      <c r="SY528" s="263"/>
      <c r="SZ528" s="263"/>
      <c r="TA528" s="263"/>
      <c r="TB528" s="263"/>
      <c r="TC528" s="263"/>
      <c r="TD528" s="263"/>
      <c r="TE528" s="263"/>
      <c r="TF528" s="263"/>
      <c r="TG528" s="263"/>
      <c r="TH528" s="263"/>
      <c r="TI528" s="263"/>
      <c r="TJ528" s="263"/>
      <c r="TK528" s="263"/>
      <c r="TL528" s="263"/>
      <c r="TM528" s="263"/>
      <c r="TN528" s="263"/>
      <c r="TO528" s="263"/>
      <c r="TP528" s="263"/>
      <c r="TQ528" s="263"/>
      <c r="TR528" s="263"/>
      <c r="TS528" s="263"/>
      <c r="TT528" s="263"/>
      <c r="TU528" s="263"/>
      <c r="TV528" s="263"/>
      <c r="TW528" s="263"/>
      <c r="TX528" s="263"/>
      <c r="TY528" s="263"/>
      <c r="TZ528" s="263"/>
      <c r="UA528" s="263"/>
      <c r="UB528" s="263"/>
      <c r="UC528" s="263"/>
      <c r="UD528" s="263"/>
      <c r="UE528" s="263"/>
      <c r="UF528" s="263"/>
      <c r="UG528" s="263"/>
      <c r="UH528" s="263"/>
      <c r="UI528" s="263"/>
      <c r="UJ528" s="263"/>
      <c r="UK528" s="263"/>
      <c r="UL528" s="263"/>
      <c r="UM528" s="263"/>
      <c r="UN528" s="263"/>
      <c r="UO528" s="263"/>
      <c r="UP528" s="263"/>
      <c r="UQ528" s="263"/>
      <c r="UR528" s="263"/>
      <c r="US528" s="263"/>
      <c r="UT528" s="263"/>
      <c r="UU528" s="263"/>
      <c r="UV528" s="263"/>
      <c r="UW528" s="263"/>
      <c r="UX528" s="263"/>
      <c r="UY528" s="263"/>
      <c r="UZ528" s="263"/>
      <c r="VA528" s="263"/>
      <c r="VB528" s="263"/>
      <c r="VC528" s="263"/>
      <c r="VD528" s="263"/>
      <c r="VE528" s="263"/>
      <c r="VF528" s="263"/>
      <c r="VG528" s="263"/>
      <c r="VH528" s="263"/>
      <c r="VI528" s="263"/>
      <c r="VJ528" s="263"/>
      <c r="VK528" s="263"/>
      <c r="VL528" s="263"/>
      <c r="VM528" s="263"/>
      <c r="VN528" s="263"/>
      <c r="VO528" s="263"/>
      <c r="VP528" s="263"/>
      <c r="VQ528" s="263"/>
      <c r="VR528" s="263"/>
      <c r="VS528" s="263"/>
      <c r="VT528" s="263"/>
      <c r="VU528" s="263"/>
      <c r="VV528" s="263"/>
      <c r="VW528" s="263"/>
      <c r="VX528" s="263"/>
      <c r="VY528" s="263"/>
      <c r="VZ528" s="263"/>
      <c r="WA528" s="263"/>
      <c r="WB528" s="263"/>
      <c r="WC528" s="263"/>
      <c r="WD528" s="263"/>
      <c r="WE528" s="263"/>
      <c r="WF528" s="263"/>
      <c r="WG528" s="263"/>
      <c r="WH528" s="263"/>
      <c r="WI528" s="263"/>
      <c r="WJ528" s="263"/>
      <c r="WK528" s="263"/>
      <c r="WL528" s="263"/>
      <c r="WM528" s="263"/>
      <c r="WN528" s="263"/>
      <c r="WO528" s="263"/>
      <c r="WP528" s="263"/>
      <c r="WQ528" s="263"/>
      <c r="WR528" s="263"/>
      <c r="WS528" s="263"/>
      <c r="WT528" s="263"/>
      <c r="WU528" s="263"/>
      <c r="WV528" s="263"/>
      <c r="WW528" s="263"/>
      <c r="WX528" s="263"/>
      <c r="WY528" s="263"/>
      <c r="WZ528" s="263"/>
      <c r="XA528" s="263"/>
      <c r="XB528" s="263"/>
      <c r="XC528" s="263"/>
      <c r="XD528" s="263"/>
      <c r="XE528" s="263"/>
      <c r="XF528" s="263"/>
      <c r="XG528" s="263"/>
      <c r="XH528" s="263"/>
      <c r="XI528" s="263"/>
      <c r="XJ528" s="263"/>
      <c r="XK528" s="263"/>
      <c r="XL528" s="263"/>
      <c r="XM528" s="263"/>
      <c r="XN528" s="263"/>
      <c r="XO528" s="263"/>
      <c r="XP528" s="263"/>
      <c r="XQ528" s="263"/>
      <c r="XR528" s="263"/>
      <c r="XS528" s="263"/>
      <c r="XT528" s="263"/>
      <c r="XU528" s="263"/>
      <c r="XV528" s="263"/>
      <c r="XW528" s="263"/>
      <c r="XX528" s="263"/>
      <c r="XY528" s="263"/>
      <c r="XZ528" s="263"/>
      <c r="YA528" s="263"/>
      <c r="YB528" s="263"/>
      <c r="YC528" s="263"/>
      <c r="YD528" s="263"/>
      <c r="YE528" s="263"/>
      <c r="YF528" s="263"/>
      <c r="YG528" s="263"/>
      <c r="YH528" s="263"/>
      <c r="YI528" s="263"/>
      <c r="YJ528" s="263"/>
      <c r="YK528" s="263"/>
      <c r="YL528" s="263"/>
      <c r="YM528" s="263"/>
      <c r="YN528" s="263"/>
      <c r="YO528" s="263"/>
      <c r="YP528" s="263"/>
      <c r="YQ528" s="263"/>
      <c r="YR528" s="263"/>
      <c r="YS528" s="263"/>
      <c r="YT528" s="263"/>
      <c r="YU528" s="263"/>
      <c r="YV528" s="263"/>
      <c r="YW528" s="263"/>
      <c r="YX528" s="263"/>
      <c r="YY528" s="263"/>
      <c r="YZ528" s="263"/>
      <c r="ZA528" s="263"/>
      <c r="ZB528" s="263"/>
      <c r="ZC528" s="263"/>
      <c r="ZD528" s="263"/>
      <c r="ZE528" s="263"/>
      <c r="ZF528" s="263"/>
      <c r="ZG528" s="263"/>
      <c r="ZH528" s="263"/>
      <c r="ZI528" s="263"/>
      <c r="ZJ528" s="263"/>
      <c r="ZK528" s="263"/>
      <c r="ZL528" s="263"/>
      <c r="ZM528" s="263"/>
      <c r="ZN528" s="263"/>
      <c r="ZO528" s="263"/>
      <c r="ZP528" s="263"/>
      <c r="ZQ528" s="263"/>
      <c r="ZR528" s="263"/>
      <c r="ZS528" s="263"/>
      <c r="ZT528" s="263"/>
      <c r="ZU528" s="263"/>
      <c r="ZV528" s="263"/>
      <c r="ZW528" s="263"/>
      <c r="ZX528" s="263"/>
      <c r="ZY528" s="263"/>
      <c r="ZZ528" s="263"/>
      <c r="AAA528" s="263"/>
      <c r="AAB528" s="263"/>
      <c r="AAC528" s="263"/>
      <c r="AAD528" s="263"/>
      <c r="AAE528" s="263"/>
      <c r="AAF528" s="263"/>
      <c r="AAG528" s="263"/>
      <c r="AAH528" s="263"/>
      <c r="AAI528" s="263"/>
      <c r="AAJ528" s="263"/>
      <c r="AAK528" s="263"/>
      <c r="AAL528" s="263"/>
      <c r="AAM528" s="263"/>
      <c r="AAN528" s="263"/>
      <c r="AAO528" s="263"/>
      <c r="AAP528" s="263"/>
      <c r="AAQ528" s="263"/>
      <c r="AAR528" s="263"/>
      <c r="AAS528" s="263"/>
      <c r="AAT528" s="263"/>
      <c r="AAU528" s="263"/>
      <c r="AAV528" s="263"/>
      <c r="AAW528" s="263"/>
      <c r="AAX528" s="263"/>
      <c r="AAY528" s="263"/>
      <c r="AAZ528" s="263"/>
      <c r="ABA528" s="263"/>
      <c r="ABB528" s="263"/>
      <c r="ABC528" s="263"/>
      <c r="ABD528" s="263"/>
      <c r="ABE528" s="263"/>
      <c r="ABF528" s="263"/>
      <c r="ABG528" s="263"/>
      <c r="ABH528" s="263"/>
      <c r="ABI528" s="263"/>
      <c r="ABJ528" s="263"/>
      <c r="ABK528" s="263"/>
      <c r="ABL528" s="263"/>
      <c r="ABM528" s="263"/>
      <c r="ABN528" s="263"/>
      <c r="ABO528" s="263"/>
      <c r="ABP528" s="263"/>
      <c r="ABQ528" s="263"/>
      <c r="ABR528" s="263"/>
      <c r="ABS528" s="263"/>
      <c r="ABT528" s="263"/>
      <c r="ABU528" s="263"/>
      <c r="ABV528" s="263"/>
      <c r="ABW528" s="263"/>
      <c r="ABX528" s="263"/>
      <c r="ABY528" s="263"/>
      <c r="ABZ528" s="263"/>
      <c r="ACA528" s="263"/>
      <c r="ACB528" s="263"/>
      <c r="ACC528" s="263"/>
      <c r="ACD528" s="263"/>
      <c r="ACE528" s="263"/>
      <c r="ACF528" s="263"/>
      <c r="ACG528" s="263"/>
      <c r="ACH528" s="263"/>
      <c r="ACI528" s="263"/>
      <c r="ACJ528" s="263"/>
      <c r="ACK528" s="263"/>
      <c r="ACL528" s="263"/>
      <c r="ACM528" s="263"/>
      <c r="ACN528" s="263"/>
      <c r="ACO528" s="263"/>
      <c r="ACP528" s="263"/>
      <c r="ACQ528" s="263"/>
      <c r="ACR528" s="263"/>
      <c r="ACS528" s="263"/>
      <c r="ACT528" s="263"/>
      <c r="ACU528" s="263"/>
      <c r="ACV528" s="263"/>
      <c r="ACW528" s="263"/>
      <c r="ACX528" s="263"/>
      <c r="ACY528" s="263"/>
      <c r="ACZ528" s="263"/>
      <c r="ADA528" s="263"/>
      <c r="ADB528" s="263"/>
      <c r="ADC528" s="263"/>
      <c r="ADD528" s="263"/>
      <c r="ADE528" s="263"/>
      <c r="ADF528" s="263"/>
      <c r="ADG528" s="263"/>
      <c r="ADH528" s="263"/>
      <c r="ADI528" s="263"/>
      <c r="ADJ528" s="263"/>
      <c r="ADK528" s="263"/>
      <c r="ADL528" s="263"/>
      <c r="ADM528" s="263"/>
      <c r="ADN528" s="263"/>
      <c r="ADO528" s="263"/>
      <c r="ADP528" s="263"/>
      <c r="ADQ528" s="263"/>
      <c r="ADR528" s="263"/>
      <c r="ADS528" s="263"/>
      <c r="ADT528" s="263"/>
      <c r="ADU528" s="263"/>
      <c r="ADV528" s="263"/>
      <c r="ADW528" s="263"/>
      <c r="ADX528" s="263"/>
      <c r="ADY528" s="263"/>
      <c r="ADZ528" s="263"/>
      <c r="AEA528" s="263"/>
      <c r="AEB528" s="263"/>
      <c r="AEC528" s="263"/>
      <c r="AED528" s="263"/>
      <c r="AEE528" s="263"/>
      <c r="AEF528" s="263"/>
      <c r="AEG528" s="263"/>
      <c r="AEH528" s="263"/>
      <c r="AEI528" s="263"/>
      <c r="AEJ528" s="263"/>
      <c r="AEK528" s="263"/>
      <c r="AEL528" s="263"/>
      <c r="AEM528" s="263"/>
      <c r="AEN528" s="263"/>
      <c r="AEO528" s="263"/>
      <c r="AEP528" s="263"/>
      <c r="AEQ528" s="263"/>
      <c r="AER528" s="263"/>
      <c r="AES528" s="263"/>
      <c r="AET528" s="263"/>
      <c r="AEU528" s="263"/>
      <c r="AEV528" s="263"/>
      <c r="AEW528" s="263"/>
      <c r="AEX528" s="263"/>
      <c r="AEY528" s="263"/>
      <c r="AEZ528" s="263"/>
      <c r="AFA528" s="263"/>
      <c r="AFB528" s="263"/>
      <c r="AFC528" s="263"/>
      <c r="AFD528" s="263"/>
      <c r="AFE528" s="263"/>
      <c r="AFF528" s="263"/>
      <c r="AFG528" s="263"/>
      <c r="AFH528" s="263"/>
      <c r="AFI528" s="263"/>
      <c r="AFJ528" s="263"/>
      <c r="AFK528" s="263"/>
      <c r="AFL528" s="263"/>
      <c r="AFM528" s="263"/>
      <c r="AFN528" s="263"/>
      <c r="AFO528" s="263"/>
      <c r="AFP528" s="263"/>
      <c r="AFQ528" s="263"/>
      <c r="AFR528" s="263"/>
      <c r="AFS528" s="263"/>
      <c r="AFT528" s="263"/>
      <c r="AFU528" s="263"/>
      <c r="AFV528" s="263"/>
      <c r="AFW528" s="263"/>
      <c r="AFX528" s="263"/>
      <c r="AFY528" s="263"/>
      <c r="AFZ528" s="263"/>
      <c r="AGA528" s="263"/>
      <c r="AGB528" s="263"/>
      <c r="AGC528" s="263"/>
      <c r="AGD528" s="263"/>
      <c r="AGE528" s="263"/>
      <c r="AGF528" s="263"/>
      <c r="AGG528" s="263"/>
      <c r="AGH528" s="263"/>
      <c r="AGI528" s="263"/>
      <c r="AGJ528" s="263"/>
      <c r="AGK528" s="263"/>
      <c r="AGL528" s="263"/>
      <c r="AGM528" s="263"/>
      <c r="AGN528" s="263"/>
      <c r="AGO528" s="263"/>
      <c r="AGP528" s="263"/>
      <c r="AGQ528" s="263"/>
      <c r="AGR528" s="263"/>
      <c r="AGS528" s="263"/>
      <c r="AGT528" s="263"/>
      <c r="AGU528" s="263"/>
      <c r="AGV528" s="263"/>
      <c r="AGW528" s="263"/>
      <c r="AGX528" s="263"/>
      <c r="AGY528" s="263"/>
      <c r="AGZ528" s="263"/>
      <c r="AHA528" s="263"/>
      <c r="AHB528" s="263"/>
      <c r="AHC528" s="263"/>
      <c r="AHD528" s="263"/>
      <c r="AHE528" s="263"/>
      <c r="AHF528" s="263"/>
      <c r="AHG528" s="263"/>
      <c r="AHH528" s="263"/>
      <c r="AHI528" s="263"/>
      <c r="AHJ528" s="263"/>
      <c r="AHK528" s="263"/>
      <c r="AHL528" s="263"/>
      <c r="AHM528" s="263"/>
      <c r="AHN528" s="263"/>
      <c r="AHO528" s="263"/>
      <c r="AHP528" s="263"/>
      <c r="AHQ528" s="263"/>
      <c r="AHR528" s="263"/>
      <c r="AHS528" s="263"/>
      <c r="AHT528" s="263"/>
      <c r="AHU528" s="263"/>
      <c r="AHV528" s="263"/>
      <c r="AHW528" s="263"/>
      <c r="AHX528" s="263"/>
      <c r="AHY528" s="263"/>
      <c r="AHZ528" s="263"/>
      <c r="AIA528" s="263"/>
      <c r="AIB528" s="263"/>
      <c r="AIC528" s="263"/>
      <c r="AID528" s="263"/>
      <c r="AIE528" s="263"/>
      <c r="AIF528" s="263"/>
      <c r="AIG528" s="263"/>
      <c r="AIH528" s="263"/>
      <c r="AII528" s="263"/>
      <c r="AIJ528" s="263"/>
      <c r="AIK528" s="263"/>
      <c r="AIL528" s="263"/>
      <c r="AIM528" s="263"/>
      <c r="AIN528" s="263"/>
      <c r="AIO528" s="263"/>
      <c r="AIP528" s="263"/>
      <c r="AIQ528" s="263"/>
      <c r="AIR528" s="263"/>
      <c r="AIS528" s="263"/>
      <c r="AIT528" s="263"/>
      <c r="AIU528" s="263"/>
      <c r="AIV528" s="263"/>
      <c r="AIW528" s="263"/>
      <c r="AIX528" s="263"/>
      <c r="AIY528" s="263"/>
      <c r="AIZ528" s="263"/>
      <c r="AJA528" s="263"/>
      <c r="AJB528" s="263"/>
      <c r="AJC528" s="263"/>
      <c r="AJD528" s="263"/>
      <c r="AJE528" s="263"/>
      <c r="AJF528" s="263"/>
      <c r="AJG528" s="263"/>
      <c r="AJH528" s="263"/>
      <c r="AJI528" s="263"/>
      <c r="AJJ528" s="263"/>
      <c r="AJK528" s="263"/>
      <c r="AJL528" s="263"/>
      <c r="AJM528" s="263"/>
      <c r="AJN528" s="263"/>
      <c r="AJO528" s="263"/>
      <c r="AJP528" s="263"/>
      <c r="AJQ528" s="263"/>
      <c r="AJR528" s="263"/>
      <c r="AJS528" s="263"/>
      <c r="AJT528" s="263"/>
      <c r="AJU528" s="263"/>
      <c r="AJV528" s="263"/>
      <c r="AJW528" s="263"/>
      <c r="AJX528" s="263"/>
      <c r="AJY528" s="263"/>
      <c r="AJZ528" s="263"/>
      <c r="AKA528" s="263"/>
      <c r="AKB528" s="263"/>
      <c r="AKC528" s="263"/>
      <c r="AKD528" s="263"/>
      <c r="AKE528" s="263"/>
      <c r="AKF528" s="263"/>
      <c r="AKG528" s="263"/>
      <c r="AKH528" s="263"/>
      <c r="AKI528" s="263"/>
      <c r="AKJ528" s="263"/>
      <c r="AKK528" s="263"/>
      <c r="AKL528" s="263"/>
      <c r="AKM528" s="263"/>
      <c r="AKN528" s="263"/>
      <c r="AKO528" s="263"/>
      <c r="AKP528" s="263"/>
      <c r="AKQ528" s="263"/>
      <c r="AKR528" s="263"/>
      <c r="AKS528" s="263"/>
      <c r="AKT528" s="263"/>
      <c r="AKU528" s="263"/>
      <c r="AKV528" s="263"/>
      <c r="AKW528" s="263"/>
      <c r="AKX528" s="263"/>
      <c r="AKY528" s="263"/>
      <c r="AKZ528" s="263"/>
      <c r="ALA528" s="263"/>
      <c r="ALB528" s="263"/>
      <c r="ALC528" s="263"/>
      <c r="ALD528" s="263"/>
      <c r="ALE528" s="263"/>
      <c r="ALF528" s="263"/>
      <c r="ALG528" s="263"/>
      <c r="ALH528" s="263"/>
      <c r="ALI528" s="263"/>
      <c r="ALJ528" s="263"/>
      <c r="ALK528" s="263"/>
      <c r="ALL528" s="263"/>
      <c r="ALM528" s="263"/>
      <c r="ALN528" s="263"/>
      <c r="ALO528" s="263"/>
      <c r="ALP528" s="263"/>
      <c r="ALQ528" s="263"/>
      <c r="ALR528" s="263"/>
      <c r="ALS528" s="263"/>
      <c r="ALT528" s="263"/>
      <c r="ALU528" s="263"/>
      <c r="ALV528" s="263"/>
      <c r="ALW528" s="263"/>
      <c r="ALX528" s="263"/>
      <c r="ALY528" s="263"/>
      <c r="ALZ528" s="263"/>
      <c r="AMA528" s="263"/>
      <c r="AMB528" s="263"/>
      <c r="AMC528" s="263"/>
      <c r="AMD528" s="263"/>
      <c r="AME528" s="263"/>
      <c r="AMF528" s="263"/>
      <c r="AMG528" s="263"/>
      <c r="AMH528" s="263"/>
      <c r="AMI528" s="263"/>
      <c r="AMJ528" s="263"/>
      <c r="AMK528" s="263"/>
      <c r="AML528" s="263"/>
      <c r="AMM528" s="263"/>
      <c r="AMN528" s="263"/>
      <c r="AMO528" s="263"/>
      <c r="AMP528" s="263"/>
      <c r="AMQ528" s="263"/>
      <c r="AMR528" s="263"/>
      <c r="AMS528" s="263"/>
      <c r="AMT528" s="263"/>
      <c r="AMU528" s="263"/>
      <c r="AMV528" s="263"/>
      <c r="AMW528" s="263"/>
      <c r="AMX528" s="263"/>
      <c r="AMY528" s="263"/>
      <c r="AMZ528" s="263"/>
      <c r="ANA528" s="263"/>
      <c r="ANB528" s="263"/>
      <c r="ANC528" s="263"/>
      <c r="AND528" s="263"/>
      <c r="ANE528" s="263"/>
      <c r="ANF528" s="263"/>
      <c r="ANG528" s="263"/>
      <c r="ANH528" s="263"/>
      <c r="ANI528" s="263"/>
      <c r="ANJ528" s="263"/>
      <c r="ANK528" s="263"/>
      <c r="ANL528" s="263"/>
      <c r="ANM528" s="263"/>
      <c r="ANN528" s="263"/>
      <c r="ANO528" s="263"/>
      <c r="ANP528" s="263"/>
      <c r="ANQ528" s="263"/>
      <c r="ANR528" s="263"/>
      <c r="ANS528" s="263"/>
      <c r="ANT528" s="263"/>
      <c r="ANU528" s="263"/>
      <c r="ANV528" s="263"/>
      <c r="ANW528" s="263"/>
      <c r="ANX528" s="263"/>
      <c r="ANY528" s="263"/>
      <c r="ANZ528" s="263"/>
      <c r="AOA528" s="263"/>
      <c r="AOB528" s="263"/>
      <c r="AOC528" s="263"/>
      <c r="AOD528" s="263"/>
      <c r="AOE528" s="263"/>
      <c r="AOF528" s="263"/>
      <c r="AOG528" s="263"/>
      <c r="AOH528" s="263"/>
      <c r="AOI528" s="263"/>
      <c r="AOJ528" s="263"/>
      <c r="AOK528" s="263"/>
      <c r="AOL528" s="263"/>
      <c r="AOM528" s="263"/>
      <c r="AON528" s="263"/>
      <c r="AOO528" s="263"/>
      <c r="AOP528" s="263"/>
      <c r="AOQ528" s="263"/>
      <c r="AOR528" s="263"/>
      <c r="AOS528" s="263"/>
      <c r="AOT528" s="263"/>
      <c r="AOU528" s="263"/>
    </row>
    <row r="529" spans="1:1087" s="264" customFormat="1">
      <c r="A529" s="332"/>
      <c r="B529" s="328"/>
      <c r="C529" s="292"/>
      <c r="D529" s="292"/>
      <c r="E529" s="292"/>
      <c r="F529" s="333"/>
      <c r="G529" s="334"/>
      <c r="H529" s="334"/>
      <c r="I529" s="335"/>
      <c r="J529" s="292"/>
      <c r="K529" s="336"/>
      <c r="L529" s="292"/>
      <c r="N529" s="263"/>
      <c r="O529" s="263"/>
      <c r="P529" s="263"/>
      <c r="Q529" s="263"/>
      <c r="R529" s="263"/>
      <c r="S529" s="263"/>
      <c r="T529" s="263"/>
      <c r="U529" s="263"/>
      <c r="V529" s="263"/>
      <c r="W529" s="263"/>
      <c r="X529" s="263"/>
      <c r="Y529" s="263"/>
      <c r="Z529" s="263"/>
      <c r="AA529" s="263"/>
      <c r="AB529" s="263"/>
      <c r="AC529" s="263"/>
      <c r="AD529" s="263"/>
      <c r="AE529" s="263"/>
      <c r="AF529" s="263"/>
      <c r="AG529" s="263"/>
      <c r="AH529" s="263"/>
      <c r="AI529" s="263"/>
      <c r="AJ529" s="263"/>
      <c r="AK529" s="263"/>
      <c r="AL529" s="263"/>
      <c r="AM529" s="263"/>
      <c r="AN529" s="263"/>
      <c r="AO529" s="263"/>
      <c r="AP529" s="263"/>
      <c r="AQ529" s="263"/>
      <c r="AR529" s="263"/>
      <c r="AS529" s="263"/>
      <c r="AT529" s="263"/>
      <c r="AU529" s="263"/>
      <c r="AV529" s="263"/>
      <c r="AW529" s="263"/>
      <c r="AX529" s="263"/>
      <c r="AY529" s="263"/>
      <c r="AZ529" s="263"/>
      <c r="BA529" s="263"/>
      <c r="BB529" s="263"/>
      <c r="BC529" s="263"/>
      <c r="BD529" s="263"/>
      <c r="BE529" s="263"/>
      <c r="BF529" s="263"/>
      <c r="BG529" s="263"/>
      <c r="BH529" s="263"/>
      <c r="BI529" s="263"/>
      <c r="BJ529" s="263"/>
      <c r="BK529" s="263"/>
      <c r="BL529" s="263"/>
      <c r="BM529" s="263"/>
      <c r="BN529" s="263"/>
      <c r="BO529" s="263"/>
      <c r="BP529" s="263"/>
      <c r="BQ529" s="263"/>
      <c r="BR529" s="263"/>
      <c r="BS529" s="263"/>
      <c r="BT529" s="263"/>
      <c r="BU529" s="263"/>
      <c r="BV529" s="263"/>
      <c r="BW529" s="263"/>
      <c r="BX529" s="263"/>
      <c r="BY529" s="263"/>
      <c r="BZ529" s="263"/>
      <c r="CA529" s="263"/>
      <c r="CB529" s="263"/>
      <c r="CC529" s="263"/>
      <c r="CD529" s="263"/>
      <c r="CE529" s="263"/>
      <c r="CF529" s="263"/>
      <c r="CG529" s="263"/>
      <c r="CH529" s="263"/>
      <c r="CI529" s="263"/>
      <c r="CJ529" s="263"/>
      <c r="CK529" s="263"/>
      <c r="CL529" s="263"/>
      <c r="CM529" s="263"/>
      <c r="CN529" s="263"/>
      <c r="CO529" s="263"/>
      <c r="CP529" s="263"/>
      <c r="CQ529" s="263"/>
      <c r="CR529" s="263"/>
      <c r="CS529" s="263"/>
      <c r="CT529" s="263"/>
      <c r="CU529" s="263"/>
      <c r="CV529" s="263"/>
      <c r="CW529" s="263"/>
      <c r="CX529" s="263"/>
      <c r="CY529" s="263"/>
      <c r="CZ529" s="263"/>
      <c r="DA529" s="263"/>
      <c r="DB529" s="263"/>
      <c r="DC529" s="263"/>
      <c r="DD529" s="263"/>
      <c r="DE529" s="263"/>
      <c r="DF529" s="263"/>
      <c r="DG529" s="263"/>
      <c r="DH529" s="263"/>
      <c r="DI529" s="263"/>
      <c r="DJ529" s="263"/>
      <c r="DK529" s="263"/>
      <c r="DL529" s="263"/>
      <c r="DM529" s="263"/>
      <c r="DN529" s="263"/>
      <c r="DO529" s="263"/>
      <c r="DP529" s="263"/>
      <c r="DQ529" s="263"/>
      <c r="DR529" s="263"/>
      <c r="DS529" s="263"/>
      <c r="DT529" s="263"/>
      <c r="DU529" s="263"/>
      <c r="DV529" s="263"/>
      <c r="DW529" s="263"/>
      <c r="DX529" s="263"/>
      <c r="DY529" s="263"/>
      <c r="DZ529" s="263"/>
      <c r="EA529" s="263"/>
      <c r="EB529" s="263"/>
      <c r="EC529" s="263"/>
      <c r="ED529" s="263"/>
      <c r="EE529" s="263"/>
      <c r="EF529" s="263"/>
      <c r="EG529" s="263"/>
      <c r="EH529" s="263"/>
      <c r="EI529" s="263"/>
      <c r="EJ529" s="263"/>
      <c r="EK529" s="263"/>
      <c r="EL529" s="263"/>
      <c r="EM529" s="263"/>
      <c r="EN529" s="263"/>
      <c r="EO529" s="263"/>
      <c r="EP529" s="263"/>
      <c r="EQ529" s="263"/>
      <c r="ER529" s="263"/>
      <c r="ES529" s="263"/>
      <c r="ET529" s="263"/>
      <c r="EU529" s="263"/>
      <c r="EV529" s="263"/>
      <c r="EW529" s="263"/>
      <c r="EX529" s="263"/>
      <c r="EY529" s="263"/>
      <c r="EZ529" s="263"/>
      <c r="FA529" s="263"/>
      <c r="FB529" s="263"/>
      <c r="FC529" s="263"/>
      <c r="FD529" s="263"/>
      <c r="FE529" s="263"/>
      <c r="FF529" s="263"/>
      <c r="FG529" s="263"/>
      <c r="FH529" s="263"/>
      <c r="FI529" s="263"/>
      <c r="FJ529" s="263"/>
      <c r="FK529" s="263"/>
      <c r="FL529" s="263"/>
      <c r="FM529" s="263"/>
      <c r="FN529" s="263"/>
      <c r="FO529" s="263"/>
      <c r="FP529" s="263"/>
      <c r="FQ529" s="263"/>
      <c r="FR529" s="263"/>
      <c r="FS529" s="263"/>
      <c r="FT529" s="263"/>
      <c r="FU529" s="263"/>
      <c r="FV529" s="263"/>
      <c r="FW529" s="263"/>
      <c r="FX529" s="263"/>
      <c r="FY529" s="263"/>
      <c r="FZ529" s="263"/>
      <c r="GA529" s="263"/>
      <c r="GB529" s="263"/>
      <c r="GC529" s="263"/>
      <c r="GD529" s="263"/>
      <c r="GE529" s="263"/>
      <c r="GF529" s="263"/>
      <c r="GG529" s="263"/>
      <c r="GH529" s="263"/>
      <c r="GI529" s="263"/>
      <c r="GJ529" s="263"/>
      <c r="GK529" s="263"/>
      <c r="GL529" s="263"/>
      <c r="GM529" s="263"/>
      <c r="GN529" s="263"/>
      <c r="GO529" s="263"/>
      <c r="GP529" s="263"/>
      <c r="GQ529" s="263"/>
      <c r="GR529" s="263"/>
      <c r="GS529" s="263"/>
      <c r="GT529" s="263"/>
      <c r="GU529" s="263"/>
      <c r="GV529" s="263"/>
      <c r="GW529" s="263"/>
      <c r="GX529" s="263"/>
      <c r="GY529" s="263"/>
      <c r="GZ529" s="263"/>
      <c r="HA529" s="263"/>
      <c r="HB529" s="263"/>
      <c r="HC529" s="263"/>
      <c r="HD529" s="263"/>
      <c r="HE529" s="263"/>
      <c r="HF529" s="263"/>
      <c r="HG529" s="263"/>
      <c r="HH529" s="263"/>
      <c r="HI529" s="263"/>
      <c r="HJ529" s="263"/>
      <c r="HK529" s="263"/>
      <c r="HL529" s="263"/>
      <c r="HM529" s="263"/>
      <c r="HN529" s="263"/>
      <c r="HO529" s="263"/>
      <c r="HP529" s="263"/>
      <c r="HQ529" s="263"/>
      <c r="HR529" s="263"/>
      <c r="HS529" s="263"/>
      <c r="HT529" s="263"/>
      <c r="HU529" s="263"/>
      <c r="HV529" s="263"/>
      <c r="HW529" s="263"/>
      <c r="HX529" s="263"/>
      <c r="HY529" s="263"/>
      <c r="HZ529" s="263"/>
      <c r="IA529" s="263"/>
      <c r="IB529" s="263"/>
      <c r="IC529" s="263"/>
      <c r="ID529" s="263"/>
      <c r="IE529" s="263"/>
      <c r="IF529" s="263"/>
      <c r="IG529" s="263"/>
      <c r="IH529" s="263"/>
      <c r="II529" s="263"/>
      <c r="IJ529" s="263"/>
      <c r="IK529" s="263"/>
      <c r="IL529" s="263"/>
      <c r="IM529" s="263"/>
      <c r="IN529" s="263"/>
      <c r="IO529" s="263"/>
      <c r="IP529" s="263"/>
      <c r="IQ529" s="263"/>
      <c r="IR529" s="263"/>
      <c r="IS529" s="263"/>
      <c r="IT529" s="263"/>
      <c r="IU529" s="263"/>
      <c r="IV529" s="263"/>
      <c r="IW529" s="263"/>
      <c r="IX529" s="263"/>
      <c r="IY529" s="263"/>
      <c r="IZ529" s="263"/>
      <c r="JA529" s="263"/>
      <c r="JB529" s="263"/>
      <c r="JC529" s="263"/>
      <c r="JD529" s="263"/>
      <c r="JE529" s="263"/>
      <c r="JF529" s="263"/>
      <c r="JG529" s="263"/>
      <c r="JH529" s="263"/>
      <c r="JI529" s="263"/>
      <c r="JJ529" s="263"/>
      <c r="JK529" s="263"/>
      <c r="JL529" s="263"/>
      <c r="JM529" s="263"/>
      <c r="JN529" s="263"/>
      <c r="JO529" s="263"/>
      <c r="JP529" s="263"/>
      <c r="JQ529" s="263"/>
      <c r="JR529" s="263"/>
      <c r="JS529" s="263"/>
      <c r="JT529" s="263"/>
      <c r="JU529" s="263"/>
      <c r="JV529" s="263"/>
      <c r="JW529" s="263"/>
      <c r="JX529" s="263"/>
      <c r="JY529" s="263"/>
      <c r="JZ529" s="263"/>
      <c r="KA529" s="263"/>
      <c r="KB529" s="263"/>
      <c r="KC529" s="263"/>
      <c r="KD529" s="263"/>
      <c r="KE529" s="263"/>
      <c r="KF529" s="263"/>
      <c r="KG529" s="263"/>
      <c r="KH529" s="263"/>
      <c r="KI529" s="263"/>
      <c r="KJ529" s="263"/>
      <c r="KK529" s="263"/>
      <c r="KL529" s="263"/>
      <c r="KM529" s="263"/>
      <c r="KN529" s="263"/>
      <c r="KO529" s="263"/>
      <c r="KP529" s="263"/>
      <c r="KQ529" s="263"/>
      <c r="KR529" s="263"/>
      <c r="KS529" s="263"/>
      <c r="KT529" s="263"/>
      <c r="KU529" s="263"/>
      <c r="KV529" s="263"/>
      <c r="KW529" s="263"/>
      <c r="KX529" s="263"/>
      <c r="KY529" s="263"/>
      <c r="KZ529" s="263"/>
      <c r="LA529" s="263"/>
      <c r="LB529" s="263"/>
      <c r="LC529" s="263"/>
      <c r="LD529" s="263"/>
      <c r="LE529" s="263"/>
      <c r="LF529" s="263"/>
      <c r="LG529" s="263"/>
      <c r="LH529" s="263"/>
      <c r="LI529" s="263"/>
      <c r="LJ529" s="263"/>
      <c r="LK529" s="263"/>
      <c r="LL529" s="263"/>
      <c r="LM529" s="263"/>
      <c r="LN529" s="263"/>
      <c r="LO529" s="263"/>
      <c r="LP529" s="263"/>
      <c r="LQ529" s="263"/>
      <c r="LR529" s="263"/>
      <c r="LS529" s="263"/>
      <c r="LT529" s="263"/>
      <c r="LU529" s="263"/>
      <c r="LV529" s="263"/>
      <c r="LW529" s="263"/>
      <c r="LX529" s="263"/>
      <c r="LY529" s="263"/>
      <c r="LZ529" s="263"/>
      <c r="MA529" s="263"/>
      <c r="MB529" s="263"/>
      <c r="MC529" s="263"/>
      <c r="MD529" s="263"/>
      <c r="ME529" s="263"/>
      <c r="MF529" s="263"/>
      <c r="MG529" s="263"/>
      <c r="MH529" s="263"/>
      <c r="MI529" s="263"/>
      <c r="MJ529" s="263"/>
      <c r="MK529" s="263"/>
      <c r="ML529" s="263"/>
      <c r="MM529" s="263"/>
      <c r="MN529" s="263"/>
      <c r="MO529" s="263"/>
      <c r="MP529" s="263"/>
      <c r="MQ529" s="263"/>
      <c r="MR529" s="263"/>
      <c r="MS529" s="263"/>
      <c r="MT529" s="263"/>
      <c r="MU529" s="263"/>
      <c r="MV529" s="263"/>
      <c r="MW529" s="263"/>
      <c r="MX529" s="263"/>
      <c r="MY529" s="263"/>
      <c r="MZ529" s="263"/>
      <c r="NA529" s="263"/>
      <c r="NB529" s="263"/>
      <c r="NC529" s="263"/>
      <c r="ND529" s="263"/>
      <c r="NE529" s="263"/>
      <c r="NF529" s="263"/>
      <c r="NG529" s="263"/>
      <c r="NH529" s="263"/>
      <c r="NI529" s="263"/>
      <c r="NJ529" s="263"/>
      <c r="NK529" s="263"/>
      <c r="NL529" s="263"/>
      <c r="NM529" s="263"/>
      <c r="NN529" s="263"/>
      <c r="NO529" s="263"/>
      <c r="NP529" s="263"/>
      <c r="NQ529" s="263"/>
      <c r="NR529" s="263"/>
      <c r="NS529" s="263"/>
      <c r="NT529" s="263"/>
      <c r="NU529" s="263"/>
      <c r="NV529" s="263"/>
      <c r="NW529" s="263"/>
      <c r="NX529" s="263"/>
      <c r="NY529" s="263"/>
      <c r="NZ529" s="263"/>
      <c r="OA529" s="263"/>
      <c r="OB529" s="263"/>
      <c r="OC529" s="263"/>
      <c r="OD529" s="263"/>
      <c r="OE529" s="263"/>
      <c r="OF529" s="263"/>
      <c r="OG529" s="263"/>
      <c r="OH529" s="263"/>
      <c r="OI529" s="263"/>
      <c r="OJ529" s="263"/>
      <c r="OK529" s="263"/>
      <c r="OL529" s="263"/>
      <c r="OM529" s="263"/>
      <c r="ON529" s="263"/>
      <c r="OO529" s="263"/>
      <c r="OP529" s="263"/>
      <c r="OQ529" s="263"/>
      <c r="OR529" s="263"/>
      <c r="OS529" s="263"/>
      <c r="OT529" s="263"/>
      <c r="OU529" s="263"/>
      <c r="OV529" s="263"/>
      <c r="OW529" s="263"/>
      <c r="OX529" s="263"/>
      <c r="OY529" s="263"/>
      <c r="OZ529" s="263"/>
      <c r="PA529" s="263"/>
      <c r="PB529" s="263"/>
      <c r="PC529" s="263"/>
      <c r="PD529" s="263"/>
      <c r="PE529" s="263"/>
      <c r="PF529" s="263"/>
      <c r="PG529" s="263"/>
      <c r="PH529" s="263"/>
      <c r="PI529" s="263"/>
      <c r="PJ529" s="263"/>
      <c r="PK529" s="263"/>
      <c r="PL529" s="263"/>
      <c r="PM529" s="263"/>
      <c r="PN529" s="263"/>
      <c r="PO529" s="263"/>
      <c r="PP529" s="263"/>
      <c r="PQ529" s="263"/>
      <c r="PR529" s="263"/>
      <c r="PS529" s="263"/>
      <c r="PT529" s="263"/>
      <c r="PU529" s="263"/>
      <c r="PV529" s="263"/>
      <c r="PW529" s="263"/>
      <c r="PX529" s="263"/>
      <c r="PY529" s="263"/>
      <c r="PZ529" s="263"/>
      <c r="QA529" s="263"/>
      <c r="QB529" s="263"/>
      <c r="QC529" s="263"/>
      <c r="QD529" s="263"/>
      <c r="QE529" s="263"/>
      <c r="QF529" s="263"/>
      <c r="QG529" s="263"/>
      <c r="QH529" s="263"/>
      <c r="QI529" s="263"/>
      <c r="QJ529" s="263"/>
      <c r="QK529" s="263"/>
      <c r="QL529" s="263"/>
      <c r="QM529" s="263"/>
      <c r="QN529" s="263"/>
      <c r="QO529" s="263"/>
      <c r="QP529" s="263"/>
      <c r="QQ529" s="263"/>
      <c r="QR529" s="263"/>
      <c r="QS529" s="263"/>
      <c r="QT529" s="263"/>
      <c r="QU529" s="263"/>
      <c r="QV529" s="263"/>
      <c r="QW529" s="263"/>
      <c r="QX529" s="263"/>
      <c r="QY529" s="263"/>
      <c r="QZ529" s="263"/>
      <c r="RA529" s="263"/>
      <c r="RB529" s="263"/>
      <c r="RC529" s="263"/>
      <c r="RD529" s="263"/>
      <c r="RE529" s="263"/>
      <c r="RF529" s="263"/>
      <c r="RG529" s="263"/>
      <c r="RH529" s="263"/>
      <c r="RI529" s="263"/>
      <c r="RJ529" s="263"/>
      <c r="RK529" s="263"/>
      <c r="RL529" s="263"/>
      <c r="RM529" s="263"/>
      <c r="RN529" s="263"/>
      <c r="RO529" s="263"/>
      <c r="RP529" s="263"/>
      <c r="RQ529" s="263"/>
      <c r="RR529" s="263"/>
      <c r="RS529" s="263"/>
      <c r="RT529" s="263"/>
      <c r="RU529" s="263"/>
      <c r="RV529" s="263"/>
      <c r="RW529" s="263"/>
      <c r="RX529" s="263"/>
      <c r="RY529" s="263"/>
      <c r="RZ529" s="263"/>
      <c r="SA529" s="263"/>
      <c r="SB529" s="263"/>
      <c r="SC529" s="263"/>
      <c r="SD529" s="263"/>
      <c r="SE529" s="263"/>
      <c r="SF529" s="263"/>
      <c r="SG529" s="263"/>
      <c r="SH529" s="263"/>
      <c r="SI529" s="263"/>
      <c r="SJ529" s="263"/>
      <c r="SK529" s="263"/>
      <c r="SL529" s="263"/>
      <c r="SM529" s="263"/>
      <c r="SN529" s="263"/>
      <c r="SO529" s="263"/>
      <c r="SP529" s="263"/>
      <c r="SQ529" s="263"/>
      <c r="SR529" s="263"/>
      <c r="SS529" s="263"/>
      <c r="ST529" s="263"/>
      <c r="SU529" s="263"/>
      <c r="SV529" s="263"/>
      <c r="SW529" s="263"/>
      <c r="SX529" s="263"/>
      <c r="SY529" s="263"/>
      <c r="SZ529" s="263"/>
      <c r="TA529" s="263"/>
      <c r="TB529" s="263"/>
      <c r="TC529" s="263"/>
      <c r="TD529" s="263"/>
      <c r="TE529" s="263"/>
      <c r="TF529" s="263"/>
      <c r="TG529" s="263"/>
      <c r="TH529" s="263"/>
      <c r="TI529" s="263"/>
      <c r="TJ529" s="263"/>
      <c r="TK529" s="263"/>
      <c r="TL529" s="263"/>
      <c r="TM529" s="263"/>
      <c r="TN529" s="263"/>
      <c r="TO529" s="263"/>
      <c r="TP529" s="263"/>
      <c r="TQ529" s="263"/>
      <c r="TR529" s="263"/>
      <c r="TS529" s="263"/>
      <c r="TT529" s="263"/>
      <c r="TU529" s="263"/>
      <c r="TV529" s="263"/>
      <c r="TW529" s="263"/>
      <c r="TX529" s="263"/>
      <c r="TY529" s="263"/>
      <c r="TZ529" s="263"/>
      <c r="UA529" s="263"/>
      <c r="UB529" s="263"/>
      <c r="UC529" s="263"/>
      <c r="UD529" s="263"/>
      <c r="UE529" s="263"/>
      <c r="UF529" s="263"/>
      <c r="UG529" s="263"/>
      <c r="UH529" s="263"/>
      <c r="UI529" s="263"/>
      <c r="UJ529" s="263"/>
      <c r="UK529" s="263"/>
      <c r="UL529" s="263"/>
      <c r="UM529" s="263"/>
      <c r="UN529" s="263"/>
      <c r="UO529" s="263"/>
      <c r="UP529" s="263"/>
      <c r="UQ529" s="263"/>
      <c r="UR529" s="263"/>
      <c r="US529" s="263"/>
      <c r="UT529" s="263"/>
      <c r="UU529" s="263"/>
      <c r="UV529" s="263"/>
      <c r="UW529" s="263"/>
      <c r="UX529" s="263"/>
      <c r="UY529" s="263"/>
      <c r="UZ529" s="263"/>
      <c r="VA529" s="263"/>
      <c r="VB529" s="263"/>
      <c r="VC529" s="263"/>
      <c r="VD529" s="263"/>
      <c r="VE529" s="263"/>
      <c r="VF529" s="263"/>
      <c r="VG529" s="263"/>
      <c r="VH529" s="263"/>
      <c r="VI529" s="263"/>
      <c r="VJ529" s="263"/>
      <c r="VK529" s="263"/>
      <c r="VL529" s="263"/>
      <c r="VM529" s="263"/>
      <c r="VN529" s="263"/>
      <c r="VO529" s="263"/>
      <c r="VP529" s="263"/>
      <c r="VQ529" s="263"/>
      <c r="VR529" s="263"/>
      <c r="VS529" s="263"/>
      <c r="VT529" s="263"/>
      <c r="VU529" s="263"/>
      <c r="VV529" s="263"/>
      <c r="VW529" s="263"/>
      <c r="VX529" s="263"/>
      <c r="VY529" s="263"/>
      <c r="VZ529" s="263"/>
      <c r="WA529" s="263"/>
      <c r="WB529" s="263"/>
      <c r="WC529" s="263"/>
      <c r="WD529" s="263"/>
      <c r="WE529" s="263"/>
      <c r="WF529" s="263"/>
      <c r="WG529" s="263"/>
      <c r="WH529" s="263"/>
      <c r="WI529" s="263"/>
      <c r="WJ529" s="263"/>
      <c r="WK529" s="263"/>
      <c r="WL529" s="263"/>
      <c r="WM529" s="263"/>
      <c r="WN529" s="263"/>
      <c r="WO529" s="263"/>
      <c r="WP529" s="263"/>
      <c r="WQ529" s="263"/>
      <c r="WR529" s="263"/>
      <c r="WS529" s="263"/>
      <c r="WT529" s="263"/>
      <c r="WU529" s="263"/>
      <c r="WV529" s="263"/>
      <c r="WW529" s="263"/>
      <c r="WX529" s="263"/>
      <c r="WY529" s="263"/>
      <c r="WZ529" s="263"/>
      <c r="XA529" s="263"/>
      <c r="XB529" s="263"/>
      <c r="XC529" s="263"/>
      <c r="XD529" s="263"/>
      <c r="XE529" s="263"/>
      <c r="XF529" s="263"/>
      <c r="XG529" s="263"/>
      <c r="XH529" s="263"/>
      <c r="XI529" s="263"/>
      <c r="XJ529" s="263"/>
      <c r="XK529" s="263"/>
      <c r="XL529" s="263"/>
      <c r="XM529" s="263"/>
      <c r="XN529" s="263"/>
      <c r="XO529" s="263"/>
      <c r="XP529" s="263"/>
      <c r="XQ529" s="263"/>
      <c r="XR529" s="263"/>
      <c r="XS529" s="263"/>
      <c r="XT529" s="263"/>
      <c r="XU529" s="263"/>
      <c r="XV529" s="263"/>
      <c r="XW529" s="263"/>
      <c r="XX529" s="263"/>
      <c r="XY529" s="263"/>
      <c r="XZ529" s="263"/>
      <c r="YA529" s="263"/>
      <c r="YB529" s="263"/>
      <c r="YC529" s="263"/>
      <c r="YD529" s="263"/>
      <c r="YE529" s="263"/>
      <c r="YF529" s="263"/>
      <c r="YG529" s="263"/>
      <c r="YH529" s="263"/>
      <c r="YI529" s="263"/>
      <c r="YJ529" s="263"/>
      <c r="YK529" s="263"/>
      <c r="YL529" s="263"/>
      <c r="YM529" s="263"/>
      <c r="YN529" s="263"/>
      <c r="YO529" s="263"/>
      <c r="YP529" s="263"/>
      <c r="YQ529" s="263"/>
      <c r="YR529" s="263"/>
      <c r="YS529" s="263"/>
      <c r="YT529" s="263"/>
      <c r="YU529" s="263"/>
      <c r="YV529" s="263"/>
      <c r="YW529" s="263"/>
      <c r="YX529" s="263"/>
      <c r="YY529" s="263"/>
      <c r="YZ529" s="263"/>
      <c r="ZA529" s="263"/>
      <c r="ZB529" s="263"/>
      <c r="ZC529" s="263"/>
      <c r="ZD529" s="263"/>
      <c r="ZE529" s="263"/>
      <c r="ZF529" s="263"/>
      <c r="ZG529" s="263"/>
      <c r="ZH529" s="263"/>
      <c r="ZI529" s="263"/>
      <c r="ZJ529" s="263"/>
      <c r="ZK529" s="263"/>
      <c r="ZL529" s="263"/>
      <c r="ZM529" s="263"/>
      <c r="ZN529" s="263"/>
      <c r="ZO529" s="263"/>
      <c r="ZP529" s="263"/>
      <c r="ZQ529" s="263"/>
      <c r="ZR529" s="263"/>
      <c r="ZS529" s="263"/>
      <c r="ZT529" s="263"/>
      <c r="ZU529" s="263"/>
      <c r="ZV529" s="263"/>
      <c r="ZW529" s="263"/>
      <c r="ZX529" s="263"/>
      <c r="ZY529" s="263"/>
      <c r="ZZ529" s="263"/>
      <c r="AAA529" s="263"/>
      <c r="AAB529" s="263"/>
      <c r="AAC529" s="263"/>
      <c r="AAD529" s="263"/>
      <c r="AAE529" s="263"/>
      <c r="AAF529" s="263"/>
      <c r="AAG529" s="263"/>
      <c r="AAH529" s="263"/>
      <c r="AAI529" s="263"/>
      <c r="AAJ529" s="263"/>
      <c r="AAK529" s="263"/>
      <c r="AAL529" s="263"/>
      <c r="AAM529" s="263"/>
      <c r="AAN529" s="263"/>
      <c r="AAO529" s="263"/>
      <c r="AAP529" s="263"/>
      <c r="AAQ529" s="263"/>
      <c r="AAR529" s="263"/>
      <c r="AAS529" s="263"/>
      <c r="AAT529" s="263"/>
      <c r="AAU529" s="263"/>
      <c r="AAV529" s="263"/>
      <c r="AAW529" s="263"/>
      <c r="AAX529" s="263"/>
      <c r="AAY529" s="263"/>
      <c r="AAZ529" s="263"/>
      <c r="ABA529" s="263"/>
      <c r="ABB529" s="263"/>
      <c r="ABC529" s="263"/>
      <c r="ABD529" s="263"/>
      <c r="ABE529" s="263"/>
      <c r="ABF529" s="263"/>
      <c r="ABG529" s="263"/>
      <c r="ABH529" s="263"/>
      <c r="ABI529" s="263"/>
      <c r="ABJ529" s="263"/>
      <c r="ABK529" s="263"/>
      <c r="ABL529" s="263"/>
      <c r="ABM529" s="263"/>
      <c r="ABN529" s="263"/>
      <c r="ABO529" s="263"/>
      <c r="ABP529" s="263"/>
      <c r="ABQ529" s="263"/>
      <c r="ABR529" s="263"/>
      <c r="ABS529" s="263"/>
      <c r="ABT529" s="263"/>
      <c r="ABU529" s="263"/>
      <c r="ABV529" s="263"/>
      <c r="ABW529" s="263"/>
      <c r="ABX529" s="263"/>
      <c r="ABY529" s="263"/>
      <c r="ABZ529" s="263"/>
      <c r="ACA529" s="263"/>
      <c r="ACB529" s="263"/>
      <c r="ACC529" s="263"/>
      <c r="ACD529" s="263"/>
      <c r="ACE529" s="263"/>
      <c r="ACF529" s="263"/>
      <c r="ACG529" s="263"/>
      <c r="ACH529" s="263"/>
      <c r="ACI529" s="263"/>
      <c r="ACJ529" s="263"/>
      <c r="ACK529" s="263"/>
      <c r="ACL529" s="263"/>
      <c r="ACM529" s="263"/>
      <c r="ACN529" s="263"/>
      <c r="ACO529" s="263"/>
      <c r="ACP529" s="263"/>
      <c r="ACQ529" s="263"/>
      <c r="ACR529" s="263"/>
      <c r="ACS529" s="263"/>
      <c r="ACT529" s="263"/>
      <c r="ACU529" s="263"/>
      <c r="ACV529" s="263"/>
      <c r="ACW529" s="263"/>
      <c r="ACX529" s="263"/>
      <c r="ACY529" s="263"/>
      <c r="ACZ529" s="263"/>
      <c r="ADA529" s="263"/>
      <c r="ADB529" s="263"/>
      <c r="ADC529" s="263"/>
      <c r="ADD529" s="263"/>
      <c r="ADE529" s="263"/>
      <c r="ADF529" s="263"/>
      <c r="ADG529" s="263"/>
      <c r="ADH529" s="263"/>
      <c r="ADI529" s="263"/>
      <c r="ADJ529" s="263"/>
      <c r="ADK529" s="263"/>
      <c r="ADL529" s="263"/>
      <c r="ADM529" s="263"/>
      <c r="ADN529" s="263"/>
      <c r="ADO529" s="263"/>
      <c r="ADP529" s="263"/>
      <c r="ADQ529" s="263"/>
      <c r="ADR529" s="263"/>
      <c r="ADS529" s="263"/>
      <c r="ADT529" s="263"/>
      <c r="ADU529" s="263"/>
      <c r="ADV529" s="263"/>
      <c r="ADW529" s="263"/>
      <c r="ADX529" s="263"/>
      <c r="ADY529" s="263"/>
      <c r="ADZ529" s="263"/>
      <c r="AEA529" s="263"/>
      <c r="AEB529" s="263"/>
      <c r="AEC529" s="263"/>
      <c r="AED529" s="263"/>
      <c r="AEE529" s="263"/>
      <c r="AEF529" s="263"/>
      <c r="AEG529" s="263"/>
      <c r="AEH529" s="263"/>
      <c r="AEI529" s="263"/>
      <c r="AEJ529" s="263"/>
      <c r="AEK529" s="263"/>
      <c r="AEL529" s="263"/>
      <c r="AEM529" s="263"/>
      <c r="AEN529" s="263"/>
      <c r="AEO529" s="263"/>
      <c r="AEP529" s="263"/>
      <c r="AEQ529" s="263"/>
      <c r="AER529" s="263"/>
      <c r="AES529" s="263"/>
      <c r="AET529" s="263"/>
      <c r="AEU529" s="263"/>
      <c r="AEV529" s="263"/>
      <c r="AEW529" s="263"/>
      <c r="AEX529" s="263"/>
      <c r="AEY529" s="263"/>
      <c r="AEZ529" s="263"/>
      <c r="AFA529" s="263"/>
      <c r="AFB529" s="263"/>
      <c r="AFC529" s="263"/>
      <c r="AFD529" s="263"/>
      <c r="AFE529" s="263"/>
      <c r="AFF529" s="263"/>
      <c r="AFG529" s="263"/>
      <c r="AFH529" s="263"/>
      <c r="AFI529" s="263"/>
      <c r="AFJ529" s="263"/>
      <c r="AFK529" s="263"/>
      <c r="AFL529" s="263"/>
      <c r="AFM529" s="263"/>
      <c r="AFN529" s="263"/>
      <c r="AFO529" s="263"/>
      <c r="AFP529" s="263"/>
      <c r="AFQ529" s="263"/>
      <c r="AFR529" s="263"/>
      <c r="AFS529" s="263"/>
      <c r="AFT529" s="263"/>
      <c r="AFU529" s="263"/>
      <c r="AFV529" s="263"/>
      <c r="AFW529" s="263"/>
      <c r="AFX529" s="263"/>
      <c r="AFY529" s="263"/>
      <c r="AFZ529" s="263"/>
      <c r="AGA529" s="263"/>
      <c r="AGB529" s="263"/>
      <c r="AGC529" s="263"/>
      <c r="AGD529" s="263"/>
      <c r="AGE529" s="263"/>
      <c r="AGF529" s="263"/>
      <c r="AGG529" s="263"/>
      <c r="AGH529" s="263"/>
      <c r="AGI529" s="263"/>
      <c r="AGJ529" s="263"/>
      <c r="AGK529" s="263"/>
      <c r="AGL529" s="263"/>
      <c r="AGM529" s="263"/>
      <c r="AGN529" s="263"/>
      <c r="AGO529" s="263"/>
      <c r="AGP529" s="263"/>
      <c r="AGQ529" s="263"/>
      <c r="AGR529" s="263"/>
      <c r="AGS529" s="263"/>
      <c r="AGT529" s="263"/>
      <c r="AGU529" s="263"/>
      <c r="AGV529" s="263"/>
      <c r="AGW529" s="263"/>
      <c r="AGX529" s="263"/>
      <c r="AGY529" s="263"/>
      <c r="AGZ529" s="263"/>
      <c r="AHA529" s="263"/>
      <c r="AHB529" s="263"/>
      <c r="AHC529" s="263"/>
      <c r="AHD529" s="263"/>
      <c r="AHE529" s="263"/>
      <c r="AHF529" s="263"/>
      <c r="AHG529" s="263"/>
      <c r="AHH529" s="263"/>
      <c r="AHI529" s="263"/>
      <c r="AHJ529" s="263"/>
      <c r="AHK529" s="263"/>
      <c r="AHL529" s="263"/>
      <c r="AHM529" s="263"/>
      <c r="AHN529" s="263"/>
      <c r="AHO529" s="263"/>
      <c r="AHP529" s="263"/>
      <c r="AHQ529" s="263"/>
      <c r="AHR529" s="263"/>
      <c r="AHS529" s="263"/>
      <c r="AHT529" s="263"/>
      <c r="AHU529" s="263"/>
      <c r="AHV529" s="263"/>
      <c r="AHW529" s="263"/>
      <c r="AHX529" s="263"/>
      <c r="AHY529" s="263"/>
      <c r="AHZ529" s="263"/>
      <c r="AIA529" s="263"/>
      <c r="AIB529" s="263"/>
      <c r="AIC529" s="263"/>
      <c r="AID529" s="263"/>
      <c r="AIE529" s="263"/>
      <c r="AIF529" s="263"/>
      <c r="AIG529" s="263"/>
      <c r="AIH529" s="263"/>
      <c r="AII529" s="263"/>
      <c r="AIJ529" s="263"/>
      <c r="AIK529" s="263"/>
      <c r="AIL529" s="263"/>
      <c r="AIM529" s="263"/>
      <c r="AIN529" s="263"/>
      <c r="AIO529" s="263"/>
      <c r="AIP529" s="263"/>
      <c r="AIQ529" s="263"/>
      <c r="AIR529" s="263"/>
      <c r="AIS529" s="263"/>
      <c r="AIT529" s="263"/>
      <c r="AIU529" s="263"/>
      <c r="AIV529" s="263"/>
      <c r="AIW529" s="263"/>
      <c r="AIX529" s="263"/>
      <c r="AIY529" s="263"/>
      <c r="AIZ529" s="263"/>
      <c r="AJA529" s="263"/>
      <c r="AJB529" s="263"/>
      <c r="AJC529" s="263"/>
      <c r="AJD529" s="263"/>
      <c r="AJE529" s="263"/>
      <c r="AJF529" s="263"/>
      <c r="AJG529" s="263"/>
      <c r="AJH529" s="263"/>
      <c r="AJI529" s="263"/>
      <c r="AJJ529" s="263"/>
      <c r="AJK529" s="263"/>
      <c r="AJL529" s="263"/>
      <c r="AJM529" s="263"/>
      <c r="AJN529" s="263"/>
      <c r="AJO529" s="263"/>
      <c r="AJP529" s="263"/>
      <c r="AJQ529" s="263"/>
      <c r="AJR529" s="263"/>
      <c r="AJS529" s="263"/>
      <c r="AJT529" s="263"/>
      <c r="AJU529" s="263"/>
      <c r="AJV529" s="263"/>
      <c r="AJW529" s="263"/>
      <c r="AJX529" s="263"/>
      <c r="AJY529" s="263"/>
      <c r="AJZ529" s="263"/>
      <c r="AKA529" s="263"/>
      <c r="AKB529" s="263"/>
      <c r="AKC529" s="263"/>
      <c r="AKD529" s="263"/>
      <c r="AKE529" s="263"/>
      <c r="AKF529" s="263"/>
      <c r="AKG529" s="263"/>
      <c r="AKH529" s="263"/>
      <c r="AKI529" s="263"/>
      <c r="AKJ529" s="263"/>
      <c r="AKK529" s="263"/>
      <c r="AKL529" s="263"/>
      <c r="AKM529" s="263"/>
      <c r="AKN529" s="263"/>
      <c r="AKO529" s="263"/>
      <c r="AKP529" s="263"/>
      <c r="AKQ529" s="263"/>
      <c r="AKR529" s="263"/>
      <c r="AKS529" s="263"/>
      <c r="AKT529" s="263"/>
      <c r="AKU529" s="263"/>
      <c r="AKV529" s="263"/>
      <c r="AKW529" s="263"/>
      <c r="AKX529" s="263"/>
      <c r="AKY529" s="263"/>
      <c r="AKZ529" s="263"/>
      <c r="ALA529" s="263"/>
      <c r="ALB529" s="263"/>
      <c r="ALC529" s="263"/>
      <c r="ALD529" s="263"/>
      <c r="ALE529" s="263"/>
      <c r="ALF529" s="263"/>
      <c r="ALG529" s="263"/>
      <c r="ALH529" s="263"/>
      <c r="ALI529" s="263"/>
      <c r="ALJ529" s="263"/>
      <c r="ALK529" s="263"/>
      <c r="ALL529" s="263"/>
      <c r="ALM529" s="263"/>
      <c r="ALN529" s="263"/>
      <c r="ALO529" s="263"/>
      <c r="ALP529" s="263"/>
      <c r="ALQ529" s="263"/>
      <c r="ALR529" s="263"/>
      <c r="ALS529" s="263"/>
      <c r="ALT529" s="263"/>
      <c r="ALU529" s="263"/>
      <c r="ALV529" s="263"/>
      <c r="ALW529" s="263"/>
      <c r="ALX529" s="263"/>
      <c r="ALY529" s="263"/>
      <c r="ALZ529" s="263"/>
      <c r="AMA529" s="263"/>
      <c r="AMB529" s="263"/>
      <c r="AMC529" s="263"/>
      <c r="AMD529" s="263"/>
      <c r="AME529" s="263"/>
      <c r="AMF529" s="263"/>
      <c r="AMG529" s="263"/>
      <c r="AMH529" s="263"/>
      <c r="AMI529" s="263"/>
      <c r="AMJ529" s="263"/>
      <c r="AMK529" s="263"/>
      <c r="AML529" s="263"/>
      <c r="AMM529" s="263"/>
      <c r="AMN529" s="263"/>
      <c r="AMO529" s="263"/>
      <c r="AMP529" s="263"/>
      <c r="AMQ529" s="263"/>
      <c r="AMR529" s="263"/>
      <c r="AMS529" s="263"/>
      <c r="AMT529" s="263"/>
      <c r="AMU529" s="263"/>
      <c r="AMV529" s="263"/>
      <c r="AMW529" s="263"/>
      <c r="AMX529" s="263"/>
      <c r="AMY529" s="263"/>
      <c r="AMZ529" s="263"/>
      <c r="ANA529" s="263"/>
      <c r="ANB529" s="263"/>
      <c r="ANC529" s="263"/>
      <c r="AND529" s="263"/>
      <c r="ANE529" s="263"/>
      <c r="ANF529" s="263"/>
      <c r="ANG529" s="263"/>
      <c r="ANH529" s="263"/>
      <c r="ANI529" s="263"/>
      <c r="ANJ529" s="263"/>
      <c r="ANK529" s="263"/>
      <c r="ANL529" s="263"/>
      <c r="ANM529" s="263"/>
      <c r="ANN529" s="263"/>
      <c r="ANO529" s="263"/>
      <c r="ANP529" s="263"/>
      <c r="ANQ529" s="263"/>
      <c r="ANR529" s="263"/>
      <c r="ANS529" s="263"/>
      <c r="ANT529" s="263"/>
      <c r="ANU529" s="263"/>
      <c r="ANV529" s="263"/>
      <c r="ANW529" s="263"/>
      <c r="ANX529" s="263"/>
      <c r="ANY529" s="263"/>
      <c r="ANZ529" s="263"/>
      <c r="AOA529" s="263"/>
      <c r="AOB529" s="263"/>
      <c r="AOC529" s="263"/>
      <c r="AOD529" s="263"/>
      <c r="AOE529" s="263"/>
      <c r="AOF529" s="263"/>
      <c r="AOG529" s="263"/>
      <c r="AOH529" s="263"/>
      <c r="AOI529" s="263"/>
      <c r="AOJ529" s="263"/>
      <c r="AOK529" s="263"/>
      <c r="AOL529" s="263"/>
      <c r="AOM529" s="263"/>
      <c r="AON529" s="263"/>
      <c r="AOO529" s="263"/>
      <c r="AOP529" s="263"/>
      <c r="AOQ529" s="263"/>
      <c r="AOR529" s="263"/>
      <c r="AOS529" s="263"/>
      <c r="AOT529" s="263"/>
      <c r="AOU529" s="263"/>
    </row>
    <row r="530" spans="1:1087" s="264" customFormat="1">
      <c r="A530" s="332"/>
      <c r="B530" s="328"/>
      <c r="C530" s="292"/>
      <c r="D530" s="292"/>
      <c r="E530" s="292"/>
      <c r="F530" s="333"/>
      <c r="G530" s="334"/>
      <c r="H530" s="334"/>
      <c r="I530" s="335"/>
      <c r="J530" s="292"/>
      <c r="K530" s="336"/>
      <c r="L530" s="292"/>
      <c r="N530" s="263"/>
      <c r="O530" s="263"/>
      <c r="P530" s="263"/>
      <c r="Q530" s="263"/>
      <c r="R530" s="263"/>
      <c r="S530" s="263"/>
      <c r="T530" s="263"/>
      <c r="U530" s="263"/>
      <c r="V530" s="263"/>
      <c r="W530" s="263"/>
      <c r="X530" s="263"/>
      <c r="Y530" s="263"/>
      <c r="Z530" s="263"/>
      <c r="AA530" s="263"/>
      <c r="AB530" s="263"/>
      <c r="AC530" s="263"/>
      <c r="AD530" s="263"/>
      <c r="AE530" s="263"/>
      <c r="AF530" s="263"/>
      <c r="AG530" s="263"/>
      <c r="AH530" s="263"/>
      <c r="AI530" s="263"/>
      <c r="AJ530" s="263"/>
      <c r="AK530" s="263"/>
      <c r="AL530" s="263"/>
      <c r="AM530" s="263"/>
      <c r="AN530" s="263"/>
      <c r="AO530" s="263"/>
      <c r="AP530" s="263"/>
      <c r="AQ530" s="263"/>
      <c r="AR530" s="263"/>
      <c r="AS530" s="263"/>
      <c r="AT530" s="263"/>
      <c r="AU530" s="263"/>
      <c r="AV530" s="263"/>
      <c r="AW530" s="263"/>
      <c r="AX530" s="263"/>
      <c r="AY530" s="263"/>
      <c r="AZ530" s="263"/>
      <c r="BA530" s="263"/>
      <c r="BB530" s="263"/>
      <c r="BC530" s="263"/>
      <c r="BD530" s="263"/>
      <c r="BE530" s="263"/>
      <c r="BF530" s="263"/>
      <c r="BG530" s="263"/>
      <c r="BH530" s="263"/>
      <c r="BI530" s="263"/>
      <c r="BJ530" s="263"/>
      <c r="BK530" s="263"/>
      <c r="BL530" s="263"/>
      <c r="BM530" s="263"/>
      <c r="BN530" s="263"/>
      <c r="BO530" s="263"/>
      <c r="BP530" s="263"/>
      <c r="BQ530" s="263"/>
      <c r="BR530" s="263"/>
      <c r="BS530" s="263"/>
      <c r="BT530" s="263"/>
      <c r="BU530" s="263"/>
      <c r="BV530" s="263"/>
      <c r="BW530" s="263"/>
      <c r="BX530" s="263"/>
      <c r="BY530" s="263"/>
      <c r="BZ530" s="263"/>
      <c r="CA530" s="263"/>
      <c r="CB530" s="263"/>
      <c r="CC530" s="263"/>
      <c r="CD530" s="263"/>
      <c r="CE530" s="263"/>
      <c r="CF530" s="263"/>
      <c r="CG530" s="263"/>
      <c r="CH530" s="263"/>
      <c r="CI530" s="263"/>
      <c r="CJ530" s="263"/>
      <c r="CK530" s="263"/>
      <c r="CL530" s="263"/>
      <c r="CM530" s="263"/>
      <c r="CN530" s="263"/>
      <c r="CO530" s="263"/>
      <c r="CP530" s="263"/>
      <c r="CQ530" s="263"/>
      <c r="CR530" s="263"/>
      <c r="CS530" s="263"/>
      <c r="CT530" s="263"/>
      <c r="CU530" s="263"/>
      <c r="CV530" s="263"/>
      <c r="CW530" s="263"/>
      <c r="CX530" s="263"/>
      <c r="CY530" s="263"/>
      <c r="CZ530" s="263"/>
      <c r="DA530" s="263"/>
      <c r="DB530" s="263"/>
      <c r="DC530" s="263"/>
      <c r="DD530" s="263"/>
      <c r="DE530" s="263"/>
      <c r="DF530" s="263"/>
      <c r="DG530" s="263"/>
      <c r="DH530" s="263"/>
      <c r="DI530" s="263"/>
      <c r="DJ530" s="263"/>
      <c r="DK530" s="263"/>
      <c r="DL530" s="263"/>
      <c r="DM530" s="263"/>
      <c r="DN530" s="263"/>
      <c r="DO530" s="263"/>
      <c r="DP530" s="263"/>
      <c r="DQ530" s="263"/>
      <c r="DR530" s="263"/>
      <c r="DS530" s="263"/>
      <c r="DT530" s="263"/>
      <c r="DU530" s="263"/>
      <c r="DV530" s="263"/>
      <c r="DW530" s="263"/>
      <c r="DX530" s="263"/>
      <c r="DY530" s="263"/>
      <c r="DZ530" s="263"/>
      <c r="EA530" s="263"/>
      <c r="EB530" s="263"/>
      <c r="EC530" s="263"/>
      <c r="ED530" s="263"/>
      <c r="EE530" s="263"/>
      <c r="EF530" s="263"/>
      <c r="EG530" s="263"/>
      <c r="EH530" s="263"/>
      <c r="EI530" s="263"/>
      <c r="EJ530" s="263"/>
      <c r="EK530" s="263"/>
      <c r="EL530" s="263"/>
      <c r="EM530" s="263"/>
      <c r="EN530" s="263"/>
      <c r="EO530" s="263"/>
      <c r="EP530" s="263"/>
      <c r="EQ530" s="263"/>
      <c r="ER530" s="263"/>
      <c r="ES530" s="263"/>
      <c r="ET530" s="263"/>
      <c r="EU530" s="263"/>
      <c r="EV530" s="263"/>
      <c r="EW530" s="263"/>
      <c r="EX530" s="263"/>
      <c r="EY530" s="263"/>
      <c r="EZ530" s="263"/>
      <c r="FA530" s="263"/>
      <c r="FB530" s="263"/>
      <c r="FC530" s="263"/>
      <c r="FD530" s="263"/>
      <c r="FE530" s="263"/>
      <c r="FF530" s="263"/>
      <c r="FG530" s="263"/>
      <c r="FH530" s="263"/>
      <c r="FI530" s="263"/>
      <c r="FJ530" s="263"/>
      <c r="FK530" s="263"/>
      <c r="FL530" s="263"/>
      <c r="FM530" s="263"/>
      <c r="FN530" s="263"/>
      <c r="FO530" s="263"/>
      <c r="FP530" s="263"/>
      <c r="FQ530" s="263"/>
      <c r="FR530" s="263"/>
      <c r="FS530" s="263"/>
      <c r="FT530" s="263"/>
      <c r="FU530" s="263"/>
      <c r="FV530" s="263"/>
      <c r="FW530" s="263"/>
      <c r="FX530" s="263"/>
      <c r="FY530" s="263"/>
      <c r="FZ530" s="263"/>
      <c r="GA530" s="263"/>
      <c r="GB530" s="263"/>
      <c r="GC530" s="263"/>
      <c r="GD530" s="263"/>
      <c r="GE530" s="263"/>
      <c r="GF530" s="263"/>
      <c r="GG530" s="263"/>
      <c r="GH530" s="263"/>
      <c r="GI530" s="263"/>
      <c r="GJ530" s="263"/>
      <c r="GK530" s="263"/>
      <c r="GL530" s="263"/>
      <c r="GM530" s="263"/>
      <c r="GN530" s="263"/>
      <c r="GO530" s="263"/>
      <c r="GP530" s="263"/>
      <c r="GQ530" s="263"/>
      <c r="GR530" s="263"/>
      <c r="GS530" s="263"/>
      <c r="GT530" s="263"/>
      <c r="GU530" s="263"/>
      <c r="GV530" s="263"/>
      <c r="GW530" s="263"/>
      <c r="GX530" s="263"/>
      <c r="GY530" s="263"/>
      <c r="GZ530" s="263"/>
      <c r="HA530" s="263"/>
      <c r="HB530" s="263"/>
      <c r="HC530" s="263"/>
      <c r="HD530" s="263"/>
      <c r="HE530" s="263"/>
      <c r="HF530" s="263"/>
      <c r="HG530" s="263"/>
      <c r="HH530" s="263"/>
      <c r="HI530" s="263"/>
      <c r="HJ530" s="263"/>
      <c r="HK530" s="263"/>
      <c r="HL530" s="263"/>
      <c r="HM530" s="263"/>
      <c r="HN530" s="263"/>
      <c r="HO530" s="263"/>
      <c r="HP530" s="263"/>
      <c r="HQ530" s="263"/>
      <c r="HR530" s="263"/>
      <c r="HS530" s="263"/>
      <c r="HT530" s="263"/>
      <c r="HU530" s="263"/>
      <c r="HV530" s="263"/>
      <c r="HW530" s="263"/>
      <c r="HX530" s="263"/>
      <c r="HY530" s="263"/>
      <c r="HZ530" s="263"/>
      <c r="IA530" s="263"/>
      <c r="IB530" s="263"/>
      <c r="IC530" s="263"/>
      <c r="ID530" s="263"/>
      <c r="IE530" s="263"/>
      <c r="IF530" s="263"/>
      <c r="IG530" s="263"/>
      <c r="IH530" s="263"/>
      <c r="II530" s="263"/>
      <c r="IJ530" s="263"/>
      <c r="IK530" s="263"/>
      <c r="IL530" s="263"/>
      <c r="IM530" s="263"/>
      <c r="IN530" s="263"/>
      <c r="IO530" s="263"/>
      <c r="IP530" s="263"/>
      <c r="IQ530" s="263"/>
      <c r="IR530" s="263"/>
      <c r="IS530" s="263"/>
      <c r="IT530" s="263"/>
      <c r="IU530" s="263"/>
      <c r="IV530" s="263"/>
      <c r="IW530" s="263"/>
      <c r="IX530" s="263"/>
      <c r="IY530" s="263"/>
      <c r="IZ530" s="263"/>
      <c r="JA530" s="263"/>
      <c r="JB530" s="263"/>
      <c r="JC530" s="263"/>
      <c r="JD530" s="263"/>
      <c r="JE530" s="263"/>
      <c r="JF530" s="263"/>
      <c r="JG530" s="263"/>
      <c r="JH530" s="263"/>
      <c r="JI530" s="263"/>
      <c r="JJ530" s="263"/>
      <c r="JK530" s="263"/>
      <c r="JL530" s="263"/>
      <c r="JM530" s="263"/>
      <c r="JN530" s="263"/>
      <c r="JO530" s="263"/>
      <c r="JP530" s="263"/>
      <c r="JQ530" s="263"/>
      <c r="JR530" s="263"/>
      <c r="JS530" s="263"/>
      <c r="JT530" s="263"/>
      <c r="JU530" s="263"/>
      <c r="JV530" s="263"/>
      <c r="JW530" s="263"/>
      <c r="JX530" s="263"/>
      <c r="JY530" s="263"/>
      <c r="JZ530" s="263"/>
      <c r="KA530" s="263"/>
      <c r="KB530" s="263"/>
      <c r="KC530" s="263"/>
      <c r="KD530" s="263"/>
      <c r="KE530" s="263"/>
      <c r="KF530" s="263"/>
      <c r="KG530" s="263"/>
      <c r="KH530" s="263"/>
      <c r="KI530" s="263"/>
      <c r="KJ530" s="263"/>
      <c r="KK530" s="263"/>
      <c r="KL530" s="263"/>
      <c r="KM530" s="263"/>
      <c r="KN530" s="263"/>
      <c r="KO530" s="263"/>
      <c r="KP530" s="263"/>
      <c r="KQ530" s="263"/>
      <c r="KR530" s="263"/>
      <c r="KS530" s="263"/>
      <c r="KT530" s="263"/>
      <c r="KU530" s="263"/>
      <c r="KV530" s="263"/>
      <c r="KW530" s="263"/>
      <c r="KX530" s="263"/>
      <c r="KY530" s="263"/>
      <c r="KZ530" s="263"/>
      <c r="LA530" s="263"/>
      <c r="LB530" s="263"/>
      <c r="LC530" s="263"/>
      <c r="LD530" s="263"/>
      <c r="LE530" s="263"/>
      <c r="LF530" s="263"/>
      <c r="LG530" s="263"/>
      <c r="LH530" s="263"/>
      <c r="LI530" s="263"/>
      <c r="LJ530" s="263"/>
      <c r="LK530" s="263"/>
      <c r="LL530" s="263"/>
      <c r="LM530" s="263"/>
      <c r="LN530" s="263"/>
      <c r="LO530" s="263"/>
      <c r="LP530" s="263"/>
      <c r="LQ530" s="263"/>
      <c r="LR530" s="263"/>
      <c r="LS530" s="263"/>
      <c r="LT530" s="263"/>
      <c r="LU530" s="263"/>
      <c r="LV530" s="263"/>
      <c r="LW530" s="263"/>
      <c r="LX530" s="263"/>
      <c r="LY530" s="263"/>
      <c r="LZ530" s="263"/>
      <c r="MA530" s="263"/>
      <c r="MB530" s="263"/>
      <c r="MC530" s="263"/>
      <c r="MD530" s="263"/>
      <c r="ME530" s="263"/>
      <c r="MF530" s="263"/>
      <c r="MG530" s="263"/>
      <c r="MH530" s="263"/>
      <c r="MI530" s="263"/>
      <c r="MJ530" s="263"/>
      <c r="MK530" s="263"/>
      <c r="ML530" s="263"/>
      <c r="MM530" s="263"/>
      <c r="MN530" s="263"/>
      <c r="MO530" s="263"/>
      <c r="MP530" s="263"/>
      <c r="MQ530" s="263"/>
      <c r="MR530" s="263"/>
      <c r="MS530" s="263"/>
      <c r="MT530" s="263"/>
      <c r="MU530" s="263"/>
      <c r="MV530" s="263"/>
      <c r="MW530" s="263"/>
      <c r="MX530" s="263"/>
      <c r="MY530" s="263"/>
      <c r="MZ530" s="263"/>
      <c r="NA530" s="263"/>
      <c r="NB530" s="263"/>
      <c r="NC530" s="263"/>
      <c r="ND530" s="263"/>
      <c r="NE530" s="263"/>
      <c r="NF530" s="263"/>
      <c r="NG530" s="263"/>
      <c r="NH530" s="263"/>
      <c r="NI530" s="263"/>
      <c r="NJ530" s="263"/>
      <c r="NK530" s="263"/>
      <c r="NL530" s="263"/>
      <c r="NM530" s="263"/>
      <c r="NN530" s="263"/>
      <c r="NO530" s="263"/>
      <c r="NP530" s="263"/>
      <c r="NQ530" s="263"/>
      <c r="NR530" s="263"/>
      <c r="NS530" s="263"/>
      <c r="NT530" s="263"/>
      <c r="NU530" s="263"/>
      <c r="NV530" s="263"/>
      <c r="NW530" s="263"/>
      <c r="NX530" s="263"/>
      <c r="NY530" s="263"/>
      <c r="NZ530" s="263"/>
      <c r="OA530" s="263"/>
      <c r="OB530" s="263"/>
      <c r="OC530" s="263"/>
      <c r="OD530" s="263"/>
      <c r="OE530" s="263"/>
      <c r="OF530" s="263"/>
      <c r="OG530" s="263"/>
      <c r="OH530" s="263"/>
      <c r="OI530" s="263"/>
      <c r="OJ530" s="263"/>
      <c r="OK530" s="263"/>
      <c r="OL530" s="263"/>
      <c r="OM530" s="263"/>
      <c r="ON530" s="263"/>
      <c r="OO530" s="263"/>
      <c r="OP530" s="263"/>
      <c r="OQ530" s="263"/>
      <c r="OR530" s="263"/>
      <c r="OS530" s="263"/>
      <c r="OT530" s="263"/>
      <c r="OU530" s="263"/>
      <c r="OV530" s="263"/>
      <c r="OW530" s="263"/>
      <c r="OX530" s="263"/>
      <c r="OY530" s="263"/>
      <c r="OZ530" s="263"/>
      <c r="PA530" s="263"/>
      <c r="PB530" s="263"/>
      <c r="PC530" s="263"/>
      <c r="PD530" s="263"/>
      <c r="PE530" s="263"/>
      <c r="PF530" s="263"/>
      <c r="PG530" s="263"/>
      <c r="PH530" s="263"/>
      <c r="PI530" s="263"/>
      <c r="PJ530" s="263"/>
      <c r="PK530" s="263"/>
      <c r="PL530" s="263"/>
      <c r="PM530" s="263"/>
      <c r="PN530" s="263"/>
      <c r="PO530" s="263"/>
      <c r="PP530" s="263"/>
      <c r="PQ530" s="263"/>
      <c r="PR530" s="263"/>
      <c r="PS530" s="263"/>
      <c r="PT530" s="263"/>
      <c r="PU530" s="263"/>
      <c r="PV530" s="263"/>
      <c r="PW530" s="263"/>
      <c r="PX530" s="263"/>
      <c r="PY530" s="263"/>
      <c r="PZ530" s="263"/>
      <c r="QA530" s="263"/>
      <c r="QB530" s="263"/>
      <c r="QC530" s="263"/>
      <c r="QD530" s="263"/>
      <c r="QE530" s="263"/>
      <c r="QF530" s="263"/>
      <c r="QG530" s="263"/>
      <c r="QH530" s="263"/>
      <c r="QI530" s="263"/>
      <c r="QJ530" s="263"/>
      <c r="QK530" s="263"/>
      <c r="QL530" s="263"/>
      <c r="QM530" s="263"/>
      <c r="QN530" s="263"/>
      <c r="QO530" s="263"/>
      <c r="QP530" s="263"/>
      <c r="QQ530" s="263"/>
      <c r="QR530" s="263"/>
      <c r="QS530" s="263"/>
      <c r="QT530" s="263"/>
      <c r="QU530" s="263"/>
      <c r="QV530" s="263"/>
      <c r="QW530" s="263"/>
      <c r="QX530" s="263"/>
      <c r="QY530" s="263"/>
      <c r="QZ530" s="263"/>
      <c r="RA530" s="263"/>
      <c r="RB530" s="263"/>
      <c r="RC530" s="263"/>
      <c r="RD530" s="263"/>
      <c r="RE530" s="263"/>
      <c r="RF530" s="263"/>
      <c r="RG530" s="263"/>
      <c r="RH530" s="263"/>
      <c r="RI530" s="263"/>
      <c r="RJ530" s="263"/>
      <c r="RK530" s="263"/>
      <c r="RL530" s="263"/>
      <c r="RM530" s="263"/>
      <c r="RN530" s="263"/>
      <c r="RO530" s="263"/>
      <c r="RP530" s="263"/>
      <c r="RQ530" s="263"/>
      <c r="RR530" s="263"/>
      <c r="RS530" s="263"/>
      <c r="RT530" s="263"/>
      <c r="RU530" s="263"/>
      <c r="RV530" s="263"/>
      <c r="RW530" s="263"/>
      <c r="RX530" s="263"/>
      <c r="RY530" s="263"/>
      <c r="RZ530" s="263"/>
      <c r="SA530" s="263"/>
      <c r="SB530" s="263"/>
      <c r="SC530" s="263"/>
      <c r="SD530" s="263"/>
      <c r="SE530" s="263"/>
      <c r="SF530" s="263"/>
      <c r="SG530" s="263"/>
      <c r="SH530" s="263"/>
      <c r="SI530" s="263"/>
      <c r="SJ530" s="263"/>
      <c r="SK530" s="263"/>
      <c r="SL530" s="263"/>
      <c r="SM530" s="263"/>
      <c r="SN530" s="263"/>
      <c r="SO530" s="263"/>
      <c r="SP530" s="263"/>
      <c r="SQ530" s="263"/>
      <c r="SR530" s="263"/>
      <c r="SS530" s="263"/>
      <c r="ST530" s="263"/>
      <c r="SU530" s="263"/>
      <c r="SV530" s="263"/>
      <c r="SW530" s="263"/>
      <c r="SX530" s="263"/>
      <c r="SY530" s="263"/>
      <c r="SZ530" s="263"/>
      <c r="TA530" s="263"/>
      <c r="TB530" s="263"/>
      <c r="TC530" s="263"/>
      <c r="TD530" s="263"/>
      <c r="TE530" s="263"/>
      <c r="TF530" s="263"/>
      <c r="TG530" s="263"/>
      <c r="TH530" s="263"/>
      <c r="TI530" s="263"/>
      <c r="TJ530" s="263"/>
      <c r="TK530" s="263"/>
      <c r="TL530" s="263"/>
      <c r="TM530" s="263"/>
      <c r="TN530" s="263"/>
      <c r="TO530" s="263"/>
      <c r="TP530" s="263"/>
      <c r="TQ530" s="263"/>
      <c r="TR530" s="263"/>
      <c r="TS530" s="263"/>
      <c r="TT530" s="263"/>
      <c r="TU530" s="263"/>
      <c r="TV530" s="263"/>
      <c r="TW530" s="263"/>
      <c r="TX530" s="263"/>
      <c r="TY530" s="263"/>
      <c r="TZ530" s="263"/>
      <c r="UA530" s="263"/>
      <c r="UB530" s="263"/>
      <c r="UC530" s="263"/>
      <c r="UD530" s="263"/>
      <c r="UE530" s="263"/>
      <c r="UF530" s="263"/>
      <c r="UG530" s="263"/>
      <c r="UH530" s="263"/>
      <c r="UI530" s="263"/>
      <c r="UJ530" s="263"/>
      <c r="UK530" s="263"/>
      <c r="UL530" s="263"/>
      <c r="UM530" s="263"/>
      <c r="UN530" s="263"/>
      <c r="UO530" s="263"/>
      <c r="UP530" s="263"/>
      <c r="UQ530" s="263"/>
      <c r="UR530" s="263"/>
      <c r="US530" s="263"/>
      <c r="UT530" s="263"/>
      <c r="UU530" s="263"/>
      <c r="UV530" s="263"/>
      <c r="UW530" s="263"/>
      <c r="UX530" s="263"/>
      <c r="UY530" s="263"/>
      <c r="UZ530" s="263"/>
      <c r="VA530" s="263"/>
      <c r="VB530" s="263"/>
      <c r="VC530" s="263"/>
      <c r="VD530" s="263"/>
      <c r="VE530" s="263"/>
      <c r="VF530" s="263"/>
      <c r="VG530" s="263"/>
      <c r="VH530" s="263"/>
      <c r="VI530" s="263"/>
      <c r="VJ530" s="263"/>
      <c r="VK530" s="263"/>
      <c r="VL530" s="263"/>
      <c r="VM530" s="263"/>
      <c r="VN530" s="263"/>
      <c r="VO530" s="263"/>
      <c r="VP530" s="263"/>
      <c r="VQ530" s="263"/>
      <c r="VR530" s="263"/>
      <c r="VS530" s="263"/>
      <c r="VT530" s="263"/>
      <c r="VU530" s="263"/>
      <c r="VV530" s="263"/>
      <c r="VW530" s="263"/>
      <c r="VX530" s="263"/>
      <c r="VY530" s="263"/>
      <c r="VZ530" s="263"/>
      <c r="WA530" s="263"/>
      <c r="WB530" s="263"/>
      <c r="WC530" s="263"/>
      <c r="WD530" s="263"/>
      <c r="WE530" s="263"/>
      <c r="WF530" s="263"/>
      <c r="WG530" s="263"/>
      <c r="WH530" s="263"/>
      <c r="WI530" s="263"/>
      <c r="WJ530" s="263"/>
      <c r="WK530" s="263"/>
      <c r="WL530" s="263"/>
      <c r="WM530" s="263"/>
      <c r="WN530" s="263"/>
      <c r="WO530" s="263"/>
      <c r="WP530" s="263"/>
      <c r="WQ530" s="263"/>
      <c r="WR530" s="263"/>
      <c r="WS530" s="263"/>
      <c r="WT530" s="263"/>
      <c r="WU530" s="263"/>
      <c r="WV530" s="263"/>
      <c r="WW530" s="263"/>
      <c r="WX530" s="263"/>
      <c r="WY530" s="263"/>
      <c r="WZ530" s="263"/>
      <c r="XA530" s="263"/>
      <c r="XB530" s="263"/>
      <c r="XC530" s="263"/>
      <c r="XD530" s="263"/>
      <c r="XE530" s="263"/>
      <c r="XF530" s="263"/>
      <c r="XG530" s="263"/>
      <c r="XH530" s="263"/>
      <c r="XI530" s="263"/>
      <c r="XJ530" s="263"/>
      <c r="XK530" s="263"/>
      <c r="XL530" s="263"/>
      <c r="XM530" s="263"/>
      <c r="XN530" s="263"/>
      <c r="XO530" s="263"/>
      <c r="XP530" s="263"/>
      <c r="XQ530" s="263"/>
      <c r="XR530" s="263"/>
      <c r="XS530" s="263"/>
      <c r="XT530" s="263"/>
      <c r="XU530" s="263"/>
      <c r="XV530" s="263"/>
      <c r="XW530" s="263"/>
      <c r="XX530" s="263"/>
      <c r="XY530" s="263"/>
      <c r="XZ530" s="263"/>
      <c r="YA530" s="263"/>
      <c r="YB530" s="263"/>
      <c r="YC530" s="263"/>
      <c r="YD530" s="263"/>
      <c r="YE530" s="263"/>
      <c r="YF530" s="263"/>
      <c r="YG530" s="263"/>
      <c r="YH530" s="263"/>
      <c r="YI530" s="263"/>
      <c r="YJ530" s="263"/>
      <c r="YK530" s="263"/>
      <c r="YL530" s="263"/>
      <c r="YM530" s="263"/>
      <c r="YN530" s="263"/>
      <c r="YO530" s="263"/>
      <c r="YP530" s="263"/>
      <c r="YQ530" s="263"/>
      <c r="YR530" s="263"/>
      <c r="YS530" s="263"/>
      <c r="YT530" s="263"/>
      <c r="YU530" s="263"/>
      <c r="YV530" s="263"/>
      <c r="YW530" s="263"/>
      <c r="YX530" s="263"/>
      <c r="YY530" s="263"/>
      <c r="YZ530" s="263"/>
      <c r="ZA530" s="263"/>
      <c r="ZB530" s="263"/>
      <c r="ZC530" s="263"/>
      <c r="ZD530" s="263"/>
      <c r="ZE530" s="263"/>
      <c r="ZF530" s="263"/>
      <c r="ZG530" s="263"/>
      <c r="ZH530" s="263"/>
      <c r="ZI530" s="263"/>
      <c r="ZJ530" s="263"/>
      <c r="ZK530" s="263"/>
      <c r="ZL530" s="263"/>
      <c r="ZM530" s="263"/>
      <c r="ZN530" s="263"/>
      <c r="ZO530" s="263"/>
      <c r="ZP530" s="263"/>
      <c r="ZQ530" s="263"/>
      <c r="ZR530" s="263"/>
      <c r="ZS530" s="263"/>
      <c r="ZT530" s="263"/>
      <c r="ZU530" s="263"/>
      <c r="ZV530" s="263"/>
      <c r="ZW530" s="263"/>
      <c r="ZX530" s="263"/>
      <c r="ZY530" s="263"/>
      <c r="ZZ530" s="263"/>
      <c r="AAA530" s="263"/>
      <c r="AAB530" s="263"/>
      <c r="AAC530" s="263"/>
      <c r="AAD530" s="263"/>
      <c r="AAE530" s="263"/>
      <c r="AAF530" s="263"/>
      <c r="AAG530" s="263"/>
      <c r="AAH530" s="263"/>
      <c r="AAI530" s="263"/>
      <c r="AAJ530" s="263"/>
      <c r="AAK530" s="263"/>
      <c r="AAL530" s="263"/>
      <c r="AAM530" s="263"/>
      <c r="AAN530" s="263"/>
      <c r="AAO530" s="263"/>
      <c r="AAP530" s="263"/>
      <c r="AAQ530" s="263"/>
      <c r="AAR530" s="263"/>
      <c r="AAS530" s="263"/>
      <c r="AAT530" s="263"/>
      <c r="AAU530" s="263"/>
      <c r="AAV530" s="263"/>
      <c r="AAW530" s="263"/>
      <c r="AAX530" s="263"/>
      <c r="AAY530" s="263"/>
      <c r="AAZ530" s="263"/>
      <c r="ABA530" s="263"/>
      <c r="ABB530" s="263"/>
      <c r="ABC530" s="263"/>
      <c r="ABD530" s="263"/>
      <c r="ABE530" s="263"/>
      <c r="ABF530" s="263"/>
      <c r="ABG530" s="263"/>
      <c r="ABH530" s="263"/>
      <c r="ABI530" s="263"/>
      <c r="ABJ530" s="263"/>
      <c r="ABK530" s="263"/>
      <c r="ABL530" s="263"/>
      <c r="ABM530" s="263"/>
      <c r="ABN530" s="263"/>
      <c r="ABO530" s="263"/>
      <c r="ABP530" s="263"/>
      <c r="ABQ530" s="263"/>
      <c r="ABR530" s="263"/>
      <c r="ABS530" s="263"/>
      <c r="ABT530" s="263"/>
      <c r="ABU530" s="263"/>
      <c r="ABV530" s="263"/>
      <c r="ABW530" s="263"/>
      <c r="ABX530" s="263"/>
      <c r="ABY530" s="263"/>
      <c r="ABZ530" s="263"/>
      <c r="ACA530" s="263"/>
      <c r="ACB530" s="263"/>
      <c r="ACC530" s="263"/>
      <c r="ACD530" s="263"/>
      <c r="ACE530" s="263"/>
      <c r="ACF530" s="263"/>
      <c r="ACG530" s="263"/>
      <c r="ACH530" s="263"/>
      <c r="ACI530" s="263"/>
      <c r="ACJ530" s="263"/>
      <c r="ACK530" s="263"/>
      <c r="ACL530" s="263"/>
      <c r="ACM530" s="263"/>
      <c r="ACN530" s="263"/>
      <c r="ACO530" s="263"/>
      <c r="ACP530" s="263"/>
      <c r="ACQ530" s="263"/>
      <c r="ACR530" s="263"/>
      <c r="ACS530" s="263"/>
      <c r="ACT530" s="263"/>
      <c r="ACU530" s="263"/>
      <c r="ACV530" s="263"/>
      <c r="ACW530" s="263"/>
      <c r="ACX530" s="263"/>
      <c r="ACY530" s="263"/>
      <c r="ACZ530" s="263"/>
      <c r="ADA530" s="263"/>
      <c r="ADB530" s="263"/>
      <c r="ADC530" s="263"/>
      <c r="ADD530" s="263"/>
      <c r="ADE530" s="263"/>
      <c r="ADF530" s="263"/>
      <c r="ADG530" s="263"/>
      <c r="ADH530" s="263"/>
      <c r="ADI530" s="263"/>
      <c r="ADJ530" s="263"/>
      <c r="ADK530" s="263"/>
      <c r="ADL530" s="263"/>
      <c r="ADM530" s="263"/>
      <c r="ADN530" s="263"/>
      <c r="ADO530" s="263"/>
      <c r="ADP530" s="263"/>
      <c r="ADQ530" s="263"/>
      <c r="ADR530" s="263"/>
      <c r="ADS530" s="263"/>
      <c r="ADT530" s="263"/>
      <c r="ADU530" s="263"/>
      <c r="ADV530" s="263"/>
      <c r="ADW530" s="263"/>
      <c r="ADX530" s="263"/>
      <c r="ADY530" s="263"/>
      <c r="ADZ530" s="263"/>
      <c r="AEA530" s="263"/>
      <c r="AEB530" s="263"/>
      <c r="AEC530" s="263"/>
      <c r="AED530" s="263"/>
      <c r="AEE530" s="263"/>
      <c r="AEF530" s="263"/>
      <c r="AEG530" s="263"/>
      <c r="AEH530" s="263"/>
      <c r="AEI530" s="263"/>
      <c r="AEJ530" s="263"/>
      <c r="AEK530" s="263"/>
      <c r="AEL530" s="263"/>
      <c r="AEM530" s="263"/>
      <c r="AEN530" s="263"/>
      <c r="AEO530" s="263"/>
      <c r="AEP530" s="263"/>
      <c r="AEQ530" s="263"/>
      <c r="AER530" s="263"/>
      <c r="AES530" s="263"/>
      <c r="AET530" s="263"/>
      <c r="AEU530" s="263"/>
      <c r="AEV530" s="263"/>
      <c r="AEW530" s="263"/>
      <c r="AEX530" s="263"/>
      <c r="AEY530" s="263"/>
      <c r="AEZ530" s="263"/>
      <c r="AFA530" s="263"/>
      <c r="AFB530" s="263"/>
      <c r="AFC530" s="263"/>
      <c r="AFD530" s="263"/>
      <c r="AFE530" s="263"/>
      <c r="AFF530" s="263"/>
      <c r="AFG530" s="263"/>
      <c r="AFH530" s="263"/>
      <c r="AFI530" s="263"/>
      <c r="AFJ530" s="263"/>
      <c r="AFK530" s="263"/>
      <c r="AFL530" s="263"/>
      <c r="AFM530" s="263"/>
      <c r="AFN530" s="263"/>
      <c r="AFO530" s="263"/>
      <c r="AFP530" s="263"/>
      <c r="AFQ530" s="263"/>
      <c r="AFR530" s="263"/>
      <c r="AFS530" s="263"/>
      <c r="AFT530" s="263"/>
      <c r="AFU530" s="263"/>
      <c r="AFV530" s="263"/>
      <c r="AFW530" s="263"/>
      <c r="AFX530" s="263"/>
      <c r="AFY530" s="263"/>
      <c r="AFZ530" s="263"/>
      <c r="AGA530" s="263"/>
      <c r="AGB530" s="263"/>
      <c r="AGC530" s="263"/>
      <c r="AGD530" s="263"/>
      <c r="AGE530" s="263"/>
      <c r="AGF530" s="263"/>
      <c r="AGG530" s="263"/>
      <c r="AGH530" s="263"/>
      <c r="AGI530" s="263"/>
      <c r="AGJ530" s="263"/>
      <c r="AGK530" s="263"/>
      <c r="AGL530" s="263"/>
      <c r="AGM530" s="263"/>
      <c r="AGN530" s="263"/>
      <c r="AGO530" s="263"/>
      <c r="AGP530" s="263"/>
      <c r="AGQ530" s="263"/>
      <c r="AGR530" s="263"/>
      <c r="AGS530" s="263"/>
      <c r="AGT530" s="263"/>
      <c r="AGU530" s="263"/>
      <c r="AGV530" s="263"/>
      <c r="AGW530" s="263"/>
      <c r="AGX530" s="263"/>
      <c r="AGY530" s="263"/>
      <c r="AGZ530" s="263"/>
      <c r="AHA530" s="263"/>
      <c r="AHB530" s="263"/>
      <c r="AHC530" s="263"/>
      <c r="AHD530" s="263"/>
      <c r="AHE530" s="263"/>
      <c r="AHF530" s="263"/>
      <c r="AHG530" s="263"/>
      <c r="AHH530" s="263"/>
      <c r="AHI530" s="263"/>
      <c r="AHJ530" s="263"/>
      <c r="AHK530" s="263"/>
      <c r="AHL530" s="263"/>
      <c r="AHM530" s="263"/>
      <c r="AHN530" s="263"/>
      <c r="AHO530" s="263"/>
      <c r="AHP530" s="263"/>
      <c r="AHQ530" s="263"/>
      <c r="AHR530" s="263"/>
      <c r="AHS530" s="263"/>
      <c r="AHT530" s="263"/>
      <c r="AHU530" s="263"/>
      <c r="AHV530" s="263"/>
      <c r="AHW530" s="263"/>
      <c r="AHX530" s="263"/>
      <c r="AHY530" s="263"/>
      <c r="AHZ530" s="263"/>
      <c r="AIA530" s="263"/>
      <c r="AIB530" s="263"/>
      <c r="AIC530" s="263"/>
      <c r="AID530" s="263"/>
      <c r="AIE530" s="263"/>
      <c r="AIF530" s="263"/>
      <c r="AIG530" s="263"/>
      <c r="AIH530" s="263"/>
      <c r="AII530" s="263"/>
      <c r="AIJ530" s="263"/>
      <c r="AIK530" s="263"/>
      <c r="AIL530" s="263"/>
      <c r="AIM530" s="263"/>
      <c r="AIN530" s="263"/>
      <c r="AIO530" s="263"/>
      <c r="AIP530" s="263"/>
      <c r="AIQ530" s="263"/>
      <c r="AIR530" s="263"/>
      <c r="AIS530" s="263"/>
      <c r="AIT530" s="263"/>
      <c r="AIU530" s="263"/>
      <c r="AIV530" s="263"/>
      <c r="AIW530" s="263"/>
      <c r="AIX530" s="263"/>
      <c r="AIY530" s="263"/>
      <c r="AIZ530" s="263"/>
      <c r="AJA530" s="263"/>
      <c r="AJB530" s="263"/>
      <c r="AJC530" s="263"/>
      <c r="AJD530" s="263"/>
      <c r="AJE530" s="263"/>
      <c r="AJF530" s="263"/>
      <c r="AJG530" s="263"/>
      <c r="AJH530" s="263"/>
      <c r="AJI530" s="263"/>
      <c r="AJJ530" s="263"/>
      <c r="AJK530" s="263"/>
      <c r="AJL530" s="263"/>
      <c r="AJM530" s="263"/>
      <c r="AJN530" s="263"/>
      <c r="AJO530" s="263"/>
      <c r="AJP530" s="263"/>
      <c r="AJQ530" s="263"/>
      <c r="AJR530" s="263"/>
      <c r="AJS530" s="263"/>
      <c r="AJT530" s="263"/>
      <c r="AJU530" s="263"/>
      <c r="AJV530" s="263"/>
      <c r="AJW530" s="263"/>
      <c r="AJX530" s="263"/>
      <c r="AJY530" s="263"/>
      <c r="AJZ530" s="263"/>
      <c r="AKA530" s="263"/>
      <c r="AKB530" s="263"/>
      <c r="AKC530" s="263"/>
      <c r="AKD530" s="263"/>
      <c r="AKE530" s="263"/>
      <c r="AKF530" s="263"/>
      <c r="AKG530" s="263"/>
      <c r="AKH530" s="263"/>
      <c r="AKI530" s="263"/>
      <c r="AKJ530" s="263"/>
      <c r="AKK530" s="263"/>
      <c r="AKL530" s="263"/>
      <c r="AKM530" s="263"/>
      <c r="AKN530" s="263"/>
      <c r="AKO530" s="263"/>
      <c r="AKP530" s="263"/>
      <c r="AKQ530" s="263"/>
      <c r="AKR530" s="263"/>
      <c r="AKS530" s="263"/>
      <c r="AKT530" s="263"/>
      <c r="AKU530" s="263"/>
      <c r="AKV530" s="263"/>
      <c r="AKW530" s="263"/>
      <c r="AKX530" s="263"/>
      <c r="AKY530" s="263"/>
      <c r="AKZ530" s="263"/>
      <c r="ALA530" s="263"/>
      <c r="ALB530" s="263"/>
      <c r="ALC530" s="263"/>
      <c r="ALD530" s="263"/>
      <c r="ALE530" s="263"/>
      <c r="ALF530" s="263"/>
      <c r="ALG530" s="263"/>
      <c r="ALH530" s="263"/>
      <c r="ALI530" s="263"/>
      <c r="ALJ530" s="263"/>
      <c r="ALK530" s="263"/>
      <c r="ALL530" s="263"/>
      <c r="ALM530" s="263"/>
      <c r="ALN530" s="263"/>
      <c r="ALO530" s="263"/>
      <c r="ALP530" s="263"/>
      <c r="ALQ530" s="263"/>
      <c r="ALR530" s="263"/>
      <c r="ALS530" s="263"/>
      <c r="ALT530" s="263"/>
      <c r="ALU530" s="263"/>
      <c r="ALV530" s="263"/>
      <c r="ALW530" s="263"/>
      <c r="ALX530" s="263"/>
      <c r="ALY530" s="263"/>
      <c r="ALZ530" s="263"/>
      <c r="AMA530" s="263"/>
      <c r="AMB530" s="263"/>
      <c r="AMC530" s="263"/>
      <c r="AMD530" s="263"/>
      <c r="AME530" s="263"/>
      <c r="AMF530" s="263"/>
      <c r="AMG530" s="263"/>
      <c r="AMH530" s="263"/>
      <c r="AMI530" s="263"/>
      <c r="AMJ530" s="263"/>
      <c r="AMK530" s="263"/>
      <c r="AML530" s="263"/>
      <c r="AMM530" s="263"/>
      <c r="AMN530" s="263"/>
      <c r="AMO530" s="263"/>
      <c r="AMP530" s="263"/>
      <c r="AMQ530" s="263"/>
      <c r="AMR530" s="263"/>
      <c r="AMS530" s="263"/>
      <c r="AMT530" s="263"/>
      <c r="AMU530" s="263"/>
      <c r="AMV530" s="263"/>
      <c r="AMW530" s="263"/>
      <c r="AMX530" s="263"/>
      <c r="AMY530" s="263"/>
      <c r="AMZ530" s="263"/>
      <c r="ANA530" s="263"/>
      <c r="ANB530" s="263"/>
      <c r="ANC530" s="263"/>
      <c r="AND530" s="263"/>
      <c r="ANE530" s="263"/>
      <c r="ANF530" s="263"/>
      <c r="ANG530" s="263"/>
      <c r="ANH530" s="263"/>
      <c r="ANI530" s="263"/>
      <c r="ANJ530" s="263"/>
      <c r="ANK530" s="263"/>
      <c r="ANL530" s="263"/>
      <c r="ANM530" s="263"/>
      <c r="ANN530" s="263"/>
      <c r="ANO530" s="263"/>
      <c r="ANP530" s="263"/>
      <c r="ANQ530" s="263"/>
      <c r="ANR530" s="263"/>
      <c r="ANS530" s="263"/>
      <c r="ANT530" s="263"/>
      <c r="ANU530" s="263"/>
      <c r="ANV530" s="263"/>
      <c r="ANW530" s="263"/>
      <c r="ANX530" s="263"/>
      <c r="ANY530" s="263"/>
      <c r="ANZ530" s="263"/>
      <c r="AOA530" s="263"/>
      <c r="AOB530" s="263"/>
      <c r="AOC530" s="263"/>
      <c r="AOD530" s="263"/>
      <c r="AOE530" s="263"/>
      <c r="AOF530" s="263"/>
      <c r="AOG530" s="263"/>
      <c r="AOH530" s="263"/>
      <c r="AOI530" s="263"/>
      <c r="AOJ530" s="263"/>
      <c r="AOK530" s="263"/>
      <c r="AOL530" s="263"/>
      <c r="AOM530" s="263"/>
      <c r="AON530" s="263"/>
      <c r="AOO530" s="263"/>
      <c r="AOP530" s="263"/>
      <c r="AOQ530" s="263"/>
      <c r="AOR530" s="263"/>
      <c r="AOS530" s="263"/>
      <c r="AOT530" s="263"/>
      <c r="AOU530" s="263"/>
    </row>
    <row r="531" spans="1:1087" s="264" customFormat="1">
      <c r="A531" s="332"/>
      <c r="B531" s="328"/>
      <c r="C531" s="292"/>
      <c r="D531" s="292"/>
      <c r="E531" s="292"/>
      <c r="F531" s="333"/>
      <c r="G531" s="334"/>
      <c r="H531" s="334"/>
      <c r="I531" s="335"/>
      <c r="J531" s="292"/>
      <c r="K531" s="336"/>
      <c r="L531" s="292"/>
      <c r="N531" s="263"/>
      <c r="O531" s="263"/>
      <c r="P531" s="263"/>
      <c r="Q531" s="263"/>
      <c r="R531" s="263"/>
      <c r="S531" s="263"/>
      <c r="T531" s="263"/>
      <c r="U531" s="263"/>
      <c r="V531" s="263"/>
      <c r="W531" s="263"/>
      <c r="X531" s="263"/>
      <c r="Y531" s="263"/>
      <c r="Z531" s="263"/>
      <c r="AA531" s="263"/>
      <c r="AB531" s="263"/>
      <c r="AC531" s="263"/>
      <c r="AD531" s="263"/>
      <c r="AE531" s="263"/>
      <c r="AF531" s="263"/>
      <c r="AG531" s="263"/>
      <c r="AH531" s="263"/>
      <c r="AI531" s="263"/>
      <c r="AJ531" s="263"/>
      <c r="AK531" s="263"/>
      <c r="AL531" s="263"/>
      <c r="AM531" s="263"/>
      <c r="AN531" s="263"/>
      <c r="AO531" s="263"/>
      <c r="AP531" s="263"/>
      <c r="AQ531" s="263"/>
      <c r="AR531" s="263"/>
      <c r="AS531" s="263"/>
      <c r="AT531" s="263"/>
      <c r="AU531" s="263"/>
      <c r="AV531" s="263"/>
      <c r="AW531" s="263"/>
      <c r="AX531" s="263"/>
      <c r="AY531" s="263"/>
      <c r="AZ531" s="263"/>
      <c r="BA531" s="263"/>
      <c r="BB531" s="263"/>
      <c r="BC531" s="263"/>
      <c r="BD531" s="263"/>
      <c r="BE531" s="263"/>
      <c r="BF531" s="263"/>
      <c r="BG531" s="263"/>
      <c r="BH531" s="263"/>
      <c r="BI531" s="263"/>
      <c r="BJ531" s="263"/>
      <c r="BK531" s="263"/>
      <c r="BL531" s="263"/>
      <c r="BM531" s="263"/>
      <c r="BN531" s="263"/>
      <c r="BO531" s="263"/>
      <c r="BP531" s="263"/>
      <c r="BQ531" s="263"/>
      <c r="BR531" s="263"/>
      <c r="BS531" s="263"/>
      <c r="BT531" s="263"/>
      <c r="BU531" s="263"/>
      <c r="BV531" s="263"/>
      <c r="BW531" s="263"/>
      <c r="BX531" s="263"/>
      <c r="BY531" s="263"/>
      <c r="BZ531" s="263"/>
      <c r="CA531" s="263"/>
      <c r="CB531" s="263"/>
      <c r="CC531" s="263"/>
      <c r="CD531" s="263"/>
      <c r="CE531" s="263"/>
      <c r="CF531" s="263"/>
      <c r="CG531" s="263"/>
      <c r="CH531" s="263"/>
      <c r="CI531" s="263"/>
      <c r="CJ531" s="263"/>
      <c r="CK531" s="263"/>
      <c r="CL531" s="263"/>
      <c r="CM531" s="263"/>
      <c r="CN531" s="263"/>
      <c r="CO531" s="263"/>
      <c r="CP531" s="263"/>
      <c r="CQ531" s="263"/>
      <c r="CR531" s="263"/>
      <c r="CS531" s="263"/>
      <c r="CT531" s="263"/>
      <c r="CU531" s="263"/>
      <c r="CV531" s="263"/>
      <c r="CW531" s="263"/>
      <c r="CX531" s="263"/>
      <c r="CY531" s="263"/>
      <c r="CZ531" s="263"/>
      <c r="DA531" s="263"/>
      <c r="DB531" s="263"/>
      <c r="DC531" s="263"/>
      <c r="DD531" s="263"/>
      <c r="DE531" s="263"/>
      <c r="DF531" s="263"/>
      <c r="DG531" s="263"/>
      <c r="DH531" s="263"/>
      <c r="DI531" s="263"/>
      <c r="DJ531" s="263"/>
      <c r="DK531" s="263"/>
      <c r="DL531" s="263"/>
      <c r="DM531" s="263"/>
      <c r="DN531" s="263"/>
      <c r="DO531" s="263"/>
      <c r="DP531" s="263"/>
      <c r="DQ531" s="263"/>
      <c r="DR531" s="263"/>
      <c r="DS531" s="263"/>
      <c r="DT531" s="263"/>
      <c r="DU531" s="263"/>
      <c r="DV531" s="263"/>
      <c r="DW531" s="263"/>
      <c r="DX531" s="263"/>
      <c r="DY531" s="263"/>
      <c r="DZ531" s="263"/>
      <c r="EA531" s="263"/>
      <c r="EB531" s="263"/>
      <c r="EC531" s="263"/>
      <c r="ED531" s="263"/>
      <c r="EE531" s="263"/>
      <c r="EF531" s="263"/>
      <c r="EG531" s="263"/>
      <c r="EH531" s="263"/>
      <c r="EI531" s="263"/>
      <c r="EJ531" s="263"/>
      <c r="EK531" s="263"/>
      <c r="EL531" s="263"/>
      <c r="EM531" s="263"/>
      <c r="EN531" s="263"/>
      <c r="EO531" s="263"/>
      <c r="EP531" s="263"/>
      <c r="EQ531" s="263"/>
      <c r="ER531" s="263"/>
      <c r="ES531" s="263"/>
      <c r="ET531" s="263"/>
      <c r="EU531" s="263"/>
      <c r="EV531" s="263"/>
      <c r="EW531" s="263"/>
      <c r="EX531" s="263"/>
      <c r="EY531" s="263"/>
      <c r="EZ531" s="263"/>
      <c r="FA531" s="263"/>
      <c r="FB531" s="263"/>
      <c r="FC531" s="263"/>
      <c r="FD531" s="263"/>
      <c r="FE531" s="263"/>
      <c r="FF531" s="263"/>
      <c r="FG531" s="263"/>
      <c r="FH531" s="263"/>
      <c r="FI531" s="263"/>
      <c r="FJ531" s="263"/>
      <c r="FK531" s="263"/>
      <c r="FL531" s="263"/>
      <c r="FM531" s="263"/>
      <c r="FN531" s="263"/>
      <c r="FO531" s="263"/>
      <c r="FP531" s="263"/>
      <c r="FQ531" s="263"/>
      <c r="FR531" s="263"/>
      <c r="FS531" s="263"/>
      <c r="FT531" s="263"/>
      <c r="FU531" s="263"/>
      <c r="FV531" s="263"/>
      <c r="FW531" s="263"/>
      <c r="FX531" s="263"/>
      <c r="FY531" s="263"/>
      <c r="FZ531" s="263"/>
      <c r="GA531" s="263"/>
      <c r="GB531" s="263"/>
      <c r="GC531" s="263"/>
      <c r="GD531" s="263"/>
      <c r="GE531" s="263"/>
      <c r="GF531" s="263"/>
      <c r="GG531" s="263"/>
      <c r="GH531" s="263"/>
      <c r="GI531" s="263"/>
      <c r="GJ531" s="263"/>
      <c r="GK531" s="263"/>
      <c r="GL531" s="263"/>
      <c r="GM531" s="263"/>
      <c r="GN531" s="263"/>
      <c r="GO531" s="263"/>
      <c r="GP531" s="263"/>
      <c r="GQ531" s="263"/>
      <c r="GR531" s="263"/>
      <c r="GS531" s="263"/>
      <c r="GT531" s="263"/>
      <c r="GU531" s="263"/>
      <c r="GV531" s="263"/>
      <c r="GW531" s="263"/>
      <c r="GX531" s="263"/>
      <c r="GY531" s="263"/>
      <c r="GZ531" s="263"/>
      <c r="HA531" s="263"/>
      <c r="HB531" s="263"/>
      <c r="HC531" s="263"/>
      <c r="HD531" s="263"/>
      <c r="HE531" s="263"/>
      <c r="HF531" s="263"/>
      <c r="HG531" s="263"/>
      <c r="HH531" s="263"/>
      <c r="HI531" s="263"/>
      <c r="HJ531" s="263"/>
      <c r="HK531" s="263"/>
      <c r="HL531" s="263"/>
      <c r="HM531" s="263"/>
      <c r="HN531" s="263"/>
      <c r="HO531" s="263"/>
      <c r="HP531" s="263"/>
      <c r="HQ531" s="263"/>
      <c r="HR531" s="263"/>
      <c r="HS531" s="263"/>
      <c r="HT531" s="263"/>
      <c r="HU531" s="263"/>
      <c r="HV531" s="263"/>
      <c r="HW531" s="263"/>
      <c r="HX531" s="263"/>
      <c r="HY531" s="263"/>
      <c r="HZ531" s="263"/>
      <c r="IA531" s="263"/>
      <c r="IB531" s="263"/>
      <c r="IC531" s="263"/>
      <c r="ID531" s="263"/>
      <c r="IE531" s="263"/>
      <c r="IF531" s="263"/>
      <c r="IG531" s="263"/>
      <c r="IH531" s="263"/>
      <c r="II531" s="263"/>
      <c r="IJ531" s="263"/>
      <c r="IK531" s="263"/>
      <c r="IL531" s="263"/>
      <c r="IM531" s="263"/>
      <c r="IN531" s="263"/>
      <c r="IO531" s="263"/>
      <c r="IP531" s="263"/>
      <c r="IQ531" s="263"/>
      <c r="IR531" s="263"/>
      <c r="IS531" s="263"/>
      <c r="IT531" s="263"/>
      <c r="IU531" s="263"/>
      <c r="IV531" s="263"/>
      <c r="IW531" s="263"/>
      <c r="IX531" s="263"/>
      <c r="IY531" s="263"/>
      <c r="IZ531" s="263"/>
      <c r="JA531" s="263"/>
      <c r="JB531" s="263"/>
      <c r="JC531" s="263"/>
      <c r="JD531" s="263"/>
      <c r="JE531" s="263"/>
      <c r="JF531" s="263"/>
      <c r="JG531" s="263"/>
      <c r="JH531" s="263"/>
      <c r="JI531" s="263"/>
      <c r="JJ531" s="263"/>
      <c r="JK531" s="263"/>
      <c r="JL531" s="263"/>
      <c r="JM531" s="263"/>
      <c r="JN531" s="263"/>
      <c r="JO531" s="263"/>
      <c r="JP531" s="263"/>
      <c r="JQ531" s="263"/>
      <c r="JR531" s="263"/>
      <c r="JS531" s="263"/>
      <c r="JT531" s="263"/>
      <c r="JU531" s="263"/>
      <c r="JV531" s="263"/>
      <c r="JW531" s="263"/>
      <c r="JX531" s="263"/>
      <c r="JY531" s="263"/>
      <c r="JZ531" s="263"/>
      <c r="KA531" s="263"/>
      <c r="KB531" s="263"/>
      <c r="KC531" s="263"/>
      <c r="KD531" s="263"/>
      <c r="KE531" s="263"/>
      <c r="KF531" s="263"/>
      <c r="KG531" s="263"/>
      <c r="KH531" s="263"/>
      <c r="KI531" s="263"/>
      <c r="KJ531" s="263"/>
      <c r="KK531" s="263"/>
      <c r="KL531" s="263"/>
      <c r="KM531" s="263"/>
      <c r="KN531" s="263"/>
      <c r="KO531" s="263"/>
      <c r="KP531" s="263"/>
      <c r="KQ531" s="263"/>
      <c r="KR531" s="263"/>
      <c r="KS531" s="263"/>
      <c r="KT531" s="263"/>
      <c r="KU531" s="263"/>
      <c r="KV531" s="263"/>
      <c r="KW531" s="263"/>
      <c r="KX531" s="263"/>
      <c r="KY531" s="263"/>
      <c r="KZ531" s="263"/>
      <c r="LA531" s="263"/>
      <c r="LB531" s="263"/>
      <c r="LC531" s="263"/>
      <c r="LD531" s="263"/>
      <c r="LE531" s="263"/>
      <c r="LF531" s="263"/>
      <c r="LG531" s="263"/>
      <c r="LH531" s="263"/>
      <c r="LI531" s="263"/>
      <c r="LJ531" s="263"/>
      <c r="LK531" s="263"/>
      <c r="LL531" s="263"/>
      <c r="LM531" s="263"/>
      <c r="LN531" s="263"/>
      <c r="LO531" s="263"/>
      <c r="LP531" s="263"/>
      <c r="LQ531" s="263"/>
      <c r="LR531" s="263"/>
      <c r="LS531" s="263"/>
      <c r="LT531" s="263"/>
      <c r="LU531" s="263"/>
      <c r="LV531" s="263"/>
      <c r="LW531" s="263"/>
      <c r="LX531" s="263"/>
      <c r="LY531" s="263"/>
      <c r="LZ531" s="263"/>
      <c r="MA531" s="263"/>
      <c r="MB531" s="263"/>
      <c r="MC531" s="263"/>
      <c r="MD531" s="263"/>
      <c r="ME531" s="263"/>
      <c r="MF531" s="263"/>
      <c r="MG531" s="263"/>
      <c r="MH531" s="263"/>
      <c r="MI531" s="263"/>
      <c r="MJ531" s="263"/>
      <c r="MK531" s="263"/>
      <c r="ML531" s="263"/>
      <c r="MM531" s="263"/>
      <c r="MN531" s="263"/>
      <c r="MO531" s="263"/>
      <c r="MP531" s="263"/>
      <c r="MQ531" s="263"/>
      <c r="MR531" s="263"/>
      <c r="MS531" s="263"/>
      <c r="MT531" s="263"/>
      <c r="MU531" s="263"/>
      <c r="MV531" s="263"/>
      <c r="MW531" s="263"/>
      <c r="MX531" s="263"/>
      <c r="MY531" s="263"/>
      <c r="MZ531" s="263"/>
      <c r="NA531" s="263"/>
      <c r="NB531" s="263"/>
      <c r="NC531" s="263"/>
      <c r="ND531" s="263"/>
      <c r="NE531" s="263"/>
      <c r="NF531" s="263"/>
      <c r="NG531" s="263"/>
      <c r="NH531" s="263"/>
      <c r="NI531" s="263"/>
      <c r="NJ531" s="263"/>
      <c r="NK531" s="263"/>
      <c r="NL531" s="263"/>
      <c r="NM531" s="263"/>
      <c r="NN531" s="263"/>
      <c r="NO531" s="263"/>
      <c r="NP531" s="263"/>
      <c r="NQ531" s="263"/>
      <c r="NR531" s="263"/>
      <c r="NS531" s="263"/>
      <c r="NT531" s="263"/>
      <c r="NU531" s="263"/>
      <c r="NV531" s="263"/>
      <c r="NW531" s="263"/>
      <c r="NX531" s="263"/>
      <c r="NY531" s="263"/>
      <c r="NZ531" s="263"/>
      <c r="OA531" s="263"/>
      <c r="OB531" s="263"/>
      <c r="OC531" s="263"/>
      <c r="OD531" s="263"/>
      <c r="OE531" s="263"/>
      <c r="OF531" s="263"/>
      <c r="OG531" s="263"/>
      <c r="OH531" s="263"/>
      <c r="OI531" s="263"/>
      <c r="OJ531" s="263"/>
      <c r="OK531" s="263"/>
      <c r="OL531" s="263"/>
      <c r="OM531" s="263"/>
      <c r="ON531" s="263"/>
      <c r="OO531" s="263"/>
      <c r="OP531" s="263"/>
      <c r="OQ531" s="263"/>
      <c r="OR531" s="263"/>
      <c r="OS531" s="263"/>
      <c r="OT531" s="263"/>
      <c r="OU531" s="263"/>
      <c r="OV531" s="263"/>
      <c r="OW531" s="263"/>
      <c r="OX531" s="263"/>
      <c r="OY531" s="263"/>
      <c r="OZ531" s="263"/>
      <c r="PA531" s="263"/>
      <c r="PB531" s="263"/>
      <c r="PC531" s="263"/>
      <c r="PD531" s="263"/>
      <c r="PE531" s="263"/>
      <c r="PF531" s="263"/>
      <c r="PG531" s="263"/>
      <c r="PH531" s="263"/>
      <c r="PI531" s="263"/>
      <c r="PJ531" s="263"/>
      <c r="PK531" s="263"/>
      <c r="PL531" s="263"/>
      <c r="PM531" s="263"/>
      <c r="PN531" s="263"/>
      <c r="PO531" s="263"/>
      <c r="PP531" s="263"/>
      <c r="PQ531" s="263"/>
      <c r="PR531" s="263"/>
      <c r="PS531" s="263"/>
      <c r="PT531" s="263"/>
      <c r="PU531" s="263"/>
      <c r="PV531" s="263"/>
      <c r="PW531" s="263"/>
      <c r="PX531" s="263"/>
      <c r="PY531" s="263"/>
      <c r="PZ531" s="263"/>
      <c r="QA531" s="263"/>
      <c r="QB531" s="263"/>
      <c r="QC531" s="263"/>
      <c r="QD531" s="263"/>
      <c r="QE531" s="263"/>
      <c r="QF531" s="263"/>
      <c r="QG531" s="263"/>
      <c r="QH531" s="263"/>
      <c r="QI531" s="263"/>
      <c r="QJ531" s="263"/>
      <c r="QK531" s="263"/>
      <c r="QL531" s="263"/>
      <c r="QM531" s="263"/>
      <c r="QN531" s="263"/>
      <c r="QO531" s="263"/>
      <c r="QP531" s="263"/>
      <c r="QQ531" s="263"/>
      <c r="QR531" s="263"/>
      <c r="QS531" s="263"/>
      <c r="QT531" s="263"/>
      <c r="QU531" s="263"/>
      <c r="QV531" s="263"/>
      <c r="QW531" s="263"/>
      <c r="QX531" s="263"/>
      <c r="QY531" s="263"/>
      <c r="QZ531" s="263"/>
      <c r="RA531" s="263"/>
      <c r="RB531" s="263"/>
      <c r="RC531" s="263"/>
      <c r="RD531" s="263"/>
      <c r="RE531" s="263"/>
      <c r="RF531" s="263"/>
      <c r="RG531" s="263"/>
      <c r="RH531" s="263"/>
      <c r="RI531" s="263"/>
      <c r="RJ531" s="263"/>
      <c r="RK531" s="263"/>
      <c r="RL531" s="263"/>
      <c r="RM531" s="263"/>
      <c r="RN531" s="263"/>
      <c r="RO531" s="263"/>
      <c r="RP531" s="263"/>
      <c r="RQ531" s="263"/>
      <c r="RR531" s="263"/>
      <c r="RS531" s="263"/>
      <c r="RT531" s="263"/>
      <c r="RU531" s="263"/>
      <c r="RV531" s="263"/>
      <c r="RW531" s="263"/>
      <c r="RX531" s="263"/>
      <c r="RY531" s="263"/>
      <c r="RZ531" s="263"/>
      <c r="SA531" s="263"/>
      <c r="SB531" s="263"/>
      <c r="SC531" s="263"/>
      <c r="SD531" s="263"/>
      <c r="SE531" s="263"/>
      <c r="SF531" s="263"/>
      <c r="SG531" s="263"/>
      <c r="SH531" s="263"/>
      <c r="SI531" s="263"/>
      <c r="SJ531" s="263"/>
      <c r="SK531" s="263"/>
      <c r="SL531" s="263"/>
      <c r="SM531" s="263"/>
      <c r="SN531" s="263"/>
      <c r="SO531" s="263"/>
      <c r="SP531" s="263"/>
      <c r="SQ531" s="263"/>
      <c r="SR531" s="263"/>
      <c r="SS531" s="263"/>
      <c r="ST531" s="263"/>
      <c r="SU531" s="263"/>
      <c r="SV531" s="263"/>
      <c r="SW531" s="263"/>
      <c r="SX531" s="263"/>
      <c r="SY531" s="263"/>
      <c r="SZ531" s="263"/>
      <c r="TA531" s="263"/>
      <c r="TB531" s="263"/>
      <c r="TC531" s="263"/>
      <c r="TD531" s="263"/>
      <c r="TE531" s="263"/>
      <c r="TF531" s="263"/>
      <c r="TG531" s="263"/>
      <c r="TH531" s="263"/>
      <c r="TI531" s="263"/>
      <c r="TJ531" s="263"/>
      <c r="TK531" s="263"/>
      <c r="TL531" s="263"/>
      <c r="TM531" s="263"/>
      <c r="TN531" s="263"/>
      <c r="TO531" s="263"/>
      <c r="TP531" s="263"/>
      <c r="TQ531" s="263"/>
      <c r="TR531" s="263"/>
      <c r="TS531" s="263"/>
      <c r="TT531" s="263"/>
      <c r="TU531" s="263"/>
      <c r="TV531" s="263"/>
      <c r="TW531" s="263"/>
      <c r="TX531" s="263"/>
      <c r="TY531" s="263"/>
      <c r="TZ531" s="263"/>
      <c r="UA531" s="263"/>
      <c r="UB531" s="263"/>
      <c r="UC531" s="263"/>
      <c r="UD531" s="263"/>
      <c r="UE531" s="263"/>
      <c r="UF531" s="263"/>
      <c r="UG531" s="263"/>
      <c r="UH531" s="263"/>
      <c r="UI531" s="263"/>
      <c r="UJ531" s="263"/>
      <c r="UK531" s="263"/>
      <c r="UL531" s="263"/>
      <c r="UM531" s="263"/>
      <c r="UN531" s="263"/>
      <c r="UO531" s="263"/>
      <c r="UP531" s="263"/>
      <c r="UQ531" s="263"/>
      <c r="UR531" s="263"/>
      <c r="US531" s="263"/>
      <c r="UT531" s="263"/>
      <c r="UU531" s="263"/>
      <c r="UV531" s="263"/>
      <c r="UW531" s="263"/>
      <c r="UX531" s="263"/>
      <c r="UY531" s="263"/>
      <c r="UZ531" s="263"/>
      <c r="VA531" s="263"/>
      <c r="VB531" s="263"/>
      <c r="VC531" s="263"/>
      <c r="VD531" s="263"/>
      <c r="VE531" s="263"/>
      <c r="VF531" s="263"/>
      <c r="VG531" s="263"/>
      <c r="VH531" s="263"/>
      <c r="VI531" s="263"/>
      <c r="VJ531" s="263"/>
      <c r="VK531" s="263"/>
      <c r="VL531" s="263"/>
      <c r="VM531" s="263"/>
      <c r="VN531" s="263"/>
      <c r="VO531" s="263"/>
      <c r="VP531" s="263"/>
      <c r="VQ531" s="263"/>
      <c r="VR531" s="263"/>
      <c r="VS531" s="263"/>
      <c r="VT531" s="263"/>
      <c r="VU531" s="263"/>
      <c r="VV531" s="263"/>
      <c r="VW531" s="263"/>
      <c r="VX531" s="263"/>
      <c r="VY531" s="263"/>
      <c r="VZ531" s="263"/>
      <c r="WA531" s="263"/>
      <c r="WB531" s="263"/>
      <c r="WC531" s="263"/>
      <c r="WD531" s="263"/>
      <c r="WE531" s="263"/>
      <c r="WF531" s="263"/>
      <c r="WG531" s="263"/>
      <c r="WH531" s="263"/>
      <c r="WI531" s="263"/>
      <c r="WJ531" s="263"/>
      <c r="WK531" s="263"/>
      <c r="WL531" s="263"/>
      <c r="WM531" s="263"/>
      <c r="WN531" s="263"/>
      <c r="WO531" s="263"/>
      <c r="WP531" s="263"/>
      <c r="WQ531" s="263"/>
      <c r="WR531" s="263"/>
      <c r="WS531" s="263"/>
      <c r="WT531" s="263"/>
      <c r="WU531" s="263"/>
      <c r="WV531" s="263"/>
      <c r="WW531" s="263"/>
      <c r="WX531" s="263"/>
      <c r="WY531" s="263"/>
      <c r="WZ531" s="263"/>
      <c r="XA531" s="263"/>
      <c r="XB531" s="263"/>
      <c r="XC531" s="263"/>
      <c r="XD531" s="263"/>
      <c r="XE531" s="263"/>
      <c r="XF531" s="263"/>
      <c r="XG531" s="263"/>
      <c r="XH531" s="263"/>
      <c r="XI531" s="263"/>
      <c r="XJ531" s="263"/>
      <c r="XK531" s="263"/>
      <c r="XL531" s="263"/>
      <c r="XM531" s="263"/>
      <c r="XN531" s="263"/>
      <c r="XO531" s="263"/>
      <c r="XP531" s="263"/>
      <c r="XQ531" s="263"/>
      <c r="XR531" s="263"/>
      <c r="XS531" s="263"/>
      <c r="XT531" s="263"/>
      <c r="XU531" s="263"/>
      <c r="XV531" s="263"/>
      <c r="XW531" s="263"/>
      <c r="XX531" s="263"/>
      <c r="XY531" s="263"/>
      <c r="XZ531" s="263"/>
      <c r="YA531" s="263"/>
      <c r="YB531" s="263"/>
      <c r="YC531" s="263"/>
      <c r="YD531" s="263"/>
      <c r="YE531" s="263"/>
      <c r="YF531" s="263"/>
      <c r="YG531" s="263"/>
      <c r="YH531" s="263"/>
      <c r="YI531" s="263"/>
      <c r="YJ531" s="263"/>
      <c r="YK531" s="263"/>
      <c r="YL531" s="263"/>
      <c r="YM531" s="263"/>
      <c r="YN531" s="263"/>
      <c r="YO531" s="263"/>
      <c r="YP531" s="263"/>
      <c r="YQ531" s="263"/>
      <c r="YR531" s="263"/>
      <c r="YS531" s="263"/>
      <c r="YT531" s="263"/>
      <c r="YU531" s="263"/>
      <c r="YV531" s="263"/>
      <c r="YW531" s="263"/>
      <c r="YX531" s="263"/>
      <c r="YY531" s="263"/>
      <c r="YZ531" s="263"/>
      <c r="ZA531" s="263"/>
      <c r="ZB531" s="263"/>
      <c r="ZC531" s="263"/>
      <c r="ZD531" s="263"/>
      <c r="ZE531" s="263"/>
      <c r="ZF531" s="263"/>
      <c r="ZG531" s="263"/>
      <c r="ZH531" s="263"/>
      <c r="ZI531" s="263"/>
      <c r="ZJ531" s="263"/>
      <c r="ZK531" s="263"/>
      <c r="ZL531" s="263"/>
      <c r="ZM531" s="263"/>
      <c r="ZN531" s="263"/>
      <c r="ZO531" s="263"/>
      <c r="ZP531" s="263"/>
      <c r="ZQ531" s="263"/>
      <c r="ZR531" s="263"/>
      <c r="ZS531" s="263"/>
      <c r="ZT531" s="263"/>
      <c r="ZU531" s="263"/>
      <c r="ZV531" s="263"/>
      <c r="ZW531" s="263"/>
      <c r="ZX531" s="263"/>
      <c r="ZY531" s="263"/>
      <c r="ZZ531" s="263"/>
      <c r="AAA531" s="263"/>
      <c r="AAB531" s="263"/>
      <c r="AAC531" s="263"/>
      <c r="AAD531" s="263"/>
      <c r="AAE531" s="263"/>
      <c r="AAF531" s="263"/>
      <c r="AAG531" s="263"/>
      <c r="AAH531" s="263"/>
      <c r="AAI531" s="263"/>
      <c r="AAJ531" s="263"/>
      <c r="AAK531" s="263"/>
      <c r="AAL531" s="263"/>
      <c r="AAM531" s="263"/>
      <c r="AAN531" s="263"/>
      <c r="AAO531" s="263"/>
      <c r="AAP531" s="263"/>
      <c r="AAQ531" s="263"/>
      <c r="AAR531" s="263"/>
      <c r="AAS531" s="263"/>
      <c r="AAT531" s="263"/>
      <c r="AAU531" s="263"/>
      <c r="AAV531" s="263"/>
      <c r="AAW531" s="263"/>
      <c r="AAX531" s="263"/>
      <c r="AAY531" s="263"/>
      <c r="AAZ531" s="263"/>
      <c r="ABA531" s="263"/>
      <c r="ABB531" s="263"/>
      <c r="ABC531" s="263"/>
      <c r="ABD531" s="263"/>
      <c r="ABE531" s="263"/>
      <c r="ABF531" s="263"/>
      <c r="ABG531" s="263"/>
      <c r="ABH531" s="263"/>
      <c r="ABI531" s="263"/>
      <c r="ABJ531" s="263"/>
      <c r="ABK531" s="263"/>
      <c r="ABL531" s="263"/>
      <c r="ABM531" s="263"/>
      <c r="ABN531" s="263"/>
      <c r="ABO531" s="263"/>
      <c r="ABP531" s="263"/>
      <c r="ABQ531" s="263"/>
      <c r="ABR531" s="263"/>
      <c r="ABS531" s="263"/>
      <c r="ABT531" s="263"/>
      <c r="ABU531" s="263"/>
      <c r="ABV531" s="263"/>
      <c r="ABW531" s="263"/>
      <c r="ABX531" s="263"/>
      <c r="ABY531" s="263"/>
      <c r="ABZ531" s="263"/>
      <c r="ACA531" s="263"/>
      <c r="ACB531" s="263"/>
      <c r="ACC531" s="263"/>
      <c r="ACD531" s="263"/>
      <c r="ACE531" s="263"/>
      <c r="ACF531" s="263"/>
      <c r="ACG531" s="263"/>
      <c r="ACH531" s="263"/>
      <c r="ACI531" s="263"/>
      <c r="ACJ531" s="263"/>
      <c r="ACK531" s="263"/>
      <c r="ACL531" s="263"/>
      <c r="ACM531" s="263"/>
      <c r="ACN531" s="263"/>
      <c r="ACO531" s="263"/>
      <c r="ACP531" s="263"/>
      <c r="ACQ531" s="263"/>
      <c r="ACR531" s="263"/>
      <c r="ACS531" s="263"/>
      <c r="ACT531" s="263"/>
      <c r="ACU531" s="263"/>
      <c r="ACV531" s="263"/>
      <c r="ACW531" s="263"/>
      <c r="ACX531" s="263"/>
      <c r="ACY531" s="263"/>
      <c r="ACZ531" s="263"/>
      <c r="ADA531" s="263"/>
      <c r="ADB531" s="263"/>
      <c r="ADC531" s="263"/>
      <c r="ADD531" s="263"/>
      <c r="ADE531" s="263"/>
      <c r="ADF531" s="263"/>
      <c r="ADG531" s="263"/>
      <c r="ADH531" s="263"/>
      <c r="ADI531" s="263"/>
      <c r="ADJ531" s="263"/>
      <c r="ADK531" s="263"/>
      <c r="ADL531" s="263"/>
      <c r="ADM531" s="263"/>
      <c r="ADN531" s="263"/>
      <c r="ADO531" s="263"/>
      <c r="ADP531" s="263"/>
      <c r="ADQ531" s="263"/>
      <c r="ADR531" s="263"/>
      <c r="ADS531" s="263"/>
      <c r="ADT531" s="263"/>
      <c r="ADU531" s="263"/>
      <c r="ADV531" s="263"/>
      <c r="ADW531" s="263"/>
      <c r="ADX531" s="263"/>
      <c r="ADY531" s="263"/>
      <c r="ADZ531" s="263"/>
      <c r="AEA531" s="263"/>
      <c r="AEB531" s="263"/>
      <c r="AEC531" s="263"/>
      <c r="AED531" s="263"/>
      <c r="AEE531" s="263"/>
      <c r="AEF531" s="263"/>
      <c r="AEG531" s="263"/>
      <c r="AEH531" s="263"/>
      <c r="AEI531" s="263"/>
      <c r="AEJ531" s="263"/>
      <c r="AEK531" s="263"/>
      <c r="AEL531" s="263"/>
      <c r="AEM531" s="263"/>
      <c r="AEN531" s="263"/>
      <c r="AEO531" s="263"/>
      <c r="AEP531" s="263"/>
      <c r="AEQ531" s="263"/>
      <c r="AER531" s="263"/>
      <c r="AES531" s="263"/>
      <c r="AET531" s="263"/>
      <c r="AEU531" s="263"/>
      <c r="AEV531" s="263"/>
      <c r="AEW531" s="263"/>
      <c r="AEX531" s="263"/>
      <c r="AEY531" s="263"/>
      <c r="AEZ531" s="263"/>
      <c r="AFA531" s="263"/>
      <c r="AFB531" s="263"/>
      <c r="AFC531" s="263"/>
      <c r="AFD531" s="263"/>
      <c r="AFE531" s="263"/>
      <c r="AFF531" s="263"/>
      <c r="AFG531" s="263"/>
      <c r="AFH531" s="263"/>
      <c r="AFI531" s="263"/>
      <c r="AFJ531" s="263"/>
      <c r="AFK531" s="263"/>
      <c r="AFL531" s="263"/>
      <c r="AFM531" s="263"/>
      <c r="AFN531" s="263"/>
      <c r="AFO531" s="263"/>
      <c r="AFP531" s="263"/>
      <c r="AFQ531" s="263"/>
      <c r="AFR531" s="263"/>
      <c r="AFS531" s="263"/>
      <c r="AFT531" s="263"/>
      <c r="AFU531" s="263"/>
      <c r="AFV531" s="263"/>
      <c r="AFW531" s="263"/>
      <c r="AFX531" s="263"/>
      <c r="AFY531" s="263"/>
      <c r="AFZ531" s="263"/>
      <c r="AGA531" s="263"/>
      <c r="AGB531" s="263"/>
      <c r="AGC531" s="263"/>
      <c r="AGD531" s="263"/>
      <c r="AGE531" s="263"/>
      <c r="AGF531" s="263"/>
      <c r="AGG531" s="263"/>
      <c r="AGH531" s="263"/>
      <c r="AGI531" s="263"/>
      <c r="AGJ531" s="263"/>
      <c r="AGK531" s="263"/>
      <c r="AGL531" s="263"/>
      <c r="AGM531" s="263"/>
      <c r="AGN531" s="263"/>
      <c r="AGO531" s="263"/>
      <c r="AGP531" s="263"/>
      <c r="AGQ531" s="263"/>
      <c r="AGR531" s="263"/>
      <c r="AGS531" s="263"/>
      <c r="AGT531" s="263"/>
      <c r="AGU531" s="263"/>
      <c r="AGV531" s="263"/>
      <c r="AGW531" s="263"/>
      <c r="AGX531" s="263"/>
      <c r="AGY531" s="263"/>
      <c r="AGZ531" s="263"/>
      <c r="AHA531" s="263"/>
      <c r="AHB531" s="263"/>
      <c r="AHC531" s="263"/>
      <c r="AHD531" s="263"/>
      <c r="AHE531" s="263"/>
      <c r="AHF531" s="263"/>
      <c r="AHG531" s="263"/>
      <c r="AHH531" s="263"/>
      <c r="AHI531" s="263"/>
      <c r="AHJ531" s="263"/>
      <c r="AHK531" s="263"/>
      <c r="AHL531" s="263"/>
      <c r="AHM531" s="263"/>
      <c r="AHN531" s="263"/>
      <c r="AHO531" s="263"/>
      <c r="AHP531" s="263"/>
      <c r="AHQ531" s="263"/>
      <c r="AHR531" s="263"/>
      <c r="AHS531" s="263"/>
      <c r="AHT531" s="263"/>
      <c r="AHU531" s="263"/>
      <c r="AHV531" s="263"/>
      <c r="AHW531" s="263"/>
      <c r="AHX531" s="263"/>
      <c r="AHY531" s="263"/>
      <c r="AHZ531" s="263"/>
      <c r="AIA531" s="263"/>
      <c r="AIB531" s="263"/>
      <c r="AIC531" s="263"/>
      <c r="AID531" s="263"/>
      <c r="AIE531" s="263"/>
      <c r="AIF531" s="263"/>
      <c r="AIG531" s="263"/>
      <c r="AIH531" s="263"/>
      <c r="AII531" s="263"/>
      <c r="AIJ531" s="263"/>
      <c r="AIK531" s="263"/>
      <c r="AIL531" s="263"/>
      <c r="AIM531" s="263"/>
      <c r="AIN531" s="263"/>
      <c r="AIO531" s="263"/>
      <c r="AIP531" s="263"/>
      <c r="AIQ531" s="263"/>
      <c r="AIR531" s="263"/>
      <c r="AIS531" s="263"/>
      <c r="AIT531" s="263"/>
      <c r="AIU531" s="263"/>
      <c r="AIV531" s="263"/>
      <c r="AIW531" s="263"/>
      <c r="AIX531" s="263"/>
      <c r="AIY531" s="263"/>
      <c r="AIZ531" s="263"/>
      <c r="AJA531" s="263"/>
      <c r="AJB531" s="263"/>
      <c r="AJC531" s="263"/>
      <c r="AJD531" s="263"/>
      <c r="AJE531" s="263"/>
      <c r="AJF531" s="263"/>
      <c r="AJG531" s="263"/>
      <c r="AJH531" s="263"/>
      <c r="AJI531" s="263"/>
      <c r="AJJ531" s="263"/>
      <c r="AJK531" s="263"/>
      <c r="AJL531" s="263"/>
      <c r="AJM531" s="263"/>
      <c r="AJN531" s="263"/>
      <c r="AJO531" s="263"/>
      <c r="AJP531" s="263"/>
      <c r="AJQ531" s="263"/>
      <c r="AJR531" s="263"/>
      <c r="AJS531" s="263"/>
      <c r="AJT531" s="263"/>
      <c r="AJU531" s="263"/>
      <c r="AJV531" s="263"/>
      <c r="AJW531" s="263"/>
      <c r="AJX531" s="263"/>
      <c r="AJY531" s="263"/>
      <c r="AJZ531" s="263"/>
      <c r="AKA531" s="263"/>
      <c r="AKB531" s="263"/>
      <c r="AKC531" s="263"/>
      <c r="AKD531" s="263"/>
      <c r="AKE531" s="263"/>
      <c r="AKF531" s="263"/>
      <c r="AKG531" s="263"/>
      <c r="AKH531" s="263"/>
      <c r="AKI531" s="263"/>
      <c r="AKJ531" s="263"/>
      <c r="AKK531" s="263"/>
      <c r="AKL531" s="263"/>
      <c r="AKM531" s="263"/>
      <c r="AKN531" s="263"/>
      <c r="AKO531" s="263"/>
      <c r="AKP531" s="263"/>
      <c r="AKQ531" s="263"/>
      <c r="AKR531" s="263"/>
      <c r="AKS531" s="263"/>
      <c r="AKT531" s="263"/>
      <c r="AKU531" s="263"/>
      <c r="AKV531" s="263"/>
      <c r="AKW531" s="263"/>
      <c r="AKX531" s="263"/>
      <c r="AKY531" s="263"/>
      <c r="AKZ531" s="263"/>
      <c r="ALA531" s="263"/>
      <c r="ALB531" s="263"/>
      <c r="ALC531" s="263"/>
      <c r="ALD531" s="263"/>
      <c r="ALE531" s="263"/>
      <c r="ALF531" s="263"/>
      <c r="ALG531" s="263"/>
      <c r="ALH531" s="263"/>
      <c r="ALI531" s="263"/>
      <c r="ALJ531" s="263"/>
      <c r="ALK531" s="263"/>
      <c r="ALL531" s="263"/>
      <c r="ALM531" s="263"/>
      <c r="ALN531" s="263"/>
      <c r="ALO531" s="263"/>
      <c r="ALP531" s="263"/>
      <c r="ALQ531" s="263"/>
      <c r="ALR531" s="263"/>
      <c r="ALS531" s="263"/>
      <c r="ALT531" s="263"/>
      <c r="ALU531" s="263"/>
      <c r="ALV531" s="263"/>
      <c r="ALW531" s="263"/>
      <c r="ALX531" s="263"/>
      <c r="ALY531" s="263"/>
      <c r="ALZ531" s="263"/>
      <c r="AMA531" s="263"/>
      <c r="AMB531" s="263"/>
      <c r="AMC531" s="263"/>
      <c r="AMD531" s="263"/>
      <c r="AME531" s="263"/>
      <c r="AMF531" s="263"/>
      <c r="AMG531" s="263"/>
      <c r="AMH531" s="263"/>
      <c r="AMI531" s="263"/>
      <c r="AMJ531" s="263"/>
      <c r="AMK531" s="263"/>
      <c r="AML531" s="263"/>
      <c r="AMM531" s="263"/>
      <c r="AMN531" s="263"/>
      <c r="AMO531" s="263"/>
      <c r="AMP531" s="263"/>
      <c r="AMQ531" s="263"/>
      <c r="AMR531" s="263"/>
      <c r="AMS531" s="263"/>
      <c r="AMT531" s="263"/>
      <c r="AMU531" s="263"/>
      <c r="AMV531" s="263"/>
      <c r="AMW531" s="263"/>
      <c r="AMX531" s="263"/>
      <c r="AMY531" s="263"/>
      <c r="AMZ531" s="263"/>
      <c r="ANA531" s="263"/>
      <c r="ANB531" s="263"/>
      <c r="ANC531" s="263"/>
      <c r="AND531" s="263"/>
      <c r="ANE531" s="263"/>
      <c r="ANF531" s="263"/>
      <c r="ANG531" s="263"/>
      <c r="ANH531" s="263"/>
      <c r="ANI531" s="263"/>
      <c r="ANJ531" s="263"/>
      <c r="ANK531" s="263"/>
      <c r="ANL531" s="263"/>
      <c r="ANM531" s="263"/>
      <c r="ANN531" s="263"/>
      <c r="ANO531" s="263"/>
      <c r="ANP531" s="263"/>
      <c r="ANQ531" s="263"/>
      <c r="ANR531" s="263"/>
      <c r="ANS531" s="263"/>
      <c r="ANT531" s="263"/>
      <c r="ANU531" s="263"/>
      <c r="ANV531" s="263"/>
      <c r="ANW531" s="263"/>
      <c r="ANX531" s="263"/>
      <c r="ANY531" s="263"/>
      <c r="ANZ531" s="263"/>
      <c r="AOA531" s="263"/>
      <c r="AOB531" s="263"/>
      <c r="AOC531" s="263"/>
      <c r="AOD531" s="263"/>
      <c r="AOE531" s="263"/>
      <c r="AOF531" s="263"/>
      <c r="AOG531" s="263"/>
      <c r="AOH531" s="263"/>
      <c r="AOI531" s="263"/>
      <c r="AOJ531" s="263"/>
      <c r="AOK531" s="263"/>
      <c r="AOL531" s="263"/>
      <c r="AOM531" s="263"/>
      <c r="AON531" s="263"/>
      <c r="AOO531" s="263"/>
      <c r="AOP531" s="263"/>
      <c r="AOQ531" s="263"/>
      <c r="AOR531" s="263"/>
      <c r="AOS531" s="263"/>
      <c r="AOT531" s="263"/>
      <c r="AOU531" s="263"/>
    </row>
    <row r="532" spans="1:1087" s="264" customFormat="1">
      <c r="A532" s="332"/>
      <c r="B532" s="328"/>
      <c r="C532" s="292"/>
      <c r="D532" s="292"/>
      <c r="E532" s="292"/>
      <c r="F532" s="333"/>
      <c r="G532" s="334"/>
      <c r="H532" s="334"/>
      <c r="I532" s="335"/>
      <c r="J532" s="292"/>
      <c r="K532" s="336"/>
      <c r="L532" s="292"/>
      <c r="N532" s="263"/>
      <c r="O532" s="263"/>
      <c r="P532" s="263"/>
      <c r="Q532" s="263"/>
      <c r="R532" s="263"/>
      <c r="S532" s="263"/>
      <c r="T532" s="263"/>
      <c r="U532" s="263"/>
      <c r="V532" s="263"/>
      <c r="W532" s="263"/>
      <c r="X532" s="263"/>
      <c r="Y532" s="263"/>
      <c r="Z532" s="263"/>
      <c r="AA532" s="263"/>
      <c r="AB532" s="263"/>
      <c r="AC532" s="263"/>
      <c r="AD532" s="263"/>
      <c r="AE532" s="263"/>
      <c r="AF532" s="263"/>
      <c r="AG532" s="263"/>
      <c r="AH532" s="263"/>
      <c r="AI532" s="263"/>
      <c r="AJ532" s="263"/>
      <c r="AK532" s="263"/>
      <c r="AL532" s="263"/>
      <c r="AM532" s="263"/>
      <c r="AN532" s="263"/>
      <c r="AO532" s="263"/>
      <c r="AP532" s="263"/>
      <c r="AQ532" s="263"/>
      <c r="AR532" s="263"/>
      <c r="AS532" s="263"/>
      <c r="AT532" s="263"/>
      <c r="AU532" s="263"/>
      <c r="AV532" s="263"/>
      <c r="AW532" s="263"/>
      <c r="AX532" s="263"/>
      <c r="AY532" s="263"/>
      <c r="AZ532" s="263"/>
      <c r="BA532" s="263"/>
      <c r="BB532" s="263"/>
      <c r="BC532" s="263"/>
      <c r="BD532" s="263"/>
      <c r="BE532" s="263"/>
      <c r="BF532" s="263"/>
      <c r="BG532" s="263"/>
      <c r="BH532" s="263"/>
      <c r="BI532" s="263"/>
      <c r="BJ532" s="263"/>
      <c r="BK532" s="263"/>
      <c r="BL532" s="263"/>
      <c r="BM532" s="263"/>
      <c r="BN532" s="263"/>
      <c r="BO532" s="263"/>
      <c r="BP532" s="263"/>
      <c r="BQ532" s="263"/>
      <c r="BR532" s="263"/>
      <c r="BS532" s="263"/>
      <c r="BT532" s="263"/>
      <c r="BU532" s="263"/>
      <c r="BV532" s="263"/>
      <c r="BW532" s="263"/>
      <c r="BX532" s="263"/>
      <c r="BY532" s="263"/>
      <c r="BZ532" s="263"/>
      <c r="CA532" s="263"/>
      <c r="CB532" s="263"/>
      <c r="CC532" s="263"/>
      <c r="CD532" s="263"/>
      <c r="CE532" s="263"/>
      <c r="CF532" s="263"/>
      <c r="CG532" s="263"/>
      <c r="CH532" s="263"/>
      <c r="CI532" s="263"/>
      <c r="CJ532" s="263"/>
      <c r="CK532" s="263"/>
      <c r="CL532" s="263"/>
      <c r="CM532" s="263"/>
      <c r="CN532" s="263"/>
      <c r="CO532" s="263"/>
      <c r="CP532" s="263"/>
      <c r="CQ532" s="263"/>
      <c r="CR532" s="263"/>
      <c r="CS532" s="263"/>
      <c r="CT532" s="263"/>
      <c r="CU532" s="263"/>
      <c r="CV532" s="263"/>
      <c r="CW532" s="263"/>
      <c r="CX532" s="263"/>
      <c r="CY532" s="263"/>
      <c r="CZ532" s="263"/>
      <c r="DA532" s="263"/>
      <c r="DB532" s="263"/>
      <c r="DC532" s="263"/>
      <c r="DD532" s="263"/>
      <c r="DE532" s="263"/>
      <c r="DF532" s="263"/>
      <c r="DG532" s="263"/>
      <c r="DH532" s="263"/>
      <c r="DI532" s="263"/>
      <c r="DJ532" s="263"/>
      <c r="DK532" s="263"/>
      <c r="DL532" s="263"/>
      <c r="DM532" s="263"/>
      <c r="DN532" s="263"/>
      <c r="DO532" s="263"/>
      <c r="DP532" s="263"/>
      <c r="DQ532" s="263"/>
      <c r="DR532" s="263"/>
      <c r="DS532" s="263"/>
      <c r="DT532" s="263"/>
      <c r="DU532" s="263"/>
      <c r="DV532" s="263"/>
      <c r="DW532" s="263"/>
      <c r="DX532" s="263"/>
      <c r="DY532" s="263"/>
      <c r="DZ532" s="263"/>
      <c r="EA532" s="263"/>
      <c r="EB532" s="263"/>
      <c r="EC532" s="263"/>
      <c r="ED532" s="263"/>
      <c r="EE532" s="263"/>
      <c r="EF532" s="263"/>
      <c r="EG532" s="263"/>
      <c r="EH532" s="263"/>
      <c r="EI532" s="263"/>
      <c r="EJ532" s="263"/>
      <c r="EK532" s="263"/>
      <c r="EL532" s="263"/>
      <c r="EM532" s="263"/>
      <c r="EN532" s="263"/>
      <c r="EO532" s="263"/>
      <c r="EP532" s="263"/>
      <c r="EQ532" s="263"/>
      <c r="ER532" s="263"/>
      <c r="ES532" s="263"/>
      <c r="ET532" s="263"/>
      <c r="EU532" s="263"/>
      <c r="EV532" s="263"/>
      <c r="EW532" s="263"/>
      <c r="EX532" s="263"/>
      <c r="EY532" s="263"/>
      <c r="EZ532" s="263"/>
      <c r="FA532" s="263"/>
      <c r="FB532" s="263"/>
      <c r="FC532" s="263"/>
      <c r="FD532" s="263"/>
      <c r="FE532" s="263"/>
      <c r="FF532" s="263"/>
      <c r="FG532" s="263"/>
      <c r="FH532" s="263"/>
      <c r="FI532" s="263"/>
      <c r="FJ532" s="263"/>
      <c r="FK532" s="263"/>
      <c r="FL532" s="263"/>
      <c r="FM532" s="263"/>
      <c r="FN532" s="263"/>
      <c r="FO532" s="263"/>
      <c r="FP532" s="263"/>
      <c r="FQ532" s="263"/>
      <c r="FR532" s="263"/>
      <c r="FS532" s="263"/>
      <c r="FT532" s="263"/>
      <c r="FU532" s="263"/>
      <c r="FV532" s="263"/>
      <c r="FW532" s="263"/>
      <c r="FX532" s="263"/>
      <c r="FY532" s="263"/>
      <c r="FZ532" s="263"/>
      <c r="GA532" s="263"/>
      <c r="GB532" s="263"/>
      <c r="GC532" s="263"/>
      <c r="GD532" s="263"/>
      <c r="GE532" s="263"/>
      <c r="GF532" s="263"/>
      <c r="GG532" s="263"/>
      <c r="GH532" s="263"/>
      <c r="GI532" s="263"/>
      <c r="GJ532" s="263"/>
      <c r="GK532" s="263"/>
      <c r="GL532" s="263"/>
      <c r="GM532" s="263"/>
      <c r="GN532" s="263"/>
      <c r="GO532" s="263"/>
      <c r="GP532" s="263"/>
      <c r="GQ532" s="263"/>
      <c r="GR532" s="263"/>
      <c r="GS532" s="263"/>
      <c r="GT532" s="263"/>
      <c r="GU532" s="263"/>
      <c r="GV532" s="263"/>
      <c r="GW532" s="263"/>
      <c r="GX532" s="263"/>
      <c r="GY532" s="263"/>
      <c r="GZ532" s="263"/>
      <c r="HA532" s="263"/>
      <c r="HB532" s="263"/>
      <c r="HC532" s="263"/>
      <c r="HD532" s="263"/>
      <c r="HE532" s="263"/>
      <c r="HF532" s="263"/>
      <c r="HG532" s="263"/>
      <c r="HH532" s="263"/>
      <c r="HI532" s="263"/>
      <c r="HJ532" s="263"/>
      <c r="HK532" s="263"/>
      <c r="HL532" s="263"/>
      <c r="HM532" s="263"/>
      <c r="HN532" s="263"/>
      <c r="HO532" s="263"/>
      <c r="HP532" s="263"/>
      <c r="HQ532" s="263"/>
      <c r="HR532" s="263"/>
      <c r="HS532" s="263"/>
      <c r="HT532" s="263"/>
      <c r="HU532" s="263"/>
      <c r="HV532" s="263"/>
      <c r="HW532" s="263"/>
      <c r="HX532" s="263"/>
      <c r="HY532" s="263"/>
      <c r="HZ532" s="263"/>
      <c r="IA532" s="263"/>
      <c r="IB532" s="263"/>
      <c r="IC532" s="263"/>
      <c r="ID532" s="263"/>
      <c r="IE532" s="263"/>
      <c r="IF532" s="263"/>
      <c r="IG532" s="263"/>
      <c r="IH532" s="263"/>
      <c r="II532" s="263"/>
      <c r="IJ532" s="263"/>
      <c r="IK532" s="263"/>
      <c r="IL532" s="263"/>
      <c r="IM532" s="263"/>
      <c r="IN532" s="263"/>
      <c r="IO532" s="263"/>
      <c r="IP532" s="263"/>
      <c r="IQ532" s="263"/>
      <c r="IR532" s="263"/>
      <c r="IS532" s="263"/>
      <c r="IT532" s="263"/>
      <c r="IU532" s="263"/>
      <c r="IV532" s="263"/>
      <c r="IW532" s="263"/>
      <c r="IX532" s="263"/>
      <c r="IY532" s="263"/>
      <c r="IZ532" s="263"/>
      <c r="JA532" s="263"/>
      <c r="JB532" s="263"/>
      <c r="JC532" s="263"/>
      <c r="JD532" s="263"/>
      <c r="JE532" s="263"/>
      <c r="JF532" s="263"/>
      <c r="JG532" s="263"/>
      <c r="JH532" s="263"/>
      <c r="JI532" s="263"/>
      <c r="JJ532" s="263"/>
      <c r="JK532" s="263"/>
      <c r="JL532" s="263"/>
      <c r="JM532" s="263"/>
      <c r="JN532" s="263"/>
      <c r="JO532" s="263"/>
      <c r="JP532" s="263"/>
      <c r="JQ532" s="263"/>
      <c r="JR532" s="263"/>
      <c r="JS532" s="263"/>
      <c r="JT532" s="263"/>
      <c r="JU532" s="263"/>
      <c r="JV532" s="263"/>
      <c r="JW532" s="263"/>
      <c r="JX532" s="263"/>
      <c r="JY532" s="263"/>
      <c r="JZ532" s="263"/>
      <c r="KA532" s="263"/>
      <c r="KB532" s="263"/>
      <c r="KC532" s="263"/>
      <c r="KD532" s="263"/>
      <c r="KE532" s="263"/>
      <c r="KF532" s="263"/>
      <c r="KG532" s="263"/>
      <c r="KH532" s="263"/>
      <c r="KI532" s="263"/>
      <c r="KJ532" s="263"/>
      <c r="KK532" s="263"/>
      <c r="KL532" s="263"/>
      <c r="KM532" s="263"/>
      <c r="KN532" s="263"/>
      <c r="KO532" s="263"/>
      <c r="KP532" s="263"/>
      <c r="KQ532" s="263"/>
      <c r="KR532" s="263"/>
      <c r="KS532" s="263"/>
      <c r="KT532" s="263"/>
      <c r="KU532" s="263"/>
      <c r="KV532" s="263"/>
      <c r="KW532" s="263"/>
      <c r="KX532" s="263"/>
      <c r="KY532" s="263"/>
      <c r="KZ532" s="263"/>
      <c r="LA532" s="263"/>
      <c r="LB532" s="263"/>
      <c r="LC532" s="263"/>
      <c r="LD532" s="263"/>
      <c r="LE532" s="263"/>
      <c r="LF532" s="263"/>
      <c r="LG532" s="263"/>
      <c r="LH532" s="263"/>
      <c r="LI532" s="263"/>
      <c r="LJ532" s="263"/>
      <c r="LK532" s="263"/>
      <c r="LL532" s="263"/>
      <c r="LM532" s="263"/>
      <c r="LN532" s="263"/>
      <c r="LO532" s="263"/>
      <c r="LP532" s="263"/>
      <c r="LQ532" s="263"/>
      <c r="LR532" s="263"/>
      <c r="LS532" s="263"/>
      <c r="LT532" s="263"/>
      <c r="LU532" s="263"/>
      <c r="LV532" s="263"/>
      <c r="LW532" s="263"/>
      <c r="LX532" s="263"/>
      <c r="LY532" s="263"/>
      <c r="LZ532" s="263"/>
      <c r="MA532" s="263"/>
      <c r="MB532" s="263"/>
      <c r="MC532" s="263"/>
      <c r="MD532" s="263"/>
      <c r="ME532" s="263"/>
      <c r="MF532" s="263"/>
      <c r="MG532" s="263"/>
      <c r="MH532" s="263"/>
      <c r="MI532" s="263"/>
      <c r="MJ532" s="263"/>
      <c r="MK532" s="263"/>
      <c r="ML532" s="263"/>
      <c r="MM532" s="263"/>
      <c r="MN532" s="263"/>
      <c r="MO532" s="263"/>
      <c r="MP532" s="263"/>
      <c r="MQ532" s="263"/>
      <c r="MR532" s="263"/>
      <c r="MS532" s="263"/>
      <c r="MT532" s="263"/>
      <c r="MU532" s="263"/>
      <c r="MV532" s="263"/>
      <c r="MW532" s="263"/>
      <c r="MX532" s="263"/>
      <c r="MY532" s="263"/>
      <c r="MZ532" s="263"/>
      <c r="NA532" s="263"/>
      <c r="NB532" s="263"/>
      <c r="NC532" s="263"/>
      <c r="ND532" s="263"/>
      <c r="NE532" s="263"/>
      <c r="NF532" s="263"/>
      <c r="NG532" s="263"/>
      <c r="NH532" s="263"/>
      <c r="NI532" s="263"/>
      <c r="NJ532" s="263"/>
      <c r="NK532" s="263"/>
      <c r="NL532" s="263"/>
      <c r="NM532" s="263"/>
      <c r="NN532" s="263"/>
      <c r="NO532" s="263"/>
      <c r="NP532" s="263"/>
      <c r="NQ532" s="263"/>
      <c r="NR532" s="263"/>
      <c r="NS532" s="263"/>
      <c r="NT532" s="263"/>
      <c r="NU532" s="263"/>
      <c r="NV532" s="263"/>
      <c r="NW532" s="263"/>
      <c r="NX532" s="263"/>
      <c r="NY532" s="263"/>
      <c r="NZ532" s="263"/>
      <c r="OA532" s="263"/>
      <c r="OB532" s="263"/>
      <c r="OC532" s="263"/>
      <c r="OD532" s="263"/>
      <c r="OE532" s="263"/>
      <c r="OF532" s="263"/>
      <c r="OG532" s="263"/>
      <c r="OH532" s="263"/>
      <c r="OI532" s="263"/>
      <c r="OJ532" s="263"/>
      <c r="OK532" s="263"/>
      <c r="OL532" s="263"/>
      <c r="OM532" s="263"/>
      <c r="ON532" s="263"/>
      <c r="OO532" s="263"/>
      <c r="OP532" s="263"/>
      <c r="OQ532" s="263"/>
      <c r="OR532" s="263"/>
      <c r="OS532" s="263"/>
      <c r="OT532" s="263"/>
      <c r="OU532" s="263"/>
      <c r="OV532" s="263"/>
      <c r="OW532" s="263"/>
      <c r="OX532" s="263"/>
      <c r="OY532" s="263"/>
      <c r="OZ532" s="263"/>
      <c r="PA532" s="263"/>
      <c r="PB532" s="263"/>
      <c r="PC532" s="263"/>
      <c r="PD532" s="263"/>
      <c r="PE532" s="263"/>
      <c r="PF532" s="263"/>
      <c r="PG532" s="263"/>
      <c r="PH532" s="263"/>
      <c r="PI532" s="263"/>
      <c r="PJ532" s="263"/>
      <c r="PK532" s="263"/>
      <c r="PL532" s="263"/>
      <c r="PM532" s="263"/>
      <c r="PN532" s="263"/>
      <c r="PO532" s="263"/>
      <c r="PP532" s="263"/>
      <c r="PQ532" s="263"/>
      <c r="PR532" s="263"/>
      <c r="PS532" s="263"/>
      <c r="PT532" s="263"/>
      <c r="PU532" s="263"/>
      <c r="PV532" s="263"/>
      <c r="PW532" s="263"/>
      <c r="PX532" s="263"/>
      <c r="PY532" s="263"/>
      <c r="PZ532" s="263"/>
      <c r="QA532" s="263"/>
      <c r="QB532" s="263"/>
      <c r="QC532" s="263"/>
      <c r="QD532" s="263"/>
      <c r="QE532" s="263"/>
      <c r="QF532" s="263"/>
      <c r="QG532" s="263"/>
      <c r="QH532" s="263"/>
      <c r="QI532" s="263"/>
      <c r="QJ532" s="263"/>
      <c r="QK532" s="263"/>
      <c r="QL532" s="263"/>
      <c r="QM532" s="263"/>
      <c r="QN532" s="263"/>
      <c r="QO532" s="263"/>
      <c r="QP532" s="263"/>
      <c r="QQ532" s="263"/>
      <c r="QR532" s="263"/>
      <c r="QS532" s="263"/>
      <c r="QT532" s="263"/>
      <c r="QU532" s="263"/>
      <c r="QV532" s="263"/>
      <c r="QW532" s="263"/>
      <c r="QX532" s="263"/>
      <c r="QY532" s="263"/>
      <c r="QZ532" s="263"/>
      <c r="RA532" s="263"/>
      <c r="RB532" s="263"/>
      <c r="RC532" s="263"/>
      <c r="RD532" s="263"/>
      <c r="RE532" s="263"/>
      <c r="RF532" s="263"/>
      <c r="RG532" s="263"/>
      <c r="RH532" s="263"/>
      <c r="RI532" s="263"/>
      <c r="RJ532" s="263"/>
      <c r="RK532" s="263"/>
      <c r="RL532" s="263"/>
      <c r="RM532" s="263"/>
      <c r="RN532" s="263"/>
      <c r="RO532" s="263"/>
      <c r="RP532" s="263"/>
      <c r="RQ532" s="263"/>
      <c r="RR532" s="263"/>
      <c r="RS532" s="263"/>
      <c r="RT532" s="263"/>
      <c r="RU532" s="263"/>
      <c r="RV532" s="263"/>
      <c r="RW532" s="263"/>
      <c r="RX532" s="263"/>
      <c r="RY532" s="263"/>
      <c r="RZ532" s="263"/>
      <c r="SA532" s="263"/>
      <c r="SB532" s="263"/>
      <c r="SC532" s="263"/>
      <c r="SD532" s="263"/>
      <c r="SE532" s="263"/>
      <c r="SF532" s="263"/>
      <c r="SG532" s="263"/>
      <c r="SH532" s="263"/>
      <c r="SI532" s="263"/>
      <c r="SJ532" s="263"/>
      <c r="SK532" s="263"/>
      <c r="SL532" s="263"/>
      <c r="SM532" s="263"/>
      <c r="SN532" s="263"/>
      <c r="SO532" s="263"/>
      <c r="SP532" s="263"/>
      <c r="SQ532" s="263"/>
      <c r="SR532" s="263"/>
      <c r="SS532" s="263"/>
      <c r="ST532" s="263"/>
      <c r="SU532" s="263"/>
      <c r="SV532" s="263"/>
      <c r="SW532" s="263"/>
      <c r="SX532" s="263"/>
      <c r="SY532" s="263"/>
      <c r="SZ532" s="263"/>
      <c r="TA532" s="263"/>
      <c r="TB532" s="263"/>
      <c r="TC532" s="263"/>
      <c r="TD532" s="263"/>
      <c r="TE532" s="263"/>
      <c r="TF532" s="263"/>
      <c r="TG532" s="263"/>
      <c r="TH532" s="263"/>
      <c r="TI532" s="263"/>
      <c r="TJ532" s="263"/>
      <c r="TK532" s="263"/>
      <c r="TL532" s="263"/>
      <c r="TM532" s="263"/>
      <c r="TN532" s="263"/>
      <c r="TO532" s="263"/>
      <c r="TP532" s="263"/>
      <c r="TQ532" s="263"/>
      <c r="TR532" s="263"/>
      <c r="TS532" s="263"/>
      <c r="TT532" s="263"/>
      <c r="TU532" s="263"/>
      <c r="TV532" s="263"/>
      <c r="TW532" s="263"/>
      <c r="TX532" s="263"/>
      <c r="TY532" s="263"/>
      <c r="TZ532" s="263"/>
      <c r="UA532" s="263"/>
      <c r="UB532" s="263"/>
      <c r="UC532" s="263"/>
      <c r="UD532" s="263"/>
      <c r="UE532" s="263"/>
      <c r="UF532" s="263"/>
      <c r="UG532" s="263"/>
      <c r="UH532" s="263"/>
      <c r="UI532" s="263"/>
      <c r="UJ532" s="263"/>
      <c r="UK532" s="263"/>
      <c r="UL532" s="263"/>
      <c r="UM532" s="263"/>
      <c r="UN532" s="263"/>
      <c r="UO532" s="263"/>
      <c r="UP532" s="263"/>
      <c r="UQ532" s="263"/>
      <c r="UR532" s="263"/>
      <c r="US532" s="263"/>
      <c r="UT532" s="263"/>
      <c r="UU532" s="263"/>
      <c r="UV532" s="263"/>
      <c r="UW532" s="263"/>
      <c r="UX532" s="263"/>
      <c r="UY532" s="263"/>
      <c r="UZ532" s="263"/>
      <c r="VA532" s="263"/>
      <c r="VB532" s="263"/>
      <c r="VC532" s="263"/>
      <c r="VD532" s="263"/>
      <c r="VE532" s="263"/>
      <c r="VF532" s="263"/>
      <c r="VG532" s="263"/>
      <c r="VH532" s="263"/>
      <c r="VI532" s="263"/>
      <c r="VJ532" s="263"/>
      <c r="VK532" s="263"/>
      <c r="VL532" s="263"/>
      <c r="VM532" s="263"/>
      <c r="VN532" s="263"/>
      <c r="VO532" s="263"/>
      <c r="VP532" s="263"/>
      <c r="VQ532" s="263"/>
      <c r="VR532" s="263"/>
      <c r="VS532" s="263"/>
      <c r="VT532" s="263"/>
      <c r="VU532" s="263"/>
      <c r="VV532" s="263"/>
      <c r="VW532" s="263"/>
      <c r="VX532" s="263"/>
      <c r="VY532" s="263"/>
      <c r="VZ532" s="263"/>
      <c r="WA532" s="263"/>
      <c r="WB532" s="263"/>
      <c r="WC532" s="263"/>
      <c r="WD532" s="263"/>
      <c r="WE532" s="263"/>
      <c r="WF532" s="263"/>
      <c r="WG532" s="263"/>
      <c r="WH532" s="263"/>
      <c r="WI532" s="263"/>
      <c r="WJ532" s="263"/>
      <c r="WK532" s="263"/>
      <c r="WL532" s="263"/>
      <c r="WM532" s="263"/>
      <c r="WN532" s="263"/>
      <c r="WO532" s="263"/>
      <c r="WP532" s="263"/>
      <c r="WQ532" s="263"/>
      <c r="WR532" s="263"/>
      <c r="WS532" s="263"/>
      <c r="WT532" s="263"/>
      <c r="WU532" s="263"/>
      <c r="WV532" s="263"/>
      <c r="WW532" s="263"/>
      <c r="WX532" s="263"/>
      <c r="WY532" s="263"/>
      <c r="WZ532" s="263"/>
      <c r="XA532" s="263"/>
      <c r="XB532" s="263"/>
      <c r="XC532" s="263"/>
      <c r="XD532" s="263"/>
      <c r="XE532" s="263"/>
      <c r="XF532" s="263"/>
      <c r="XG532" s="263"/>
      <c r="XH532" s="263"/>
      <c r="XI532" s="263"/>
      <c r="XJ532" s="263"/>
      <c r="XK532" s="263"/>
      <c r="XL532" s="263"/>
      <c r="XM532" s="263"/>
      <c r="XN532" s="263"/>
      <c r="XO532" s="263"/>
      <c r="XP532" s="263"/>
      <c r="XQ532" s="263"/>
      <c r="XR532" s="263"/>
      <c r="XS532" s="263"/>
      <c r="XT532" s="263"/>
      <c r="XU532" s="263"/>
      <c r="XV532" s="263"/>
      <c r="XW532" s="263"/>
      <c r="XX532" s="263"/>
      <c r="XY532" s="263"/>
      <c r="XZ532" s="263"/>
      <c r="YA532" s="263"/>
      <c r="YB532" s="263"/>
      <c r="YC532" s="263"/>
      <c r="YD532" s="263"/>
      <c r="YE532" s="263"/>
      <c r="YF532" s="263"/>
      <c r="YG532" s="263"/>
      <c r="YH532" s="263"/>
      <c r="YI532" s="263"/>
      <c r="YJ532" s="263"/>
      <c r="YK532" s="263"/>
      <c r="YL532" s="263"/>
      <c r="YM532" s="263"/>
      <c r="YN532" s="263"/>
      <c r="YO532" s="263"/>
      <c r="YP532" s="263"/>
      <c r="YQ532" s="263"/>
      <c r="YR532" s="263"/>
      <c r="YS532" s="263"/>
      <c r="YT532" s="263"/>
      <c r="YU532" s="263"/>
      <c r="YV532" s="263"/>
      <c r="YW532" s="263"/>
      <c r="YX532" s="263"/>
      <c r="YY532" s="263"/>
      <c r="YZ532" s="263"/>
      <c r="ZA532" s="263"/>
      <c r="ZB532" s="263"/>
      <c r="ZC532" s="263"/>
      <c r="ZD532" s="263"/>
      <c r="ZE532" s="263"/>
      <c r="ZF532" s="263"/>
      <c r="ZG532" s="263"/>
      <c r="ZH532" s="263"/>
      <c r="ZI532" s="263"/>
      <c r="ZJ532" s="263"/>
      <c r="ZK532" s="263"/>
      <c r="ZL532" s="263"/>
      <c r="ZM532" s="263"/>
      <c r="ZN532" s="263"/>
      <c r="ZO532" s="263"/>
      <c r="ZP532" s="263"/>
      <c r="ZQ532" s="263"/>
      <c r="ZR532" s="263"/>
      <c r="ZS532" s="263"/>
      <c r="ZT532" s="263"/>
      <c r="ZU532" s="263"/>
      <c r="ZV532" s="263"/>
      <c r="ZW532" s="263"/>
      <c r="ZX532" s="263"/>
      <c r="ZY532" s="263"/>
      <c r="ZZ532" s="263"/>
      <c r="AAA532" s="263"/>
      <c r="AAB532" s="263"/>
      <c r="AAC532" s="263"/>
      <c r="AAD532" s="263"/>
      <c r="AAE532" s="263"/>
      <c r="AAF532" s="263"/>
      <c r="AAG532" s="263"/>
      <c r="AAH532" s="263"/>
      <c r="AAI532" s="263"/>
      <c r="AAJ532" s="263"/>
      <c r="AAK532" s="263"/>
      <c r="AAL532" s="263"/>
      <c r="AAM532" s="263"/>
      <c r="AAN532" s="263"/>
      <c r="AAO532" s="263"/>
      <c r="AAP532" s="263"/>
      <c r="AAQ532" s="263"/>
      <c r="AAR532" s="263"/>
      <c r="AAS532" s="263"/>
      <c r="AAT532" s="263"/>
      <c r="AAU532" s="263"/>
      <c r="AAV532" s="263"/>
      <c r="AAW532" s="263"/>
      <c r="AAX532" s="263"/>
      <c r="AAY532" s="263"/>
      <c r="AAZ532" s="263"/>
      <c r="ABA532" s="263"/>
      <c r="ABB532" s="263"/>
      <c r="ABC532" s="263"/>
      <c r="ABD532" s="263"/>
      <c r="ABE532" s="263"/>
      <c r="ABF532" s="263"/>
      <c r="ABG532" s="263"/>
      <c r="ABH532" s="263"/>
      <c r="ABI532" s="263"/>
      <c r="ABJ532" s="263"/>
      <c r="ABK532" s="263"/>
      <c r="ABL532" s="263"/>
      <c r="ABM532" s="263"/>
      <c r="ABN532" s="263"/>
      <c r="ABO532" s="263"/>
      <c r="ABP532" s="263"/>
      <c r="ABQ532" s="263"/>
      <c r="ABR532" s="263"/>
      <c r="ABS532" s="263"/>
      <c r="ABT532" s="263"/>
      <c r="ABU532" s="263"/>
      <c r="ABV532" s="263"/>
      <c r="ABW532" s="263"/>
      <c r="ABX532" s="263"/>
      <c r="ABY532" s="263"/>
      <c r="ABZ532" s="263"/>
      <c r="ACA532" s="263"/>
      <c r="ACB532" s="263"/>
      <c r="ACC532" s="263"/>
      <c r="ACD532" s="263"/>
      <c r="ACE532" s="263"/>
      <c r="ACF532" s="263"/>
      <c r="ACG532" s="263"/>
      <c r="ACH532" s="263"/>
      <c r="ACI532" s="263"/>
      <c r="ACJ532" s="263"/>
      <c r="ACK532" s="263"/>
      <c r="ACL532" s="263"/>
      <c r="ACM532" s="263"/>
      <c r="ACN532" s="263"/>
      <c r="ACO532" s="263"/>
      <c r="ACP532" s="263"/>
      <c r="ACQ532" s="263"/>
      <c r="ACR532" s="263"/>
      <c r="ACS532" s="263"/>
      <c r="ACT532" s="263"/>
      <c r="ACU532" s="263"/>
      <c r="ACV532" s="263"/>
      <c r="ACW532" s="263"/>
      <c r="ACX532" s="263"/>
      <c r="ACY532" s="263"/>
      <c r="ACZ532" s="263"/>
      <c r="ADA532" s="263"/>
      <c r="ADB532" s="263"/>
      <c r="ADC532" s="263"/>
      <c r="ADD532" s="263"/>
      <c r="ADE532" s="263"/>
      <c r="ADF532" s="263"/>
      <c r="ADG532" s="263"/>
      <c r="ADH532" s="263"/>
      <c r="ADI532" s="263"/>
      <c r="ADJ532" s="263"/>
      <c r="ADK532" s="263"/>
      <c r="ADL532" s="263"/>
      <c r="ADM532" s="263"/>
      <c r="ADN532" s="263"/>
      <c r="ADO532" s="263"/>
      <c r="ADP532" s="263"/>
      <c r="ADQ532" s="263"/>
      <c r="ADR532" s="263"/>
      <c r="ADS532" s="263"/>
      <c r="ADT532" s="263"/>
      <c r="ADU532" s="263"/>
      <c r="ADV532" s="263"/>
      <c r="ADW532" s="263"/>
      <c r="ADX532" s="263"/>
      <c r="ADY532" s="263"/>
      <c r="ADZ532" s="263"/>
      <c r="AEA532" s="263"/>
      <c r="AEB532" s="263"/>
      <c r="AEC532" s="263"/>
      <c r="AED532" s="263"/>
      <c r="AEE532" s="263"/>
      <c r="AEF532" s="263"/>
      <c r="AEG532" s="263"/>
      <c r="AEH532" s="263"/>
      <c r="AEI532" s="263"/>
      <c r="AEJ532" s="263"/>
      <c r="AEK532" s="263"/>
      <c r="AEL532" s="263"/>
      <c r="AEM532" s="263"/>
      <c r="AEN532" s="263"/>
      <c r="AEO532" s="263"/>
      <c r="AEP532" s="263"/>
      <c r="AEQ532" s="263"/>
      <c r="AER532" s="263"/>
      <c r="AES532" s="263"/>
      <c r="AET532" s="263"/>
      <c r="AEU532" s="263"/>
      <c r="AEV532" s="263"/>
      <c r="AEW532" s="263"/>
      <c r="AEX532" s="263"/>
      <c r="AEY532" s="263"/>
      <c r="AEZ532" s="263"/>
      <c r="AFA532" s="263"/>
      <c r="AFB532" s="263"/>
      <c r="AFC532" s="263"/>
      <c r="AFD532" s="263"/>
      <c r="AFE532" s="263"/>
      <c r="AFF532" s="263"/>
      <c r="AFG532" s="263"/>
      <c r="AFH532" s="263"/>
      <c r="AFI532" s="263"/>
      <c r="AFJ532" s="263"/>
      <c r="AFK532" s="263"/>
      <c r="AFL532" s="263"/>
      <c r="AFM532" s="263"/>
      <c r="AFN532" s="263"/>
      <c r="AFO532" s="263"/>
      <c r="AFP532" s="263"/>
      <c r="AFQ532" s="263"/>
      <c r="AFR532" s="263"/>
      <c r="AFS532" s="263"/>
      <c r="AFT532" s="263"/>
      <c r="AFU532" s="263"/>
      <c r="AFV532" s="263"/>
      <c r="AFW532" s="263"/>
      <c r="AFX532" s="263"/>
      <c r="AFY532" s="263"/>
      <c r="AFZ532" s="263"/>
      <c r="AGA532" s="263"/>
      <c r="AGB532" s="263"/>
      <c r="AGC532" s="263"/>
      <c r="AGD532" s="263"/>
      <c r="AGE532" s="263"/>
      <c r="AGF532" s="263"/>
      <c r="AGG532" s="263"/>
      <c r="AGH532" s="263"/>
      <c r="AGI532" s="263"/>
      <c r="AGJ532" s="263"/>
      <c r="AGK532" s="263"/>
      <c r="AGL532" s="263"/>
      <c r="AGM532" s="263"/>
      <c r="AGN532" s="263"/>
      <c r="AGO532" s="263"/>
      <c r="AGP532" s="263"/>
      <c r="AGQ532" s="263"/>
      <c r="AGR532" s="263"/>
      <c r="AGS532" s="263"/>
      <c r="AGT532" s="263"/>
      <c r="AGU532" s="263"/>
      <c r="AGV532" s="263"/>
      <c r="AGW532" s="263"/>
      <c r="AGX532" s="263"/>
      <c r="AGY532" s="263"/>
      <c r="AGZ532" s="263"/>
      <c r="AHA532" s="263"/>
      <c r="AHB532" s="263"/>
      <c r="AHC532" s="263"/>
      <c r="AHD532" s="263"/>
      <c r="AHE532" s="263"/>
      <c r="AHF532" s="263"/>
      <c r="AHG532" s="263"/>
      <c r="AHH532" s="263"/>
      <c r="AHI532" s="263"/>
      <c r="AHJ532" s="263"/>
      <c r="AHK532" s="263"/>
      <c r="AHL532" s="263"/>
      <c r="AHM532" s="263"/>
      <c r="AHN532" s="263"/>
      <c r="AHO532" s="263"/>
      <c r="AHP532" s="263"/>
      <c r="AHQ532" s="263"/>
      <c r="AHR532" s="263"/>
      <c r="AHS532" s="263"/>
      <c r="AHT532" s="263"/>
      <c r="AHU532" s="263"/>
      <c r="AHV532" s="263"/>
      <c r="AHW532" s="263"/>
      <c r="AHX532" s="263"/>
      <c r="AHY532" s="263"/>
      <c r="AHZ532" s="263"/>
      <c r="AIA532" s="263"/>
      <c r="AIB532" s="263"/>
      <c r="AIC532" s="263"/>
      <c r="AID532" s="263"/>
      <c r="AIE532" s="263"/>
      <c r="AIF532" s="263"/>
      <c r="AIG532" s="263"/>
      <c r="AIH532" s="263"/>
      <c r="AII532" s="263"/>
      <c r="AIJ532" s="263"/>
      <c r="AIK532" s="263"/>
      <c r="AIL532" s="263"/>
      <c r="AIM532" s="263"/>
      <c r="AIN532" s="263"/>
      <c r="AIO532" s="263"/>
      <c r="AIP532" s="263"/>
      <c r="AIQ532" s="263"/>
      <c r="AIR532" s="263"/>
      <c r="AIS532" s="263"/>
      <c r="AIT532" s="263"/>
      <c r="AIU532" s="263"/>
      <c r="AIV532" s="263"/>
      <c r="AIW532" s="263"/>
      <c r="AIX532" s="263"/>
      <c r="AIY532" s="263"/>
      <c r="AIZ532" s="263"/>
      <c r="AJA532" s="263"/>
      <c r="AJB532" s="263"/>
      <c r="AJC532" s="263"/>
      <c r="AJD532" s="263"/>
      <c r="AJE532" s="263"/>
      <c r="AJF532" s="263"/>
      <c r="AJG532" s="263"/>
      <c r="AJH532" s="263"/>
      <c r="AJI532" s="263"/>
      <c r="AJJ532" s="263"/>
      <c r="AJK532" s="263"/>
      <c r="AJL532" s="263"/>
      <c r="AJM532" s="263"/>
      <c r="AJN532" s="263"/>
      <c r="AJO532" s="263"/>
      <c r="AJP532" s="263"/>
      <c r="AJQ532" s="263"/>
      <c r="AJR532" s="263"/>
      <c r="AJS532" s="263"/>
      <c r="AJT532" s="263"/>
      <c r="AJU532" s="263"/>
      <c r="AJV532" s="263"/>
      <c r="AJW532" s="263"/>
      <c r="AJX532" s="263"/>
      <c r="AJY532" s="263"/>
      <c r="AJZ532" s="263"/>
      <c r="AKA532" s="263"/>
      <c r="AKB532" s="263"/>
      <c r="AKC532" s="263"/>
      <c r="AKD532" s="263"/>
      <c r="AKE532" s="263"/>
      <c r="AKF532" s="263"/>
      <c r="AKG532" s="263"/>
      <c r="AKH532" s="263"/>
      <c r="AKI532" s="263"/>
      <c r="AKJ532" s="263"/>
      <c r="AKK532" s="263"/>
      <c r="AKL532" s="263"/>
      <c r="AKM532" s="263"/>
      <c r="AKN532" s="263"/>
      <c r="AKO532" s="263"/>
      <c r="AKP532" s="263"/>
      <c r="AKQ532" s="263"/>
      <c r="AKR532" s="263"/>
      <c r="AKS532" s="263"/>
      <c r="AKT532" s="263"/>
      <c r="AKU532" s="263"/>
      <c r="AKV532" s="263"/>
      <c r="AKW532" s="263"/>
      <c r="AKX532" s="263"/>
      <c r="AKY532" s="263"/>
      <c r="AKZ532" s="263"/>
      <c r="ALA532" s="263"/>
      <c r="ALB532" s="263"/>
      <c r="ALC532" s="263"/>
      <c r="ALD532" s="263"/>
      <c r="ALE532" s="263"/>
      <c r="ALF532" s="263"/>
      <c r="ALG532" s="263"/>
      <c r="ALH532" s="263"/>
      <c r="ALI532" s="263"/>
      <c r="ALJ532" s="263"/>
      <c r="ALK532" s="263"/>
      <c r="ALL532" s="263"/>
      <c r="ALM532" s="263"/>
      <c r="ALN532" s="263"/>
      <c r="ALO532" s="263"/>
      <c r="ALP532" s="263"/>
      <c r="ALQ532" s="263"/>
      <c r="ALR532" s="263"/>
      <c r="ALS532" s="263"/>
      <c r="ALT532" s="263"/>
      <c r="ALU532" s="263"/>
      <c r="ALV532" s="263"/>
      <c r="ALW532" s="263"/>
      <c r="ALX532" s="263"/>
      <c r="ALY532" s="263"/>
      <c r="ALZ532" s="263"/>
      <c r="AMA532" s="263"/>
      <c r="AMB532" s="263"/>
      <c r="AMC532" s="263"/>
      <c r="AMD532" s="263"/>
      <c r="AME532" s="263"/>
      <c r="AMF532" s="263"/>
      <c r="AMG532" s="263"/>
      <c r="AMH532" s="263"/>
      <c r="AMI532" s="263"/>
      <c r="AMJ532" s="263"/>
      <c r="AMK532" s="263"/>
      <c r="AML532" s="263"/>
      <c r="AMM532" s="263"/>
      <c r="AMN532" s="263"/>
      <c r="AMO532" s="263"/>
      <c r="AMP532" s="263"/>
      <c r="AMQ532" s="263"/>
      <c r="AMR532" s="263"/>
      <c r="AMS532" s="263"/>
      <c r="AMT532" s="263"/>
      <c r="AMU532" s="263"/>
      <c r="AMV532" s="263"/>
      <c r="AMW532" s="263"/>
      <c r="AMX532" s="263"/>
      <c r="AMY532" s="263"/>
      <c r="AMZ532" s="263"/>
      <c r="ANA532" s="263"/>
      <c r="ANB532" s="263"/>
      <c r="ANC532" s="263"/>
      <c r="AND532" s="263"/>
      <c r="ANE532" s="263"/>
      <c r="ANF532" s="263"/>
      <c r="ANG532" s="263"/>
      <c r="ANH532" s="263"/>
      <c r="ANI532" s="263"/>
      <c r="ANJ532" s="263"/>
      <c r="ANK532" s="263"/>
      <c r="ANL532" s="263"/>
      <c r="ANM532" s="263"/>
      <c r="ANN532" s="263"/>
      <c r="ANO532" s="263"/>
      <c r="ANP532" s="263"/>
      <c r="ANQ532" s="263"/>
      <c r="ANR532" s="263"/>
      <c r="ANS532" s="263"/>
      <c r="ANT532" s="263"/>
      <c r="ANU532" s="263"/>
      <c r="ANV532" s="263"/>
      <c r="ANW532" s="263"/>
      <c r="ANX532" s="263"/>
      <c r="ANY532" s="263"/>
      <c r="ANZ532" s="263"/>
      <c r="AOA532" s="263"/>
      <c r="AOB532" s="263"/>
      <c r="AOC532" s="263"/>
      <c r="AOD532" s="263"/>
      <c r="AOE532" s="263"/>
      <c r="AOF532" s="263"/>
      <c r="AOG532" s="263"/>
      <c r="AOH532" s="263"/>
      <c r="AOI532" s="263"/>
      <c r="AOJ532" s="263"/>
      <c r="AOK532" s="263"/>
      <c r="AOL532" s="263"/>
      <c r="AOM532" s="263"/>
      <c r="AON532" s="263"/>
      <c r="AOO532" s="263"/>
      <c r="AOP532" s="263"/>
      <c r="AOQ532" s="263"/>
      <c r="AOR532" s="263"/>
      <c r="AOS532" s="263"/>
      <c r="AOT532" s="263"/>
      <c r="AOU532" s="263"/>
    </row>
    <row r="533" spans="1:1087" s="264" customFormat="1">
      <c r="A533" s="332"/>
      <c r="B533" s="328"/>
      <c r="C533" s="292"/>
      <c r="D533" s="292"/>
      <c r="E533" s="292"/>
      <c r="F533" s="333"/>
      <c r="G533" s="334"/>
      <c r="H533" s="334"/>
      <c r="I533" s="335"/>
      <c r="J533" s="292"/>
      <c r="K533" s="336"/>
      <c r="L533" s="292"/>
      <c r="N533" s="263"/>
      <c r="O533" s="263"/>
      <c r="P533" s="263"/>
      <c r="Q533" s="263"/>
      <c r="R533" s="263"/>
      <c r="S533" s="263"/>
      <c r="T533" s="263"/>
      <c r="U533" s="263"/>
      <c r="V533" s="263"/>
      <c r="W533" s="263"/>
      <c r="X533" s="263"/>
      <c r="Y533" s="263"/>
      <c r="Z533" s="263"/>
      <c r="AA533" s="263"/>
      <c r="AB533" s="263"/>
      <c r="AC533" s="263"/>
      <c r="AD533" s="263"/>
      <c r="AE533" s="263"/>
      <c r="AF533" s="263"/>
      <c r="AG533" s="263"/>
      <c r="AH533" s="263"/>
      <c r="AI533" s="263"/>
      <c r="AJ533" s="263"/>
      <c r="AK533" s="263"/>
      <c r="AL533" s="263"/>
      <c r="AM533" s="263"/>
      <c r="AN533" s="263"/>
      <c r="AO533" s="263"/>
      <c r="AP533" s="263"/>
      <c r="AQ533" s="263"/>
      <c r="AR533" s="263"/>
      <c r="AS533" s="263"/>
      <c r="AT533" s="263"/>
      <c r="AU533" s="263"/>
      <c r="AV533" s="263"/>
      <c r="AW533" s="263"/>
      <c r="AX533" s="263"/>
      <c r="AY533" s="263"/>
      <c r="AZ533" s="263"/>
      <c r="BA533" s="263"/>
      <c r="BB533" s="263"/>
      <c r="BC533" s="263"/>
      <c r="BD533" s="263"/>
      <c r="BE533" s="263"/>
      <c r="BF533" s="263"/>
      <c r="BG533" s="263"/>
      <c r="BH533" s="263"/>
      <c r="BI533" s="263"/>
      <c r="BJ533" s="263"/>
      <c r="BK533" s="263"/>
      <c r="BL533" s="263"/>
      <c r="BM533" s="263"/>
      <c r="BN533" s="263"/>
      <c r="BO533" s="263"/>
      <c r="BP533" s="263"/>
      <c r="BQ533" s="263"/>
      <c r="BR533" s="263"/>
      <c r="BS533" s="263"/>
      <c r="BT533" s="263"/>
      <c r="BU533" s="263"/>
      <c r="BV533" s="263"/>
      <c r="BW533" s="263"/>
      <c r="BX533" s="263"/>
      <c r="BY533" s="263"/>
      <c r="BZ533" s="263"/>
      <c r="CA533" s="263"/>
      <c r="CB533" s="263"/>
      <c r="CC533" s="263"/>
      <c r="CD533" s="263"/>
      <c r="CE533" s="263"/>
      <c r="CF533" s="263"/>
      <c r="CG533" s="263"/>
      <c r="CH533" s="263"/>
      <c r="CI533" s="263"/>
      <c r="CJ533" s="263"/>
      <c r="CK533" s="263"/>
      <c r="CL533" s="263"/>
      <c r="CM533" s="263"/>
      <c r="CN533" s="263"/>
      <c r="CO533" s="263"/>
      <c r="CP533" s="263"/>
      <c r="CQ533" s="263"/>
      <c r="CR533" s="263"/>
      <c r="CS533" s="263"/>
      <c r="CT533" s="263"/>
      <c r="CU533" s="263"/>
      <c r="CV533" s="263"/>
      <c r="CW533" s="263"/>
      <c r="CX533" s="263"/>
      <c r="CY533" s="263"/>
      <c r="CZ533" s="263"/>
      <c r="DA533" s="263"/>
      <c r="DB533" s="263"/>
      <c r="DC533" s="263"/>
      <c r="DD533" s="263"/>
      <c r="DE533" s="263"/>
      <c r="DF533" s="263"/>
      <c r="DG533" s="263"/>
      <c r="DH533" s="263"/>
      <c r="DI533" s="263"/>
      <c r="DJ533" s="263"/>
      <c r="DK533" s="263"/>
      <c r="DL533" s="263"/>
      <c r="DM533" s="263"/>
      <c r="DN533" s="263"/>
      <c r="DO533" s="263"/>
      <c r="DP533" s="263"/>
      <c r="DQ533" s="263"/>
      <c r="DR533" s="263"/>
      <c r="DS533" s="263"/>
      <c r="DT533" s="263"/>
      <c r="DU533" s="263"/>
      <c r="DV533" s="263"/>
      <c r="DW533" s="263"/>
      <c r="DX533" s="263"/>
      <c r="DY533" s="263"/>
      <c r="DZ533" s="263"/>
      <c r="EA533" s="263"/>
      <c r="EB533" s="263"/>
      <c r="EC533" s="263"/>
      <c r="ED533" s="263"/>
      <c r="EE533" s="263"/>
      <c r="EF533" s="263"/>
      <c r="EG533" s="263"/>
      <c r="EH533" s="263"/>
      <c r="EI533" s="263"/>
      <c r="EJ533" s="263"/>
      <c r="EK533" s="263"/>
      <c r="EL533" s="263"/>
      <c r="EM533" s="263"/>
      <c r="EN533" s="263"/>
      <c r="EO533" s="263"/>
      <c r="EP533" s="263"/>
      <c r="EQ533" s="263"/>
      <c r="ER533" s="263"/>
      <c r="ES533" s="263"/>
      <c r="ET533" s="263"/>
      <c r="EU533" s="263"/>
      <c r="EV533" s="263"/>
      <c r="EW533" s="263"/>
      <c r="EX533" s="263"/>
      <c r="EY533" s="263"/>
      <c r="EZ533" s="263"/>
      <c r="FA533" s="263"/>
      <c r="FB533" s="263"/>
      <c r="FC533" s="263"/>
      <c r="FD533" s="263"/>
      <c r="FE533" s="263"/>
      <c r="FF533" s="263"/>
      <c r="FG533" s="263"/>
      <c r="FH533" s="263"/>
      <c r="FI533" s="263"/>
      <c r="FJ533" s="263"/>
      <c r="FK533" s="263"/>
      <c r="FL533" s="263"/>
      <c r="FM533" s="263"/>
      <c r="FN533" s="263"/>
      <c r="FO533" s="263"/>
      <c r="FP533" s="263"/>
      <c r="FQ533" s="263"/>
      <c r="FR533" s="263"/>
      <c r="FS533" s="263"/>
      <c r="FT533" s="263"/>
      <c r="FU533" s="263"/>
      <c r="FV533" s="263"/>
      <c r="FW533" s="263"/>
      <c r="FX533" s="263"/>
      <c r="FY533" s="263"/>
      <c r="FZ533" s="263"/>
      <c r="GA533" s="263"/>
      <c r="GB533" s="263"/>
      <c r="GC533" s="263"/>
      <c r="GD533" s="263"/>
      <c r="GE533" s="263"/>
      <c r="GF533" s="263"/>
      <c r="GG533" s="263"/>
      <c r="GH533" s="263"/>
      <c r="GI533" s="263"/>
      <c r="GJ533" s="263"/>
      <c r="GK533" s="263"/>
      <c r="GL533" s="263"/>
      <c r="GM533" s="263"/>
      <c r="GN533" s="263"/>
      <c r="GO533" s="263"/>
      <c r="GP533" s="263"/>
      <c r="GQ533" s="263"/>
      <c r="GR533" s="263"/>
      <c r="GS533" s="263"/>
      <c r="GT533" s="263"/>
      <c r="GU533" s="263"/>
      <c r="GV533" s="263"/>
      <c r="GW533" s="263"/>
      <c r="GX533" s="263"/>
      <c r="GY533" s="263"/>
      <c r="GZ533" s="263"/>
      <c r="HA533" s="263"/>
      <c r="HB533" s="263"/>
      <c r="HC533" s="263"/>
      <c r="HD533" s="263"/>
      <c r="HE533" s="263"/>
      <c r="HF533" s="263"/>
      <c r="HG533" s="263"/>
      <c r="HH533" s="263"/>
      <c r="HI533" s="263"/>
      <c r="HJ533" s="263"/>
      <c r="HK533" s="263"/>
      <c r="HL533" s="263"/>
      <c r="HM533" s="263"/>
      <c r="HN533" s="263"/>
      <c r="HO533" s="263"/>
      <c r="HP533" s="263"/>
      <c r="HQ533" s="263"/>
      <c r="HR533" s="263"/>
      <c r="HS533" s="263"/>
      <c r="HT533" s="263"/>
      <c r="HU533" s="263"/>
      <c r="HV533" s="263"/>
      <c r="HW533" s="263"/>
      <c r="HX533" s="263"/>
      <c r="HY533" s="263"/>
      <c r="HZ533" s="263"/>
      <c r="IA533" s="263"/>
      <c r="IB533" s="263"/>
      <c r="IC533" s="263"/>
      <c r="ID533" s="263"/>
      <c r="IE533" s="263"/>
      <c r="IF533" s="263"/>
      <c r="IG533" s="263"/>
      <c r="IH533" s="263"/>
      <c r="II533" s="263"/>
      <c r="IJ533" s="263"/>
      <c r="IK533" s="263"/>
      <c r="IL533" s="263"/>
      <c r="IM533" s="263"/>
      <c r="IN533" s="263"/>
      <c r="IO533" s="263"/>
      <c r="IP533" s="263"/>
      <c r="IQ533" s="263"/>
      <c r="IR533" s="263"/>
      <c r="IS533" s="263"/>
      <c r="IT533" s="263"/>
      <c r="IU533" s="263"/>
      <c r="IV533" s="263"/>
      <c r="IW533" s="263"/>
      <c r="IX533" s="263"/>
      <c r="IY533" s="263"/>
      <c r="IZ533" s="263"/>
      <c r="JA533" s="263"/>
      <c r="JB533" s="263"/>
      <c r="JC533" s="263"/>
      <c r="JD533" s="263"/>
      <c r="JE533" s="263"/>
      <c r="JF533" s="263"/>
      <c r="JG533" s="263"/>
      <c r="JH533" s="263"/>
      <c r="JI533" s="263"/>
      <c r="JJ533" s="263"/>
      <c r="JK533" s="263"/>
      <c r="JL533" s="263"/>
      <c r="JM533" s="263"/>
      <c r="JN533" s="263"/>
      <c r="JO533" s="263"/>
      <c r="JP533" s="263"/>
      <c r="JQ533" s="263"/>
      <c r="JR533" s="263"/>
      <c r="JS533" s="263"/>
      <c r="JT533" s="263"/>
      <c r="JU533" s="263"/>
      <c r="JV533" s="263"/>
      <c r="JW533" s="263"/>
      <c r="JX533" s="263"/>
      <c r="JY533" s="263"/>
      <c r="JZ533" s="263"/>
      <c r="KA533" s="263"/>
      <c r="KB533" s="263"/>
      <c r="KC533" s="263"/>
      <c r="KD533" s="263"/>
      <c r="KE533" s="263"/>
      <c r="KF533" s="263"/>
      <c r="KG533" s="263"/>
      <c r="KH533" s="263"/>
      <c r="KI533" s="263"/>
      <c r="KJ533" s="263"/>
      <c r="KK533" s="263"/>
      <c r="KL533" s="263"/>
      <c r="KM533" s="263"/>
      <c r="KN533" s="263"/>
      <c r="KO533" s="263"/>
      <c r="KP533" s="263"/>
      <c r="KQ533" s="263"/>
      <c r="KR533" s="263"/>
      <c r="KS533" s="263"/>
      <c r="KT533" s="263"/>
      <c r="KU533" s="263"/>
      <c r="KV533" s="263"/>
      <c r="KW533" s="263"/>
      <c r="KX533" s="263"/>
      <c r="KY533" s="263"/>
      <c r="KZ533" s="263"/>
      <c r="LA533" s="263"/>
      <c r="LB533" s="263"/>
      <c r="LC533" s="263"/>
      <c r="LD533" s="263"/>
      <c r="LE533" s="263"/>
      <c r="LF533" s="263"/>
      <c r="LG533" s="263"/>
      <c r="LH533" s="263"/>
      <c r="LI533" s="263"/>
      <c r="LJ533" s="263"/>
      <c r="LK533" s="263"/>
      <c r="LL533" s="263"/>
      <c r="LM533" s="263"/>
      <c r="LN533" s="263"/>
      <c r="LO533" s="263"/>
      <c r="LP533" s="263"/>
      <c r="LQ533" s="263"/>
      <c r="LR533" s="263"/>
      <c r="LS533" s="263"/>
      <c r="LT533" s="263"/>
      <c r="LU533" s="263"/>
      <c r="LV533" s="263"/>
      <c r="LW533" s="263"/>
      <c r="LX533" s="263"/>
      <c r="LY533" s="263"/>
      <c r="LZ533" s="263"/>
      <c r="MA533" s="263"/>
      <c r="MB533" s="263"/>
      <c r="MC533" s="263"/>
      <c r="MD533" s="263"/>
      <c r="ME533" s="263"/>
      <c r="MF533" s="263"/>
      <c r="MG533" s="263"/>
      <c r="MH533" s="263"/>
      <c r="MI533" s="263"/>
      <c r="MJ533" s="263"/>
      <c r="MK533" s="263"/>
      <c r="ML533" s="263"/>
      <c r="MM533" s="263"/>
      <c r="MN533" s="263"/>
      <c r="MO533" s="263"/>
      <c r="MP533" s="263"/>
      <c r="MQ533" s="263"/>
      <c r="MR533" s="263"/>
      <c r="MS533" s="263"/>
      <c r="MT533" s="263"/>
      <c r="MU533" s="263"/>
      <c r="MV533" s="263"/>
      <c r="MW533" s="263"/>
      <c r="MX533" s="263"/>
      <c r="MY533" s="263"/>
      <c r="MZ533" s="263"/>
      <c r="NA533" s="263"/>
      <c r="NB533" s="263"/>
      <c r="NC533" s="263"/>
      <c r="ND533" s="263"/>
      <c r="NE533" s="263"/>
      <c r="NF533" s="263"/>
      <c r="NG533" s="263"/>
      <c r="NH533" s="263"/>
      <c r="NI533" s="263"/>
      <c r="NJ533" s="263"/>
      <c r="NK533" s="263"/>
      <c r="NL533" s="263"/>
      <c r="NM533" s="263"/>
      <c r="NN533" s="263"/>
      <c r="NO533" s="263"/>
      <c r="NP533" s="263"/>
      <c r="NQ533" s="263"/>
      <c r="NR533" s="263"/>
      <c r="NS533" s="263"/>
      <c r="NT533" s="263"/>
      <c r="NU533" s="263"/>
      <c r="NV533" s="263"/>
      <c r="NW533" s="263"/>
      <c r="NX533" s="263"/>
      <c r="NY533" s="263"/>
      <c r="NZ533" s="263"/>
      <c r="OA533" s="263"/>
      <c r="OB533" s="263"/>
      <c r="OC533" s="263"/>
      <c r="OD533" s="263"/>
      <c r="OE533" s="263"/>
      <c r="OF533" s="263"/>
      <c r="OG533" s="263"/>
      <c r="OH533" s="263"/>
      <c r="OI533" s="263"/>
      <c r="OJ533" s="263"/>
      <c r="OK533" s="263"/>
      <c r="OL533" s="263"/>
      <c r="OM533" s="263"/>
      <c r="ON533" s="263"/>
      <c r="OO533" s="263"/>
      <c r="OP533" s="263"/>
      <c r="OQ533" s="263"/>
      <c r="OR533" s="263"/>
      <c r="OS533" s="263"/>
      <c r="OT533" s="263"/>
      <c r="OU533" s="263"/>
      <c r="OV533" s="263"/>
      <c r="OW533" s="263"/>
      <c r="OX533" s="263"/>
      <c r="OY533" s="263"/>
      <c r="OZ533" s="263"/>
      <c r="PA533" s="263"/>
      <c r="PB533" s="263"/>
      <c r="PC533" s="263"/>
      <c r="PD533" s="263"/>
      <c r="PE533" s="263"/>
      <c r="PF533" s="263"/>
      <c r="PG533" s="263"/>
      <c r="PH533" s="263"/>
      <c r="PI533" s="263"/>
      <c r="PJ533" s="263"/>
      <c r="PK533" s="263"/>
      <c r="PL533" s="263"/>
      <c r="PM533" s="263"/>
      <c r="PN533" s="263"/>
      <c r="PO533" s="263"/>
      <c r="PP533" s="263"/>
      <c r="PQ533" s="263"/>
      <c r="PR533" s="263"/>
      <c r="PS533" s="263"/>
      <c r="PT533" s="263"/>
      <c r="PU533" s="263"/>
      <c r="PV533" s="263"/>
      <c r="PW533" s="263"/>
      <c r="PX533" s="263"/>
      <c r="PY533" s="263"/>
      <c r="PZ533" s="263"/>
      <c r="QA533" s="263"/>
      <c r="QB533" s="263"/>
      <c r="QC533" s="263"/>
      <c r="QD533" s="263"/>
      <c r="QE533" s="263"/>
      <c r="QF533" s="263"/>
      <c r="QG533" s="263"/>
      <c r="QH533" s="263"/>
      <c r="QI533" s="263"/>
      <c r="QJ533" s="263"/>
      <c r="QK533" s="263"/>
      <c r="QL533" s="263"/>
      <c r="QM533" s="263"/>
      <c r="QN533" s="263"/>
      <c r="QO533" s="263"/>
      <c r="QP533" s="263"/>
      <c r="QQ533" s="263"/>
      <c r="QR533" s="263"/>
      <c r="QS533" s="263"/>
      <c r="QT533" s="263"/>
      <c r="QU533" s="263"/>
      <c r="QV533" s="263"/>
      <c r="QW533" s="263"/>
      <c r="QX533" s="263"/>
      <c r="QY533" s="263"/>
      <c r="QZ533" s="263"/>
      <c r="RA533" s="263"/>
      <c r="RB533" s="263"/>
      <c r="RC533" s="263"/>
      <c r="RD533" s="263"/>
      <c r="RE533" s="263"/>
      <c r="RF533" s="263"/>
      <c r="RG533" s="263"/>
      <c r="RH533" s="263"/>
      <c r="RI533" s="263"/>
      <c r="RJ533" s="263"/>
      <c r="RK533" s="263"/>
      <c r="RL533" s="263"/>
      <c r="RM533" s="263"/>
      <c r="RN533" s="263"/>
      <c r="RO533" s="263"/>
      <c r="RP533" s="263"/>
      <c r="RQ533" s="263"/>
      <c r="RR533" s="263"/>
      <c r="RS533" s="263"/>
      <c r="RT533" s="263"/>
      <c r="RU533" s="263"/>
      <c r="RV533" s="263"/>
      <c r="RW533" s="263"/>
      <c r="RX533" s="263"/>
      <c r="RY533" s="263"/>
      <c r="RZ533" s="263"/>
      <c r="SA533" s="263"/>
      <c r="SB533" s="263"/>
      <c r="SC533" s="263"/>
      <c r="SD533" s="263"/>
      <c r="SE533" s="263"/>
      <c r="SF533" s="263"/>
      <c r="SG533" s="263"/>
      <c r="SH533" s="263"/>
      <c r="SI533" s="263"/>
      <c r="SJ533" s="263"/>
      <c r="SK533" s="263"/>
      <c r="SL533" s="263"/>
      <c r="SM533" s="263"/>
      <c r="SN533" s="263"/>
      <c r="SO533" s="263"/>
      <c r="SP533" s="263"/>
      <c r="SQ533" s="263"/>
      <c r="SR533" s="263"/>
      <c r="SS533" s="263"/>
      <c r="ST533" s="263"/>
      <c r="SU533" s="263"/>
      <c r="SV533" s="263"/>
      <c r="SW533" s="263"/>
      <c r="SX533" s="263"/>
      <c r="SY533" s="263"/>
      <c r="SZ533" s="263"/>
      <c r="TA533" s="263"/>
      <c r="TB533" s="263"/>
      <c r="TC533" s="263"/>
      <c r="TD533" s="263"/>
      <c r="TE533" s="263"/>
      <c r="TF533" s="263"/>
      <c r="TG533" s="263"/>
      <c r="TH533" s="263"/>
      <c r="TI533" s="263"/>
      <c r="TJ533" s="263"/>
      <c r="TK533" s="263"/>
      <c r="TL533" s="263"/>
      <c r="TM533" s="263"/>
      <c r="TN533" s="263"/>
      <c r="TO533" s="263"/>
      <c r="TP533" s="263"/>
      <c r="TQ533" s="263"/>
      <c r="TR533" s="263"/>
      <c r="TS533" s="263"/>
      <c r="TT533" s="263"/>
      <c r="TU533" s="263"/>
      <c r="TV533" s="263"/>
      <c r="TW533" s="263"/>
      <c r="TX533" s="263"/>
      <c r="TY533" s="263"/>
      <c r="TZ533" s="263"/>
      <c r="UA533" s="263"/>
      <c r="UB533" s="263"/>
      <c r="UC533" s="263"/>
      <c r="UD533" s="263"/>
      <c r="UE533" s="263"/>
      <c r="UF533" s="263"/>
      <c r="UG533" s="263"/>
      <c r="UH533" s="263"/>
      <c r="UI533" s="263"/>
      <c r="UJ533" s="263"/>
      <c r="UK533" s="263"/>
      <c r="UL533" s="263"/>
      <c r="UM533" s="263"/>
      <c r="UN533" s="263"/>
      <c r="UO533" s="263"/>
      <c r="UP533" s="263"/>
      <c r="UQ533" s="263"/>
      <c r="UR533" s="263"/>
      <c r="US533" s="263"/>
      <c r="UT533" s="263"/>
      <c r="UU533" s="263"/>
      <c r="UV533" s="263"/>
      <c r="UW533" s="263"/>
      <c r="UX533" s="263"/>
      <c r="UY533" s="263"/>
      <c r="UZ533" s="263"/>
      <c r="VA533" s="263"/>
      <c r="VB533" s="263"/>
      <c r="VC533" s="263"/>
      <c r="VD533" s="263"/>
      <c r="VE533" s="263"/>
      <c r="VF533" s="263"/>
      <c r="VG533" s="263"/>
      <c r="VH533" s="263"/>
      <c r="VI533" s="263"/>
      <c r="VJ533" s="263"/>
      <c r="VK533" s="263"/>
      <c r="VL533" s="263"/>
      <c r="VM533" s="263"/>
      <c r="VN533" s="263"/>
      <c r="VO533" s="263"/>
      <c r="VP533" s="263"/>
      <c r="VQ533" s="263"/>
      <c r="VR533" s="263"/>
      <c r="VS533" s="263"/>
      <c r="VT533" s="263"/>
      <c r="VU533" s="263"/>
      <c r="VV533" s="263"/>
      <c r="VW533" s="263"/>
      <c r="VX533" s="263"/>
      <c r="VY533" s="263"/>
      <c r="VZ533" s="263"/>
      <c r="WA533" s="263"/>
      <c r="WB533" s="263"/>
      <c r="WC533" s="263"/>
      <c r="WD533" s="263"/>
      <c r="WE533" s="263"/>
      <c r="WF533" s="263"/>
      <c r="WG533" s="263"/>
      <c r="WH533" s="263"/>
      <c r="WI533" s="263"/>
      <c r="WJ533" s="263"/>
      <c r="WK533" s="263"/>
      <c r="WL533" s="263"/>
      <c r="WM533" s="263"/>
      <c r="WN533" s="263"/>
      <c r="WO533" s="263"/>
      <c r="WP533" s="263"/>
      <c r="WQ533" s="263"/>
      <c r="WR533" s="263"/>
      <c r="WS533" s="263"/>
      <c r="WT533" s="263"/>
      <c r="WU533" s="263"/>
      <c r="WV533" s="263"/>
      <c r="WW533" s="263"/>
      <c r="WX533" s="263"/>
      <c r="WY533" s="263"/>
      <c r="WZ533" s="263"/>
      <c r="XA533" s="263"/>
      <c r="XB533" s="263"/>
      <c r="XC533" s="263"/>
      <c r="XD533" s="263"/>
      <c r="XE533" s="263"/>
      <c r="XF533" s="263"/>
      <c r="XG533" s="263"/>
      <c r="XH533" s="263"/>
      <c r="XI533" s="263"/>
      <c r="XJ533" s="263"/>
      <c r="XK533" s="263"/>
      <c r="XL533" s="263"/>
      <c r="XM533" s="263"/>
      <c r="XN533" s="263"/>
      <c r="XO533" s="263"/>
      <c r="XP533" s="263"/>
      <c r="XQ533" s="263"/>
      <c r="XR533" s="263"/>
      <c r="XS533" s="263"/>
      <c r="XT533" s="263"/>
      <c r="XU533" s="263"/>
      <c r="XV533" s="263"/>
      <c r="XW533" s="263"/>
      <c r="XX533" s="263"/>
      <c r="XY533" s="263"/>
      <c r="XZ533" s="263"/>
      <c r="YA533" s="263"/>
      <c r="YB533" s="263"/>
      <c r="YC533" s="263"/>
      <c r="YD533" s="263"/>
      <c r="YE533" s="263"/>
      <c r="YF533" s="263"/>
      <c r="YG533" s="263"/>
      <c r="YH533" s="263"/>
      <c r="YI533" s="263"/>
      <c r="YJ533" s="263"/>
      <c r="YK533" s="263"/>
      <c r="YL533" s="263"/>
      <c r="YM533" s="263"/>
      <c r="YN533" s="263"/>
      <c r="YO533" s="263"/>
      <c r="YP533" s="263"/>
      <c r="YQ533" s="263"/>
      <c r="YR533" s="263"/>
      <c r="YS533" s="263"/>
      <c r="YT533" s="263"/>
      <c r="YU533" s="263"/>
      <c r="YV533" s="263"/>
      <c r="YW533" s="263"/>
      <c r="YX533" s="263"/>
      <c r="YY533" s="263"/>
      <c r="YZ533" s="263"/>
      <c r="ZA533" s="263"/>
      <c r="ZB533" s="263"/>
      <c r="ZC533" s="263"/>
      <c r="ZD533" s="263"/>
      <c r="ZE533" s="263"/>
      <c r="ZF533" s="263"/>
      <c r="ZG533" s="263"/>
      <c r="ZH533" s="263"/>
      <c r="ZI533" s="263"/>
      <c r="ZJ533" s="263"/>
      <c r="ZK533" s="263"/>
      <c r="ZL533" s="263"/>
      <c r="ZM533" s="263"/>
      <c r="ZN533" s="263"/>
      <c r="ZO533" s="263"/>
      <c r="ZP533" s="263"/>
      <c r="ZQ533" s="263"/>
      <c r="ZR533" s="263"/>
      <c r="ZS533" s="263"/>
      <c r="ZT533" s="263"/>
      <c r="ZU533" s="263"/>
      <c r="ZV533" s="263"/>
      <c r="ZW533" s="263"/>
      <c r="ZX533" s="263"/>
      <c r="ZY533" s="263"/>
      <c r="ZZ533" s="263"/>
      <c r="AAA533" s="263"/>
      <c r="AAB533" s="263"/>
      <c r="AAC533" s="263"/>
      <c r="AAD533" s="263"/>
      <c r="AAE533" s="263"/>
      <c r="AAF533" s="263"/>
      <c r="AAG533" s="263"/>
      <c r="AAH533" s="263"/>
      <c r="AAI533" s="263"/>
      <c r="AAJ533" s="263"/>
      <c r="AAK533" s="263"/>
      <c r="AAL533" s="263"/>
      <c r="AAM533" s="263"/>
      <c r="AAN533" s="263"/>
      <c r="AAO533" s="263"/>
      <c r="AAP533" s="263"/>
      <c r="AAQ533" s="263"/>
      <c r="AAR533" s="263"/>
      <c r="AAS533" s="263"/>
      <c r="AAT533" s="263"/>
      <c r="AAU533" s="263"/>
      <c r="AAV533" s="263"/>
      <c r="AAW533" s="263"/>
      <c r="AAX533" s="263"/>
      <c r="AAY533" s="263"/>
      <c r="AAZ533" s="263"/>
      <c r="ABA533" s="263"/>
      <c r="ABB533" s="263"/>
      <c r="ABC533" s="263"/>
      <c r="ABD533" s="263"/>
      <c r="ABE533" s="263"/>
      <c r="ABF533" s="263"/>
      <c r="ABG533" s="263"/>
      <c r="ABH533" s="263"/>
      <c r="ABI533" s="263"/>
      <c r="ABJ533" s="263"/>
      <c r="ABK533" s="263"/>
      <c r="ABL533" s="263"/>
      <c r="ABM533" s="263"/>
      <c r="ABN533" s="263"/>
      <c r="ABO533" s="263"/>
      <c r="ABP533" s="263"/>
      <c r="ABQ533" s="263"/>
      <c r="ABR533" s="263"/>
      <c r="ABS533" s="263"/>
      <c r="ABT533" s="263"/>
      <c r="ABU533" s="263"/>
      <c r="ABV533" s="263"/>
      <c r="ABW533" s="263"/>
      <c r="ABX533" s="263"/>
      <c r="ABY533" s="263"/>
      <c r="ABZ533" s="263"/>
      <c r="ACA533" s="263"/>
      <c r="ACB533" s="263"/>
      <c r="ACC533" s="263"/>
      <c r="ACD533" s="263"/>
      <c r="ACE533" s="263"/>
      <c r="ACF533" s="263"/>
      <c r="ACG533" s="263"/>
      <c r="ACH533" s="263"/>
      <c r="ACI533" s="263"/>
      <c r="ACJ533" s="263"/>
      <c r="ACK533" s="263"/>
      <c r="ACL533" s="263"/>
      <c r="ACM533" s="263"/>
      <c r="ACN533" s="263"/>
      <c r="ACO533" s="263"/>
      <c r="ACP533" s="263"/>
      <c r="ACQ533" s="263"/>
      <c r="ACR533" s="263"/>
      <c r="ACS533" s="263"/>
      <c r="ACT533" s="263"/>
      <c r="ACU533" s="263"/>
      <c r="ACV533" s="263"/>
      <c r="ACW533" s="263"/>
      <c r="ACX533" s="263"/>
      <c r="ACY533" s="263"/>
      <c r="ACZ533" s="263"/>
      <c r="ADA533" s="263"/>
      <c r="ADB533" s="263"/>
      <c r="ADC533" s="263"/>
      <c r="ADD533" s="263"/>
      <c r="ADE533" s="263"/>
      <c r="ADF533" s="263"/>
      <c r="ADG533" s="263"/>
      <c r="ADH533" s="263"/>
      <c r="ADI533" s="263"/>
      <c r="ADJ533" s="263"/>
      <c r="ADK533" s="263"/>
      <c r="ADL533" s="263"/>
      <c r="ADM533" s="263"/>
      <c r="ADN533" s="263"/>
      <c r="ADO533" s="263"/>
      <c r="ADP533" s="263"/>
      <c r="ADQ533" s="263"/>
      <c r="ADR533" s="263"/>
      <c r="ADS533" s="263"/>
      <c r="ADT533" s="263"/>
      <c r="ADU533" s="263"/>
      <c r="ADV533" s="263"/>
      <c r="ADW533" s="263"/>
      <c r="ADX533" s="263"/>
      <c r="ADY533" s="263"/>
      <c r="ADZ533" s="263"/>
      <c r="AEA533" s="263"/>
      <c r="AEB533" s="263"/>
      <c r="AEC533" s="263"/>
      <c r="AED533" s="263"/>
      <c r="AEE533" s="263"/>
      <c r="AEF533" s="263"/>
      <c r="AEG533" s="263"/>
      <c r="AEH533" s="263"/>
      <c r="AEI533" s="263"/>
      <c r="AEJ533" s="263"/>
      <c r="AEK533" s="263"/>
      <c r="AEL533" s="263"/>
      <c r="AEM533" s="263"/>
      <c r="AEN533" s="263"/>
      <c r="AEO533" s="263"/>
      <c r="AEP533" s="263"/>
      <c r="AEQ533" s="263"/>
      <c r="AER533" s="263"/>
      <c r="AES533" s="263"/>
      <c r="AET533" s="263"/>
      <c r="AEU533" s="263"/>
      <c r="AEV533" s="263"/>
      <c r="AEW533" s="263"/>
      <c r="AEX533" s="263"/>
      <c r="AEY533" s="263"/>
      <c r="AEZ533" s="263"/>
      <c r="AFA533" s="263"/>
      <c r="AFB533" s="263"/>
      <c r="AFC533" s="263"/>
      <c r="AFD533" s="263"/>
      <c r="AFE533" s="263"/>
      <c r="AFF533" s="263"/>
      <c r="AFG533" s="263"/>
      <c r="AFH533" s="263"/>
      <c r="AFI533" s="263"/>
      <c r="AFJ533" s="263"/>
      <c r="AFK533" s="263"/>
      <c r="AFL533" s="263"/>
      <c r="AFM533" s="263"/>
      <c r="AFN533" s="263"/>
      <c r="AFO533" s="263"/>
      <c r="AFP533" s="263"/>
      <c r="AFQ533" s="263"/>
      <c r="AFR533" s="263"/>
      <c r="AFS533" s="263"/>
      <c r="AFT533" s="263"/>
      <c r="AFU533" s="263"/>
      <c r="AFV533" s="263"/>
      <c r="AFW533" s="263"/>
      <c r="AFX533" s="263"/>
      <c r="AFY533" s="263"/>
      <c r="AFZ533" s="263"/>
      <c r="AGA533" s="263"/>
      <c r="AGB533" s="263"/>
      <c r="AGC533" s="263"/>
      <c r="AGD533" s="263"/>
      <c r="AGE533" s="263"/>
      <c r="AGF533" s="263"/>
      <c r="AGG533" s="263"/>
      <c r="AGH533" s="263"/>
      <c r="AGI533" s="263"/>
      <c r="AGJ533" s="263"/>
      <c r="AGK533" s="263"/>
      <c r="AGL533" s="263"/>
      <c r="AGM533" s="263"/>
      <c r="AGN533" s="263"/>
      <c r="AGO533" s="263"/>
      <c r="AGP533" s="263"/>
      <c r="AGQ533" s="263"/>
      <c r="AGR533" s="263"/>
      <c r="AGS533" s="263"/>
      <c r="AGT533" s="263"/>
      <c r="AGU533" s="263"/>
      <c r="AGV533" s="263"/>
      <c r="AGW533" s="263"/>
      <c r="AGX533" s="263"/>
      <c r="AGY533" s="263"/>
      <c r="AGZ533" s="263"/>
      <c r="AHA533" s="263"/>
      <c r="AHB533" s="263"/>
      <c r="AHC533" s="263"/>
      <c r="AHD533" s="263"/>
      <c r="AHE533" s="263"/>
      <c r="AHF533" s="263"/>
      <c r="AHG533" s="263"/>
      <c r="AHH533" s="263"/>
      <c r="AHI533" s="263"/>
      <c r="AHJ533" s="263"/>
      <c r="AHK533" s="263"/>
      <c r="AHL533" s="263"/>
      <c r="AHM533" s="263"/>
      <c r="AHN533" s="263"/>
      <c r="AHO533" s="263"/>
      <c r="AHP533" s="263"/>
      <c r="AHQ533" s="263"/>
      <c r="AHR533" s="263"/>
      <c r="AHS533" s="263"/>
      <c r="AHT533" s="263"/>
      <c r="AHU533" s="263"/>
      <c r="AHV533" s="263"/>
      <c r="AHW533" s="263"/>
      <c r="AHX533" s="263"/>
      <c r="AHY533" s="263"/>
      <c r="AHZ533" s="263"/>
      <c r="AIA533" s="263"/>
      <c r="AIB533" s="263"/>
      <c r="AIC533" s="263"/>
      <c r="AID533" s="263"/>
      <c r="AIE533" s="263"/>
      <c r="AIF533" s="263"/>
      <c r="AIG533" s="263"/>
      <c r="AIH533" s="263"/>
      <c r="AII533" s="263"/>
      <c r="AIJ533" s="263"/>
      <c r="AIK533" s="263"/>
      <c r="AIL533" s="263"/>
      <c r="AIM533" s="263"/>
      <c r="AIN533" s="263"/>
      <c r="AIO533" s="263"/>
      <c r="AIP533" s="263"/>
      <c r="AIQ533" s="263"/>
      <c r="AIR533" s="263"/>
      <c r="AIS533" s="263"/>
      <c r="AIT533" s="263"/>
      <c r="AIU533" s="263"/>
      <c r="AIV533" s="263"/>
      <c r="AIW533" s="263"/>
      <c r="AIX533" s="263"/>
      <c r="AIY533" s="263"/>
      <c r="AIZ533" s="263"/>
      <c r="AJA533" s="263"/>
      <c r="AJB533" s="263"/>
      <c r="AJC533" s="263"/>
      <c r="AJD533" s="263"/>
      <c r="AJE533" s="263"/>
      <c r="AJF533" s="263"/>
      <c r="AJG533" s="263"/>
      <c r="AJH533" s="263"/>
      <c r="AJI533" s="263"/>
      <c r="AJJ533" s="263"/>
      <c r="AJK533" s="263"/>
      <c r="AJL533" s="263"/>
      <c r="AJM533" s="263"/>
      <c r="AJN533" s="263"/>
      <c r="AJO533" s="263"/>
      <c r="AJP533" s="263"/>
      <c r="AJQ533" s="263"/>
      <c r="AJR533" s="263"/>
      <c r="AJS533" s="263"/>
      <c r="AJT533" s="263"/>
      <c r="AJU533" s="263"/>
      <c r="AJV533" s="263"/>
      <c r="AJW533" s="263"/>
      <c r="AJX533" s="263"/>
      <c r="AJY533" s="263"/>
      <c r="AJZ533" s="263"/>
      <c r="AKA533" s="263"/>
      <c r="AKB533" s="263"/>
      <c r="AKC533" s="263"/>
      <c r="AKD533" s="263"/>
      <c r="AKE533" s="263"/>
      <c r="AKF533" s="263"/>
      <c r="AKG533" s="263"/>
      <c r="AKH533" s="263"/>
      <c r="AKI533" s="263"/>
      <c r="AKJ533" s="263"/>
      <c r="AKK533" s="263"/>
      <c r="AKL533" s="263"/>
      <c r="AKM533" s="263"/>
      <c r="AKN533" s="263"/>
      <c r="AKO533" s="263"/>
      <c r="AKP533" s="263"/>
      <c r="AKQ533" s="263"/>
      <c r="AKR533" s="263"/>
      <c r="AKS533" s="263"/>
      <c r="AKT533" s="263"/>
      <c r="AKU533" s="263"/>
      <c r="AKV533" s="263"/>
      <c r="AKW533" s="263"/>
      <c r="AKX533" s="263"/>
      <c r="AKY533" s="263"/>
      <c r="AKZ533" s="263"/>
      <c r="ALA533" s="263"/>
      <c r="ALB533" s="263"/>
      <c r="ALC533" s="263"/>
      <c r="ALD533" s="263"/>
      <c r="ALE533" s="263"/>
      <c r="ALF533" s="263"/>
      <c r="ALG533" s="263"/>
      <c r="ALH533" s="263"/>
      <c r="ALI533" s="263"/>
      <c r="ALJ533" s="263"/>
      <c r="ALK533" s="263"/>
      <c r="ALL533" s="263"/>
      <c r="ALM533" s="263"/>
      <c r="ALN533" s="263"/>
      <c r="ALO533" s="263"/>
      <c r="ALP533" s="263"/>
      <c r="ALQ533" s="263"/>
      <c r="ALR533" s="263"/>
      <c r="ALS533" s="263"/>
      <c r="ALT533" s="263"/>
      <c r="ALU533" s="263"/>
      <c r="ALV533" s="263"/>
      <c r="ALW533" s="263"/>
      <c r="ALX533" s="263"/>
      <c r="ALY533" s="263"/>
      <c r="ALZ533" s="263"/>
      <c r="AMA533" s="263"/>
      <c r="AMB533" s="263"/>
      <c r="AMC533" s="263"/>
      <c r="AMD533" s="263"/>
      <c r="AME533" s="263"/>
      <c r="AMF533" s="263"/>
      <c r="AMG533" s="263"/>
      <c r="AMH533" s="263"/>
      <c r="AMI533" s="263"/>
      <c r="AMJ533" s="263"/>
      <c r="AMK533" s="263"/>
      <c r="AML533" s="263"/>
      <c r="AMM533" s="263"/>
      <c r="AMN533" s="263"/>
      <c r="AMO533" s="263"/>
      <c r="AMP533" s="263"/>
      <c r="AMQ533" s="263"/>
      <c r="AMR533" s="263"/>
      <c r="AMS533" s="263"/>
      <c r="AMT533" s="263"/>
      <c r="AMU533" s="263"/>
      <c r="AMV533" s="263"/>
      <c r="AMW533" s="263"/>
      <c r="AMX533" s="263"/>
      <c r="AMY533" s="263"/>
      <c r="AMZ533" s="263"/>
      <c r="ANA533" s="263"/>
      <c r="ANB533" s="263"/>
      <c r="ANC533" s="263"/>
      <c r="AND533" s="263"/>
      <c r="ANE533" s="263"/>
      <c r="ANF533" s="263"/>
      <c r="ANG533" s="263"/>
      <c r="ANH533" s="263"/>
      <c r="ANI533" s="263"/>
      <c r="ANJ533" s="263"/>
      <c r="ANK533" s="263"/>
      <c r="ANL533" s="263"/>
      <c r="ANM533" s="263"/>
      <c r="ANN533" s="263"/>
      <c r="ANO533" s="263"/>
      <c r="ANP533" s="263"/>
      <c r="ANQ533" s="263"/>
      <c r="ANR533" s="263"/>
      <c r="ANS533" s="263"/>
      <c r="ANT533" s="263"/>
      <c r="ANU533" s="263"/>
      <c r="ANV533" s="263"/>
      <c r="ANW533" s="263"/>
      <c r="ANX533" s="263"/>
      <c r="ANY533" s="263"/>
      <c r="ANZ533" s="263"/>
      <c r="AOA533" s="263"/>
      <c r="AOB533" s="263"/>
      <c r="AOC533" s="263"/>
      <c r="AOD533" s="263"/>
      <c r="AOE533" s="263"/>
      <c r="AOF533" s="263"/>
      <c r="AOG533" s="263"/>
      <c r="AOH533" s="263"/>
      <c r="AOI533" s="263"/>
      <c r="AOJ533" s="263"/>
      <c r="AOK533" s="263"/>
      <c r="AOL533" s="263"/>
      <c r="AOM533" s="263"/>
      <c r="AON533" s="263"/>
      <c r="AOO533" s="263"/>
      <c r="AOP533" s="263"/>
      <c r="AOQ533" s="263"/>
      <c r="AOR533" s="263"/>
      <c r="AOS533" s="263"/>
      <c r="AOT533" s="263"/>
      <c r="AOU533" s="263"/>
    </row>
    <row r="534" spans="1:1087" s="264" customFormat="1">
      <c r="A534" s="332"/>
      <c r="B534" s="328"/>
      <c r="C534" s="292"/>
      <c r="D534" s="292"/>
      <c r="E534" s="292"/>
      <c r="F534" s="333"/>
      <c r="G534" s="334"/>
      <c r="H534" s="334"/>
      <c r="I534" s="335"/>
      <c r="J534" s="292"/>
      <c r="K534" s="336"/>
      <c r="L534" s="292"/>
      <c r="N534" s="263"/>
      <c r="O534" s="263"/>
      <c r="P534" s="263"/>
      <c r="Q534" s="263"/>
      <c r="R534" s="263"/>
      <c r="S534" s="263"/>
      <c r="T534" s="263"/>
      <c r="U534" s="263"/>
      <c r="V534" s="263"/>
      <c r="W534" s="263"/>
      <c r="X534" s="263"/>
      <c r="Y534" s="263"/>
      <c r="Z534" s="263"/>
      <c r="AA534" s="263"/>
      <c r="AB534" s="263"/>
      <c r="AC534" s="263"/>
      <c r="AD534" s="263"/>
      <c r="AE534" s="263"/>
      <c r="AF534" s="263"/>
      <c r="AG534" s="263"/>
      <c r="AH534" s="263"/>
      <c r="AI534" s="263"/>
      <c r="AJ534" s="263"/>
      <c r="AK534" s="263"/>
      <c r="AL534" s="263"/>
      <c r="AM534" s="263"/>
      <c r="AN534" s="263"/>
      <c r="AO534" s="263"/>
      <c r="AP534" s="263"/>
      <c r="AQ534" s="263"/>
      <c r="AR534" s="263"/>
      <c r="AS534" s="263"/>
      <c r="AT534" s="263"/>
      <c r="AU534" s="263"/>
      <c r="AV534" s="263"/>
      <c r="AW534" s="263"/>
      <c r="AX534" s="263"/>
      <c r="AY534" s="263"/>
      <c r="AZ534" s="263"/>
      <c r="BA534" s="263"/>
      <c r="BB534" s="263"/>
      <c r="BC534" s="263"/>
      <c r="BD534" s="263"/>
      <c r="BE534" s="263"/>
      <c r="BF534" s="263"/>
      <c r="BG534" s="263"/>
      <c r="BH534" s="263"/>
      <c r="BI534" s="263"/>
      <c r="BJ534" s="263"/>
      <c r="BK534" s="263"/>
      <c r="BL534" s="263"/>
      <c r="BM534" s="263"/>
      <c r="BN534" s="263"/>
      <c r="BO534" s="263"/>
      <c r="BP534" s="263"/>
      <c r="BQ534" s="263"/>
      <c r="BR534" s="263"/>
      <c r="BS534" s="263"/>
      <c r="BT534" s="263"/>
      <c r="BU534" s="263"/>
      <c r="BV534" s="263"/>
      <c r="BW534" s="263"/>
      <c r="BX534" s="263"/>
      <c r="BY534" s="263"/>
      <c r="BZ534" s="263"/>
      <c r="CA534" s="263"/>
      <c r="CB534" s="263"/>
      <c r="CC534" s="263"/>
      <c r="CD534" s="263"/>
      <c r="CE534" s="263"/>
      <c r="CF534" s="263"/>
      <c r="CG534" s="263"/>
      <c r="CH534" s="263"/>
      <c r="CI534" s="263"/>
      <c r="CJ534" s="263"/>
      <c r="CK534" s="263"/>
      <c r="CL534" s="263"/>
      <c r="CM534" s="263"/>
      <c r="CN534" s="263"/>
      <c r="CO534" s="263"/>
      <c r="CP534" s="263"/>
      <c r="CQ534" s="263"/>
      <c r="CR534" s="263"/>
      <c r="CS534" s="263"/>
      <c r="CT534" s="263"/>
      <c r="CU534" s="263"/>
      <c r="CV534" s="263"/>
      <c r="CW534" s="263"/>
      <c r="CX534" s="263"/>
      <c r="CY534" s="263"/>
      <c r="CZ534" s="263"/>
      <c r="DA534" s="263"/>
      <c r="DB534" s="263"/>
      <c r="DC534" s="263"/>
      <c r="DD534" s="263"/>
      <c r="DE534" s="263"/>
      <c r="DF534" s="263"/>
      <c r="DG534" s="263"/>
      <c r="DH534" s="263"/>
      <c r="DI534" s="263"/>
      <c r="DJ534" s="263"/>
      <c r="DK534" s="263"/>
      <c r="DL534" s="263"/>
      <c r="DM534" s="263"/>
      <c r="DN534" s="263"/>
      <c r="DO534" s="263"/>
      <c r="DP534" s="263"/>
      <c r="DQ534" s="263"/>
      <c r="DR534" s="263"/>
      <c r="DS534" s="263"/>
      <c r="DT534" s="263"/>
      <c r="DU534" s="263"/>
      <c r="DV534" s="263"/>
      <c r="DW534" s="263"/>
      <c r="DX534" s="263"/>
      <c r="DY534" s="263"/>
      <c r="DZ534" s="263"/>
      <c r="EA534" s="263"/>
      <c r="EB534" s="263"/>
      <c r="EC534" s="263"/>
      <c r="ED534" s="263"/>
      <c r="EE534" s="263"/>
      <c r="EF534" s="263"/>
      <c r="EG534" s="263"/>
      <c r="EH534" s="263"/>
      <c r="EI534" s="263"/>
      <c r="EJ534" s="263"/>
      <c r="EK534" s="263"/>
      <c r="EL534" s="263"/>
      <c r="EM534" s="263"/>
      <c r="EN534" s="263"/>
      <c r="EO534" s="263"/>
      <c r="EP534" s="263"/>
      <c r="EQ534" s="263"/>
      <c r="ER534" s="263"/>
      <c r="ES534" s="263"/>
      <c r="ET534" s="263"/>
      <c r="EU534" s="263"/>
      <c r="EV534" s="263"/>
      <c r="EW534" s="263"/>
      <c r="EX534" s="263"/>
      <c r="EY534" s="263"/>
      <c r="EZ534" s="263"/>
      <c r="FA534" s="263"/>
      <c r="FB534" s="263"/>
      <c r="FC534" s="263"/>
      <c r="FD534" s="263"/>
      <c r="FE534" s="263"/>
      <c r="FF534" s="263"/>
      <c r="FG534" s="263"/>
      <c r="FH534" s="263"/>
      <c r="FI534" s="263"/>
      <c r="FJ534" s="263"/>
      <c r="FK534" s="263"/>
      <c r="FL534" s="263"/>
      <c r="FM534" s="263"/>
      <c r="FN534" s="263"/>
      <c r="FO534" s="263"/>
      <c r="FP534" s="263"/>
      <c r="FQ534" s="263"/>
      <c r="FR534" s="263"/>
      <c r="FS534" s="263"/>
      <c r="FT534" s="263"/>
      <c r="FU534" s="263"/>
      <c r="FV534" s="263"/>
      <c r="FW534" s="263"/>
      <c r="FX534" s="263"/>
      <c r="FY534" s="263"/>
      <c r="FZ534" s="263"/>
      <c r="GA534" s="263"/>
      <c r="GB534" s="263"/>
      <c r="GC534" s="263"/>
      <c r="GD534" s="263"/>
      <c r="GE534" s="263"/>
      <c r="GF534" s="263"/>
      <c r="GG534" s="263"/>
      <c r="GH534" s="263"/>
      <c r="GI534" s="263"/>
      <c r="GJ534" s="263"/>
      <c r="GK534" s="263"/>
      <c r="GL534" s="263"/>
      <c r="GM534" s="263"/>
      <c r="GN534" s="263"/>
      <c r="GO534" s="263"/>
      <c r="GP534" s="263"/>
      <c r="GQ534" s="263"/>
      <c r="GR534" s="263"/>
      <c r="GS534" s="263"/>
      <c r="GT534" s="263"/>
      <c r="GU534" s="263"/>
      <c r="GV534" s="263"/>
      <c r="GW534" s="263"/>
      <c r="GX534" s="263"/>
      <c r="GY534" s="263"/>
      <c r="GZ534" s="263"/>
      <c r="HA534" s="263"/>
      <c r="HB534" s="263"/>
      <c r="HC534" s="263"/>
      <c r="HD534" s="263"/>
      <c r="HE534" s="263"/>
      <c r="HF534" s="263"/>
      <c r="HG534" s="263"/>
      <c r="HH534" s="263"/>
      <c r="HI534" s="263"/>
      <c r="HJ534" s="263"/>
      <c r="HK534" s="263"/>
      <c r="HL534" s="263"/>
      <c r="HM534" s="263"/>
      <c r="HN534" s="263"/>
      <c r="HO534" s="263"/>
      <c r="HP534" s="263"/>
      <c r="HQ534" s="263"/>
      <c r="HR534" s="263"/>
      <c r="HS534" s="263"/>
      <c r="HT534" s="263"/>
      <c r="HU534" s="263"/>
      <c r="HV534" s="263"/>
      <c r="HW534" s="263"/>
      <c r="HX534" s="263"/>
      <c r="HY534" s="263"/>
      <c r="HZ534" s="263"/>
      <c r="IA534" s="263"/>
      <c r="IB534" s="263"/>
      <c r="IC534" s="263"/>
      <c r="ID534" s="263"/>
      <c r="IE534" s="263"/>
      <c r="IF534" s="263"/>
      <c r="IG534" s="263"/>
      <c r="IH534" s="263"/>
      <c r="II534" s="263"/>
      <c r="IJ534" s="263"/>
      <c r="IK534" s="263"/>
      <c r="IL534" s="263"/>
      <c r="IM534" s="263"/>
      <c r="IN534" s="263"/>
      <c r="IO534" s="263"/>
      <c r="IP534" s="263"/>
      <c r="IQ534" s="263"/>
      <c r="IR534" s="263"/>
      <c r="IS534" s="263"/>
      <c r="IT534" s="263"/>
      <c r="IU534" s="263"/>
      <c r="IV534" s="263"/>
      <c r="IW534" s="263"/>
      <c r="IX534" s="263"/>
      <c r="IY534" s="263"/>
      <c r="IZ534" s="263"/>
      <c r="JA534" s="263"/>
      <c r="JB534" s="263"/>
      <c r="JC534" s="263"/>
      <c r="JD534" s="263"/>
      <c r="JE534" s="263"/>
      <c r="JF534" s="263"/>
      <c r="JG534" s="263"/>
      <c r="JH534" s="263"/>
      <c r="JI534" s="263"/>
      <c r="JJ534" s="263"/>
      <c r="JK534" s="263"/>
      <c r="JL534" s="263"/>
      <c r="JM534" s="263"/>
      <c r="JN534" s="263"/>
      <c r="JO534" s="263"/>
      <c r="JP534" s="263"/>
      <c r="JQ534" s="263"/>
      <c r="JR534" s="263"/>
      <c r="JS534" s="263"/>
      <c r="JT534" s="263"/>
      <c r="JU534" s="263"/>
      <c r="JV534" s="263"/>
      <c r="JW534" s="263"/>
      <c r="JX534" s="263"/>
      <c r="JY534" s="263"/>
      <c r="JZ534" s="263"/>
      <c r="KA534" s="263"/>
      <c r="KB534" s="263"/>
      <c r="KC534" s="263"/>
      <c r="KD534" s="263"/>
      <c r="KE534" s="263"/>
      <c r="KF534" s="263"/>
      <c r="KG534" s="263"/>
      <c r="KH534" s="263"/>
      <c r="KI534" s="263"/>
      <c r="KJ534" s="263"/>
      <c r="KK534" s="263"/>
      <c r="KL534" s="263"/>
      <c r="KM534" s="263"/>
      <c r="KN534" s="263"/>
      <c r="KO534" s="263"/>
      <c r="KP534" s="263"/>
      <c r="KQ534" s="263"/>
      <c r="KR534" s="263"/>
      <c r="KS534" s="263"/>
      <c r="KT534" s="263"/>
      <c r="KU534" s="263"/>
      <c r="KV534" s="263"/>
      <c r="KW534" s="263"/>
      <c r="KX534" s="263"/>
      <c r="KY534" s="263"/>
      <c r="KZ534" s="263"/>
      <c r="LA534" s="263"/>
      <c r="LB534" s="263"/>
      <c r="LC534" s="263"/>
      <c r="LD534" s="263"/>
      <c r="LE534" s="263"/>
      <c r="LF534" s="263"/>
      <c r="LG534" s="263"/>
      <c r="LH534" s="263"/>
      <c r="LI534" s="263"/>
      <c r="LJ534" s="263"/>
      <c r="LK534" s="263"/>
      <c r="LL534" s="263"/>
      <c r="LM534" s="263"/>
      <c r="LN534" s="263"/>
      <c r="LO534" s="263"/>
      <c r="LP534" s="263"/>
      <c r="LQ534" s="263"/>
      <c r="LR534" s="263"/>
      <c r="LS534" s="263"/>
      <c r="LT534" s="263"/>
      <c r="LU534" s="263"/>
      <c r="LV534" s="263"/>
      <c r="LW534" s="263"/>
      <c r="LX534" s="263"/>
      <c r="LY534" s="263"/>
      <c r="LZ534" s="263"/>
      <c r="MA534" s="263"/>
      <c r="MB534" s="263"/>
      <c r="MC534" s="263"/>
      <c r="MD534" s="263"/>
      <c r="ME534" s="263"/>
      <c r="MF534" s="263"/>
      <c r="MG534" s="263"/>
      <c r="MH534" s="263"/>
      <c r="MI534" s="263"/>
      <c r="MJ534" s="263"/>
      <c r="MK534" s="263"/>
      <c r="ML534" s="263"/>
      <c r="MM534" s="263"/>
      <c r="MN534" s="263"/>
      <c r="MO534" s="263"/>
      <c r="MP534" s="263"/>
      <c r="MQ534" s="263"/>
      <c r="MR534" s="263"/>
      <c r="MS534" s="263"/>
      <c r="MT534" s="263"/>
      <c r="MU534" s="263"/>
      <c r="MV534" s="263"/>
      <c r="MW534" s="263"/>
      <c r="MX534" s="263"/>
      <c r="MY534" s="263"/>
      <c r="MZ534" s="263"/>
      <c r="NA534" s="263"/>
      <c r="NB534" s="263"/>
      <c r="NC534" s="263"/>
      <c r="ND534" s="263"/>
      <c r="NE534" s="263"/>
      <c r="NF534" s="263"/>
      <c r="NG534" s="263"/>
      <c r="NH534" s="263"/>
      <c r="NI534" s="263"/>
      <c r="NJ534" s="263"/>
      <c r="NK534" s="263"/>
      <c r="NL534" s="263"/>
      <c r="NM534" s="263"/>
      <c r="NN534" s="263"/>
      <c r="NO534" s="263"/>
      <c r="NP534" s="263"/>
      <c r="NQ534" s="263"/>
      <c r="NR534" s="263"/>
      <c r="NS534" s="263"/>
      <c r="NT534" s="263"/>
      <c r="NU534" s="263"/>
      <c r="NV534" s="263"/>
      <c r="NW534" s="263"/>
      <c r="NX534" s="263"/>
      <c r="NY534" s="263"/>
      <c r="NZ534" s="263"/>
      <c r="OA534" s="263"/>
      <c r="OB534" s="263"/>
      <c r="OC534" s="263"/>
      <c r="OD534" s="263"/>
      <c r="OE534" s="263"/>
      <c r="OF534" s="263"/>
      <c r="OG534" s="263"/>
      <c r="OH534" s="263"/>
      <c r="OI534" s="263"/>
      <c r="OJ534" s="263"/>
      <c r="OK534" s="263"/>
      <c r="OL534" s="263"/>
      <c r="OM534" s="263"/>
      <c r="ON534" s="263"/>
      <c r="OO534" s="263"/>
      <c r="OP534" s="263"/>
      <c r="OQ534" s="263"/>
      <c r="OR534" s="263"/>
      <c r="OS534" s="263"/>
      <c r="OT534" s="263"/>
      <c r="OU534" s="263"/>
      <c r="OV534" s="263"/>
      <c r="OW534" s="263"/>
      <c r="OX534" s="263"/>
      <c r="OY534" s="263"/>
      <c r="OZ534" s="263"/>
      <c r="PA534" s="263"/>
      <c r="PB534" s="263"/>
      <c r="PC534" s="263"/>
      <c r="PD534" s="263"/>
      <c r="PE534" s="263"/>
      <c r="PF534" s="263"/>
      <c r="PG534" s="263"/>
      <c r="PH534" s="263"/>
      <c r="PI534" s="263"/>
      <c r="PJ534" s="263"/>
      <c r="PK534" s="263"/>
      <c r="PL534" s="263"/>
      <c r="PM534" s="263"/>
      <c r="PN534" s="263"/>
      <c r="PO534" s="263"/>
      <c r="PP534" s="263"/>
      <c r="PQ534" s="263"/>
      <c r="PR534" s="263"/>
      <c r="PS534" s="263"/>
      <c r="PT534" s="263"/>
      <c r="PU534" s="263"/>
      <c r="PV534" s="263"/>
      <c r="PW534" s="263"/>
      <c r="PX534" s="263"/>
      <c r="PY534" s="263"/>
      <c r="PZ534" s="263"/>
      <c r="QA534" s="263"/>
      <c r="QB534" s="263"/>
      <c r="QC534" s="263"/>
      <c r="QD534" s="263"/>
      <c r="QE534" s="263"/>
      <c r="QF534" s="263"/>
      <c r="QG534" s="263"/>
      <c r="QH534" s="263"/>
      <c r="QI534" s="263"/>
      <c r="QJ534" s="263"/>
      <c r="QK534" s="263"/>
      <c r="QL534" s="263"/>
      <c r="QM534" s="263"/>
      <c r="QN534" s="263"/>
      <c r="QO534" s="263"/>
      <c r="QP534" s="263"/>
      <c r="QQ534" s="263"/>
      <c r="QR534" s="263"/>
      <c r="QS534" s="263"/>
      <c r="QT534" s="263"/>
      <c r="QU534" s="263"/>
      <c r="QV534" s="263"/>
      <c r="QW534" s="263"/>
      <c r="QX534" s="263"/>
      <c r="QY534" s="263"/>
      <c r="QZ534" s="263"/>
      <c r="RA534" s="263"/>
      <c r="RB534" s="263"/>
      <c r="RC534" s="263"/>
      <c r="RD534" s="263"/>
      <c r="RE534" s="263"/>
      <c r="RF534" s="263"/>
      <c r="RG534" s="263"/>
      <c r="RH534" s="263"/>
      <c r="RI534" s="263"/>
      <c r="RJ534" s="263"/>
      <c r="RK534" s="263"/>
      <c r="RL534" s="263"/>
      <c r="RM534" s="263"/>
      <c r="RN534" s="263"/>
      <c r="RO534" s="263"/>
      <c r="RP534" s="263"/>
      <c r="RQ534" s="263"/>
      <c r="RR534" s="263"/>
      <c r="RS534" s="263"/>
      <c r="RT534" s="263"/>
      <c r="RU534" s="263"/>
      <c r="RV534" s="263"/>
      <c r="RW534" s="263"/>
      <c r="RX534" s="263"/>
      <c r="RY534" s="263"/>
      <c r="RZ534" s="263"/>
      <c r="SA534" s="263"/>
      <c r="SB534" s="263"/>
      <c r="SC534" s="263"/>
      <c r="SD534" s="263"/>
      <c r="SE534" s="263"/>
      <c r="SF534" s="263"/>
      <c r="SG534" s="263"/>
      <c r="SH534" s="263"/>
      <c r="SI534" s="263"/>
      <c r="SJ534" s="263"/>
      <c r="SK534" s="263"/>
      <c r="SL534" s="263"/>
      <c r="SM534" s="263"/>
      <c r="SN534" s="263"/>
      <c r="SO534" s="263"/>
      <c r="SP534" s="263"/>
      <c r="SQ534" s="263"/>
      <c r="SR534" s="263"/>
      <c r="SS534" s="263"/>
      <c r="ST534" s="263"/>
      <c r="SU534" s="263"/>
      <c r="SV534" s="263"/>
      <c r="SW534" s="263"/>
      <c r="SX534" s="263"/>
      <c r="SY534" s="263"/>
      <c r="SZ534" s="263"/>
      <c r="TA534" s="263"/>
      <c r="TB534" s="263"/>
      <c r="TC534" s="263"/>
      <c r="TD534" s="263"/>
      <c r="TE534" s="263"/>
      <c r="TF534" s="263"/>
      <c r="TG534" s="263"/>
      <c r="TH534" s="263"/>
      <c r="TI534" s="263"/>
      <c r="TJ534" s="263"/>
      <c r="TK534" s="263"/>
      <c r="TL534" s="263"/>
      <c r="TM534" s="263"/>
      <c r="TN534" s="263"/>
      <c r="TO534" s="263"/>
      <c r="TP534" s="263"/>
      <c r="TQ534" s="263"/>
      <c r="TR534" s="263"/>
      <c r="TS534" s="263"/>
      <c r="TT534" s="263"/>
      <c r="TU534" s="263"/>
      <c r="TV534" s="263"/>
      <c r="TW534" s="263"/>
      <c r="TX534" s="263"/>
      <c r="TY534" s="263"/>
      <c r="TZ534" s="263"/>
      <c r="UA534" s="263"/>
      <c r="UB534" s="263"/>
      <c r="UC534" s="263"/>
      <c r="UD534" s="263"/>
      <c r="UE534" s="263"/>
      <c r="UF534" s="263"/>
      <c r="UG534" s="263"/>
      <c r="UH534" s="263"/>
      <c r="UI534" s="263"/>
      <c r="UJ534" s="263"/>
      <c r="UK534" s="263"/>
      <c r="UL534" s="263"/>
      <c r="UM534" s="263"/>
      <c r="UN534" s="263"/>
      <c r="UO534" s="263"/>
      <c r="UP534" s="263"/>
      <c r="UQ534" s="263"/>
      <c r="UR534" s="263"/>
      <c r="US534" s="263"/>
      <c r="UT534" s="263"/>
      <c r="UU534" s="263"/>
      <c r="UV534" s="263"/>
      <c r="UW534" s="263"/>
      <c r="UX534" s="263"/>
      <c r="UY534" s="263"/>
      <c r="UZ534" s="263"/>
      <c r="VA534" s="263"/>
      <c r="VB534" s="263"/>
      <c r="VC534" s="263"/>
      <c r="VD534" s="263"/>
      <c r="VE534" s="263"/>
      <c r="VF534" s="263"/>
      <c r="VG534" s="263"/>
      <c r="VH534" s="263"/>
      <c r="VI534" s="263"/>
      <c r="VJ534" s="263"/>
      <c r="VK534" s="263"/>
      <c r="VL534" s="263"/>
      <c r="VM534" s="263"/>
      <c r="VN534" s="263"/>
      <c r="VO534" s="263"/>
      <c r="VP534" s="263"/>
      <c r="VQ534" s="263"/>
      <c r="VR534" s="263"/>
      <c r="VS534" s="263"/>
      <c r="VT534" s="263"/>
      <c r="VU534" s="263"/>
      <c r="VV534" s="263"/>
      <c r="VW534" s="263"/>
      <c r="VX534" s="263"/>
      <c r="VY534" s="263"/>
      <c r="VZ534" s="263"/>
      <c r="WA534" s="263"/>
      <c r="WB534" s="263"/>
      <c r="WC534" s="263"/>
      <c r="WD534" s="263"/>
      <c r="WE534" s="263"/>
      <c r="WF534" s="263"/>
      <c r="WG534" s="263"/>
      <c r="WH534" s="263"/>
      <c r="WI534" s="263"/>
      <c r="WJ534" s="263"/>
      <c r="WK534" s="263"/>
      <c r="WL534" s="263"/>
      <c r="WM534" s="263"/>
      <c r="WN534" s="263"/>
      <c r="WO534" s="263"/>
      <c r="WP534" s="263"/>
      <c r="WQ534" s="263"/>
      <c r="WR534" s="263"/>
      <c r="WS534" s="263"/>
      <c r="WT534" s="263"/>
      <c r="WU534" s="263"/>
      <c r="WV534" s="263"/>
      <c r="WW534" s="263"/>
      <c r="WX534" s="263"/>
      <c r="WY534" s="263"/>
      <c r="WZ534" s="263"/>
      <c r="XA534" s="263"/>
      <c r="XB534" s="263"/>
      <c r="XC534" s="263"/>
      <c r="XD534" s="263"/>
      <c r="XE534" s="263"/>
      <c r="XF534" s="263"/>
      <c r="XG534" s="263"/>
      <c r="XH534" s="263"/>
      <c r="XI534" s="263"/>
      <c r="XJ534" s="263"/>
      <c r="XK534" s="263"/>
      <c r="XL534" s="263"/>
      <c r="XM534" s="263"/>
      <c r="XN534" s="263"/>
      <c r="XO534" s="263"/>
      <c r="XP534" s="263"/>
      <c r="XQ534" s="263"/>
      <c r="XR534" s="263"/>
      <c r="XS534" s="263"/>
      <c r="XT534" s="263"/>
      <c r="XU534" s="263"/>
      <c r="XV534" s="263"/>
      <c r="XW534" s="263"/>
      <c r="XX534" s="263"/>
      <c r="XY534" s="263"/>
      <c r="XZ534" s="263"/>
      <c r="YA534" s="263"/>
      <c r="YB534" s="263"/>
      <c r="YC534" s="263"/>
      <c r="YD534" s="263"/>
      <c r="YE534" s="263"/>
      <c r="YF534" s="263"/>
      <c r="YG534" s="263"/>
      <c r="YH534" s="263"/>
      <c r="YI534" s="263"/>
      <c r="YJ534" s="263"/>
      <c r="YK534" s="263"/>
      <c r="YL534" s="263"/>
      <c r="YM534" s="263"/>
      <c r="YN534" s="263"/>
      <c r="YO534" s="263"/>
      <c r="YP534" s="263"/>
      <c r="YQ534" s="263"/>
      <c r="YR534" s="263"/>
      <c r="YS534" s="263"/>
      <c r="YT534" s="263"/>
      <c r="YU534" s="263"/>
      <c r="YV534" s="263"/>
      <c r="YW534" s="263"/>
      <c r="YX534" s="263"/>
      <c r="YY534" s="263"/>
      <c r="YZ534" s="263"/>
      <c r="ZA534" s="263"/>
      <c r="ZB534" s="263"/>
      <c r="ZC534" s="263"/>
      <c r="ZD534" s="263"/>
      <c r="ZE534" s="263"/>
      <c r="ZF534" s="263"/>
      <c r="ZG534" s="263"/>
      <c r="ZH534" s="263"/>
      <c r="ZI534" s="263"/>
      <c r="ZJ534" s="263"/>
      <c r="ZK534" s="263"/>
      <c r="ZL534" s="263"/>
      <c r="ZM534" s="263"/>
      <c r="ZN534" s="263"/>
      <c r="ZO534" s="263"/>
      <c r="ZP534" s="263"/>
      <c r="ZQ534" s="263"/>
      <c r="ZR534" s="263"/>
      <c r="ZS534" s="263"/>
      <c r="ZT534" s="263"/>
      <c r="ZU534" s="263"/>
      <c r="ZV534" s="263"/>
      <c r="ZW534" s="263"/>
      <c r="ZX534" s="263"/>
      <c r="ZY534" s="263"/>
      <c r="ZZ534" s="263"/>
      <c r="AAA534" s="263"/>
      <c r="AAB534" s="263"/>
      <c r="AAC534" s="263"/>
      <c r="AAD534" s="263"/>
      <c r="AAE534" s="263"/>
      <c r="AAF534" s="263"/>
      <c r="AAG534" s="263"/>
      <c r="AAH534" s="263"/>
      <c r="AAI534" s="263"/>
      <c r="AAJ534" s="263"/>
      <c r="AAK534" s="263"/>
      <c r="AAL534" s="263"/>
      <c r="AAM534" s="263"/>
      <c r="AAN534" s="263"/>
      <c r="AAO534" s="263"/>
      <c r="AAP534" s="263"/>
      <c r="AAQ534" s="263"/>
      <c r="AAR534" s="263"/>
      <c r="AAS534" s="263"/>
      <c r="AAT534" s="263"/>
      <c r="AAU534" s="263"/>
      <c r="AAV534" s="263"/>
      <c r="AAW534" s="263"/>
      <c r="AAX534" s="263"/>
      <c r="AAY534" s="263"/>
      <c r="AAZ534" s="263"/>
      <c r="ABA534" s="263"/>
      <c r="ABB534" s="263"/>
      <c r="ABC534" s="263"/>
      <c r="ABD534" s="263"/>
      <c r="ABE534" s="263"/>
      <c r="ABF534" s="263"/>
      <c r="ABG534" s="263"/>
      <c r="ABH534" s="263"/>
      <c r="ABI534" s="263"/>
      <c r="ABJ534" s="263"/>
      <c r="ABK534" s="263"/>
      <c r="ABL534" s="263"/>
      <c r="ABM534" s="263"/>
      <c r="ABN534" s="263"/>
      <c r="ABO534" s="263"/>
      <c r="ABP534" s="263"/>
      <c r="ABQ534" s="263"/>
      <c r="ABR534" s="263"/>
      <c r="ABS534" s="263"/>
      <c r="ABT534" s="263"/>
      <c r="ABU534" s="263"/>
      <c r="ABV534" s="263"/>
      <c r="ABW534" s="263"/>
      <c r="ABX534" s="263"/>
      <c r="ABY534" s="263"/>
      <c r="ABZ534" s="263"/>
      <c r="ACA534" s="263"/>
      <c r="ACB534" s="263"/>
      <c r="ACC534" s="263"/>
      <c r="ACD534" s="263"/>
      <c r="ACE534" s="263"/>
      <c r="ACF534" s="263"/>
      <c r="ACG534" s="263"/>
      <c r="ACH534" s="263"/>
      <c r="ACI534" s="263"/>
      <c r="ACJ534" s="263"/>
      <c r="ACK534" s="263"/>
      <c r="ACL534" s="263"/>
      <c r="ACM534" s="263"/>
      <c r="ACN534" s="263"/>
      <c r="ACO534" s="263"/>
      <c r="ACP534" s="263"/>
      <c r="ACQ534" s="263"/>
      <c r="ACR534" s="263"/>
      <c r="ACS534" s="263"/>
      <c r="ACT534" s="263"/>
      <c r="ACU534" s="263"/>
      <c r="ACV534" s="263"/>
      <c r="ACW534" s="263"/>
      <c r="ACX534" s="263"/>
      <c r="ACY534" s="263"/>
      <c r="ACZ534" s="263"/>
      <c r="ADA534" s="263"/>
      <c r="ADB534" s="263"/>
      <c r="ADC534" s="263"/>
      <c r="ADD534" s="263"/>
      <c r="ADE534" s="263"/>
      <c r="ADF534" s="263"/>
      <c r="ADG534" s="263"/>
      <c r="ADH534" s="263"/>
      <c r="ADI534" s="263"/>
      <c r="ADJ534" s="263"/>
      <c r="ADK534" s="263"/>
      <c r="ADL534" s="263"/>
      <c r="ADM534" s="263"/>
      <c r="ADN534" s="263"/>
      <c r="ADO534" s="263"/>
      <c r="ADP534" s="263"/>
      <c r="ADQ534" s="263"/>
      <c r="ADR534" s="263"/>
      <c r="ADS534" s="263"/>
      <c r="ADT534" s="263"/>
      <c r="ADU534" s="263"/>
      <c r="ADV534" s="263"/>
      <c r="ADW534" s="263"/>
      <c r="ADX534" s="263"/>
      <c r="ADY534" s="263"/>
      <c r="ADZ534" s="263"/>
      <c r="AEA534" s="263"/>
      <c r="AEB534" s="263"/>
      <c r="AEC534" s="263"/>
      <c r="AED534" s="263"/>
      <c r="AEE534" s="263"/>
      <c r="AEF534" s="263"/>
      <c r="AEG534" s="263"/>
      <c r="AEH534" s="263"/>
      <c r="AEI534" s="263"/>
      <c r="AEJ534" s="263"/>
      <c r="AEK534" s="263"/>
      <c r="AEL534" s="263"/>
      <c r="AEM534" s="263"/>
      <c r="AEN534" s="263"/>
      <c r="AEO534" s="263"/>
      <c r="AEP534" s="263"/>
      <c r="AEQ534" s="263"/>
      <c r="AER534" s="263"/>
      <c r="AES534" s="263"/>
      <c r="AET534" s="263"/>
      <c r="AEU534" s="263"/>
      <c r="AEV534" s="263"/>
      <c r="AEW534" s="263"/>
      <c r="AEX534" s="263"/>
      <c r="AEY534" s="263"/>
      <c r="AEZ534" s="263"/>
      <c r="AFA534" s="263"/>
      <c r="AFB534" s="263"/>
      <c r="AFC534" s="263"/>
      <c r="AFD534" s="263"/>
      <c r="AFE534" s="263"/>
      <c r="AFF534" s="263"/>
      <c r="AFG534" s="263"/>
      <c r="AFH534" s="263"/>
      <c r="AFI534" s="263"/>
      <c r="AFJ534" s="263"/>
      <c r="AFK534" s="263"/>
      <c r="AFL534" s="263"/>
      <c r="AFM534" s="263"/>
      <c r="AFN534" s="263"/>
      <c r="AFO534" s="263"/>
      <c r="AFP534" s="263"/>
      <c r="AFQ534" s="263"/>
      <c r="AFR534" s="263"/>
      <c r="AFS534" s="263"/>
      <c r="AFT534" s="263"/>
      <c r="AFU534" s="263"/>
      <c r="AFV534" s="263"/>
      <c r="AFW534" s="263"/>
      <c r="AFX534" s="263"/>
      <c r="AFY534" s="263"/>
      <c r="AFZ534" s="263"/>
      <c r="AGA534" s="263"/>
      <c r="AGB534" s="263"/>
      <c r="AGC534" s="263"/>
      <c r="AGD534" s="263"/>
      <c r="AGE534" s="263"/>
      <c r="AGF534" s="263"/>
      <c r="AGG534" s="263"/>
      <c r="AGH534" s="263"/>
      <c r="AGI534" s="263"/>
      <c r="AGJ534" s="263"/>
      <c r="AGK534" s="263"/>
      <c r="AGL534" s="263"/>
      <c r="AGM534" s="263"/>
      <c r="AGN534" s="263"/>
      <c r="AGO534" s="263"/>
      <c r="AGP534" s="263"/>
      <c r="AGQ534" s="263"/>
      <c r="AGR534" s="263"/>
      <c r="AGS534" s="263"/>
      <c r="AGT534" s="263"/>
      <c r="AGU534" s="263"/>
      <c r="AGV534" s="263"/>
      <c r="AGW534" s="263"/>
      <c r="AGX534" s="263"/>
      <c r="AGY534" s="263"/>
      <c r="AGZ534" s="263"/>
      <c r="AHA534" s="263"/>
      <c r="AHB534" s="263"/>
      <c r="AHC534" s="263"/>
      <c r="AHD534" s="263"/>
      <c r="AHE534" s="263"/>
      <c r="AHF534" s="263"/>
      <c r="AHG534" s="263"/>
      <c r="AHH534" s="263"/>
      <c r="AHI534" s="263"/>
      <c r="AHJ534" s="263"/>
      <c r="AHK534" s="263"/>
      <c r="AHL534" s="263"/>
      <c r="AHM534" s="263"/>
      <c r="AHN534" s="263"/>
      <c r="AHO534" s="263"/>
      <c r="AHP534" s="263"/>
      <c r="AHQ534" s="263"/>
      <c r="AHR534" s="263"/>
      <c r="AHS534" s="263"/>
      <c r="AHT534" s="263"/>
      <c r="AHU534" s="263"/>
      <c r="AHV534" s="263"/>
      <c r="AHW534" s="263"/>
      <c r="AHX534" s="263"/>
      <c r="AHY534" s="263"/>
      <c r="AHZ534" s="263"/>
      <c r="AIA534" s="263"/>
      <c r="AIB534" s="263"/>
      <c r="AIC534" s="263"/>
      <c r="AID534" s="263"/>
      <c r="AIE534" s="263"/>
      <c r="AIF534" s="263"/>
      <c r="AIG534" s="263"/>
      <c r="AIH534" s="263"/>
      <c r="AII534" s="263"/>
      <c r="AIJ534" s="263"/>
      <c r="AIK534" s="263"/>
      <c r="AIL534" s="263"/>
      <c r="AIM534" s="263"/>
      <c r="AIN534" s="263"/>
      <c r="AIO534" s="263"/>
      <c r="AIP534" s="263"/>
      <c r="AIQ534" s="263"/>
      <c r="AIR534" s="263"/>
      <c r="AIS534" s="263"/>
      <c r="AIT534" s="263"/>
      <c r="AIU534" s="263"/>
      <c r="AIV534" s="263"/>
      <c r="AIW534" s="263"/>
      <c r="AIX534" s="263"/>
      <c r="AIY534" s="263"/>
      <c r="AIZ534" s="263"/>
      <c r="AJA534" s="263"/>
      <c r="AJB534" s="263"/>
      <c r="AJC534" s="263"/>
      <c r="AJD534" s="263"/>
      <c r="AJE534" s="263"/>
      <c r="AJF534" s="263"/>
      <c r="AJG534" s="263"/>
      <c r="AJH534" s="263"/>
      <c r="AJI534" s="263"/>
      <c r="AJJ534" s="263"/>
      <c r="AJK534" s="263"/>
      <c r="AJL534" s="263"/>
      <c r="AJM534" s="263"/>
      <c r="AJN534" s="263"/>
      <c r="AJO534" s="263"/>
      <c r="AJP534" s="263"/>
      <c r="AJQ534" s="263"/>
      <c r="AJR534" s="263"/>
      <c r="AJS534" s="263"/>
      <c r="AJT534" s="263"/>
      <c r="AJU534" s="263"/>
      <c r="AJV534" s="263"/>
      <c r="AJW534" s="263"/>
      <c r="AJX534" s="263"/>
      <c r="AJY534" s="263"/>
      <c r="AJZ534" s="263"/>
      <c r="AKA534" s="263"/>
      <c r="AKB534" s="263"/>
      <c r="AKC534" s="263"/>
      <c r="AKD534" s="263"/>
      <c r="AKE534" s="263"/>
      <c r="AKF534" s="263"/>
      <c r="AKG534" s="263"/>
      <c r="AKH534" s="263"/>
      <c r="AKI534" s="263"/>
      <c r="AKJ534" s="263"/>
      <c r="AKK534" s="263"/>
      <c r="AKL534" s="263"/>
      <c r="AKM534" s="263"/>
      <c r="AKN534" s="263"/>
      <c r="AKO534" s="263"/>
      <c r="AKP534" s="263"/>
      <c r="AKQ534" s="263"/>
      <c r="AKR534" s="263"/>
      <c r="AKS534" s="263"/>
      <c r="AKT534" s="263"/>
      <c r="AKU534" s="263"/>
      <c r="AKV534" s="263"/>
      <c r="AKW534" s="263"/>
      <c r="AKX534" s="263"/>
      <c r="AKY534" s="263"/>
      <c r="AKZ534" s="263"/>
      <c r="ALA534" s="263"/>
      <c r="ALB534" s="263"/>
      <c r="ALC534" s="263"/>
      <c r="ALD534" s="263"/>
      <c r="ALE534" s="263"/>
      <c r="ALF534" s="263"/>
      <c r="ALG534" s="263"/>
      <c r="ALH534" s="263"/>
      <c r="ALI534" s="263"/>
      <c r="ALJ534" s="263"/>
      <c r="ALK534" s="263"/>
      <c r="ALL534" s="263"/>
      <c r="ALM534" s="263"/>
      <c r="ALN534" s="263"/>
      <c r="ALO534" s="263"/>
      <c r="ALP534" s="263"/>
      <c r="ALQ534" s="263"/>
      <c r="ALR534" s="263"/>
      <c r="ALS534" s="263"/>
      <c r="ALT534" s="263"/>
      <c r="ALU534" s="263"/>
      <c r="ALV534" s="263"/>
      <c r="ALW534" s="263"/>
      <c r="ALX534" s="263"/>
      <c r="ALY534" s="263"/>
      <c r="ALZ534" s="263"/>
      <c r="AMA534" s="263"/>
      <c r="AMB534" s="263"/>
      <c r="AMC534" s="263"/>
      <c r="AMD534" s="263"/>
      <c r="AME534" s="263"/>
      <c r="AMF534" s="263"/>
      <c r="AMG534" s="263"/>
      <c r="AMH534" s="263"/>
      <c r="AMI534" s="263"/>
      <c r="AMJ534" s="263"/>
      <c r="AMK534" s="263"/>
      <c r="AML534" s="263"/>
      <c r="AMM534" s="263"/>
      <c r="AMN534" s="263"/>
      <c r="AMO534" s="263"/>
      <c r="AMP534" s="263"/>
      <c r="AMQ534" s="263"/>
      <c r="AMR534" s="263"/>
      <c r="AMS534" s="263"/>
      <c r="AMT534" s="263"/>
      <c r="AMU534" s="263"/>
      <c r="AMV534" s="263"/>
      <c r="AMW534" s="263"/>
      <c r="AMX534" s="263"/>
      <c r="AMY534" s="263"/>
      <c r="AMZ534" s="263"/>
      <c r="ANA534" s="263"/>
      <c r="ANB534" s="263"/>
      <c r="ANC534" s="263"/>
      <c r="AND534" s="263"/>
      <c r="ANE534" s="263"/>
      <c r="ANF534" s="263"/>
      <c r="ANG534" s="263"/>
      <c r="ANH534" s="263"/>
      <c r="ANI534" s="263"/>
      <c r="ANJ534" s="263"/>
      <c r="ANK534" s="263"/>
      <c r="ANL534" s="263"/>
      <c r="ANM534" s="263"/>
      <c r="ANN534" s="263"/>
      <c r="ANO534" s="263"/>
      <c r="ANP534" s="263"/>
      <c r="ANQ534" s="263"/>
      <c r="ANR534" s="263"/>
      <c r="ANS534" s="263"/>
      <c r="ANT534" s="263"/>
      <c r="ANU534" s="263"/>
      <c r="ANV534" s="263"/>
      <c r="ANW534" s="263"/>
      <c r="ANX534" s="263"/>
      <c r="ANY534" s="263"/>
      <c r="ANZ534" s="263"/>
      <c r="AOA534" s="263"/>
      <c r="AOB534" s="263"/>
      <c r="AOC534" s="263"/>
      <c r="AOD534" s="263"/>
      <c r="AOE534" s="263"/>
      <c r="AOF534" s="263"/>
      <c r="AOG534" s="263"/>
      <c r="AOH534" s="263"/>
      <c r="AOI534" s="263"/>
      <c r="AOJ534" s="263"/>
      <c r="AOK534" s="263"/>
      <c r="AOL534" s="263"/>
      <c r="AOM534" s="263"/>
      <c r="AON534" s="263"/>
      <c r="AOO534" s="263"/>
      <c r="AOP534" s="263"/>
      <c r="AOQ534" s="263"/>
      <c r="AOR534" s="263"/>
      <c r="AOS534" s="263"/>
      <c r="AOT534" s="263"/>
      <c r="AOU534" s="263"/>
    </row>
    <row r="535" spans="1:1087" s="264" customFormat="1">
      <c r="A535" s="332"/>
      <c r="B535" s="328"/>
      <c r="C535" s="292"/>
      <c r="D535" s="292"/>
      <c r="E535" s="292"/>
      <c r="F535" s="333"/>
      <c r="G535" s="334"/>
      <c r="H535" s="334"/>
      <c r="I535" s="335"/>
      <c r="J535" s="292"/>
      <c r="K535" s="336"/>
      <c r="L535" s="292"/>
      <c r="N535" s="263"/>
      <c r="O535" s="263"/>
      <c r="P535" s="263"/>
      <c r="Q535" s="263"/>
      <c r="R535" s="263"/>
      <c r="S535" s="263"/>
      <c r="T535" s="263"/>
      <c r="U535" s="263"/>
      <c r="V535" s="263"/>
      <c r="W535" s="263"/>
      <c r="X535" s="263"/>
      <c r="Y535" s="263"/>
      <c r="Z535" s="263"/>
      <c r="AA535" s="263"/>
      <c r="AB535" s="263"/>
      <c r="AC535" s="263"/>
      <c r="AD535" s="263"/>
      <c r="AE535" s="263"/>
      <c r="AF535" s="263"/>
      <c r="AG535" s="263"/>
      <c r="AH535" s="263"/>
      <c r="AI535" s="263"/>
      <c r="AJ535" s="263"/>
      <c r="AK535" s="263"/>
      <c r="AL535" s="263"/>
      <c r="AM535" s="263"/>
      <c r="AN535" s="263"/>
      <c r="AO535" s="263"/>
      <c r="AP535" s="263"/>
      <c r="AQ535" s="263"/>
      <c r="AR535" s="263"/>
      <c r="AS535" s="263"/>
      <c r="AT535" s="263"/>
      <c r="AU535" s="263"/>
      <c r="AV535" s="263"/>
      <c r="AW535" s="263"/>
      <c r="AX535" s="263"/>
      <c r="AY535" s="263"/>
      <c r="AZ535" s="263"/>
      <c r="BA535" s="263"/>
      <c r="BB535" s="263"/>
      <c r="BC535" s="263"/>
      <c r="BD535" s="263"/>
      <c r="BE535" s="263"/>
      <c r="BF535" s="263"/>
      <c r="BG535" s="263"/>
      <c r="BH535" s="263"/>
      <c r="BI535" s="263"/>
      <c r="BJ535" s="263"/>
      <c r="BK535" s="263"/>
      <c r="BL535" s="263"/>
      <c r="BM535" s="263"/>
      <c r="BN535" s="263"/>
      <c r="BO535" s="263"/>
      <c r="BP535" s="263"/>
      <c r="BQ535" s="263"/>
      <c r="BR535" s="263"/>
      <c r="BS535" s="263"/>
      <c r="BT535" s="263"/>
      <c r="BU535" s="263"/>
      <c r="BV535" s="263"/>
      <c r="BW535" s="263"/>
      <c r="BX535" s="263"/>
      <c r="BY535" s="263"/>
      <c r="BZ535" s="263"/>
      <c r="CA535" s="263"/>
      <c r="CB535" s="263"/>
      <c r="CC535" s="263"/>
      <c r="CD535" s="263"/>
      <c r="CE535" s="263"/>
      <c r="CF535" s="263"/>
      <c r="CG535" s="263"/>
      <c r="CH535" s="263"/>
      <c r="CI535" s="263"/>
      <c r="CJ535" s="263"/>
      <c r="CK535" s="263"/>
      <c r="CL535" s="263"/>
      <c r="CM535" s="263"/>
      <c r="CN535" s="263"/>
      <c r="CO535" s="263"/>
      <c r="CP535" s="263"/>
      <c r="CQ535" s="263"/>
      <c r="CR535" s="263"/>
      <c r="CS535" s="263"/>
      <c r="CT535" s="263"/>
      <c r="CU535" s="263"/>
      <c r="CV535" s="263"/>
      <c r="CW535" s="263"/>
      <c r="CX535" s="263"/>
      <c r="CY535" s="263"/>
      <c r="CZ535" s="263"/>
      <c r="DA535" s="263"/>
      <c r="DB535" s="263"/>
      <c r="DC535" s="263"/>
      <c r="DD535" s="263"/>
      <c r="DE535" s="263"/>
      <c r="DF535" s="263"/>
      <c r="DG535" s="263"/>
      <c r="DH535" s="263"/>
      <c r="DI535" s="263"/>
      <c r="DJ535" s="263"/>
      <c r="DK535" s="263"/>
      <c r="DL535" s="263"/>
      <c r="DM535" s="263"/>
      <c r="DN535" s="263"/>
      <c r="DO535" s="263"/>
      <c r="DP535" s="263"/>
      <c r="DQ535" s="263"/>
      <c r="DR535" s="263"/>
      <c r="DS535" s="263"/>
      <c r="DT535" s="263"/>
      <c r="DU535" s="263"/>
      <c r="DV535" s="263"/>
      <c r="DW535" s="263"/>
      <c r="DX535" s="263"/>
      <c r="DY535" s="263"/>
      <c r="DZ535" s="263"/>
      <c r="EA535" s="263"/>
      <c r="EB535" s="263"/>
      <c r="EC535" s="263"/>
      <c r="ED535" s="263"/>
      <c r="EE535" s="263"/>
      <c r="EF535" s="263"/>
      <c r="EG535" s="263"/>
      <c r="EH535" s="263"/>
      <c r="EI535" s="263"/>
      <c r="EJ535" s="263"/>
      <c r="EK535" s="263"/>
      <c r="EL535" s="263"/>
      <c r="EM535" s="263"/>
      <c r="EN535" s="263"/>
      <c r="EO535" s="263"/>
      <c r="EP535" s="263"/>
      <c r="EQ535" s="263"/>
      <c r="ER535" s="263"/>
      <c r="ES535" s="263"/>
      <c r="ET535" s="263"/>
      <c r="EU535" s="263"/>
      <c r="EV535" s="263"/>
      <c r="EW535" s="263"/>
      <c r="EX535" s="263"/>
      <c r="EY535" s="263"/>
      <c r="EZ535" s="263"/>
      <c r="FA535" s="263"/>
      <c r="FB535" s="263"/>
      <c r="FC535" s="263"/>
      <c r="FD535" s="263"/>
      <c r="FE535" s="263"/>
      <c r="FF535" s="263"/>
      <c r="FG535" s="263"/>
      <c r="FH535" s="263"/>
      <c r="FI535" s="263"/>
      <c r="FJ535" s="263"/>
      <c r="FK535" s="263"/>
      <c r="FL535" s="263"/>
      <c r="FM535" s="263"/>
      <c r="FN535" s="263"/>
      <c r="FO535" s="263"/>
      <c r="FP535" s="263"/>
      <c r="FQ535" s="263"/>
      <c r="FR535" s="263"/>
      <c r="FS535" s="263"/>
      <c r="FT535" s="263"/>
      <c r="FU535" s="263"/>
      <c r="FV535" s="263"/>
      <c r="FW535" s="263"/>
      <c r="FX535" s="263"/>
      <c r="FY535" s="263"/>
      <c r="FZ535" s="263"/>
      <c r="GA535" s="263"/>
      <c r="GB535" s="263"/>
      <c r="GC535" s="263"/>
      <c r="GD535" s="263"/>
      <c r="GE535" s="263"/>
      <c r="GF535" s="263"/>
      <c r="GG535" s="263"/>
      <c r="GH535" s="263"/>
      <c r="GI535" s="263"/>
      <c r="GJ535" s="263"/>
      <c r="GK535" s="263"/>
      <c r="GL535" s="263"/>
      <c r="GM535" s="263"/>
      <c r="GN535" s="263"/>
      <c r="GO535" s="263"/>
      <c r="GP535" s="263"/>
      <c r="GQ535" s="263"/>
      <c r="GR535" s="263"/>
      <c r="GS535" s="263"/>
      <c r="GT535" s="263"/>
      <c r="GU535" s="263"/>
      <c r="GV535" s="263"/>
      <c r="GW535" s="263"/>
      <c r="GX535" s="263"/>
      <c r="GY535" s="263"/>
      <c r="GZ535" s="263"/>
      <c r="HA535" s="263"/>
      <c r="HB535" s="263"/>
      <c r="HC535" s="263"/>
      <c r="HD535" s="263"/>
      <c r="HE535" s="263"/>
      <c r="HF535" s="263"/>
      <c r="HG535" s="263"/>
      <c r="HH535" s="263"/>
      <c r="HI535" s="263"/>
      <c r="HJ535" s="263"/>
      <c r="HK535" s="263"/>
      <c r="HL535" s="263"/>
      <c r="HM535" s="263"/>
      <c r="HN535" s="263"/>
      <c r="HO535" s="263"/>
      <c r="HP535" s="263"/>
      <c r="HQ535" s="263"/>
      <c r="HR535" s="263"/>
      <c r="HS535" s="263"/>
      <c r="HT535" s="263"/>
      <c r="HU535" s="263"/>
      <c r="HV535" s="263"/>
      <c r="HW535" s="263"/>
      <c r="HX535" s="263"/>
      <c r="HY535" s="263"/>
      <c r="HZ535" s="263"/>
      <c r="IA535" s="263"/>
      <c r="IB535" s="263"/>
      <c r="IC535" s="263"/>
      <c r="ID535" s="263"/>
      <c r="IE535" s="263"/>
      <c r="IF535" s="263"/>
      <c r="IG535" s="263"/>
      <c r="IH535" s="263"/>
      <c r="II535" s="263"/>
      <c r="IJ535" s="263"/>
      <c r="IK535" s="263"/>
      <c r="IL535" s="263"/>
      <c r="IM535" s="263"/>
      <c r="IN535" s="263"/>
      <c r="IO535" s="263"/>
      <c r="IP535" s="263"/>
      <c r="IQ535" s="263"/>
      <c r="IR535" s="263"/>
      <c r="IS535" s="263"/>
      <c r="IT535" s="263"/>
      <c r="IU535" s="263"/>
      <c r="IV535" s="263"/>
      <c r="IW535" s="263"/>
      <c r="IX535" s="263"/>
      <c r="IY535" s="263"/>
      <c r="IZ535" s="263"/>
      <c r="JA535" s="263"/>
      <c r="JB535" s="263"/>
      <c r="JC535" s="263"/>
      <c r="JD535" s="263"/>
      <c r="JE535" s="263"/>
      <c r="JF535" s="263"/>
      <c r="JG535" s="263"/>
      <c r="JH535" s="263"/>
      <c r="JI535" s="263"/>
      <c r="JJ535" s="263"/>
      <c r="JK535" s="263"/>
      <c r="JL535" s="263"/>
      <c r="JM535" s="263"/>
      <c r="JN535" s="263"/>
      <c r="JO535" s="263"/>
      <c r="JP535" s="263"/>
      <c r="JQ535" s="263"/>
      <c r="JR535" s="263"/>
      <c r="JS535" s="263"/>
      <c r="JT535" s="263"/>
      <c r="JU535" s="263"/>
      <c r="JV535" s="263"/>
      <c r="JW535" s="263"/>
      <c r="JX535" s="263"/>
      <c r="JY535" s="263"/>
      <c r="JZ535" s="263"/>
      <c r="KA535" s="263"/>
      <c r="KB535" s="263"/>
      <c r="KC535" s="263"/>
      <c r="KD535" s="263"/>
      <c r="KE535" s="263"/>
      <c r="KF535" s="263"/>
      <c r="KG535" s="263"/>
      <c r="KH535" s="263"/>
      <c r="KI535" s="263"/>
      <c r="KJ535" s="263"/>
      <c r="KK535" s="263"/>
      <c r="KL535" s="263"/>
      <c r="KM535" s="263"/>
      <c r="KN535" s="263"/>
      <c r="KO535" s="263"/>
      <c r="KP535" s="263"/>
      <c r="KQ535" s="263"/>
      <c r="KR535" s="263"/>
      <c r="KS535" s="263"/>
      <c r="KT535" s="263"/>
      <c r="KU535" s="263"/>
      <c r="KV535" s="263"/>
      <c r="KW535" s="263"/>
      <c r="KX535" s="263"/>
      <c r="KY535" s="263"/>
      <c r="KZ535" s="263"/>
      <c r="LA535" s="263"/>
      <c r="LB535" s="263"/>
      <c r="LC535" s="263"/>
      <c r="LD535" s="263"/>
      <c r="LE535" s="263"/>
      <c r="LF535" s="263"/>
      <c r="LG535" s="263"/>
      <c r="LH535" s="263"/>
      <c r="LI535" s="263"/>
      <c r="LJ535" s="263"/>
      <c r="LK535" s="263"/>
      <c r="LL535" s="263"/>
      <c r="LM535" s="263"/>
      <c r="LN535" s="263"/>
      <c r="LO535" s="263"/>
      <c r="LP535" s="263"/>
      <c r="LQ535" s="263"/>
      <c r="LR535" s="263"/>
      <c r="LS535" s="263"/>
      <c r="LT535" s="263"/>
      <c r="LU535" s="263"/>
      <c r="LV535" s="263"/>
      <c r="LW535" s="263"/>
      <c r="LX535" s="263"/>
      <c r="LY535" s="263"/>
      <c r="LZ535" s="263"/>
      <c r="MA535" s="263"/>
      <c r="MB535" s="263"/>
      <c r="MC535" s="263"/>
      <c r="MD535" s="263"/>
      <c r="ME535" s="263"/>
      <c r="MF535" s="263"/>
      <c r="MG535" s="263"/>
      <c r="MH535" s="263"/>
      <c r="MI535" s="263"/>
      <c r="MJ535" s="263"/>
      <c r="MK535" s="263"/>
      <c r="ML535" s="263"/>
      <c r="MM535" s="263"/>
      <c r="MN535" s="263"/>
      <c r="MO535" s="263"/>
      <c r="MP535" s="263"/>
      <c r="MQ535" s="263"/>
      <c r="MR535" s="263"/>
      <c r="MS535" s="263"/>
      <c r="MT535" s="263"/>
      <c r="MU535" s="263"/>
      <c r="MV535" s="263"/>
      <c r="MW535" s="263"/>
      <c r="MX535" s="263"/>
      <c r="MY535" s="263"/>
      <c r="MZ535" s="263"/>
      <c r="NA535" s="263"/>
      <c r="NB535" s="263"/>
      <c r="NC535" s="263"/>
      <c r="ND535" s="263"/>
      <c r="NE535" s="263"/>
      <c r="NF535" s="263"/>
      <c r="NG535" s="263"/>
      <c r="NH535" s="263"/>
      <c r="NI535" s="263"/>
      <c r="NJ535" s="263"/>
      <c r="NK535" s="263"/>
      <c r="NL535" s="263"/>
      <c r="NM535" s="263"/>
      <c r="NN535" s="263"/>
      <c r="NO535" s="263"/>
      <c r="NP535" s="263"/>
      <c r="NQ535" s="263"/>
      <c r="NR535" s="263"/>
      <c r="NS535" s="263"/>
      <c r="NT535" s="263"/>
      <c r="NU535" s="263"/>
      <c r="NV535" s="263"/>
      <c r="NW535" s="263"/>
      <c r="NX535" s="263"/>
      <c r="NY535" s="263"/>
      <c r="NZ535" s="263"/>
      <c r="OA535" s="263"/>
      <c r="OB535" s="263"/>
      <c r="OC535" s="263"/>
      <c r="OD535" s="263"/>
      <c r="OE535" s="263"/>
      <c r="OF535" s="263"/>
      <c r="OG535" s="263"/>
      <c r="OH535" s="263"/>
      <c r="OI535" s="263"/>
      <c r="OJ535" s="263"/>
      <c r="OK535" s="263"/>
      <c r="OL535" s="263"/>
      <c r="OM535" s="263"/>
      <c r="ON535" s="263"/>
      <c r="OO535" s="263"/>
      <c r="OP535" s="263"/>
      <c r="OQ535" s="263"/>
      <c r="OR535" s="263"/>
      <c r="OS535" s="263"/>
      <c r="OT535" s="263"/>
      <c r="OU535" s="263"/>
      <c r="OV535" s="263"/>
      <c r="OW535" s="263"/>
      <c r="OX535" s="263"/>
      <c r="OY535" s="263"/>
      <c r="OZ535" s="263"/>
      <c r="PA535" s="263"/>
      <c r="PB535" s="263"/>
      <c r="PC535" s="263"/>
      <c r="PD535" s="263"/>
      <c r="PE535" s="263"/>
      <c r="PF535" s="263"/>
      <c r="PG535" s="263"/>
      <c r="PH535" s="263"/>
      <c r="PI535" s="263"/>
      <c r="PJ535" s="263"/>
      <c r="PK535" s="263"/>
      <c r="PL535" s="263"/>
      <c r="PM535" s="263"/>
      <c r="PN535" s="263"/>
      <c r="PO535" s="263"/>
      <c r="PP535" s="263"/>
      <c r="PQ535" s="263"/>
      <c r="PR535" s="263"/>
      <c r="PS535" s="263"/>
      <c r="PT535" s="263"/>
      <c r="PU535" s="263"/>
      <c r="PV535" s="263"/>
      <c r="PW535" s="263"/>
      <c r="PX535" s="263"/>
      <c r="PY535" s="263"/>
      <c r="PZ535" s="263"/>
      <c r="QA535" s="263"/>
      <c r="QB535" s="263"/>
      <c r="QC535" s="263"/>
      <c r="QD535" s="263"/>
      <c r="QE535" s="263"/>
      <c r="QF535" s="263"/>
      <c r="QG535" s="263"/>
      <c r="QH535" s="263"/>
      <c r="QI535" s="263"/>
      <c r="QJ535" s="263"/>
      <c r="QK535" s="263"/>
      <c r="QL535" s="263"/>
      <c r="QM535" s="263"/>
      <c r="QN535" s="263"/>
      <c r="QO535" s="263"/>
      <c r="QP535" s="263"/>
      <c r="QQ535" s="263"/>
      <c r="QR535" s="263"/>
      <c r="QS535" s="263"/>
      <c r="QT535" s="263"/>
      <c r="QU535" s="263"/>
      <c r="QV535" s="263"/>
      <c r="QW535" s="263"/>
      <c r="QX535" s="263"/>
      <c r="QY535" s="263"/>
      <c r="QZ535" s="263"/>
      <c r="RA535" s="263"/>
      <c r="RB535" s="263"/>
      <c r="RC535" s="263"/>
      <c r="RD535" s="263"/>
      <c r="RE535" s="263"/>
      <c r="RF535" s="263"/>
      <c r="RG535" s="263"/>
      <c r="RH535" s="263"/>
      <c r="RI535" s="263"/>
      <c r="RJ535" s="263"/>
      <c r="RK535" s="263"/>
      <c r="RL535" s="263"/>
      <c r="RM535" s="263"/>
      <c r="RN535" s="263"/>
      <c r="RO535" s="263"/>
      <c r="RP535" s="263"/>
      <c r="RQ535" s="263"/>
      <c r="RR535" s="263"/>
      <c r="RS535" s="263"/>
      <c r="RT535" s="263"/>
      <c r="RU535" s="263"/>
      <c r="RV535" s="263"/>
      <c r="RW535" s="263"/>
      <c r="RX535" s="263"/>
      <c r="RY535" s="263"/>
      <c r="RZ535" s="263"/>
      <c r="SA535" s="263"/>
      <c r="SB535" s="263"/>
      <c r="SC535" s="263"/>
      <c r="SD535" s="263"/>
      <c r="SE535" s="263"/>
      <c r="SF535" s="263"/>
      <c r="SG535" s="263"/>
      <c r="SH535" s="263"/>
      <c r="SI535" s="263"/>
      <c r="SJ535" s="263"/>
      <c r="SK535" s="263"/>
      <c r="SL535" s="263"/>
      <c r="SM535" s="263"/>
      <c r="SN535" s="263"/>
      <c r="SO535" s="263"/>
      <c r="SP535" s="263"/>
      <c r="SQ535" s="263"/>
      <c r="SR535" s="263"/>
      <c r="SS535" s="263"/>
      <c r="ST535" s="263"/>
      <c r="SU535" s="263"/>
      <c r="SV535" s="263"/>
      <c r="SW535" s="263"/>
      <c r="SX535" s="263"/>
      <c r="SY535" s="263"/>
      <c r="SZ535" s="263"/>
      <c r="TA535" s="263"/>
      <c r="TB535" s="263"/>
      <c r="TC535" s="263"/>
      <c r="TD535" s="263"/>
      <c r="TE535" s="263"/>
      <c r="TF535" s="263"/>
      <c r="TG535" s="263"/>
      <c r="TH535" s="263"/>
      <c r="TI535" s="263"/>
      <c r="TJ535" s="263"/>
      <c r="TK535" s="263"/>
      <c r="TL535" s="263"/>
      <c r="TM535" s="263"/>
      <c r="TN535" s="263"/>
      <c r="TO535" s="263"/>
      <c r="TP535" s="263"/>
      <c r="TQ535" s="263"/>
      <c r="TR535" s="263"/>
      <c r="TS535" s="263"/>
      <c r="TT535" s="263"/>
      <c r="TU535" s="263"/>
      <c r="TV535" s="263"/>
      <c r="TW535" s="263"/>
      <c r="TX535" s="263"/>
      <c r="TY535" s="263"/>
      <c r="TZ535" s="263"/>
      <c r="UA535" s="263"/>
      <c r="UB535" s="263"/>
      <c r="UC535" s="263"/>
      <c r="UD535" s="263"/>
      <c r="UE535" s="263"/>
      <c r="UF535" s="263"/>
      <c r="UG535" s="263"/>
      <c r="UH535" s="263"/>
      <c r="UI535" s="263"/>
      <c r="UJ535" s="263"/>
      <c r="UK535" s="263"/>
      <c r="UL535" s="263"/>
      <c r="UM535" s="263"/>
      <c r="UN535" s="263"/>
      <c r="UO535" s="263"/>
      <c r="UP535" s="263"/>
      <c r="UQ535" s="263"/>
      <c r="UR535" s="263"/>
      <c r="US535" s="263"/>
      <c r="UT535" s="263"/>
      <c r="UU535" s="263"/>
      <c r="UV535" s="263"/>
      <c r="UW535" s="263"/>
      <c r="UX535" s="263"/>
      <c r="UY535" s="263"/>
      <c r="UZ535" s="263"/>
      <c r="VA535" s="263"/>
      <c r="VB535" s="263"/>
      <c r="VC535" s="263"/>
      <c r="VD535" s="263"/>
      <c r="VE535" s="263"/>
      <c r="VF535" s="263"/>
      <c r="VG535" s="263"/>
      <c r="VH535" s="263"/>
      <c r="VI535" s="263"/>
      <c r="VJ535" s="263"/>
      <c r="VK535" s="263"/>
      <c r="VL535" s="263"/>
      <c r="VM535" s="263"/>
      <c r="VN535" s="263"/>
      <c r="VO535" s="263"/>
      <c r="VP535" s="263"/>
      <c r="VQ535" s="263"/>
      <c r="VR535" s="263"/>
      <c r="VS535" s="263"/>
      <c r="VT535" s="263"/>
      <c r="VU535" s="263"/>
      <c r="VV535" s="263"/>
      <c r="VW535" s="263"/>
      <c r="VX535" s="263"/>
      <c r="VY535" s="263"/>
      <c r="VZ535" s="263"/>
      <c r="WA535" s="263"/>
      <c r="WB535" s="263"/>
      <c r="WC535" s="263"/>
      <c r="WD535" s="263"/>
      <c r="WE535" s="263"/>
      <c r="WF535" s="263"/>
      <c r="WG535" s="263"/>
      <c r="WH535" s="263"/>
      <c r="WI535" s="263"/>
      <c r="WJ535" s="263"/>
      <c r="WK535" s="263"/>
      <c r="WL535" s="263"/>
      <c r="WM535" s="263"/>
      <c r="WN535" s="263"/>
      <c r="WO535" s="263"/>
      <c r="WP535" s="263"/>
      <c r="WQ535" s="263"/>
      <c r="WR535" s="263"/>
      <c r="WS535" s="263"/>
      <c r="WT535" s="263"/>
      <c r="WU535" s="263"/>
      <c r="WV535" s="263"/>
      <c r="WW535" s="263"/>
      <c r="WX535" s="263"/>
      <c r="WY535" s="263"/>
      <c r="WZ535" s="263"/>
      <c r="XA535" s="263"/>
      <c r="XB535" s="263"/>
      <c r="XC535" s="263"/>
      <c r="XD535" s="263"/>
      <c r="XE535" s="263"/>
      <c r="XF535" s="263"/>
      <c r="XG535" s="263"/>
      <c r="XH535" s="263"/>
      <c r="XI535" s="263"/>
      <c r="XJ535" s="263"/>
      <c r="XK535" s="263"/>
      <c r="XL535" s="263"/>
      <c r="XM535" s="263"/>
      <c r="XN535" s="263"/>
      <c r="XO535" s="263"/>
      <c r="XP535" s="263"/>
      <c r="XQ535" s="263"/>
      <c r="XR535" s="263"/>
      <c r="XS535" s="263"/>
      <c r="XT535" s="263"/>
      <c r="XU535" s="263"/>
      <c r="XV535" s="263"/>
      <c r="XW535" s="263"/>
      <c r="XX535" s="263"/>
      <c r="XY535" s="263"/>
      <c r="XZ535" s="263"/>
      <c r="YA535" s="263"/>
      <c r="YB535" s="263"/>
      <c r="YC535" s="263"/>
      <c r="YD535" s="263"/>
      <c r="YE535" s="263"/>
      <c r="YF535" s="263"/>
      <c r="YG535" s="263"/>
      <c r="YH535" s="263"/>
      <c r="YI535" s="263"/>
      <c r="YJ535" s="263"/>
      <c r="YK535" s="263"/>
      <c r="YL535" s="263"/>
      <c r="YM535" s="263"/>
      <c r="YN535" s="263"/>
      <c r="YO535" s="263"/>
      <c r="YP535" s="263"/>
      <c r="YQ535" s="263"/>
      <c r="YR535" s="263"/>
      <c r="YS535" s="263"/>
      <c r="YT535" s="263"/>
      <c r="YU535" s="263"/>
      <c r="YV535" s="263"/>
      <c r="YW535" s="263"/>
      <c r="YX535" s="263"/>
      <c r="YY535" s="263"/>
      <c r="YZ535" s="263"/>
      <c r="ZA535" s="263"/>
      <c r="ZB535" s="263"/>
      <c r="ZC535" s="263"/>
      <c r="ZD535" s="263"/>
      <c r="ZE535" s="263"/>
      <c r="ZF535" s="263"/>
      <c r="ZG535" s="263"/>
      <c r="ZH535" s="263"/>
      <c r="ZI535" s="263"/>
      <c r="ZJ535" s="263"/>
      <c r="ZK535" s="263"/>
      <c r="ZL535" s="263"/>
      <c r="ZM535" s="263"/>
      <c r="ZN535" s="263"/>
      <c r="ZO535" s="263"/>
      <c r="ZP535" s="263"/>
      <c r="ZQ535" s="263"/>
      <c r="ZR535" s="263"/>
      <c r="ZS535" s="263"/>
      <c r="ZT535" s="263"/>
      <c r="ZU535" s="263"/>
      <c r="ZV535" s="263"/>
      <c r="ZW535" s="263"/>
      <c r="ZX535" s="263"/>
      <c r="ZY535" s="263"/>
      <c r="ZZ535" s="263"/>
      <c r="AAA535" s="263"/>
      <c r="AAB535" s="263"/>
      <c r="AAC535" s="263"/>
      <c r="AAD535" s="263"/>
      <c r="AAE535" s="263"/>
      <c r="AAF535" s="263"/>
      <c r="AAG535" s="263"/>
      <c r="AAH535" s="263"/>
      <c r="AAI535" s="263"/>
      <c r="AAJ535" s="263"/>
      <c r="AAK535" s="263"/>
      <c r="AAL535" s="263"/>
      <c r="AAM535" s="263"/>
      <c r="AAN535" s="263"/>
      <c r="AAO535" s="263"/>
      <c r="AAP535" s="263"/>
      <c r="AAQ535" s="263"/>
      <c r="AAR535" s="263"/>
      <c r="AAS535" s="263"/>
      <c r="AAT535" s="263"/>
      <c r="AAU535" s="263"/>
      <c r="AAV535" s="263"/>
      <c r="AAW535" s="263"/>
      <c r="AAX535" s="263"/>
      <c r="AAY535" s="263"/>
      <c r="AAZ535" s="263"/>
      <c r="ABA535" s="263"/>
      <c r="ABB535" s="263"/>
      <c r="ABC535" s="263"/>
      <c r="ABD535" s="263"/>
      <c r="ABE535" s="263"/>
      <c r="ABF535" s="263"/>
      <c r="ABG535" s="263"/>
      <c r="ABH535" s="263"/>
      <c r="ABI535" s="263"/>
      <c r="ABJ535" s="263"/>
      <c r="ABK535" s="263"/>
      <c r="ABL535" s="263"/>
      <c r="ABM535" s="263"/>
      <c r="ABN535" s="263"/>
      <c r="ABO535" s="263"/>
      <c r="ABP535" s="263"/>
      <c r="ABQ535" s="263"/>
      <c r="ABR535" s="263"/>
      <c r="ABS535" s="263"/>
      <c r="ABT535" s="263"/>
      <c r="ABU535" s="263"/>
      <c r="ABV535" s="263"/>
      <c r="ABW535" s="263"/>
      <c r="ABX535" s="263"/>
      <c r="ABY535" s="263"/>
      <c r="ABZ535" s="263"/>
      <c r="ACA535" s="263"/>
      <c r="ACB535" s="263"/>
      <c r="ACC535" s="263"/>
      <c r="ACD535" s="263"/>
      <c r="ACE535" s="263"/>
      <c r="ACF535" s="263"/>
      <c r="ACG535" s="263"/>
      <c r="ACH535" s="263"/>
      <c r="ACI535" s="263"/>
      <c r="ACJ535" s="263"/>
      <c r="ACK535" s="263"/>
      <c r="ACL535" s="263"/>
      <c r="ACM535" s="263"/>
      <c r="ACN535" s="263"/>
      <c r="ACO535" s="263"/>
      <c r="ACP535" s="263"/>
      <c r="ACQ535" s="263"/>
      <c r="ACR535" s="263"/>
      <c r="ACS535" s="263"/>
      <c r="ACT535" s="263"/>
      <c r="ACU535" s="263"/>
      <c r="ACV535" s="263"/>
      <c r="ACW535" s="263"/>
      <c r="ACX535" s="263"/>
      <c r="ACY535" s="263"/>
      <c r="ACZ535" s="263"/>
      <c r="ADA535" s="263"/>
      <c r="ADB535" s="263"/>
      <c r="ADC535" s="263"/>
      <c r="ADD535" s="263"/>
      <c r="ADE535" s="263"/>
      <c r="ADF535" s="263"/>
      <c r="ADG535" s="263"/>
      <c r="ADH535" s="263"/>
      <c r="ADI535" s="263"/>
      <c r="ADJ535" s="263"/>
      <c r="ADK535" s="263"/>
      <c r="ADL535" s="263"/>
      <c r="ADM535" s="263"/>
      <c r="ADN535" s="263"/>
      <c r="ADO535" s="263"/>
      <c r="ADP535" s="263"/>
      <c r="ADQ535" s="263"/>
      <c r="ADR535" s="263"/>
      <c r="ADS535" s="263"/>
      <c r="ADT535" s="263"/>
      <c r="ADU535" s="263"/>
      <c r="ADV535" s="263"/>
      <c r="ADW535" s="263"/>
      <c r="ADX535" s="263"/>
      <c r="ADY535" s="263"/>
      <c r="ADZ535" s="263"/>
      <c r="AEA535" s="263"/>
      <c r="AEB535" s="263"/>
      <c r="AEC535" s="263"/>
      <c r="AED535" s="263"/>
      <c r="AEE535" s="263"/>
      <c r="AEF535" s="263"/>
      <c r="AEG535" s="263"/>
      <c r="AEH535" s="263"/>
      <c r="AEI535" s="263"/>
      <c r="AEJ535" s="263"/>
      <c r="AEK535" s="263"/>
      <c r="AEL535" s="263"/>
      <c r="AEM535" s="263"/>
      <c r="AEN535" s="263"/>
      <c r="AEO535" s="263"/>
      <c r="AEP535" s="263"/>
      <c r="AEQ535" s="263"/>
      <c r="AER535" s="263"/>
      <c r="AES535" s="263"/>
      <c r="AET535" s="263"/>
      <c r="AEU535" s="263"/>
      <c r="AEV535" s="263"/>
      <c r="AEW535" s="263"/>
      <c r="AEX535" s="263"/>
      <c r="AEY535" s="263"/>
      <c r="AEZ535" s="263"/>
      <c r="AFA535" s="263"/>
      <c r="AFB535" s="263"/>
      <c r="AFC535" s="263"/>
      <c r="AFD535" s="263"/>
      <c r="AFE535" s="263"/>
      <c r="AFF535" s="263"/>
      <c r="AFG535" s="263"/>
      <c r="AFH535" s="263"/>
      <c r="AFI535" s="263"/>
      <c r="AFJ535" s="263"/>
      <c r="AFK535" s="263"/>
      <c r="AFL535" s="263"/>
      <c r="AFM535" s="263"/>
      <c r="AFN535" s="263"/>
      <c r="AFO535" s="263"/>
      <c r="AFP535" s="263"/>
      <c r="AFQ535" s="263"/>
      <c r="AFR535" s="263"/>
      <c r="AFS535" s="263"/>
      <c r="AFT535" s="263"/>
      <c r="AFU535" s="263"/>
      <c r="AFV535" s="263"/>
      <c r="AFW535" s="263"/>
      <c r="AFX535" s="263"/>
      <c r="AFY535" s="263"/>
      <c r="AFZ535" s="263"/>
      <c r="AGA535" s="263"/>
      <c r="AGB535" s="263"/>
      <c r="AGC535" s="263"/>
      <c r="AGD535" s="263"/>
      <c r="AGE535" s="263"/>
      <c r="AGF535" s="263"/>
      <c r="AGG535" s="263"/>
      <c r="AGH535" s="263"/>
      <c r="AGI535" s="263"/>
      <c r="AGJ535" s="263"/>
      <c r="AGK535" s="263"/>
      <c r="AGL535" s="263"/>
      <c r="AGM535" s="263"/>
      <c r="AGN535" s="263"/>
      <c r="AGO535" s="263"/>
      <c r="AGP535" s="263"/>
      <c r="AGQ535" s="263"/>
      <c r="AGR535" s="263"/>
      <c r="AGS535" s="263"/>
      <c r="AGT535" s="263"/>
      <c r="AGU535" s="263"/>
      <c r="AGV535" s="263"/>
      <c r="AGW535" s="263"/>
      <c r="AGX535" s="263"/>
      <c r="AGY535" s="263"/>
      <c r="AGZ535" s="263"/>
      <c r="AHA535" s="263"/>
      <c r="AHB535" s="263"/>
      <c r="AHC535" s="263"/>
      <c r="AHD535" s="263"/>
      <c r="AHE535" s="263"/>
      <c r="AHF535" s="263"/>
      <c r="AHG535" s="263"/>
      <c r="AHH535" s="263"/>
      <c r="AHI535" s="263"/>
      <c r="AHJ535" s="263"/>
      <c r="AHK535" s="263"/>
      <c r="AHL535" s="263"/>
      <c r="AHM535" s="263"/>
      <c r="AHN535" s="263"/>
      <c r="AHO535" s="263"/>
      <c r="AHP535" s="263"/>
      <c r="AHQ535" s="263"/>
      <c r="AHR535" s="263"/>
      <c r="AHS535" s="263"/>
      <c r="AHT535" s="263"/>
      <c r="AHU535" s="263"/>
      <c r="AHV535" s="263"/>
      <c r="AHW535" s="263"/>
      <c r="AHX535" s="263"/>
      <c r="AHY535" s="263"/>
      <c r="AHZ535" s="263"/>
      <c r="AIA535" s="263"/>
      <c r="AIB535" s="263"/>
      <c r="AIC535" s="263"/>
      <c r="AID535" s="263"/>
      <c r="AIE535" s="263"/>
      <c r="AIF535" s="263"/>
      <c r="AIG535" s="263"/>
      <c r="AIH535" s="263"/>
      <c r="AII535" s="263"/>
      <c r="AIJ535" s="263"/>
      <c r="AIK535" s="263"/>
      <c r="AIL535" s="263"/>
      <c r="AIM535" s="263"/>
      <c r="AIN535" s="263"/>
      <c r="AIO535" s="263"/>
      <c r="AIP535" s="263"/>
      <c r="AIQ535" s="263"/>
      <c r="AIR535" s="263"/>
      <c r="AIS535" s="263"/>
      <c r="AIT535" s="263"/>
      <c r="AIU535" s="263"/>
      <c r="AIV535" s="263"/>
      <c r="AIW535" s="263"/>
      <c r="AIX535" s="263"/>
      <c r="AIY535" s="263"/>
      <c r="AIZ535" s="263"/>
      <c r="AJA535" s="263"/>
      <c r="AJB535" s="263"/>
      <c r="AJC535" s="263"/>
      <c r="AJD535" s="263"/>
      <c r="AJE535" s="263"/>
      <c r="AJF535" s="263"/>
      <c r="AJG535" s="263"/>
      <c r="AJH535" s="263"/>
      <c r="AJI535" s="263"/>
      <c r="AJJ535" s="263"/>
      <c r="AJK535" s="263"/>
      <c r="AJL535" s="263"/>
      <c r="AJM535" s="263"/>
      <c r="AJN535" s="263"/>
      <c r="AJO535" s="263"/>
      <c r="AJP535" s="263"/>
      <c r="AJQ535" s="263"/>
      <c r="AJR535" s="263"/>
      <c r="AJS535" s="263"/>
      <c r="AJT535" s="263"/>
      <c r="AJU535" s="263"/>
      <c r="AJV535" s="263"/>
      <c r="AJW535" s="263"/>
      <c r="AJX535" s="263"/>
      <c r="AJY535" s="263"/>
      <c r="AJZ535" s="263"/>
      <c r="AKA535" s="263"/>
      <c r="AKB535" s="263"/>
      <c r="AKC535" s="263"/>
      <c r="AKD535" s="263"/>
      <c r="AKE535" s="263"/>
      <c r="AKF535" s="263"/>
      <c r="AKG535" s="263"/>
      <c r="AKH535" s="263"/>
      <c r="AKI535" s="263"/>
      <c r="AKJ535" s="263"/>
      <c r="AKK535" s="263"/>
      <c r="AKL535" s="263"/>
      <c r="AKM535" s="263"/>
      <c r="AKN535" s="263"/>
      <c r="AKO535" s="263"/>
      <c r="AKP535" s="263"/>
      <c r="AKQ535" s="263"/>
      <c r="AKR535" s="263"/>
      <c r="AKS535" s="263"/>
      <c r="AKT535" s="263"/>
      <c r="AKU535" s="263"/>
      <c r="AKV535" s="263"/>
      <c r="AKW535" s="263"/>
      <c r="AKX535" s="263"/>
      <c r="AKY535" s="263"/>
      <c r="AKZ535" s="263"/>
      <c r="ALA535" s="263"/>
      <c r="ALB535" s="263"/>
      <c r="ALC535" s="263"/>
      <c r="ALD535" s="263"/>
      <c r="ALE535" s="263"/>
      <c r="ALF535" s="263"/>
      <c r="ALG535" s="263"/>
      <c r="ALH535" s="263"/>
      <c r="ALI535" s="263"/>
      <c r="ALJ535" s="263"/>
      <c r="ALK535" s="263"/>
      <c r="ALL535" s="263"/>
      <c r="ALM535" s="263"/>
      <c r="ALN535" s="263"/>
      <c r="ALO535" s="263"/>
      <c r="ALP535" s="263"/>
      <c r="ALQ535" s="263"/>
      <c r="ALR535" s="263"/>
      <c r="ALS535" s="263"/>
      <c r="ALT535" s="263"/>
      <c r="ALU535" s="263"/>
      <c r="ALV535" s="263"/>
      <c r="ALW535" s="263"/>
      <c r="ALX535" s="263"/>
      <c r="ALY535" s="263"/>
      <c r="ALZ535" s="263"/>
      <c r="AMA535" s="263"/>
      <c r="AMB535" s="263"/>
      <c r="AMC535" s="263"/>
      <c r="AMD535" s="263"/>
      <c r="AME535" s="263"/>
      <c r="AMF535" s="263"/>
      <c r="AMG535" s="263"/>
      <c r="AMH535" s="263"/>
      <c r="AMI535" s="263"/>
      <c r="AMJ535" s="263"/>
      <c r="AMK535" s="263"/>
      <c r="AML535" s="263"/>
      <c r="AMM535" s="263"/>
      <c r="AMN535" s="263"/>
      <c r="AMO535" s="263"/>
      <c r="AMP535" s="263"/>
      <c r="AMQ535" s="263"/>
      <c r="AMR535" s="263"/>
      <c r="AMS535" s="263"/>
      <c r="AMT535" s="263"/>
      <c r="AMU535" s="263"/>
      <c r="AMV535" s="263"/>
      <c r="AMW535" s="263"/>
      <c r="AMX535" s="263"/>
      <c r="AMY535" s="263"/>
      <c r="AMZ535" s="263"/>
      <c r="ANA535" s="263"/>
      <c r="ANB535" s="263"/>
      <c r="ANC535" s="263"/>
      <c r="AND535" s="263"/>
      <c r="ANE535" s="263"/>
      <c r="ANF535" s="263"/>
      <c r="ANG535" s="263"/>
      <c r="ANH535" s="263"/>
      <c r="ANI535" s="263"/>
      <c r="ANJ535" s="263"/>
      <c r="ANK535" s="263"/>
      <c r="ANL535" s="263"/>
      <c r="ANM535" s="263"/>
      <c r="ANN535" s="263"/>
      <c r="ANO535" s="263"/>
      <c r="ANP535" s="263"/>
      <c r="ANQ535" s="263"/>
      <c r="ANR535" s="263"/>
      <c r="ANS535" s="263"/>
      <c r="ANT535" s="263"/>
      <c r="ANU535" s="263"/>
      <c r="ANV535" s="263"/>
      <c r="ANW535" s="263"/>
      <c r="ANX535" s="263"/>
      <c r="ANY535" s="263"/>
      <c r="ANZ535" s="263"/>
      <c r="AOA535" s="263"/>
      <c r="AOB535" s="263"/>
      <c r="AOC535" s="263"/>
      <c r="AOD535" s="263"/>
      <c r="AOE535" s="263"/>
      <c r="AOF535" s="263"/>
      <c r="AOG535" s="263"/>
      <c r="AOH535" s="263"/>
      <c r="AOI535" s="263"/>
      <c r="AOJ535" s="263"/>
      <c r="AOK535" s="263"/>
      <c r="AOL535" s="263"/>
      <c r="AOM535" s="263"/>
      <c r="AON535" s="263"/>
      <c r="AOO535" s="263"/>
      <c r="AOP535" s="263"/>
      <c r="AOQ535" s="263"/>
      <c r="AOR535" s="263"/>
      <c r="AOS535" s="263"/>
      <c r="AOT535" s="263"/>
      <c r="AOU535" s="263"/>
    </row>
    <row r="536" spans="1:1087" s="264" customFormat="1">
      <c r="A536" s="332"/>
      <c r="B536" s="328"/>
      <c r="C536" s="292"/>
      <c r="D536" s="292"/>
      <c r="E536" s="292"/>
      <c r="F536" s="333"/>
      <c r="G536" s="334"/>
      <c r="H536" s="334"/>
      <c r="I536" s="335"/>
      <c r="J536" s="292"/>
      <c r="K536" s="336"/>
      <c r="L536" s="292"/>
      <c r="N536" s="263"/>
      <c r="O536" s="263"/>
      <c r="P536" s="263"/>
      <c r="Q536" s="263"/>
      <c r="R536" s="263"/>
      <c r="S536" s="263"/>
      <c r="T536" s="263"/>
      <c r="U536" s="263"/>
      <c r="V536" s="263"/>
      <c r="W536" s="263"/>
      <c r="X536" s="263"/>
      <c r="Y536" s="263"/>
      <c r="Z536" s="263"/>
      <c r="AA536" s="263"/>
      <c r="AB536" s="263"/>
      <c r="AC536" s="263"/>
      <c r="AD536" s="263"/>
      <c r="AE536" s="263"/>
      <c r="AF536" s="263"/>
      <c r="AG536" s="263"/>
      <c r="AH536" s="263"/>
      <c r="AI536" s="263"/>
      <c r="AJ536" s="263"/>
      <c r="AK536" s="263"/>
      <c r="AL536" s="263"/>
      <c r="AM536" s="263"/>
      <c r="AN536" s="263"/>
      <c r="AO536" s="263"/>
      <c r="AP536" s="263"/>
      <c r="AQ536" s="263"/>
      <c r="AR536" s="263"/>
      <c r="AS536" s="263"/>
      <c r="AT536" s="263"/>
      <c r="AU536" s="263"/>
      <c r="AV536" s="263"/>
      <c r="AW536" s="263"/>
      <c r="AX536" s="263"/>
      <c r="AY536" s="263"/>
      <c r="AZ536" s="263"/>
      <c r="BA536" s="263"/>
      <c r="BB536" s="263"/>
      <c r="BC536" s="263"/>
      <c r="BD536" s="263"/>
      <c r="BE536" s="263"/>
      <c r="BF536" s="263"/>
      <c r="BG536" s="263"/>
      <c r="BH536" s="263"/>
      <c r="BI536" s="263"/>
      <c r="BJ536" s="263"/>
      <c r="BK536" s="263"/>
      <c r="BL536" s="263"/>
      <c r="BM536" s="263"/>
      <c r="BN536" s="263"/>
      <c r="BO536" s="263"/>
      <c r="BP536" s="263"/>
      <c r="BQ536" s="263"/>
      <c r="BR536" s="263"/>
      <c r="BS536" s="263"/>
      <c r="BT536" s="263"/>
      <c r="BU536" s="263"/>
      <c r="BV536" s="263"/>
      <c r="BW536" s="263"/>
      <c r="BX536" s="263"/>
      <c r="BY536" s="263"/>
      <c r="BZ536" s="263"/>
      <c r="CA536" s="263"/>
      <c r="CB536" s="263"/>
      <c r="CC536" s="263"/>
      <c r="CD536" s="263"/>
      <c r="CE536" s="263"/>
      <c r="CF536" s="263"/>
      <c r="CG536" s="263"/>
      <c r="CH536" s="263"/>
      <c r="CI536" s="263"/>
      <c r="CJ536" s="263"/>
      <c r="CK536" s="263"/>
      <c r="CL536" s="263"/>
      <c r="CM536" s="263"/>
      <c r="CN536" s="263"/>
      <c r="CO536" s="263"/>
      <c r="CP536" s="263"/>
      <c r="CQ536" s="263"/>
      <c r="CR536" s="263"/>
      <c r="CS536" s="263"/>
      <c r="CT536" s="263"/>
      <c r="CU536" s="263"/>
      <c r="CV536" s="263"/>
      <c r="CW536" s="263"/>
      <c r="CX536" s="263"/>
      <c r="CY536" s="263"/>
      <c r="CZ536" s="263"/>
      <c r="DA536" s="263"/>
      <c r="DB536" s="263"/>
      <c r="DC536" s="263"/>
      <c r="DD536" s="263"/>
      <c r="DE536" s="263"/>
      <c r="DF536" s="263"/>
      <c r="DG536" s="263"/>
      <c r="DH536" s="263"/>
      <c r="DI536" s="263"/>
      <c r="DJ536" s="263"/>
      <c r="DK536" s="263"/>
      <c r="DL536" s="263"/>
      <c r="DM536" s="263"/>
      <c r="DN536" s="263"/>
      <c r="DO536" s="263"/>
      <c r="DP536" s="263"/>
      <c r="DQ536" s="263"/>
      <c r="DR536" s="263"/>
      <c r="DS536" s="263"/>
      <c r="DT536" s="263"/>
      <c r="DU536" s="263"/>
      <c r="DV536" s="263"/>
      <c r="DW536" s="263"/>
      <c r="DX536" s="263"/>
      <c r="DY536" s="263"/>
      <c r="DZ536" s="263"/>
      <c r="EA536" s="263"/>
      <c r="EB536" s="263"/>
      <c r="EC536" s="263"/>
      <c r="ED536" s="263"/>
      <c r="EE536" s="263"/>
      <c r="EF536" s="263"/>
      <c r="EG536" s="263"/>
      <c r="EH536" s="263"/>
      <c r="EI536" s="263"/>
      <c r="EJ536" s="263"/>
      <c r="EK536" s="263"/>
      <c r="EL536" s="263"/>
      <c r="EM536" s="263"/>
      <c r="EN536" s="263"/>
      <c r="EO536" s="263"/>
      <c r="EP536" s="263"/>
      <c r="EQ536" s="263"/>
      <c r="ER536" s="263"/>
      <c r="ES536" s="263"/>
      <c r="ET536" s="263"/>
      <c r="EU536" s="263"/>
      <c r="EV536" s="263"/>
      <c r="EW536" s="263"/>
      <c r="EX536" s="263"/>
      <c r="EY536" s="263"/>
      <c r="EZ536" s="263"/>
      <c r="FA536" s="263"/>
      <c r="FB536" s="263"/>
      <c r="FC536" s="263"/>
      <c r="FD536" s="263"/>
      <c r="FE536" s="263"/>
      <c r="FF536" s="263"/>
      <c r="FG536" s="263"/>
      <c r="FH536" s="263"/>
      <c r="FI536" s="263"/>
      <c r="FJ536" s="263"/>
      <c r="FK536" s="263"/>
      <c r="FL536" s="263"/>
      <c r="FM536" s="263"/>
      <c r="FN536" s="263"/>
      <c r="FO536" s="263"/>
      <c r="FP536" s="263"/>
      <c r="FQ536" s="263"/>
      <c r="FR536" s="263"/>
      <c r="FS536" s="263"/>
      <c r="FT536" s="263"/>
      <c r="FU536" s="263"/>
      <c r="FV536" s="263"/>
      <c r="FW536" s="263"/>
      <c r="FX536" s="263"/>
      <c r="FY536" s="263"/>
      <c r="FZ536" s="263"/>
      <c r="GA536" s="263"/>
      <c r="GB536" s="263"/>
      <c r="GC536" s="263"/>
      <c r="GD536" s="263"/>
      <c r="GE536" s="263"/>
      <c r="GF536" s="263"/>
      <c r="GG536" s="263"/>
      <c r="GH536" s="263"/>
      <c r="GI536" s="263"/>
      <c r="GJ536" s="263"/>
      <c r="GK536" s="263"/>
      <c r="GL536" s="263"/>
      <c r="GM536" s="263"/>
      <c r="GN536" s="263"/>
      <c r="GO536" s="263"/>
      <c r="GP536" s="263"/>
      <c r="GQ536" s="263"/>
      <c r="GR536" s="263"/>
      <c r="GS536" s="263"/>
      <c r="GT536" s="263"/>
      <c r="GU536" s="263"/>
      <c r="GV536" s="263"/>
      <c r="GW536" s="263"/>
      <c r="GX536" s="263"/>
      <c r="GY536" s="263"/>
      <c r="GZ536" s="263"/>
      <c r="HA536" s="263"/>
      <c r="HB536" s="263"/>
      <c r="HC536" s="263"/>
      <c r="HD536" s="263"/>
      <c r="HE536" s="263"/>
      <c r="HF536" s="263"/>
      <c r="HG536" s="263"/>
      <c r="HH536" s="263"/>
      <c r="HI536" s="263"/>
      <c r="HJ536" s="263"/>
      <c r="HK536" s="263"/>
      <c r="HL536" s="263"/>
      <c r="HM536" s="263"/>
      <c r="HN536" s="263"/>
      <c r="HO536" s="263"/>
      <c r="HP536" s="263"/>
      <c r="HQ536" s="263"/>
      <c r="HR536" s="263"/>
      <c r="HS536" s="263"/>
      <c r="HT536" s="263"/>
      <c r="HU536" s="263"/>
      <c r="HV536" s="263"/>
      <c r="HW536" s="263"/>
      <c r="HX536" s="263"/>
      <c r="HY536" s="263"/>
      <c r="HZ536" s="263"/>
      <c r="IA536" s="263"/>
      <c r="IB536" s="263"/>
      <c r="IC536" s="263"/>
      <c r="ID536" s="263"/>
      <c r="IE536" s="263"/>
      <c r="IF536" s="263"/>
      <c r="IG536" s="263"/>
      <c r="IH536" s="263"/>
      <c r="II536" s="263"/>
      <c r="IJ536" s="263"/>
      <c r="IK536" s="263"/>
      <c r="IL536" s="263"/>
      <c r="IM536" s="263"/>
      <c r="IN536" s="263"/>
      <c r="IO536" s="263"/>
      <c r="IP536" s="263"/>
      <c r="IQ536" s="263"/>
      <c r="IR536" s="263"/>
      <c r="IS536" s="263"/>
      <c r="IT536" s="263"/>
      <c r="IU536" s="263"/>
      <c r="IV536" s="263"/>
      <c r="IW536" s="263"/>
      <c r="IX536" s="263"/>
      <c r="IY536" s="263"/>
      <c r="IZ536" s="263"/>
      <c r="JA536" s="263"/>
      <c r="JB536" s="263"/>
      <c r="JC536" s="263"/>
      <c r="JD536" s="263"/>
      <c r="JE536" s="263"/>
      <c r="JF536" s="263"/>
      <c r="JG536" s="263"/>
      <c r="JH536" s="263"/>
      <c r="JI536" s="263"/>
      <c r="JJ536" s="263"/>
      <c r="JK536" s="263"/>
      <c r="JL536" s="263"/>
      <c r="JM536" s="263"/>
      <c r="JN536" s="263"/>
      <c r="JO536" s="263"/>
      <c r="JP536" s="263"/>
      <c r="JQ536" s="263"/>
      <c r="JR536" s="263"/>
      <c r="JS536" s="263"/>
      <c r="JT536" s="263"/>
      <c r="JU536" s="263"/>
      <c r="JV536" s="263"/>
      <c r="JW536" s="263"/>
      <c r="JX536" s="263"/>
      <c r="JY536" s="263"/>
      <c r="JZ536" s="263"/>
      <c r="KA536" s="263"/>
      <c r="KB536" s="263"/>
      <c r="KC536" s="263"/>
      <c r="KD536" s="263"/>
      <c r="KE536" s="263"/>
      <c r="KF536" s="263"/>
      <c r="KG536" s="263"/>
      <c r="KH536" s="263"/>
      <c r="KI536" s="263"/>
      <c r="KJ536" s="263"/>
      <c r="KK536" s="263"/>
      <c r="KL536" s="263"/>
      <c r="KM536" s="263"/>
      <c r="KN536" s="263"/>
      <c r="KO536" s="263"/>
      <c r="KP536" s="263"/>
      <c r="KQ536" s="263"/>
      <c r="KR536" s="263"/>
      <c r="KS536" s="263"/>
      <c r="KT536" s="263"/>
      <c r="KU536" s="263"/>
      <c r="KV536" s="263"/>
      <c r="KW536" s="263"/>
      <c r="KX536" s="263"/>
      <c r="KY536" s="263"/>
      <c r="KZ536" s="263"/>
      <c r="LA536" s="263"/>
      <c r="LB536" s="263"/>
      <c r="LC536" s="263"/>
      <c r="LD536" s="263"/>
      <c r="LE536" s="263"/>
      <c r="LF536" s="263"/>
      <c r="LG536" s="263"/>
      <c r="LH536" s="263"/>
      <c r="LI536" s="263"/>
      <c r="LJ536" s="263"/>
      <c r="LK536" s="263"/>
      <c r="LL536" s="263"/>
      <c r="LM536" s="263"/>
      <c r="LN536" s="263"/>
      <c r="LO536" s="263"/>
      <c r="LP536" s="263"/>
      <c r="LQ536" s="263"/>
      <c r="LR536" s="263"/>
      <c r="LS536" s="263"/>
      <c r="LT536" s="263"/>
      <c r="LU536" s="263"/>
      <c r="LV536" s="263"/>
      <c r="LW536" s="263"/>
      <c r="LX536" s="263"/>
      <c r="LY536" s="263"/>
      <c r="LZ536" s="263"/>
      <c r="MA536" s="263"/>
      <c r="MB536" s="263"/>
      <c r="MC536" s="263"/>
      <c r="MD536" s="263"/>
      <c r="ME536" s="263"/>
      <c r="MF536" s="263"/>
      <c r="MG536" s="263"/>
      <c r="MH536" s="263"/>
      <c r="MI536" s="263"/>
      <c r="MJ536" s="263"/>
      <c r="MK536" s="263"/>
      <c r="ML536" s="263"/>
      <c r="MM536" s="263"/>
      <c r="MN536" s="263"/>
      <c r="MO536" s="263"/>
      <c r="MP536" s="263"/>
      <c r="MQ536" s="263"/>
      <c r="MR536" s="263"/>
      <c r="MS536" s="263"/>
      <c r="MT536" s="263"/>
      <c r="MU536" s="263"/>
      <c r="MV536" s="263"/>
      <c r="MW536" s="263"/>
      <c r="MX536" s="263"/>
      <c r="MY536" s="263"/>
      <c r="MZ536" s="263"/>
      <c r="NA536" s="263"/>
      <c r="NB536" s="263"/>
      <c r="NC536" s="263"/>
      <c r="ND536" s="263"/>
      <c r="NE536" s="263"/>
      <c r="NF536" s="263"/>
      <c r="NG536" s="263"/>
      <c r="NH536" s="263"/>
      <c r="NI536" s="263"/>
      <c r="NJ536" s="263"/>
      <c r="NK536" s="263"/>
      <c r="NL536" s="263"/>
      <c r="NM536" s="263"/>
      <c r="NN536" s="263"/>
      <c r="NO536" s="263"/>
      <c r="NP536" s="263"/>
      <c r="NQ536" s="263"/>
      <c r="NR536" s="263"/>
      <c r="NS536" s="263"/>
      <c r="NT536" s="263"/>
      <c r="NU536" s="263"/>
      <c r="NV536" s="263"/>
      <c r="NW536" s="263"/>
      <c r="NX536" s="263"/>
      <c r="NY536" s="263"/>
      <c r="NZ536" s="263"/>
      <c r="OA536" s="263"/>
      <c r="OB536" s="263"/>
      <c r="OC536" s="263"/>
      <c r="OD536" s="263"/>
      <c r="OE536" s="263"/>
      <c r="OF536" s="263"/>
      <c r="OG536" s="263"/>
      <c r="OH536" s="263"/>
      <c r="OI536" s="263"/>
      <c r="OJ536" s="263"/>
      <c r="OK536" s="263"/>
      <c r="OL536" s="263"/>
      <c r="OM536" s="263"/>
      <c r="ON536" s="263"/>
      <c r="OO536" s="263"/>
      <c r="OP536" s="263"/>
      <c r="OQ536" s="263"/>
      <c r="OR536" s="263"/>
      <c r="OS536" s="263"/>
      <c r="OT536" s="263"/>
      <c r="OU536" s="263"/>
      <c r="OV536" s="263"/>
      <c r="OW536" s="263"/>
      <c r="OX536" s="263"/>
      <c r="OY536" s="263"/>
      <c r="OZ536" s="263"/>
      <c r="PA536" s="263"/>
      <c r="PB536" s="263"/>
      <c r="PC536" s="263"/>
      <c r="PD536" s="263"/>
      <c r="PE536" s="263"/>
      <c r="PF536" s="263"/>
      <c r="PG536" s="263"/>
      <c r="PH536" s="263"/>
      <c r="PI536" s="263"/>
      <c r="PJ536" s="263"/>
      <c r="PK536" s="263"/>
      <c r="PL536" s="263"/>
      <c r="PM536" s="263"/>
      <c r="PN536" s="263"/>
      <c r="PO536" s="263"/>
      <c r="PP536" s="263"/>
      <c r="PQ536" s="263"/>
      <c r="PR536" s="263"/>
      <c r="PS536" s="263"/>
      <c r="PT536" s="263"/>
      <c r="PU536" s="263"/>
      <c r="PV536" s="263"/>
      <c r="PW536" s="263"/>
      <c r="PX536" s="263"/>
      <c r="PY536" s="263"/>
      <c r="PZ536" s="263"/>
      <c r="QA536" s="263"/>
      <c r="QB536" s="263"/>
      <c r="QC536" s="263"/>
      <c r="QD536" s="263"/>
      <c r="QE536" s="263"/>
      <c r="QF536" s="263"/>
      <c r="QG536" s="263"/>
      <c r="QH536" s="263"/>
      <c r="QI536" s="263"/>
      <c r="QJ536" s="263"/>
      <c r="QK536" s="263"/>
      <c r="QL536" s="263"/>
      <c r="QM536" s="263"/>
      <c r="QN536" s="263"/>
      <c r="QO536" s="263"/>
      <c r="QP536" s="263"/>
      <c r="QQ536" s="263"/>
      <c r="QR536" s="263"/>
      <c r="QS536" s="263"/>
      <c r="QT536" s="263"/>
      <c r="QU536" s="263"/>
      <c r="QV536" s="263"/>
      <c r="QW536" s="263"/>
      <c r="QX536" s="263"/>
      <c r="QY536" s="263"/>
      <c r="QZ536" s="263"/>
      <c r="RA536" s="263"/>
      <c r="RB536" s="263"/>
      <c r="RC536" s="263"/>
      <c r="RD536" s="263"/>
      <c r="RE536" s="263"/>
      <c r="RF536" s="263"/>
      <c r="RG536" s="263"/>
      <c r="RH536" s="263"/>
      <c r="RI536" s="263"/>
      <c r="RJ536" s="263"/>
      <c r="RK536" s="263"/>
      <c r="RL536" s="263"/>
      <c r="RM536" s="263"/>
      <c r="RN536" s="263"/>
      <c r="RO536" s="263"/>
      <c r="RP536" s="263"/>
      <c r="RQ536" s="263"/>
      <c r="RR536" s="263"/>
      <c r="RS536" s="263"/>
      <c r="RT536" s="263"/>
      <c r="RU536" s="263"/>
      <c r="RV536" s="263"/>
      <c r="RW536" s="263"/>
      <c r="RX536" s="263"/>
      <c r="RY536" s="263"/>
      <c r="RZ536" s="263"/>
      <c r="SA536" s="263"/>
      <c r="SB536" s="263"/>
      <c r="SC536" s="263"/>
      <c r="SD536" s="263"/>
      <c r="SE536" s="263"/>
      <c r="SF536" s="263"/>
      <c r="SG536" s="263"/>
      <c r="SH536" s="263"/>
      <c r="SI536" s="263"/>
      <c r="SJ536" s="263"/>
      <c r="SK536" s="263"/>
      <c r="SL536" s="263"/>
      <c r="SM536" s="263"/>
      <c r="SN536" s="263"/>
      <c r="SO536" s="263"/>
      <c r="SP536" s="263"/>
      <c r="SQ536" s="263"/>
      <c r="SR536" s="263"/>
      <c r="SS536" s="263"/>
      <c r="ST536" s="263"/>
      <c r="SU536" s="263"/>
      <c r="SV536" s="263"/>
      <c r="SW536" s="263"/>
      <c r="SX536" s="263"/>
      <c r="SY536" s="263"/>
      <c r="SZ536" s="263"/>
      <c r="TA536" s="263"/>
      <c r="TB536" s="263"/>
      <c r="TC536" s="263"/>
      <c r="TD536" s="263"/>
      <c r="TE536" s="263"/>
      <c r="TF536" s="263"/>
      <c r="TG536" s="263"/>
      <c r="TH536" s="263"/>
      <c r="TI536" s="263"/>
      <c r="TJ536" s="263"/>
      <c r="TK536" s="263"/>
      <c r="TL536" s="263"/>
      <c r="TM536" s="263"/>
      <c r="TN536" s="263"/>
      <c r="TO536" s="263"/>
      <c r="TP536" s="263"/>
      <c r="TQ536" s="263"/>
      <c r="TR536" s="263"/>
      <c r="TS536" s="263"/>
      <c r="TT536" s="263"/>
      <c r="TU536" s="263"/>
      <c r="TV536" s="263"/>
      <c r="TW536" s="263"/>
      <c r="TX536" s="263"/>
      <c r="TY536" s="263"/>
      <c r="TZ536" s="263"/>
      <c r="UA536" s="263"/>
      <c r="UB536" s="263"/>
      <c r="UC536" s="263"/>
      <c r="UD536" s="263"/>
      <c r="UE536" s="263"/>
      <c r="UF536" s="263"/>
      <c r="UG536" s="263"/>
      <c r="UH536" s="263"/>
      <c r="UI536" s="263"/>
      <c r="UJ536" s="263"/>
      <c r="UK536" s="263"/>
      <c r="UL536" s="263"/>
      <c r="UM536" s="263"/>
      <c r="UN536" s="263"/>
      <c r="UO536" s="263"/>
      <c r="UP536" s="263"/>
      <c r="UQ536" s="263"/>
      <c r="UR536" s="263"/>
      <c r="US536" s="263"/>
      <c r="UT536" s="263"/>
      <c r="UU536" s="263"/>
      <c r="UV536" s="263"/>
      <c r="UW536" s="263"/>
      <c r="UX536" s="263"/>
      <c r="UY536" s="263"/>
      <c r="UZ536" s="263"/>
      <c r="VA536" s="263"/>
      <c r="VB536" s="263"/>
      <c r="VC536" s="263"/>
      <c r="VD536" s="263"/>
      <c r="VE536" s="263"/>
      <c r="VF536" s="263"/>
      <c r="VG536" s="263"/>
      <c r="VH536" s="263"/>
      <c r="VI536" s="263"/>
      <c r="VJ536" s="263"/>
      <c r="VK536" s="263"/>
      <c r="VL536" s="263"/>
      <c r="VM536" s="263"/>
      <c r="VN536" s="263"/>
      <c r="VO536" s="263"/>
      <c r="VP536" s="263"/>
      <c r="VQ536" s="263"/>
      <c r="VR536" s="263"/>
      <c r="VS536" s="263"/>
      <c r="VT536" s="263"/>
      <c r="VU536" s="263"/>
      <c r="VV536" s="263"/>
      <c r="VW536" s="263"/>
      <c r="VX536" s="263"/>
      <c r="VY536" s="263"/>
      <c r="VZ536" s="263"/>
      <c r="WA536" s="263"/>
      <c r="WB536" s="263"/>
      <c r="WC536" s="263"/>
      <c r="WD536" s="263"/>
      <c r="WE536" s="263"/>
      <c r="WF536" s="263"/>
      <c r="WG536" s="263"/>
      <c r="WH536" s="263"/>
      <c r="WI536" s="263"/>
      <c r="WJ536" s="263"/>
      <c r="WK536" s="263"/>
      <c r="WL536" s="263"/>
      <c r="WM536" s="263"/>
      <c r="WN536" s="263"/>
      <c r="WO536" s="263"/>
      <c r="WP536" s="263"/>
      <c r="WQ536" s="263"/>
      <c r="WR536" s="263"/>
      <c r="WS536" s="263"/>
      <c r="WT536" s="263"/>
      <c r="WU536" s="263"/>
      <c r="WV536" s="263"/>
      <c r="WW536" s="263"/>
      <c r="WX536" s="263"/>
      <c r="WY536" s="263"/>
      <c r="WZ536" s="263"/>
      <c r="XA536" s="263"/>
      <c r="XB536" s="263"/>
      <c r="XC536" s="263"/>
      <c r="XD536" s="263"/>
      <c r="XE536" s="263"/>
      <c r="XF536" s="263"/>
      <c r="XG536" s="263"/>
      <c r="XH536" s="263"/>
      <c r="XI536" s="263"/>
      <c r="XJ536" s="263"/>
      <c r="XK536" s="263"/>
      <c r="XL536" s="263"/>
      <c r="XM536" s="263"/>
      <c r="XN536" s="263"/>
      <c r="XO536" s="263"/>
      <c r="XP536" s="263"/>
      <c r="XQ536" s="263"/>
      <c r="XR536" s="263"/>
      <c r="XS536" s="263"/>
      <c r="XT536" s="263"/>
      <c r="XU536" s="263"/>
      <c r="XV536" s="263"/>
      <c r="XW536" s="263"/>
      <c r="XX536" s="263"/>
      <c r="XY536" s="263"/>
      <c r="XZ536" s="263"/>
      <c r="YA536" s="263"/>
      <c r="YB536" s="263"/>
      <c r="YC536" s="263"/>
      <c r="YD536" s="263"/>
      <c r="YE536" s="263"/>
      <c r="YF536" s="263"/>
      <c r="YG536" s="263"/>
      <c r="YH536" s="263"/>
      <c r="YI536" s="263"/>
      <c r="YJ536" s="263"/>
      <c r="YK536" s="263"/>
      <c r="YL536" s="263"/>
      <c r="YM536" s="263"/>
      <c r="YN536" s="263"/>
      <c r="YO536" s="263"/>
      <c r="YP536" s="263"/>
      <c r="YQ536" s="263"/>
      <c r="YR536" s="263"/>
      <c r="YS536" s="263"/>
      <c r="YT536" s="263"/>
      <c r="YU536" s="263"/>
      <c r="YV536" s="263"/>
      <c r="YW536" s="263"/>
      <c r="YX536" s="263"/>
      <c r="YY536" s="263"/>
      <c r="YZ536" s="263"/>
      <c r="ZA536" s="263"/>
      <c r="ZB536" s="263"/>
      <c r="ZC536" s="263"/>
      <c r="ZD536" s="263"/>
      <c r="ZE536" s="263"/>
      <c r="ZF536" s="263"/>
      <c r="ZG536" s="263"/>
      <c r="ZH536" s="263"/>
      <c r="ZI536" s="263"/>
      <c r="ZJ536" s="263"/>
      <c r="ZK536" s="263"/>
      <c r="ZL536" s="263"/>
      <c r="ZM536" s="263"/>
      <c r="ZN536" s="263"/>
      <c r="ZO536" s="263"/>
      <c r="ZP536" s="263"/>
      <c r="ZQ536" s="263"/>
      <c r="ZR536" s="263"/>
      <c r="ZS536" s="263"/>
      <c r="ZT536" s="263"/>
      <c r="ZU536" s="263"/>
      <c r="ZV536" s="263"/>
      <c r="ZW536" s="263"/>
      <c r="ZX536" s="263"/>
      <c r="ZY536" s="263"/>
      <c r="ZZ536" s="263"/>
      <c r="AAA536" s="263"/>
      <c r="AAB536" s="263"/>
      <c r="AAC536" s="263"/>
      <c r="AAD536" s="263"/>
      <c r="AAE536" s="263"/>
      <c r="AAF536" s="263"/>
      <c r="AAG536" s="263"/>
      <c r="AAH536" s="263"/>
      <c r="AAI536" s="263"/>
      <c r="AAJ536" s="263"/>
      <c r="AAK536" s="263"/>
      <c r="AAL536" s="263"/>
      <c r="AAM536" s="263"/>
      <c r="AAN536" s="263"/>
      <c r="AAO536" s="263"/>
      <c r="AAP536" s="263"/>
      <c r="AAQ536" s="263"/>
      <c r="AAR536" s="263"/>
      <c r="AAS536" s="263"/>
      <c r="AAT536" s="263"/>
      <c r="AAU536" s="263"/>
      <c r="AAV536" s="263"/>
      <c r="AAW536" s="263"/>
      <c r="AAX536" s="263"/>
      <c r="AAY536" s="263"/>
      <c r="AAZ536" s="263"/>
      <c r="ABA536" s="263"/>
      <c r="ABB536" s="263"/>
      <c r="ABC536" s="263"/>
      <c r="ABD536" s="263"/>
      <c r="ABE536" s="263"/>
      <c r="ABF536" s="263"/>
      <c r="ABG536" s="263"/>
      <c r="ABH536" s="263"/>
      <c r="ABI536" s="263"/>
      <c r="ABJ536" s="263"/>
      <c r="ABK536" s="263"/>
      <c r="ABL536" s="263"/>
      <c r="ABM536" s="263"/>
      <c r="ABN536" s="263"/>
      <c r="ABO536" s="263"/>
      <c r="ABP536" s="263"/>
      <c r="ABQ536" s="263"/>
      <c r="ABR536" s="263"/>
      <c r="ABS536" s="263"/>
      <c r="ABT536" s="263"/>
      <c r="ABU536" s="263"/>
      <c r="ABV536" s="263"/>
      <c r="ABW536" s="263"/>
      <c r="ABX536" s="263"/>
      <c r="ABY536" s="263"/>
      <c r="ABZ536" s="263"/>
      <c r="ACA536" s="263"/>
      <c r="ACB536" s="263"/>
      <c r="ACC536" s="263"/>
      <c r="ACD536" s="263"/>
      <c r="ACE536" s="263"/>
      <c r="ACF536" s="263"/>
      <c r="ACG536" s="263"/>
      <c r="ACH536" s="263"/>
      <c r="ACI536" s="263"/>
      <c r="ACJ536" s="263"/>
      <c r="ACK536" s="263"/>
      <c r="ACL536" s="263"/>
      <c r="ACM536" s="263"/>
      <c r="ACN536" s="263"/>
      <c r="ACO536" s="263"/>
      <c r="ACP536" s="263"/>
      <c r="ACQ536" s="263"/>
      <c r="ACR536" s="263"/>
      <c r="ACS536" s="263"/>
      <c r="ACT536" s="263"/>
      <c r="ACU536" s="263"/>
      <c r="ACV536" s="263"/>
      <c r="ACW536" s="263"/>
      <c r="ACX536" s="263"/>
      <c r="ACY536" s="263"/>
      <c r="ACZ536" s="263"/>
      <c r="ADA536" s="263"/>
      <c r="ADB536" s="263"/>
      <c r="ADC536" s="263"/>
      <c r="ADD536" s="263"/>
      <c r="ADE536" s="263"/>
      <c r="ADF536" s="263"/>
      <c r="ADG536" s="263"/>
      <c r="ADH536" s="263"/>
      <c r="ADI536" s="263"/>
      <c r="ADJ536" s="263"/>
      <c r="ADK536" s="263"/>
      <c r="ADL536" s="263"/>
      <c r="ADM536" s="263"/>
      <c r="ADN536" s="263"/>
      <c r="ADO536" s="263"/>
      <c r="ADP536" s="263"/>
      <c r="ADQ536" s="263"/>
      <c r="ADR536" s="263"/>
      <c r="ADS536" s="263"/>
      <c r="ADT536" s="263"/>
      <c r="ADU536" s="263"/>
      <c r="ADV536" s="263"/>
      <c r="ADW536" s="263"/>
      <c r="ADX536" s="263"/>
      <c r="ADY536" s="263"/>
      <c r="ADZ536" s="263"/>
      <c r="AEA536" s="263"/>
      <c r="AEB536" s="263"/>
      <c r="AEC536" s="263"/>
      <c r="AED536" s="263"/>
      <c r="AEE536" s="263"/>
      <c r="AEF536" s="263"/>
      <c r="AEG536" s="263"/>
      <c r="AEH536" s="263"/>
      <c r="AEI536" s="263"/>
      <c r="AEJ536" s="263"/>
      <c r="AEK536" s="263"/>
      <c r="AEL536" s="263"/>
      <c r="AEM536" s="263"/>
      <c r="AEN536" s="263"/>
      <c r="AEO536" s="263"/>
      <c r="AEP536" s="263"/>
      <c r="AEQ536" s="263"/>
      <c r="AER536" s="263"/>
      <c r="AES536" s="263"/>
      <c r="AET536" s="263"/>
      <c r="AEU536" s="263"/>
      <c r="AEV536" s="263"/>
      <c r="AEW536" s="263"/>
      <c r="AEX536" s="263"/>
      <c r="AEY536" s="263"/>
      <c r="AEZ536" s="263"/>
      <c r="AFA536" s="263"/>
      <c r="AFB536" s="263"/>
      <c r="AFC536" s="263"/>
      <c r="AFD536" s="263"/>
      <c r="AFE536" s="263"/>
      <c r="AFF536" s="263"/>
      <c r="AFG536" s="263"/>
      <c r="AFH536" s="263"/>
      <c r="AFI536" s="263"/>
      <c r="AFJ536" s="263"/>
      <c r="AFK536" s="263"/>
      <c r="AFL536" s="263"/>
      <c r="AFM536" s="263"/>
      <c r="AFN536" s="263"/>
      <c r="AFO536" s="263"/>
      <c r="AFP536" s="263"/>
      <c r="AFQ536" s="263"/>
      <c r="AFR536" s="263"/>
      <c r="AFS536" s="263"/>
      <c r="AFT536" s="263"/>
      <c r="AFU536" s="263"/>
      <c r="AFV536" s="263"/>
      <c r="AFW536" s="263"/>
      <c r="AFX536" s="263"/>
      <c r="AFY536" s="263"/>
      <c r="AFZ536" s="263"/>
      <c r="AGA536" s="263"/>
      <c r="AGB536" s="263"/>
      <c r="AGC536" s="263"/>
      <c r="AGD536" s="263"/>
      <c r="AGE536" s="263"/>
      <c r="AGF536" s="263"/>
      <c r="AGG536" s="263"/>
      <c r="AGH536" s="263"/>
      <c r="AGI536" s="263"/>
      <c r="AGJ536" s="263"/>
      <c r="AGK536" s="263"/>
      <c r="AGL536" s="263"/>
      <c r="AGM536" s="263"/>
      <c r="AGN536" s="263"/>
      <c r="AGO536" s="263"/>
      <c r="AGP536" s="263"/>
      <c r="AGQ536" s="263"/>
      <c r="AGR536" s="263"/>
      <c r="AGS536" s="263"/>
      <c r="AGT536" s="263"/>
      <c r="AGU536" s="263"/>
      <c r="AGV536" s="263"/>
      <c r="AGW536" s="263"/>
      <c r="AGX536" s="263"/>
      <c r="AGY536" s="263"/>
      <c r="AGZ536" s="263"/>
      <c r="AHA536" s="263"/>
      <c r="AHB536" s="263"/>
      <c r="AHC536" s="263"/>
      <c r="AHD536" s="263"/>
      <c r="AHE536" s="263"/>
      <c r="AHF536" s="263"/>
      <c r="AHG536" s="263"/>
      <c r="AHH536" s="263"/>
      <c r="AHI536" s="263"/>
      <c r="AHJ536" s="263"/>
      <c r="AHK536" s="263"/>
      <c r="AHL536" s="263"/>
      <c r="AHM536" s="263"/>
      <c r="AHN536" s="263"/>
      <c r="AHO536" s="263"/>
      <c r="AHP536" s="263"/>
      <c r="AHQ536" s="263"/>
      <c r="AHR536" s="263"/>
      <c r="AHS536" s="263"/>
      <c r="AHT536" s="263"/>
      <c r="AHU536" s="263"/>
      <c r="AHV536" s="263"/>
      <c r="AHW536" s="263"/>
      <c r="AHX536" s="263"/>
      <c r="AHY536" s="263"/>
      <c r="AHZ536" s="263"/>
      <c r="AIA536" s="263"/>
      <c r="AIB536" s="263"/>
      <c r="AIC536" s="263"/>
      <c r="AID536" s="263"/>
      <c r="AIE536" s="263"/>
      <c r="AIF536" s="263"/>
      <c r="AIG536" s="263"/>
      <c r="AIH536" s="263"/>
      <c r="AII536" s="263"/>
      <c r="AIJ536" s="263"/>
      <c r="AIK536" s="263"/>
      <c r="AIL536" s="263"/>
      <c r="AIM536" s="263"/>
      <c r="AIN536" s="263"/>
      <c r="AIO536" s="263"/>
      <c r="AIP536" s="263"/>
      <c r="AIQ536" s="263"/>
      <c r="AIR536" s="263"/>
      <c r="AIS536" s="263"/>
      <c r="AIT536" s="263"/>
      <c r="AIU536" s="263"/>
      <c r="AIV536" s="263"/>
      <c r="AIW536" s="263"/>
      <c r="AIX536" s="263"/>
      <c r="AIY536" s="263"/>
      <c r="AIZ536" s="263"/>
      <c r="AJA536" s="263"/>
      <c r="AJB536" s="263"/>
      <c r="AJC536" s="263"/>
      <c r="AJD536" s="263"/>
      <c r="AJE536" s="263"/>
      <c r="AJF536" s="263"/>
      <c r="AJG536" s="263"/>
      <c r="AJH536" s="263"/>
      <c r="AJI536" s="263"/>
      <c r="AJJ536" s="263"/>
      <c r="AJK536" s="263"/>
      <c r="AJL536" s="263"/>
      <c r="AJM536" s="263"/>
      <c r="AJN536" s="263"/>
      <c r="AJO536" s="263"/>
      <c r="AJP536" s="263"/>
      <c r="AJQ536" s="263"/>
      <c r="AJR536" s="263"/>
      <c r="AJS536" s="263"/>
      <c r="AJT536" s="263"/>
      <c r="AJU536" s="263"/>
      <c r="AJV536" s="263"/>
      <c r="AJW536" s="263"/>
      <c r="AJX536" s="263"/>
      <c r="AJY536" s="263"/>
      <c r="AJZ536" s="263"/>
      <c r="AKA536" s="263"/>
      <c r="AKB536" s="263"/>
      <c r="AKC536" s="263"/>
      <c r="AKD536" s="263"/>
      <c r="AKE536" s="263"/>
      <c r="AKF536" s="263"/>
      <c r="AKG536" s="263"/>
      <c r="AKH536" s="263"/>
      <c r="AKI536" s="263"/>
      <c r="AKJ536" s="263"/>
      <c r="AKK536" s="263"/>
      <c r="AKL536" s="263"/>
      <c r="AKM536" s="263"/>
      <c r="AKN536" s="263"/>
      <c r="AKO536" s="263"/>
      <c r="AKP536" s="263"/>
      <c r="AKQ536" s="263"/>
      <c r="AKR536" s="263"/>
      <c r="AKS536" s="263"/>
      <c r="AKT536" s="263"/>
      <c r="AKU536" s="263"/>
      <c r="AKV536" s="263"/>
      <c r="AKW536" s="263"/>
      <c r="AKX536" s="263"/>
      <c r="AKY536" s="263"/>
      <c r="AKZ536" s="263"/>
      <c r="ALA536" s="263"/>
      <c r="ALB536" s="263"/>
      <c r="ALC536" s="263"/>
      <c r="ALD536" s="263"/>
      <c r="ALE536" s="263"/>
      <c r="ALF536" s="263"/>
      <c r="ALG536" s="263"/>
      <c r="ALH536" s="263"/>
      <c r="ALI536" s="263"/>
      <c r="ALJ536" s="263"/>
      <c r="ALK536" s="263"/>
      <c r="ALL536" s="263"/>
      <c r="ALM536" s="263"/>
      <c r="ALN536" s="263"/>
      <c r="ALO536" s="263"/>
      <c r="ALP536" s="263"/>
      <c r="ALQ536" s="263"/>
      <c r="ALR536" s="263"/>
      <c r="ALS536" s="263"/>
      <c r="ALT536" s="263"/>
      <c r="ALU536" s="263"/>
      <c r="ALV536" s="263"/>
      <c r="ALW536" s="263"/>
      <c r="ALX536" s="263"/>
      <c r="ALY536" s="263"/>
      <c r="ALZ536" s="263"/>
      <c r="AMA536" s="263"/>
      <c r="AMB536" s="263"/>
      <c r="AMC536" s="263"/>
      <c r="AMD536" s="263"/>
      <c r="AME536" s="263"/>
      <c r="AMF536" s="263"/>
      <c r="AMG536" s="263"/>
      <c r="AMH536" s="263"/>
      <c r="AMI536" s="263"/>
      <c r="AMJ536" s="263"/>
      <c r="AMK536" s="263"/>
      <c r="AML536" s="263"/>
      <c r="AMM536" s="263"/>
      <c r="AMN536" s="263"/>
      <c r="AMO536" s="263"/>
      <c r="AMP536" s="263"/>
      <c r="AMQ536" s="263"/>
      <c r="AMR536" s="263"/>
      <c r="AMS536" s="263"/>
      <c r="AMT536" s="263"/>
      <c r="AMU536" s="263"/>
      <c r="AMV536" s="263"/>
      <c r="AMW536" s="263"/>
      <c r="AMX536" s="263"/>
      <c r="AMY536" s="263"/>
      <c r="AMZ536" s="263"/>
      <c r="ANA536" s="263"/>
      <c r="ANB536" s="263"/>
      <c r="ANC536" s="263"/>
      <c r="AND536" s="263"/>
      <c r="ANE536" s="263"/>
      <c r="ANF536" s="263"/>
      <c r="ANG536" s="263"/>
      <c r="ANH536" s="263"/>
      <c r="ANI536" s="263"/>
      <c r="ANJ536" s="263"/>
      <c r="ANK536" s="263"/>
      <c r="ANL536" s="263"/>
      <c r="ANM536" s="263"/>
      <c r="ANN536" s="263"/>
      <c r="ANO536" s="263"/>
      <c r="ANP536" s="263"/>
      <c r="ANQ536" s="263"/>
      <c r="ANR536" s="263"/>
      <c r="ANS536" s="263"/>
      <c r="ANT536" s="263"/>
      <c r="ANU536" s="263"/>
      <c r="ANV536" s="263"/>
      <c r="ANW536" s="263"/>
      <c r="ANX536" s="263"/>
      <c r="ANY536" s="263"/>
      <c r="ANZ536" s="263"/>
      <c r="AOA536" s="263"/>
      <c r="AOB536" s="263"/>
      <c r="AOC536" s="263"/>
      <c r="AOD536" s="263"/>
      <c r="AOE536" s="263"/>
      <c r="AOF536" s="263"/>
      <c r="AOG536" s="263"/>
      <c r="AOH536" s="263"/>
      <c r="AOI536" s="263"/>
      <c r="AOJ536" s="263"/>
      <c r="AOK536" s="263"/>
      <c r="AOL536" s="263"/>
      <c r="AOM536" s="263"/>
      <c r="AON536" s="263"/>
      <c r="AOO536" s="263"/>
      <c r="AOP536" s="263"/>
      <c r="AOQ536" s="263"/>
      <c r="AOR536" s="263"/>
      <c r="AOS536" s="263"/>
      <c r="AOT536" s="263"/>
      <c r="AOU536" s="263"/>
    </row>
    <row r="537" spans="1:1087" s="264" customFormat="1">
      <c r="A537" s="332"/>
      <c r="B537" s="328"/>
      <c r="C537" s="292"/>
      <c r="D537" s="292"/>
      <c r="E537" s="292"/>
      <c r="F537" s="333"/>
      <c r="G537" s="334"/>
      <c r="H537" s="334"/>
      <c r="I537" s="335"/>
      <c r="J537" s="292"/>
      <c r="K537" s="336"/>
      <c r="L537" s="292"/>
      <c r="N537" s="263"/>
      <c r="O537" s="263"/>
      <c r="P537" s="263"/>
      <c r="Q537" s="263"/>
      <c r="R537" s="263"/>
      <c r="S537" s="263"/>
      <c r="T537" s="263"/>
      <c r="U537" s="263"/>
      <c r="V537" s="263"/>
      <c r="W537" s="263"/>
      <c r="X537" s="263"/>
      <c r="Y537" s="263"/>
      <c r="Z537" s="263"/>
      <c r="AA537" s="263"/>
      <c r="AB537" s="263"/>
      <c r="AC537" s="263"/>
      <c r="AD537" s="263"/>
      <c r="AE537" s="263"/>
      <c r="AF537" s="263"/>
      <c r="AG537" s="263"/>
      <c r="AH537" s="263"/>
      <c r="AI537" s="263"/>
      <c r="AJ537" s="263"/>
      <c r="AK537" s="263"/>
      <c r="AL537" s="263"/>
      <c r="AM537" s="263"/>
      <c r="AN537" s="263"/>
      <c r="AO537" s="263"/>
      <c r="AP537" s="263"/>
      <c r="AQ537" s="263"/>
      <c r="AR537" s="263"/>
      <c r="AS537" s="263"/>
      <c r="AT537" s="263"/>
      <c r="AU537" s="263"/>
      <c r="AV537" s="263"/>
      <c r="AW537" s="263"/>
      <c r="AX537" s="263"/>
      <c r="AY537" s="263"/>
      <c r="AZ537" s="263"/>
      <c r="BA537" s="263"/>
      <c r="BB537" s="263"/>
      <c r="BC537" s="263"/>
      <c r="BD537" s="263"/>
      <c r="BE537" s="263"/>
      <c r="BF537" s="263"/>
      <c r="BG537" s="263"/>
      <c r="BH537" s="263"/>
      <c r="BI537" s="263"/>
      <c r="BJ537" s="263"/>
      <c r="BK537" s="263"/>
      <c r="BL537" s="263"/>
      <c r="BM537" s="263"/>
      <c r="BN537" s="263"/>
      <c r="BO537" s="263"/>
      <c r="BP537" s="263"/>
      <c r="BQ537" s="263"/>
      <c r="BR537" s="263"/>
      <c r="BS537" s="263"/>
      <c r="BT537" s="263"/>
      <c r="BU537" s="263"/>
      <c r="BV537" s="263"/>
      <c r="BW537" s="263"/>
      <c r="BX537" s="263"/>
      <c r="BY537" s="263"/>
      <c r="BZ537" s="263"/>
      <c r="CA537" s="263"/>
      <c r="CB537" s="263"/>
      <c r="CC537" s="263"/>
      <c r="CD537" s="263"/>
      <c r="CE537" s="263"/>
      <c r="CF537" s="263"/>
      <c r="CG537" s="263"/>
      <c r="CH537" s="263"/>
      <c r="CI537" s="263"/>
      <c r="CJ537" s="263"/>
      <c r="CK537" s="263"/>
      <c r="CL537" s="263"/>
      <c r="CM537" s="263"/>
      <c r="CN537" s="263"/>
      <c r="CO537" s="263"/>
      <c r="CP537" s="263"/>
      <c r="CQ537" s="263"/>
      <c r="CR537" s="263"/>
      <c r="CS537" s="263"/>
      <c r="CT537" s="263"/>
      <c r="CU537" s="263"/>
      <c r="CV537" s="263"/>
      <c r="CW537" s="263"/>
      <c r="CX537" s="263"/>
      <c r="CY537" s="263"/>
      <c r="CZ537" s="263"/>
      <c r="DA537" s="263"/>
      <c r="DB537" s="263"/>
      <c r="DC537" s="263"/>
      <c r="DD537" s="263"/>
      <c r="DE537" s="263"/>
      <c r="DF537" s="263"/>
      <c r="DG537" s="263"/>
      <c r="DH537" s="263"/>
      <c r="DI537" s="263"/>
      <c r="DJ537" s="263"/>
      <c r="DK537" s="263"/>
      <c r="DL537" s="263"/>
      <c r="DM537" s="263"/>
      <c r="DN537" s="263"/>
      <c r="DO537" s="263"/>
      <c r="DP537" s="263"/>
      <c r="DQ537" s="263"/>
      <c r="DR537" s="263"/>
      <c r="DS537" s="263"/>
      <c r="DT537" s="263"/>
      <c r="DU537" s="263"/>
      <c r="DV537" s="263"/>
      <c r="DW537" s="263"/>
      <c r="DX537" s="263"/>
      <c r="DY537" s="263"/>
      <c r="DZ537" s="263"/>
      <c r="EA537" s="263"/>
      <c r="EB537" s="263"/>
      <c r="EC537" s="263"/>
      <c r="ED537" s="263"/>
      <c r="EE537" s="263"/>
      <c r="EF537" s="263"/>
      <c r="EG537" s="263"/>
      <c r="EH537" s="263"/>
      <c r="EI537" s="263"/>
      <c r="EJ537" s="263"/>
      <c r="EK537" s="263"/>
      <c r="EL537" s="263"/>
      <c r="EM537" s="263"/>
      <c r="EN537" s="263"/>
      <c r="EO537" s="263"/>
      <c r="EP537" s="263"/>
      <c r="EQ537" s="263"/>
      <c r="ER537" s="263"/>
      <c r="ES537" s="263"/>
      <c r="ET537" s="263"/>
      <c r="EU537" s="263"/>
      <c r="EV537" s="263"/>
      <c r="EW537" s="263"/>
      <c r="EX537" s="263"/>
      <c r="EY537" s="263"/>
      <c r="EZ537" s="263"/>
      <c r="FA537" s="263"/>
      <c r="FB537" s="263"/>
      <c r="FC537" s="263"/>
      <c r="FD537" s="263"/>
      <c r="FE537" s="263"/>
      <c r="FF537" s="263"/>
      <c r="FG537" s="263"/>
      <c r="FH537" s="263"/>
      <c r="FI537" s="263"/>
      <c r="FJ537" s="263"/>
      <c r="FK537" s="263"/>
      <c r="FL537" s="263"/>
      <c r="FM537" s="263"/>
      <c r="FN537" s="263"/>
      <c r="FO537" s="263"/>
      <c r="FP537" s="263"/>
      <c r="FQ537" s="263"/>
      <c r="FR537" s="263"/>
      <c r="FS537" s="263"/>
      <c r="FT537" s="263"/>
      <c r="FU537" s="263"/>
      <c r="FV537" s="263"/>
      <c r="FW537" s="263"/>
      <c r="FX537" s="263"/>
      <c r="FY537" s="263"/>
      <c r="FZ537" s="263"/>
      <c r="GA537" s="263"/>
      <c r="GB537" s="263"/>
      <c r="GC537" s="263"/>
      <c r="GD537" s="263"/>
      <c r="GE537" s="263"/>
      <c r="GF537" s="263"/>
      <c r="GG537" s="263"/>
      <c r="GH537" s="263"/>
      <c r="GI537" s="263"/>
      <c r="GJ537" s="263"/>
      <c r="GK537" s="263"/>
      <c r="GL537" s="263"/>
      <c r="GM537" s="263"/>
      <c r="GN537" s="263"/>
      <c r="GO537" s="263"/>
      <c r="GP537" s="263"/>
      <c r="GQ537" s="263"/>
      <c r="GR537" s="263"/>
      <c r="GS537" s="263"/>
      <c r="GT537" s="263"/>
      <c r="GU537" s="263"/>
      <c r="GV537" s="263"/>
      <c r="GW537" s="263"/>
      <c r="GX537" s="263"/>
      <c r="GY537" s="263"/>
      <c r="GZ537" s="263"/>
      <c r="HA537" s="263"/>
      <c r="HB537" s="263"/>
      <c r="HC537" s="263"/>
      <c r="HD537" s="263"/>
      <c r="HE537" s="263"/>
      <c r="HF537" s="263"/>
      <c r="HG537" s="263"/>
      <c r="HH537" s="263"/>
      <c r="HI537" s="263"/>
      <c r="HJ537" s="263"/>
      <c r="HK537" s="263"/>
      <c r="HL537" s="263"/>
      <c r="HM537" s="263"/>
      <c r="HN537" s="263"/>
      <c r="HO537" s="263"/>
      <c r="HP537" s="263"/>
      <c r="HQ537" s="263"/>
      <c r="HR537" s="263"/>
      <c r="HS537" s="263"/>
      <c r="HT537" s="263"/>
      <c r="HU537" s="263"/>
      <c r="HV537" s="263"/>
      <c r="HW537" s="263"/>
      <c r="HX537" s="263"/>
      <c r="HY537" s="263"/>
      <c r="HZ537" s="263"/>
      <c r="IA537" s="263"/>
      <c r="IB537" s="263"/>
      <c r="IC537" s="263"/>
      <c r="ID537" s="263"/>
      <c r="IE537" s="263"/>
      <c r="IF537" s="263"/>
      <c r="IG537" s="263"/>
      <c r="IH537" s="263"/>
      <c r="II537" s="263"/>
      <c r="IJ537" s="263"/>
      <c r="IK537" s="263"/>
      <c r="IL537" s="263"/>
      <c r="IM537" s="263"/>
      <c r="IN537" s="263"/>
      <c r="IO537" s="263"/>
      <c r="IP537" s="263"/>
      <c r="IQ537" s="263"/>
      <c r="IR537" s="263"/>
      <c r="IS537" s="263"/>
      <c r="IT537" s="263"/>
      <c r="IU537" s="263"/>
      <c r="IV537" s="263"/>
      <c r="IW537" s="263"/>
      <c r="IX537" s="263"/>
      <c r="IY537" s="263"/>
      <c r="IZ537" s="263"/>
      <c r="JA537" s="263"/>
      <c r="JB537" s="263"/>
      <c r="JC537" s="263"/>
      <c r="JD537" s="263"/>
      <c r="JE537" s="263"/>
      <c r="JF537" s="263"/>
      <c r="JG537" s="263"/>
      <c r="JH537" s="263"/>
      <c r="JI537" s="263"/>
      <c r="JJ537" s="263"/>
      <c r="JK537" s="263"/>
      <c r="JL537" s="263"/>
      <c r="JM537" s="263"/>
      <c r="JN537" s="263"/>
      <c r="JO537" s="263"/>
      <c r="JP537" s="263"/>
      <c r="JQ537" s="263"/>
      <c r="JR537" s="263"/>
      <c r="JS537" s="263"/>
      <c r="JT537" s="263"/>
      <c r="JU537" s="263"/>
      <c r="JV537" s="263"/>
      <c r="JW537" s="263"/>
      <c r="JX537" s="263"/>
      <c r="JY537" s="263"/>
      <c r="JZ537" s="263"/>
      <c r="KA537" s="263"/>
      <c r="KB537" s="263"/>
      <c r="KC537" s="263"/>
      <c r="KD537" s="263"/>
      <c r="KE537" s="263"/>
      <c r="KF537" s="263"/>
      <c r="KG537" s="263"/>
      <c r="KH537" s="263"/>
      <c r="KI537" s="263"/>
      <c r="KJ537" s="263"/>
      <c r="KK537" s="263"/>
      <c r="KL537" s="263"/>
      <c r="KM537" s="263"/>
      <c r="KN537" s="263"/>
      <c r="KO537" s="263"/>
      <c r="KP537" s="263"/>
      <c r="KQ537" s="263"/>
      <c r="KR537" s="263"/>
      <c r="KS537" s="263"/>
      <c r="KT537" s="263"/>
      <c r="KU537" s="263"/>
      <c r="KV537" s="263"/>
      <c r="KW537" s="263"/>
      <c r="KX537" s="263"/>
      <c r="KY537" s="263"/>
      <c r="KZ537" s="263"/>
      <c r="LA537" s="263"/>
      <c r="LB537" s="263"/>
      <c r="LC537" s="263"/>
      <c r="LD537" s="263"/>
      <c r="LE537" s="263"/>
      <c r="LF537" s="263"/>
      <c r="LG537" s="263"/>
      <c r="LH537" s="263"/>
      <c r="LI537" s="263"/>
      <c r="LJ537" s="263"/>
      <c r="LK537" s="263"/>
      <c r="LL537" s="263"/>
      <c r="LM537" s="263"/>
      <c r="LN537" s="263"/>
      <c r="LO537" s="263"/>
      <c r="LP537" s="263"/>
      <c r="LQ537" s="263"/>
      <c r="LR537" s="263"/>
      <c r="LS537" s="263"/>
      <c r="LT537" s="263"/>
      <c r="LU537" s="263"/>
      <c r="LV537" s="263"/>
      <c r="LW537" s="263"/>
      <c r="LX537" s="263"/>
      <c r="LY537" s="263"/>
      <c r="LZ537" s="263"/>
      <c r="MA537" s="263"/>
      <c r="MB537" s="263"/>
      <c r="MC537" s="263"/>
      <c r="MD537" s="263"/>
      <c r="ME537" s="263"/>
      <c r="MF537" s="263"/>
      <c r="MG537" s="263"/>
      <c r="MH537" s="263"/>
      <c r="MI537" s="263"/>
      <c r="MJ537" s="263"/>
      <c r="MK537" s="263"/>
      <c r="ML537" s="263"/>
      <c r="MM537" s="263"/>
      <c r="MN537" s="263"/>
      <c r="MO537" s="263"/>
      <c r="MP537" s="263"/>
      <c r="MQ537" s="263"/>
      <c r="MR537" s="263"/>
      <c r="MS537" s="263"/>
      <c r="MT537" s="263"/>
      <c r="MU537" s="263"/>
      <c r="MV537" s="263"/>
      <c r="MW537" s="263"/>
      <c r="MX537" s="263"/>
      <c r="MY537" s="263"/>
      <c r="MZ537" s="263"/>
      <c r="NA537" s="263"/>
      <c r="NB537" s="263"/>
      <c r="NC537" s="263"/>
      <c r="ND537" s="263"/>
      <c r="NE537" s="263"/>
      <c r="NF537" s="263"/>
      <c r="NG537" s="263"/>
      <c r="NH537" s="263"/>
      <c r="NI537" s="263"/>
      <c r="NJ537" s="263"/>
      <c r="NK537" s="263"/>
      <c r="NL537" s="263"/>
      <c r="NM537" s="263"/>
      <c r="NN537" s="263"/>
      <c r="NO537" s="263"/>
      <c r="NP537" s="263"/>
      <c r="NQ537" s="263"/>
      <c r="NR537" s="263"/>
      <c r="NS537" s="263"/>
      <c r="NT537" s="263"/>
      <c r="NU537" s="263"/>
      <c r="NV537" s="263"/>
      <c r="NW537" s="263"/>
      <c r="NX537" s="263"/>
      <c r="NY537" s="263"/>
      <c r="NZ537" s="263"/>
      <c r="OA537" s="263"/>
      <c r="OB537" s="263"/>
      <c r="OC537" s="263"/>
      <c r="OD537" s="263"/>
      <c r="OE537" s="263"/>
      <c r="OF537" s="263"/>
      <c r="OG537" s="263"/>
      <c r="OH537" s="263"/>
      <c r="OI537" s="263"/>
      <c r="OJ537" s="263"/>
      <c r="OK537" s="263"/>
      <c r="OL537" s="263"/>
      <c r="OM537" s="263"/>
      <c r="ON537" s="263"/>
      <c r="OO537" s="263"/>
      <c r="OP537" s="263"/>
      <c r="OQ537" s="263"/>
      <c r="OR537" s="263"/>
      <c r="OS537" s="263"/>
      <c r="OT537" s="263"/>
      <c r="OU537" s="263"/>
      <c r="OV537" s="263"/>
      <c r="OW537" s="263"/>
      <c r="OX537" s="263"/>
      <c r="OY537" s="263"/>
      <c r="OZ537" s="263"/>
      <c r="PA537" s="263"/>
      <c r="PB537" s="263"/>
      <c r="PC537" s="263"/>
      <c r="PD537" s="263"/>
      <c r="PE537" s="263"/>
      <c r="PF537" s="263"/>
      <c r="PG537" s="263"/>
      <c r="PH537" s="263"/>
      <c r="PI537" s="263"/>
      <c r="PJ537" s="263"/>
      <c r="PK537" s="263"/>
      <c r="PL537" s="263"/>
      <c r="PM537" s="263"/>
      <c r="PN537" s="263"/>
      <c r="PO537" s="263"/>
      <c r="PP537" s="263"/>
      <c r="PQ537" s="263"/>
      <c r="PR537" s="263"/>
      <c r="PS537" s="263"/>
      <c r="PT537" s="263"/>
      <c r="PU537" s="263"/>
      <c r="PV537" s="263"/>
      <c r="PW537" s="263"/>
      <c r="PX537" s="263"/>
      <c r="PY537" s="263"/>
      <c r="PZ537" s="263"/>
      <c r="QA537" s="263"/>
      <c r="QB537" s="263"/>
      <c r="QC537" s="263"/>
      <c r="QD537" s="263"/>
      <c r="QE537" s="263"/>
      <c r="QF537" s="263"/>
      <c r="QG537" s="263"/>
      <c r="QH537" s="263"/>
      <c r="QI537" s="263"/>
      <c r="QJ537" s="263"/>
      <c r="QK537" s="263"/>
      <c r="QL537" s="263"/>
      <c r="QM537" s="263"/>
      <c r="QN537" s="263"/>
      <c r="QO537" s="263"/>
      <c r="QP537" s="263"/>
      <c r="QQ537" s="263"/>
      <c r="QR537" s="263"/>
      <c r="QS537" s="263"/>
      <c r="QT537" s="263"/>
      <c r="QU537" s="263"/>
      <c r="QV537" s="263"/>
      <c r="QW537" s="263"/>
      <c r="QX537" s="263"/>
      <c r="QY537" s="263"/>
      <c r="QZ537" s="263"/>
      <c r="RA537" s="263"/>
      <c r="RB537" s="263"/>
      <c r="RC537" s="263"/>
      <c r="RD537" s="263"/>
      <c r="RE537" s="263"/>
      <c r="RF537" s="263"/>
      <c r="RG537" s="263"/>
      <c r="RH537" s="263"/>
      <c r="RI537" s="263"/>
      <c r="RJ537" s="263"/>
      <c r="RK537" s="263"/>
      <c r="RL537" s="263"/>
      <c r="RM537" s="263"/>
      <c r="RN537" s="263"/>
      <c r="RO537" s="263"/>
      <c r="RP537" s="263"/>
      <c r="RQ537" s="263"/>
      <c r="RR537" s="263"/>
      <c r="RS537" s="263"/>
      <c r="RT537" s="263"/>
      <c r="RU537" s="263"/>
      <c r="RV537" s="263"/>
      <c r="RW537" s="263"/>
      <c r="RX537" s="263"/>
      <c r="RY537" s="263"/>
      <c r="RZ537" s="263"/>
      <c r="SA537" s="263"/>
      <c r="SB537" s="263"/>
      <c r="SC537" s="263"/>
      <c r="SD537" s="263"/>
      <c r="SE537" s="263"/>
      <c r="SF537" s="263"/>
      <c r="SG537" s="263"/>
      <c r="SH537" s="263"/>
      <c r="SI537" s="263"/>
      <c r="SJ537" s="263"/>
      <c r="SK537" s="263"/>
      <c r="SL537" s="263"/>
      <c r="SM537" s="263"/>
      <c r="SN537" s="263"/>
      <c r="SO537" s="263"/>
      <c r="SP537" s="263"/>
      <c r="SQ537" s="263"/>
      <c r="SR537" s="263"/>
      <c r="SS537" s="263"/>
      <c r="ST537" s="263"/>
      <c r="SU537" s="263"/>
      <c r="SV537" s="263"/>
      <c r="SW537" s="263"/>
      <c r="SX537" s="263"/>
      <c r="SY537" s="263"/>
      <c r="SZ537" s="263"/>
      <c r="TA537" s="263"/>
      <c r="TB537" s="263"/>
      <c r="TC537" s="263"/>
      <c r="TD537" s="263"/>
      <c r="TE537" s="263"/>
      <c r="TF537" s="263"/>
      <c r="TG537" s="263"/>
      <c r="TH537" s="263"/>
      <c r="TI537" s="263"/>
      <c r="TJ537" s="263"/>
      <c r="TK537" s="263"/>
      <c r="TL537" s="263"/>
      <c r="TM537" s="263"/>
      <c r="TN537" s="263"/>
      <c r="TO537" s="263"/>
      <c r="TP537" s="263"/>
      <c r="TQ537" s="263"/>
      <c r="TR537" s="263"/>
      <c r="TS537" s="263"/>
      <c r="TT537" s="263"/>
      <c r="TU537" s="263"/>
      <c r="TV537" s="263"/>
      <c r="TW537" s="263"/>
      <c r="TX537" s="263"/>
      <c r="TY537" s="263"/>
      <c r="TZ537" s="263"/>
      <c r="UA537" s="263"/>
      <c r="UB537" s="263"/>
      <c r="UC537" s="263"/>
      <c r="UD537" s="263"/>
      <c r="UE537" s="263"/>
      <c r="UF537" s="263"/>
      <c r="UG537" s="263"/>
      <c r="UH537" s="263"/>
      <c r="UI537" s="263"/>
      <c r="UJ537" s="263"/>
      <c r="UK537" s="263"/>
      <c r="UL537" s="263"/>
      <c r="UM537" s="263"/>
      <c r="UN537" s="263"/>
      <c r="UO537" s="263"/>
      <c r="UP537" s="263"/>
      <c r="UQ537" s="263"/>
      <c r="UR537" s="263"/>
      <c r="US537" s="263"/>
      <c r="UT537" s="263"/>
      <c r="UU537" s="263"/>
      <c r="UV537" s="263"/>
      <c r="UW537" s="263"/>
      <c r="UX537" s="263"/>
      <c r="UY537" s="263"/>
      <c r="UZ537" s="263"/>
      <c r="VA537" s="263"/>
      <c r="VB537" s="263"/>
      <c r="VC537" s="263"/>
      <c r="VD537" s="263"/>
      <c r="VE537" s="263"/>
      <c r="VF537" s="263"/>
      <c r="VG537" s="263"/>
      <c r="VH537" s="263"/>
      <c r="VI537" s="263"/>
      <c r="VJ537" s="263"/>
      <c r="VK537" s="263"/>
      <c r="VL537" s="263"/>
      <c r="VM537" s="263"/>
      <c r="VN537" s="263"/>
      <c r="VO537" s="263"/>
      <c r="VP537" s="263"/>
      <c r="VQ537" s="263"/>
      <c r="VR537" s="263"/>
      <c r="VS537" s="263"/>
      <c r="VT537" s="263"/>
      <c r="VU537" s="263"/>
      <c r="VV537" s="263"/>
      <c r="VW537" s="263"/>
      <c r="VX537" s="263"/>
      <c r="VY537" s="263"/>
      <c r="VZ537" s="263"/>
      <c r="WA537" s="263"/>
      <c r="WB537" s="263"/>
      <c r="WC537" s="263"/>
      <c r="WD537" s="263"/>
      <c r="WE537" s="263"/>
      <c r="WF537" s="263"/>
      <c r="WG537" s="263"/>
      <c r="WH537" s="263"/>
      <c r="WI537" s="263"/>
      <c r="WJ537" s="263"/>
      <c r="WK537" s="263"/>
      <c r="WL537" s="263"/>
      <c r="WM537" s="263"/>
      <c r="WN537" s="263"/>
      <c r="WO537" s="263"/>
      <c r="WP537" s="263"/>
      <c r="WQ537" s="263"/>
      <c r="WR537" s="263"/>
      <c r="WS537" s="263"/>
      <c r="WT537" s="263"/>
      <c r="WU537" s="263"/>
      <c r="WV537" s="263"/>
      <c r="WW537" s="263"/>
      <c r="WX537" s="263"/>
      <c r="WY537" s="263"/>
      <c r="WZ537" s="263"/>
      <c r="XA537" s="263"/>
      <c r="XB537" s="263"/>
      <c r="XC537" s="263"/>
      <c r="XD537" s="263"/>
      <c r="XE537" s="263"/>
      <c r="XF537" s="263"/>
      <c r="XG537" s="263"/>
      <c r="XH537" s="263"/>
      <c r="XI537" s="263"/>
      <c r="XJ537" s="263"/>
      <c r="XK537" s="263"/>
      <c r="XL537" s="263"/>
      <c r="XM537" s="263"/>
      <c r="XN537" s="263"/>
      <c r="XO537" s="263"/>
      <c r="XP537" s="263"/>
      <c r="XQ537" s="263"/>
      <c r="XR537" s="263"/>
      <c r="XS537" s="263"/>
      <c r="XT537" s="263"/>
      <c r="XU537" s="263"/>
      <c r="XV537" s="263"/>
      <c r="XW537" s="263"/>
      <c r="XX537" s="263"/>
      <c r="XY537" s="263"/>
      <c r="XZ537" s="263"/>
      <c r="YA537" s="263"/>
      <c r="YB537" s="263"/>
      <c r="YC537" s="263"/>
      <c r="YD537" s="263"/>
      <c r="YE537" s="263"/>
      <c r="YF537" s="263"/>
      <c r="YG537" s="263"/>
      <c r="YH537" s="263"/>
      <c r="YI537" s="263"/>
      <c r="YJ537" s="263"/>
      <c r="YK537" s="263"/>
      <c r="YL537" s="263"/>
      <c r="YM537" s="263"/>
      <c r="YN537" s="263"/>
      <c r="YO537" s="263"/>
      <c r="YP537" s="263"/>
      <c r="YQ537" s="263"/>
      <c r="YR537" s="263"/>
      <c r="YS537" s="263"/>
      <c r="YT537" s="263"/>
      <c r="YU537" s="263"/>
      <c r="YV537" s="263"/>
      <c r="YW537" s="263"/>
      <c r="YX537" s="263"/>
      <c r="YY537" s="263"/>
      <c r="YZ537" s="263"/>
      <c r="ZA537" s="263"/>
      <c r="ZB537" s="263"/>
      <c r="ZC537" s="263"/>
      <c r="ZD537" s="263"/>
      <c r="ZE537" s="263"/>
      <c r="ZF537" s="263"/>
      <c r="ZG537" s="263"/>
      <c r="ZH537" s="263"/>
      <c r="ZI537" s="263"/>
      <c r="ZJ537" s="263"/>
      <c r="ZK537" s="263"/>
      <c r="ZL537" s="263"/>
      <c r="ZM537" s="263"/>
      <c r="ZN537" s="263"/>
      <c r="ZO537" s="263"/>
      <c r="ZP537" s="263"/>
      <c r="ZQ537" s="263"/>
      <c r="ZR537" s="263"/>
      <c r="ZS537" s="263"/>
      <c r="ZT537" s="263"/>
      <c r="ZU537" s="263"/>
      <c r="ZV537" s="263"/>
      <c r="ZW537" s="263"/>
      <c r="ZX537" s="263"/>
      <c r="ZY537" s="263"/>
      <c r="ZZ537" s="263"/>
      <c r="AAA537" s="263"/>
      <c r="AAB537" s="263"/>
      <c r="AAC537" s="263"/>
      <c r="AAD537" s="263"/>
      <c r="AAE537" s="263"/>
      <c r="AAF537" s="263"/>
      <c r="AAG537" s="263"/>
      <c r="AAH537" s="263"/>
      <c r="AAI537" s="263"/>
      <c r="AAJ537" s="263"/>
      <c r="AAK537" s="263"/>
      <c r="AAL537" s="263"/>
      <c r="AAM537" s="263"/>
      <c r="AAN537" s="263"/>
      <c r="AAO537" s="263"/>
      <c r="AAP537" s="263"/>
      <c r="AAQ537" s="263"/>
      <c r="AAR537" s="263"/>
      <c r="AAS537" s="263"/>
      <c r="AAT537" s="263"/>
      <c r="AAU537" s="263"/>
      <c r="AAV537" s="263"/>
      <c r="AAW537" s="263"/>
      <c r="AAX537" s="263"/>
      <c r="AAY537" s="263"/>
      <c r="AAZ537" s="263"/>
      <c r="ABA537" s="263"/>
      <c r="ABB537" s="263"/>
      <c r="ABC537" s="263"/>
      <c r="ABD537" s="263"/>
      <c r="ABE537" s="263"/>
      <c r="ABF537" s="263"/>
      <c r="ABG537" s="263"/>
      <c r="ABH537" s="263"/>
      <c r="ABI537" s="263"/>
      <c r="ABJ537" s="263"/>
      <c r="ABK537" s="263"/>
      <c r="ABL537" s="263"/>
      <c r="ABM537" s="263"/>
      <c r="ABN537" s="263"/>
      <c r="ABO537" s="263"/>
      <c r="ABP537" s="263"/>
      <c r="ABQ537" s="263"/>
      <c r="ABR537" s="263"/>
      <c r="ABS537" s="263"/>
      <c r="ABT537" s="263"/>
      <c r="ABU537" s="263"/>
      <c r="ABV537" s="263"/>
      <c r="ABW537" s="263"/>
      <c r="ABX537" s="263"/>
      <c r="ABY537" s="263"/>
      <c r="ABZ537" s="263"/>
      <c r="ACA537" s="263"/>
      <c r="ACB537" s="263"/>
      <c r="ACC537" s="263"/>
      <c r="ACD537" s="263"/>
      <c r="ACE537" s="263"/>
      <c r="ACF537" s="263"/>
      <c r="ACG537" s="263"/>
      <c r="ACH537" s="263"/>
      <c r="ACI537" s="263"/>
      <c r="ACJ537" s="263"/>
      <c r="ACK537" s="263"/>
      <c r="ACL537" s="263"/>
      <c r="ACM537" s="263"/>
      <c r="ACN537" s="263"/>
      <c r="ACO537" s="263"/>
      <c r="ACP537" s="263"/>
      <c r="ACQ537" s="263"/>
      <c r="ACR537" s="263"/>
      <c r="ACS537" s="263"/>
      <c r="ACT537" s="263"/>
      <c r="ACU537" s="263"/>
      <c r="ACV537" s="263"/>
      <c r="ACW537" s="263"/>
      <c r="ACX537" s="263"/>
      <c r="ACY537" s="263"/>
      <c r="ACZ537" s="263"/>
      <c r="ADA537" s="263"/>
      <c r="ADB537" s="263"/>
      <c r="ADC537" s="263"/>
      <c r="ADD537" s="263"/>
      <c r="ADE537" s="263"/>
      <c r="ADF537" s="263"/>
      <c r="ADG537" s="263"/>
      <c r="ADH537" s="263"/>
      <c r="ADI537" s="263"/>
      <c r="ADJ537" s="263"/>
      <c r="ADK537" s="263"/>
      <c r="ADL537" s="263"/>
      <c r="ADM537" s="263"/>
      <c r="ADN537" s="263"/>
      <c r="ADO537" s="263"/>
      <c r="ADP537" s="263"/>
      <c r="ADQ537" s="263"/>
      <c r="ADR537" s="263"/>
      <c r="ADS537" s="263"/>
      <c r="ADT537" s="263"/>
      <c r="ADU537" s="263"/>
      <c r="ADV537" s="263"/>
      <c r="ADW537" s="263"/>
      <c r="ADX537" s="263"/>
      <c r="ADY537" s="263"/>
      <c r="ADZ537" s="263"/>
      <c r="AEA537" s="263"/>
      <c r="AEB537" s="263"/>
      <c r="AEC537" s="263"/>
      <c r="AED537" s="263"/>
      <c r="AEE537" s="263"/>
      <c r="AEF537" s="263"/>
      <c r="AEG537" s="263"/>
      <c r="AEH537" s="263"/>
      <c r="AEI537" s="263"/>
      <c r="AEJ537" s="263"/>
      <c r="AEK537" s="263"/>
      <c r="AEL537" s="263"/>
      <c r="AEM537" s="263"/>
      <c r="AEN537" s="263"/>
      <c r="AEO537" s="263"/>
      <c r="AEP537" s="263"/>
      <c r="AEQ537" s="263"/>
      <c r="AER537" s="263"/>
      <c r="AES537" s="263"/>
      <c r="AET537" s="263"/>
      <c r="AEU537" s="263"/>
      <c r="AEV537" s="263"/>
      <c r="AEW537" s="263"/>
      <c r="AEX537" s="263"/>
      <c r="AEY537" s="263"/>
      <c r="AEZ537" s="263"/>
      <c r="AFA537" s="263"/>
      <c r="AFB537" s="263"/>
      <c r="AFC537" s="263"/>
      <c r="AFD537" s="263"/>
      <c r="AFE537" s="263"/>
      <c r="AFF537" s="263"/>
      <c r="AFG537" s="263"/>
      <c r="AFH537" s="263"/>
      <c r="AFI537" s="263"/>
      <c r="AFJ537" s="263"/>
      <c r="AFK537" s="263"/>
      <c r="AFL537" s="263"/>
      <c r="AFM537" s="263"/>
      <c r="AFN537" s="263"/>
      <c r="AFO537" s="263"/>
      <c r="AFP537" s="263"/>
      <c r="AFQ537" s="263"/>
      <c r="AFR537" s="263"/>
      <c r="AFS537" s="263"/>
      <c r="AFT537" s="263"/>
      <c r="AFU537" s="263"/>
      <c r="AFV537" s="263"/>
      <c r="AFW537" s="263"/>
      <c r="AFX537" s="263"/>
      <c r="AFY537" s="263"/>
      <c r="AFZ537" s="263"/>
      <c r="AGA537" s="263"/>
      <c r="AGB537" s="263"/>
      <c r="AGC537" s="263"/>
      <c r="AGD537" s="263"/>
      <c r="AGE537" s="263"/>
      <c r="AGF537" s="263"/>
      <c r="AGG537" s="263"/>
      <c r="AGH537" s="263"/>
      <c r="AGI537" s="263"/>
      <c r="AGJ537" s="263"/>
      <c r="AGK537" s="263"/>
      <c r="AGL537" s="263"/>
      <c r="AGM537" s="263"/>
      <c r="AGN537" s="263"/>
      <c r="AGO537" s="263"/>
      <c r="AGP537" s="263"/>
      <c r="AGQ537" s="263"/>
      <c r="AGR537" s="263"/>
      <c r="AGS537" s="263"/>
      <c r="AGT537" s="263"/>
      <c r="AGU537" s="263"/>
      <c r="AGV537" s="263"/>
      <c r="AGW537" s="263"/>
      <c r="AGX537" s="263"/>
      <c r="AGY537" s="263"/>
      <c r="AGZ537" s="263"/>
      <c r="AHA537" s="263"/>
      <c r="AHB537" s="263"/>
      <c r="AHC537" s="263"/>
      <c r="AHD537" s="263"/>
      <c r="AHE537" s="263"/>
      <c r="AHF537" s="263"/>
      <c r="AHG537" s="263"/>
      <c r="AHH537" s="263"/>
      <c r="AHI537" s="263"/>
      <c r="AHJ537" s="263"/>
      <c r="AHK537" s="263"/>
      <c r="AHL537" s="263"/>
      <c r="AHM537" s="263"/>
      <c r="AHN537" s="263"/>
      <c r="AHO537" s="263"/>
      <c r="AHP537" s="263"/>
      <c r="AHQ537" s="263"/>
      <c r="AHR537" s="263"/>
      <c r="AHS537" s="263"/>
      <c r="AHT537" s="263"/>
      <c r="AHU537" s="263"/>
      <c r="AHV537" s="263"/>
      <c r="AHW537" s="263"/>
      <c r="AHX537" s="263"/>
      <c r="AHY537" s="263"/>
      <c r="AHZ537" s="263"/>
      <c r="AIA537" s="263"/>
      <c r="AIB537" s="263"/>
      <c r="AIC537" s="263"/>
      <c r="AID537" s="263"/>
      <c r="AIE537" s="263"/>
      <c r="AIF537" s="263"/>
      <c r="AIG537" s="263"/>
      <c r="AIH537" s="263"/>
      <c r="AII537" s="263"/>
      <c r="AIJ537" s="263"/>
      <c r="AIK537" s="263"/>
      <c r="AIL537" s="263"/>
      <c r="AIM537" s="263"/>
      <c r="AIN537" s="263"/>
      <c r="AIO537" s="263"/>
      <c r="AIP537" s="263"/>
      <c r="AIQ537" s="263"/>
      <c r="AIR537" s="263"/>
      <c r="AIS537" s="263"/>
      <c r="AIT537" s="263"/>
      <c r="AIU537" s="263"/>
      <c r="AIV537" s="263"/>
      <c r="AIW537" s="263"/>
      <c r="AIX537" s="263"/>
      <c r="AIY537" s="263"/>
      <c r="AIZ537" s="263"/>
      <c r="AJA537" s="263"/>
      <c r="AJB537" s="263"/>
      <c r="AJC537" s="263"/>
      <c r="AJD537" s="263"/>
      <c r="AJE537" s="263"/>
      <c r="AJF537" s="263"/>
      <c r="AJG537" s="263"/>
      <c r="AJH537" s="263"/>
      <c r="AJI537" s="263"/>
      <c r="AJJ537" s="263"/>
      <c r="AJK537" s="263"/>
      <c r="AJL537" s="263"/>
      <c r="AJM537" s="263"/>
      <c r="AJN537" s="263"/>
      <c r="AJO537" s="263"/>
      <c r="AJP537" s="263"/>
      <c r="AJQ537" s="263"/>
      <c r="AJR537" s="263"/>
      <c r="AJS537" s="263"/>
      <c r="AJT537" s="263"/>
      <c r="AJU537" s="263"/>
      <c r="AJV537" s="263"/>
      <c r="AJW537" s="263"/>
      <c r="AJX537" s="263"/>
      <c r="AJY537" s="263"/>
      <c r="AJZ537" s="263"/>
      <c r="AKA537" s="263"/>
      <c r="AKB537" s="263"/>
      <c r="AKC537" s="263"/>
      <c r="AKD537" s="263"/>
      <c r="AKE537" s="263"/>
      <c r="AKF537" s="263"/>
      <c r="AKG537" s="263"/>
      <c r="AKH537" s="263"/>
      <c r="AKI537" s="263"/>
      <c r="AKJ537" s="263"/>
      <c r="AKK537" s="263"/>
      <c r="AKL537" s="263"/>
      <c r="AKM537" s="263"/>
      <c r="AKN537" s="263"/>
      <c r="AKO537" s="263"/>
      <c r="AKP537" s="263"/>
      <c r="AKQ537" s="263"/>
      <c r="AKR537" s="263"/>
      <c r="AKS537" s="263"/>
      <c r="AKT537" s="263"/>
      <c r="AKU537" s="263"/>
      <c r="AKV537" s="263"/>
      <c r="AKW537" s="263"/>
      <c r="AKX537" s="263"/>
      <c r="AKY537" s="263"/>
      <c r="AKZ537" s="263"/>
      <c r="ALA537" s="263"/>
      <c r="ALB537" s="263"/>
      <c r="ALC537" s="263"/>
      <c r="ALD537" s="263"/>
      <c r="ALE537" s="263"/>
      <c r="ALF537" s="263"/>
      <c r="ALG537" s="263"/>
      <c r="ALH537" s="263"/>
      <c r="ALI537" s="263"/>
      <c r="ALJ537" s="263"/>
      <c r="ALK537" s="263"/>
      <c r="ALL537" s="263"/>
      <c r="ALM537" s="263"/>
      <c r="ALN537" s="263"/>
      <c r="ALO537" s="263"/>
      <c r="ALP537" s="263"/>
      <c r="ALQ537" s="263"/>
      <c r="ALR537" s="263"/>
      <c r="ALS537" s="263"/>
      <c r="ALT537" s="263"/>
      <c r="ALU537" s="263"/>
      <c r="ALV537" s="263"/>
      <c r="ALW537" s="263"/>
      <c r="ALX537" s="263"/>
      <c r="ALY537" s="263"/>
      <c r="ALZ537" s="263"/>
      <c r="AMA537" s="263"/>
      <c r="AMB537" s="263"/>
      <c r="AMC537" s="263"/>
      <c r="AMD537" s="263"/>
      <c r="AME537" s="263"/>
      <c r="AMF537" s="263"/>
      <c r="AMG537" s="263"/>
      <c r="AMH537" s="263"/>
      <c r="AMI537" s="263"/>
      <c r="AMJ537" s="263"/>
      <c r="AMK537" s="263"/>
      <c r="AML537" s="263"/>
      <c r="AMM537" s="263"/>
      <c r="AMN537" s="263"/>
      <c r="AMO537" s="263"/>
      <c r="AMP537" s="263"/>
      <c r="AMQ537" s="263"/>
      <c r="AMR537" s="263"/>
      <c r="AMS537" s="263"/>
      <c r="AMT537" s="263"/>
      <c r="AMU537" s="263"/>
      <c r="AMV537" s="263"/>
      <c r="AMW537" s="263"/>
      <c r="AMX537" s="263"/>
      <c r="AMY537" s="263"/>
      <c r="AMZ537" s="263"/>
      <c r="ANA537" s="263"/>
      <c r="ANB537" s="263"/>
      <c r="ANC537" s="263"/>
      <c r="AND537" s="263"/>
      <c r="ANE537" s="263"/>
      <c r="ANF537" s="263"/>
      <c r="ANG537" s="263"/>
      <c r="ANH537" s="263"/>
      <c r="ANI537" s="263"/>
      <c r="ANJ537" s="263"/>
      <c r="ANK537" s="263"/>
      <c r="ANL537" s="263"/>
      <c r="ANM537" s="263"/>
      <c r="ANN537" s="263"/>
      <c r="ANO537" s="263"/>
      <c r="ANP537" s="263"/>
      <c r="ANQ537" s="263"/>
      <c r="ANR537" s="263"/>
      <c r="ANS537" s="263"/>
      <c r="ANT537" s="263"/>
      <c r="ANU537" s="263"/>
      <c r="ANV537" s="263"/>
      <c r="ANW537" s="263"/>
      <c r="ANX537" s="263"/>
      <c r="ANY537" s="263"/>
      <c r="ANZ537" s="263"/>
      <c r="AOA537" s="263"/>
      <c r="AOB537" s="263"/>
      <c r="AOC537" s="263"/>
      <c r="AOD537" s="263"/>
      <c r="AOE537" s="263"/>
      <c r="AOF537" s="263"/>
      <c r="AOG537" s="263"/>
      <c r="AOH537" s="263"/>
      <c r="AOI537" s="263"/>
      <c r="AOJ537" s="263"/>
      <c r="AOK537" s="263"/>
      <c r="AOL537" s="263"/>
      <c r="AOM537" s="263"/>
      <c r="AON537" s="263"/>
      <c r="AOO537" s="263"/>
      <c r="AOP537" s="263"/>
      <c r="AOQ537" s="263"/>
      <c r="AOR537" s="263"/>
      <c r="AOS537" s="263"/>
      <c r="AOT537" s="263"/>
      <c r="AOU537" s="263"/>
    </row>
    <row r="538" spans="1:1087" s="264" customFormat="1">
      <c r="A538" s="332"/>
      <c r="B538" s="328"/>
      <c r="C538" s="292"/>
      <c r="D538" s="292"/>
      <c r="E538" s="292"/>
      <c r="F538" s="333"/>
      <c r="G538" s="334"/>
      <c r="H538" s="334"/>
      <c r="I538" s="335"/>
      <c r="J538" s="292"/>
      <c r="K538" s="336"/>
      <c r="L538" s="292"/>
      <c r="N538" s="263"/>
      <c r="O538" s="263"/>
      <c r="P538" s="263"/>
      <c r="Q538" s="263"/>
      <c r="R538" s="263"/>
      <c r="S538" s="263"/>
      <c r="T538" s="263"/>
      <c r="U538" s="263"/>
      <c r="V538" s="263"/>
      <c r="W538" s="263"/>
      <c r="X538" s="263"/>
      <c r="Y538" s="263"/>
      <c r="Z538" s="263"/>
      <c r="AA538" s="263"/>
      <c r="AB538" s="263"/>
      <c r="AC538" s="263"/>
      <c r="AD538" s="263"/>
      <c r="AE538" s="263"/>
      <c r="AF538" s="263"/>
      <c r="AG538" s="263"/>
      <c r="AH538" s="263"/>
      <c r="AI538" s="263"/>
      <c r="AJ538" s="263"/>
      <c r="AK538" s="263"/>
      <c r="AL538" s="263"/>
      <c r="AM538" s="263"/>
      <c r="AN538" s="263"/>
      <c r="AO538" s="263"/>
      <c r="AP538" s="263"/>
      <c r="AQ538" s="263"/>
      <c r="AR538" s="263"/>
      <c r="AS538" s="263"/>
      <c r="AT538" s="263"/>
      <c r="AU538" s="263"/>
      <c r="AV538" s="263"/>
      <c r="AW538" s="263"/>
      <c r="AX538" s="263"/>
      <c r="AY538" s="263"/>
      <c r="AZ538" s="263"/>
      <c r="BA538" s="263"/>
      <c r="BB538" s="263"/>
      <c r="BC538" s="263"/>
      <c r="BD538" s="263"/>
      <c r="BE538" s="263"/>
      <c r="BF538" s="263"/>
      <c r="BG538" s="263"/>
      <c r="BH538" s="263"/>
      <c r="BI538" s="263"/>
      <c r="BJ538" s="263"/>
      <c r="BK538" s="263"/>
      <c r="BL538" s="263"/>
      <c r="BM538" s="263"/>
      <c r="BN538" s="263"/>
      <c r="BO538" s="263"/>
      <c r="BP538" s="263"/>
      <c r="BQ538" s="263"/>
      <c r="BR538" s="263"/>
      <c r="BS538" s="263"/>
      <c r="BT538" s="263"/>
      <c r="BU538" s="263"/>
      <c r="BV538" s="263"/>
      <c r="BW538" s="263"/>
      <c r="BX538" s="263"/>
      <c r="BY538" s="263"/>
      <c r="BZ538" s="263"/>
      <c r="CA538" s="263"/>
      <c r="CB538" s="263"/>
      <c r="CC538" s="263"/>
      <c r="CD538" s="263"/>
      <c r="CE538" s="263"/>
      <c r="CF538" s="263"/>
      <c r="CG538" s="263"/>
      <c r="CH538" s="263"/>
      <c r="CI538" s="263"/>
      <c r="CJ538" s="263"/>
      <c r="CK538" s="263"/>
      <c r="CL538" s="263"/>
      <c r="CM538" s="263"/>
      <c r="CN538" s="263"/>
      <c r="CO538" s="263"/>
      <c r="CP538" s="263"/>
      <c r="CQ538" s="263"/>
      <c r="CR538" s="263"/>
      <c r="CS538" s="263"/>
      <c r="CT538" s="263"/>
      <c r="CU538" s="263"/>
      <c r="CV538" s="263"/>
      <c r="CW538" s="263"/>
      <c r="CX538" s="263"/>
      <c r="CY538" s="263"/>
      <c r="CZ538" s="263"/>
      <c r="DA538" s="263"/>
      <c r="DB538" s="263"/>
      <c r="DC538" s="263"/>
      <c r="DD538" s="263"/>
      <c r="DE538" s="263"/>
      <c r="DF538" s="263"/>
      <c r="DG538" s="263"/>
      <c r="DH538" s="263"/>
      <c r="DI538" s="263"/>
      <c r="DJ538" s="263"/>
      <c r="DK538" s="263"/>
      <c r="DL538" s="263"/>
      <c r="DM538" s="263"/>
      <c r="DN538" s="263"/>
      <c r="DO538" s="263"/>
      <c r="DP538" s="263"/>
      <c r="DQ538" s="263"/>
      <c r="DR538" s="263"/>
      <c r="DS538" s="263"/>
      <c r="DT538" s="263"/>
      <c r="DU538" s="263"/>
      <c r="DV538" s="263"/>
      <c r="DW538" s="263"/>
      <c r="DX538" s="263"/>
      <c r="DY538" s="263"/>
      <c r="DZ538" s="263"/>
      <c r="EA538" s="263"/>
      <c r="EB538" s="263"/>
      <c r="EC538" s="263"/>
      <c r="ED538" s="263"/>
      <c r="EE538" s="263"/>
      <c r="EF538" s="263"/>
      <c r="EG538" s="263"/>
      <c r="EH538" s="263"/>
      <c r="EI538" s="263"/>
      <c r="EJ538" s="263"/>
      <c r="EK538" s="263"/>
      <c r="EL538" s="263"/>
      <c r="EM538" s="263"/>
      <c r="EN538" s="263"/>
      <c r="EO538" s="263"/>
      <c r="EP538" s="263"/>
      <c r="EQ538" s="263"/>
      <c r="ER538" s="263"/>
      <c r="ES538" s="263"/>
      <c r="ET538" s="263"/>
      <c r="EU538" s="263"/>
      <c r="EV538" s="263"/>
      <c r="EW538" s="263"/>
      <c r="EX538" s="263"/>
      <c r="EY538" s="263"/>
      <c r="EZ538" s="263"/>
      <c r="FA538" s="263"/>
      <c r="FB538" s="263"/>
      <c r="FC538" s="263"/>
      <c r="FD538" s="263"/>
      <c r="FE538" s="263"/>
      <c r="FF538" s="263"/>
      <c r="FG538" s="263"/>
      <c r="FH538" s="263"/>
      <c r="FI538" s="263"/>
      <c r="FJ538" s="263"/>
      <c r="FK538" s="263"/>
      <c r="FL538" s="263"/>
      <c r="FM538" s="263"/>
      <c r="FN538" s="263"/>
      <c r="FO538" s="263"/>
      <c r="FP538" s="263"/>
      <c r="FQ538" s="263"/>
      <c r="FR538" s="263"/>
      <c r="FS538" s="263"/>
      <c r="FT538" s="263"/>
      <c r="FU538" s="263"/>
      <c r="FV538" s="263"/>
      <c r="FW538" s="263"/>
      <c r="FX538" s="263"/>
      <c r="FY538" s="263"/>
      <c r="FZ538" s="263"/>
      <c r="GA538" s="263"/>
      <c r="GB538" s="263"/>
      <c r="GC538" s="263"/>
      <c r="GD538" s="263"/>
      <c r="GE538" s="263"/>
      <c r="GF538" s="263"/>
      <c r="GG538" s="263"/>
      <c r="GH538" s="263"/>
      <c r="GI538" s="263"/>
      <c r="GJ538" s="263"/>
      <c r="GK538" s="263"/>
      <c r="GL538" s="263"/>
      <c r="GM538" s="263"/>
      <c r="GN538" s="263"/>
      <c r="GO538" s="263"/>
      <c r="GP538" s="263"/>
      <c r="GQ538" s="263"/>
      <c r="GR538" s="263"/>
      <c r="GS538" s="263"/>
      <c r="GT538" s="263"/>
      <c r="GU538" s="263"/>
      <c r="GV538" s="263"/>
      <c r="GW538" s="263"/>
      <c r="GX538" s="263"/>
      <c r="GY538" s="263"/>
      <c r="GZ538" s="263"/>
      <c r="HA538" s="263"/>
      <c r="HB538" s="263"/>
      <c r="HC538" s="263"/>
      <c r="HD538" s="263"/>
      <c r="HE538" s="263"/>
      <c r="HF538" s="263"/>
      <c r="HG538" s="263"/>
      <c r="HH538" s="263"/>
      <c r="HI538" s="263"/>
      <c r="HJ538" s="263"/>
      <c r="HK538" s="263"/>
      <c r="HL538" s="263"/>
      <c r="HM538" s="263"/>
      <c r="HN538" s="263"/>
      <c r="HO538" s="263"/>
      <c r="HP538" s="263"/>
      <c r="HQ538" s="263"/>
      <c r="HR538" s="263"/>
      <c r="HS538" s="263"/>
      <c r="HT538" s="263"/>
      <c r="HU538" s="263"/>
      <c r="HV538" s="263"/>
      <c r="HW538" s="263"/>
      <c r="HX538" s="263"/>
      <c r="HY538" s="263"/>
      <c r="HZ538" s="263"/>
      <c r="IA538" s="263"/>
      <c r="IB538" s="263"/>
      <c r="IC538" s="263"/>
      <c r="ID538" s="263"/>
      <c r="IE538" s="263"/>
      <c r="IF538" s="263"/>
      <c r="IG538" s="263"/>
      <c r="IH538" s="263"/>
      <c r="II538" s="263"/>
      <c r="IJ538" s="263"/>
      <c r="IK538" s="263"/>
      <c r="IL538" s="263"/>
      <c r="IM538" s="263"/>
      <c r="IN538" s="263"/>
      <c r="IO538" s="263"/>
      <c r="IP538" s="263"/>
      <c r="IQ538" s="263"/>
      <c r="IR538" s="263"/>
      <c r="IS538" s="263"/>
      <c r="IT538" s="263"/>
      <c r="IU538" s="263"/>
      <c r="IV538" s="263"/>
      <c r="IW538" s="263"/>
      <c r="IX538" s="263"/>
      <c r="IY538" s="263"/>
      <c r="IZ538" s="263"/>
      <c r="JA538" s="263"/>
      <c r="JB538" s="263"/>
      <c r="JC538" s="263"/>
      <c r="JD538" s="263"/>
      <c r="JE538" s="263"/>
      <c r="JF538" s="263"/>
      <c r="JG538" s="263"/>
      <c r="JH538" s="263"/>
      <c r="JI538" s="263"/>
      <c r="JJ538" s="263"/>
      <c r="JK538" s="263"/>
      <c r="JL538" s="263"/>
      <c r="JM538" s="263"/>
      <c r="JN538" s="263"/>
      <c r="JO538" s="263"/>
      <c r="JP538" s="263"/>
      <c r="JQ538" s="263"/>
      <c r="JR538" s="263"/>
      <c r="JS538" s="263"/>
      <c r="JT538" s="263"/>
      <c r="JU538" s="263"/>
      <c r="JV538" s="263"/>
      <c r="JW538" s="263"/>
      <c r="JX538" s="263"/>
      <c r="JY538" s="263"/>
      <c r="JZ538" s="263"/>
      <c r="KA538" s="263"/>
      <c r="KB538" s="263"/>
      <c r="KC538" s="263"/>
      <c r="KD538" s="263"/>
      <c r="KE538" s="263"/>
      <c r="KF538" s="263"/>
      <c r="KG538" s="263"/>
      <c r="KH538" s="263"/>
      <c r="KI538" s="263"/>
      <c r="KJ538" s="263"/>
      <c r="KK538" s="263"/>
      <c r="KL538" s="263"/>
      <c r="KM538" s="263"/>
      <c r="KN538" s="263"/>
      <c r="KO538" s="263"/>
      <c r="KP538" s="263"/>
      <c r="KQ538" s="263"/>
      <c r="KR538" s="263"/>
      <c r="KS538" s="263"/>
      <c r="KT538" s="263"/>
      <c r="KU538" s="263"/>
      <c r="KV538" s="263"/>
      <c r="KW538" s="263"/>
      <c r="KX538" s="263"/>
      <c r="KY538" s="263"/>
      <c r="KZ538" s="263"/>
      <c r="LA538" s="263"/>
      <c r="LB538" s="263"/>
      <c r="LC538" s="263"/>
      <c r="LD538" s="263"/>
      <c r="LE538" s="263"/>
      <c r="LF538" s="263"/>
      <c r="LG538" s="263"/>
      <c r="LH538" s="263"/>
      <c r="LI538" s="263"/>
      <c r="LJ538" s="263"/>
      <c r="LK538" s="263"/>
      <c r="LL538" s="263"/>
      <c r="LM538" s="263"/>
      <c r="LN538" s="263"/>
      <c r="LO538" s="263"/>
      <c r="LP538" s="263"/>
      <c r="LQ538" s="263"/>
      <c r="LR538" s="263"/>
      <c r="LS538" s="263"/>
      <c r="LT538" s="263"/>
      <c r="LU538" s="263"/>
      <c r="LV538" s="263"/>
      <c r="LW538" s="263"/>
      <c r="LX538" s="263"/>
      <c r="LY538" s="263"/>
      <c r="LZ538" s="263"/>
      <c r="MA538" s="263"/>
      <c r="MB538" s="263"/>
      <c r="MC538" s="263"/>
      <c r="MD538" s="263"/>
      <c r="ME538" s="263"/>
      <c r="MF538" s="263"/>
      <c r="MG538" s="263"/>
      <c r="MH538" s="263"/>
      <c r="MI538" s="263"/>
      <c r="MJ538" s="263"/>
      <c r="MK538" s="263"/>
      <c r="ML538" s="263"/>
      <c r="MM538" s="263"/>
      <c r="MN538" s="263"/>
      <c r="MO538" s="263"/>
      <c r="MP538" s="263"/>
      <c r="MQ538" s="263"/>
      <c r="MR538" s="263"/>
      <c r="MS538" s="263"/>
      <c r="MT538" s="263"/>
      <c r="MU538" s="263"/>
      <c r="MV538" s="263"/>
      <c r="MW538" s="263"/>
      <c r="MX538" s="263"/>
      <c r="MY538" s="263"/>
      <c r="MZ538" s="263"/>
      <c r="NA538" s="263"/>
      <c r="NB538" s="263"/>
      <c r="NC538" s="263"/>
      <c r="ND538" s="263"/>
      <c r="NE538" s="263"/>
      <c r="NF538" s="263"/>
      <c r="NG538" s="263"/>
      <c r="NH538" s="263"/>
      <c r="NI538" s="263"/>
      <c r="NJ538" s="263"/>
      <c r="NK538" s="263"/>
      <c r="NL538" s="263"/>
      <c r="NM538" s="263"/>
      <c r="NN538" s="263"/>
      <c r="NO538" s="263"/>
      <c r="NP538" s="263"/>
      <c r="NQ538" s="263"/>
      <c r="NR538" s="263"/>
      <c r="NS538" s="263"/>
      <c r="NT538" s="263"/>
      <c r="NU538" s="263"/>
      <c r="NV538" s="263"/>
      <c r="NW538" s="263"/>
      <c r="NX538" s="263"/>
      <c r="NY538" s="263"/>
      <c r="NZ538" s="263"/>
      <c r="OA538" s="263"/>
      <c r="OB538" s="263"/>
      <c r="OC538" s="263"/>
      <c r="OD538" s="263"/>
      <c r="OE538" s="263"/>
      <c r="OF538" s="263"/>
      <c r="OG538" s="263"/>
      <c r="OH538" s="263"/>
      <c r="OI538" s="263"/>
      <c r="OJ538" s="263"/>
      <c r="OK538" s="263"/>
      <c r="OL538" s="263"/>
      <c r="OM538" s="263"/>
      <c r="ON538" s="263"/>
      <c r="OO538" s="263"/>
      <c r="OP538" s="263"/>
      <c r="OQ538" s="263"/>
      <c r="OR538" s="263"/>
      <c r="OS538" s="263"/>
      <c r="OT538" s="263"/>
      <c r="OU538" s="263"/>
      <c r="OV538" s="263"/>
      <c r="OW538" s="263"/>
      <c r="OX538" s="263"/>
      <c r="OY538" s="263"/>
      <c r="OZ538" s="263"/>
      <c r="PA538" s="263"/>
      <c r="PB538" s="263"/>
      <c r="PC538" s="263"/>
      <c r="PD538" s="263"/>
      <c r="PE538" s="263"/>
      <c r="PF538" s="263"/>
      <c r="PG538" s="263"/>
      <c r="PH538" s="263"/>
      <c r="PI538" s="263"/>
      <c r="PJ538" s="263"/>
      <c r="PK538" s="263"/>
      <c r="PL538" s="263"/>
      <c r="PM538" s="263"/>
      <c r="PN538" s="263"/>
      <c r="PO538" s="263"/>
      <c r="PP538" s="263"/>
      <c r="PQ538" s="263"/>
      <c r="PR538" s="263"/>
      <c r="PS538" s="263"/>
      <c r="PT538" s="263"/>
      <c r="PU538" s="263"/>
      <c r="PV538" s="263"/>
      <c r="PW538" s="263"/>
      <c r="PX538" s="263"/>
      <c r="PY538" s="263"/>
      <c r="PZ538" s="263"/>
      <c r="QA538" s="263"/>
      <c r="QB538" s="263"/>
      <c r="QC538" s="263"/>
      <c r="QD538" s="263"/>
      <c r="QE538" s="263"/>
      <c r="QF538" s="263"/>
      <c r="QG538" s="263"/>
      <c r="QH538" s="263"/>
      <c r="QI538" s="263"/>
      <c r="QJ538" s="263"/>
      <c r="QK538" s="263"/>
      <c r="QL538" s="263"/>
      <c r="QM538" s="263"/>
      <c r="QN538" s="263"/>
      <c r="QO538" s="263"/>
      <c r="QP538" s="263"/>
      <c r="QQ538" s="263"/>
      <c r="QR538" s="263"/>
      <c r="QS538" s="263"/>
      <c r="QT538" s="263"/>
      <c r="QU538" s="263"/>
      <c r="QV538" s="263"/>
      <c r="QW538" s="263"/>
      <c r="QX538" s="263"/>
      <c r="QY538" s="263"/>
      <c r="QZ538" s="263"/>
      <c r="RA538" s="263"/>
      <c r="RB538" s="263"/>
      <c r="RC538" s="263"/>
      <c r="RD538" s="263"/>
      <c r="RE538" s="263"/>
      <c r="RF538" s="263"/>
      <c r="RG538" s="263"/>
      <c r="RH538" s="263"/>
      <c r="RI538" s="263"/>
      <c r="RJ538" s="263"/>
      <c r="RK538" s="263"/>
      <c r="RL538" s="263"/>
      <c r="RM538" s="263"/>
      <c r="RN538" s="263"/>
      <c r="RO538" s="263"/>
      <c r="RP538" s="263"/>
      <c r="RQ538" s="263"/>
      <c r="RR538" s="263"/>
      <c r="RS538" s="263"/>
      <c r="RT538" s="263"/>
      <c r="RU538" s="263"/>
      <c r="RV538" s="263"/>
      <c r="RW538" s="263"/>
      <c r="RX538" s="263"/>
      <c r="RY538" s="263"/>
      <c r="RZ538" s="263"/>
      <c r="SA538" s="263"/>
      <c r="SB538" s="263"/>
      <c r="SC538" s="263"/>
      <c r="SD538" s="263"/>
      <c r="SE538" s="263"/>
      <c r="SF538" s="263"/>
      <c r="SG538" s="263"/>
      <c r="SH538" s="263"/>
      <c r="SI538" s="263"/>
      <c r="SJ538" s="263"/>
      <c r="SK538" s="263"/>
      <c r="SL538" s="263"/>
      <c r="SM538" s="263"/>
      <c r="SN538" s="263"/>
      <c r="SO538" s="263"/>
      <c r="SP538" s="263"/>
      <c r="SQ538" s="263"/>
      <c r="SR538" s="263"/>
      <c r="SS538" s="263"/>
      <c r="ST538" s="263"/>
      <c r="SU538" s="263"/>
      <c r="SV538" s="263"/>
      <c r="SW538" s="263"/>
      <c r="SX538" s="263"/>
      <c r="SY538" s="263"/>
      <c r="SZ538" s="263"/>
      <c r="TA538" s="263"/>
      <c r="TB538" s="263"/>
      <c r="TC538" s="263"/>
      <c r="TD538" s="263"/>
      <c r="TE538" s="263"/>
      <c r="TF538" s="263"/>
      <c r="TG538" s="263"/>
      <c r="TH538" s="263"/>
      <c r="TI538" s="263"/>
      <c r="TJ538" s="263"/>
      <c r="TK538" s="263"/>
      <c r="TL538" s="263"/>
      <c r="TM538" s="263"/>
      <c r="TN538" s="263"/>
      <c r="TO538" s="263"/>
      <c r="TP538" s="263"/>
      <c r="TQ538" s="263"/>
      <c r="TR538" s="263"/>
      <c r="TS538" s="263"/>
      <c r="TT538" s="263"/>
      <c r="TU538" s="263"/>
      <c r="TV538" s="263"/>
      <c r="TW538" s="263"/>
      <c r="TX538" s="263"/>
      <c r="TY538" s="263"/>
      <c r="TZ538" s="263"/>
      <c r="UA538" s="263"/>
      <c r="UB538" s="263"/>
      <c r="UC538" s="263"/>
      <c r="UD538" s="263"/>
      <c r="UE538" s="263"/>
      <c r="UF538" s="263"/>
      <c r="UG538" s="263"/>
      <c r="UH538" s="263"/>
      <c r="UI538" s="263"/>
      <c r="UJ538" s="263"/>
      <c r="UK538" s="263"/>
      <c r="UL538" s="263"/>
      <c r="UM538" s="263"/>
      <c r="UN538" s="263"/>
      <c r="UO538" s="263"/>
      <c r="UP538" s="263"/>
      <c r="UQ538" s="263"/>
      <c r="UR538" s="263"/>
      <c r="US538" s="263"/>
      <c r="UT538" s="263"/>
      <c r="UU538" s="263"/>
      <c r="UV538" s="263"/>
      <c r="UW538" s="263"/>
      <c r="UX538" s="263"/>
      <c r="UY538" s="263"/>
      <c r="UZ538" s="263"/>
      <c r="VA538" s="263"/>
      <c r="VB538" s="263"/>
      <c r="VC538" s="263"/>
      <c r="VD538" s="263"/>
      <c r="VE538" s="263"/>
      <c r="VF538" s="263"/>
      <c r="VG538" s="263"/>
      <c r="VH538" s="263"/>
      <c r="VI538" s="263"/>
      <c r="VJ538" s="263"/>
      <c r="VK538" s="263"/>
      <c r="VL538" s="263"/>
      <c r="VM538" s="263"/>
      <c r="VN538" s="263"/>
      <c r="VO538" s="263"/>
      <c r="VP538" s="263"/>
      <c r="VQ538" s="263"/>
      <c r="VR538" s="263"/>
      <c r="VS538" s="263"/>
      <c r="VT538" s="263"/>
      <c r="VU538" s="263"/>
      <c r="VV538" s="263"/>
      <c r="VW538" s="263"/>
      <c r="VX538" s="263"/>
      <c r="VY538" s="263"/>
      <c r="VZ538" s="263"/>
      <c r="WA538" s="263"/>
      <c r="WB538" s="263"/>
      <c r="WC538" s="263"/>
      <c r="WD538" s="263"/>
      <c r="WE538" s="263"/>
      <c r="WF538" s="263"/>
      <c r="WG538" s="263"/>
      <c r="WH538" s="263"/>
      <c r="WI538" s="263"/>
      <c r="WJ538" s="263"/>
      <c r="WK538" s="263"/>
      <c r="WL538" s="263"/>
      <c r="WM538" s="263"/>
      <c r="WN538" s="263"/>
      <c r="WO538" s="263"/>
      <c r="WP538" s="263"/>
      <c r="WQ538" s="263"/>
      <c r="WR538" s="263"/>
      <c r="WS538" s="263"/>
      <c r="WT538" s="263"/>
      <c r="WU538" s="263"/>
      <c r="WV538" s="263"/>
      <c r="WW538" s="263"/>
      <c r="WX538" s="263"/>
      <c r="WY538" s="263"/>
      <c r="WZ538" s="263"/>
      <c r="XA538" s="263"/>
      <c r="XB538" s="263"/>
      <c r="XC538" s="263"/>
      <c r="XD538" s="263"/>
      <c r="XE538" s="263"/>
      <c r="XF538" s="263"/>
      <c r="XG538" s="263"/>
      <c r="XH538" s="263"/>
      <c r="XI538" s="263"/>
      <c r="XJ538" s="263"/>
      <c r="XK538" s="263"/>
      <c r="XL538" s="263"/>
      <c r="XM538" s="263"/>
      <c r="XN538" s="263"/>
      <c r="XO538" s="263"/>
      <c r="XP538" s="263"/>
      <c r="XQ538" s="263"/>
      <c r="XR538" s="263"/>
      <c r="XS538" s="263"/>
      <c r="XT538" s="263"/>
      <c r="XU538" s="263"/>
      <c r="XV538" s="263"/>
      <c r="XW538" s="263"/>
      <c r="XX538" s="263"/>
      <c r="XY538" s="263"/>
      <c r="XZ538" s="263"/>
      <c r="YA538" s="263"/>
      <c r="YB538" s="263"/>
      <c r="YC538" s="263"/>
      <c r="YD538" s="263"/>
      <c r="YE538" s="263"/>
      <c r="YF538" s="263"/>
      <c r="YG538" s="263"/>
      <c r="YH538" s="263"/>
      <c r="YI538" s="263"/>
      <c r="YJ538" s="263"/>
      <c r="YK538" s="263"/>
      <c r="YL538" s="263"/>
      <c r="YM538" s="263"/>
      <c r="YN538" s="263"/>
      <c r="YO538" s="263"/>
      <c r="YP538" s="263"/>
      <c r="YQ538" s="263"/>
      <c r="YR538" s="263"/>
      <c r="YS538" s="263"/>
      <c r="YT538" s="263"/>
      <c r="YU538" s="263"/>
      <c r="YV538" s="263"/>
      <c r="YW538" s="263"/>
      <c r="YX538" s="263"/>
      <c r="YY538" s="263"/>
      <c r="YZ538" s="263"/>
      <c r="ZA538" s="263"/>
      <c r="ZB538" s="263"/>
      <c r="ZC538" s="263"/>
      <c r="ZD538" s="263"/>
      <c r="ZE538" s="263"/>
      <c r="ZF538" s="263"/>
      <c r="ZG538" s="263"/>
      <c r="ZH538" s="263"/>
      <c r="ZI538" s="263"/>
      <c r="ZJ538" s="263"/>
      <c r="ZK538" s="263"/>
      <c r="ZL538" s="263"/>
      <c r="ZM538" s="263"/>
      <c r="ZN538" s="263"/>
      <c r="ZO538" s="263"/>
      <c r="ZP538" s="263"/>
      <c r="ZQ538" s="263"/>
      <c r="ZR538" s="263"/>
      <c r="ZS538" s="263"/>
      <c r="ZT538" s="263"/>
      <c r="ZU538" s="263"/>
      <c r="ZV538" s="263"/>
      <c r="ZW538" s="263"/>
      <c r="ZX538" s="263"/>
      <c r="ZY538" s="263"/>
      <c r="ZZ538" s="263"/>
      <c r="AAA538" s="263"/>
      <c r="AAB538" s="263"/>
      <c r="AAC538" s="263"/>
      <c r="AAD538" s="263"/>
      <c r="AAE538" s="263"/>
      <c r="AAF538" s="263"/>
      <c r="AAG538" s="263"/>
      <c r="AAH538" s="263"/>
      <c r="AAI538" s="263"/>
      <c r="AAJ538" s="263"/>
      <c r="AAK538" s="263"/>
      <c r="AAL538" s="263"/>
      <c r="AAM538" s="263"/>
      <c r="AAN538" s="263"/>
      <c r="AAO538" s="263"/>
      <c r="AAP538" s="263"/>
      <c r="AAQ538" s="263"/>
      <c r="AAR538" s="263"/>
      <c r="AAS538" s="263"/>
      <c r="AAT538" s="263"/>
      <c r="AAU538" s="263"/>
      <c r="AAV538" s="263"/>
      <c r="AAW538" s="263"/>
      <c r="AAX538" s="263"/>
      <c r="AAY538" s="263"/>
      <c r="AAZ538" s="263"/>
      <c r="ABA538" s="263"/>
      <c r="ABB538" s="263"/>
      <c r="ABC538" s="263"/>
      <c r="ABD538" s="263"/>
      <c r="ABE538" s="263"/>
      <c r="ABF538" s="263"/>
      <c r="ABG538" s="263"/>
      <c r="ABH538" s="263"/>
      <c r="ABI538" s="263"/>
      <c r="ABJ538" s="263"/>
      <c r="ABK538" s="263"/>
      <c r="ABL538" s="263"/>
      <c r="ABM538" s="263"/>
      <c r="ABN538" s="263"/>
      <c r="ABO538" s="263"/>
      <c r="ABP538" s="263"/>
      <c r="ABQ538" s="263"/>
      <c r="ABR538" s="263"/>
      <c r="ABS538" s="263"/>
      <c r="ABT538" s="263"/>
      <c r="ABU538" s="263"/>
      <c r="ABV538" s="263"/>
      <c r="ABW538" s="263"/>
      <c r="ABX538" s="263"/>
      <c r="ABY538" s="263"/>
      <c r="ABZ538" s="263"/>
      <c r="ACA538" s="263"/>
      <c r="ACB538" s="263"/>
      <c r="ACC538" s="263"/>
      <c r="ACD538" s="263"/>
      <c r="ACE538" s="263"/>
      <c r="ACF538" s="263"/>
      <c r="ACG538" s="263"/>
      <c r="ACH538" s="263"/>
      <c r="ACI538" s="263"/>
      <c r="ACJ538" s="263"/>
      <c r="ACK538" s="263"/>
      <c r="ACL538" s="263"/>
      <c r="ACM538" s="263"/>
      <c r="ACN538" s="263"/>
      <c r="ACO538" s="263"/>
      <c r="ACP538" s="263"/>
      <c r="ACQ538" s="263"/>
      <c r="ACR538" s="263"/>
      <c r="ACS538" s="263"/>
      <c r="ACT538" s="263"/>
      <c r="ACU538" s="263"/>
      <c r="ACV538" s="263"/>
      <c r="ACW538" s="263"/>
      <c r="ACX538" s="263"/>
      <c r="ACY538" s="263"/>
      <c r="ACZ538" s="263"/>
      <c r="ADA538" s="263"/>
      <c r="ADB538" s="263"/>
      <c r="ADC538" s="263"/>
      <c r="ADD538" s="263"/>
      <c r="ADE538" s="263"/>
      <c r="ADF538" s="263"/>
      <c r="ADG538" s="263"/>
      <c r="ADH538" s="263"/>
      <c r="ADI538" s="263"/>
      <c r="ADJ538" s="263"/>
      <c r="ADK538" s="263"/>
      <c r="ADL538" s="263"/>
      <c r="ADM538" s="263"/>
      <c r="ADN538" s="263"/>
      <c r="ADO538" s="263"/>
      <c r="ADP538" s="263"/>
      <c r="ADQ538" s="263"/>
      <c r="ADR538" s="263"/>
      <c r="ADS538" s="263"/>
      <c r="ADT538" s="263"/>
      <c r="ADU538" s="263"/>
      <c r="ADV538" s="263"/>
      <c r="ADW538" s="263"/>
      <c r="ADX538" s="263"/>
      <c r="ADY538" s="263"/>
      <c r="ADZ538" s="263"/>
      <c r="AEA538" s="263"/>
      <c r="AEB538" s="263"/>
      <c r="AEC538" s="263"/>
      <c r="AED538" s="263"/>
      <c r="AEE538" s="263"/>
      <c r="AEF538" s="263"/>
      <c r="AEG538" s="263"/>
      <c r="AEH538" s="263"/>
      <c r="AEI538" s="263"/>
      <c r="AEJ538" s="263"/>
      <c r="AEK538" s="263"/>
      <c r="AEL538" s="263"/>
      <c r="AEM538" s="263"/>
      <c r="AEN538" s="263"/>
      <c r="AEO538" s="263"/>
      <c r="AEP538" s="263"/>
      <c r="AEQ538" s="263"/>
      <c r="AER538" s="263"/>
      <c r="AES538" s="263"/>
      <c r="AET538" s="263"/>
      <c r="AEU538" s="263"/>
      <c r="AEV538" s="263"/>
      <c r="AEW538" s="263"/>
      <c r="AEX538" s="263"/>
      <c r="AEY538" s="263"/>
      <c r="AEZ538" s="263"/>
      <c r="AFA538" s="263"/>
      <c r="AFB538" s="263"/>
      <c r="AFC538" s="263"/>
      <c r="AFD538" s="263"/>
      <c r="AFE538" s="263"/>
      <c r="AFF538" s="263"/>
      <c r="AFG538" s="263"/>
      <c r="AFH538" s="263"/>
      <c r="AFI538" s="263"/>
      <c r="AFJ538" s="263"/>
      <c r="AFK538" s="263"/>
      <c r="AFL538" s="263"/>
      <c r="AFM538" s="263"/>
      <c r="AFN538" s="263"/>
      <c r="AFO538" s="263"/>
      <c r="AFP538" s="263"/>
      <c r="AFQ538" s="263"/>
      <c r="AFR538" s="263"/>
      <c r="AFS538" s="263"/>
      <c r="AFT538" s="263"/>
      <c r="AFU538" s="263"/>
      <c r="AFV538" s="263"/>
      <c r="AFW538" s="263"/>
      <c r="AFX538" s="263"/>
      <c r="AFY538" s="263"/>
      <c r="AFZ538" s="263"/>
      <c r="AGA538" s="263"/>
      <c r="AGB538" s="263"/>
      <c r="AGC538" s="263"/>
      <c r="AGD538" s="263"/>
      <c r="AGE538" s="263"/>
      <c r="AGF538" s="263"/>
      <c r="AGG538" s="263"/>
      <c r="AGH538" s="263"/>
      <c r="AGI538" s="263"/>
      <c r="AGJ538" s="263"/>
      <c r="AGK538" s="263"/>
      <c r="AGL538" s="263"/>
      <c r="AGM538" s="263"/>
      <c r="AGN538" s="263"/>
      <c r="AGO538" s="263"/>
      <c r="AGP538" s="263"/>
      <c r="AGQ538" s="263"/>
      <c r="AGR538" s="263"/>
      <c r="AGS538" s="263"/>
      <c r="AGT538" s="263"/>
      <c r="AGU538" s="263"/>
      <c r="AGV538" s="263"/>
      <c r="AGW538" s="263"/>
      <c r="AGX538" s="263"/>
      <c r="AGY538" s="263"/>
      <c r="AGZ538" s="263"/>
      <c r="AHA538" s="263"/>
      <c r="AHB538" s="263"/>
      <c r="AHC538" s="263"/>
      <c r="AHD538" s="263"/>
      <c r="AHE538" s="263"/>
      <c r="AHF538" s="263"/>
      <c r="AHG538" s="263"/>
      <c r="AHH538" s="263"/>
      <c r="AHI538" s="263"/>
      <c r="AHJ538" s="263"/>
      <c r="AHK538" s="263"/>
      <c r="AHL538" s="263"/>
      <c r="AHM538" s="263"/>
      <c r="AHN538" s="263"/>
      <c r="AHO538" s="263"/>
      <c r="AHP538" s="263"/>
      <c r="AHQ538" s="263"/>
      <c r="AHR538" s="263"/>
      <c r="AHS538" s="263"/>
      <c r="AHT538" s="263"/>
      <c r="AHU538" s="263"/>
      <c r="AHV538" s="263"/>
      <c r="AHW538" s="263"/>
      <c r="AHX538" s="263"/>
      <c r="AHY538" s="263"/>
      <c r="AHZ538" s="263"/>
      <c r="AIA538" s="263"/>
      <c r="AIB538" s="263"/>
      <c r="AIC538" s="263"/>
      <c r="AID538" s="263"/>
      <c r="AIE538" s="263"/>
      <c r="AIF538" s="263"/>
      <c r="AIG538" s="263"/>
      <c r="AIH538" s="263"/>
      <c r="AII538" s="263"/>
      <c r="AIJ538" s="263"/>
      <c r="AIK538" s="263"/>
      <c r="AIL538" s="263"/>
      <c r="AIM538" s="263"/>
      <c r="AIN538" s="263"/>
      <c r="AIO538" s="263"/>
      <c r="AIP538" s="263"/>
      <c r="AIQ538" s="263"/>
      <c r="AIR538" s="263"/>
      <c r="AIS538" s="263"/>
      <c r="AIT538" s="263"/>
      <c r="AIU538" s="263"/>
      <c r="AIV538" s="263"/>
      <c r="AIW538" s="263"/>
      <c r="AIX538" s="263"/>
      <c r="AIY538" s="263"/>
      <c r="AIZ538" s="263"/>
      <c r="AJA538" s="263"/>
      <c r="AJB538" s="263"/>
      <c r="AJC538" s="263"/>
      <c r="AJD538" s="263"/>
      <c r="AJE538" s="263"/>
      <c r="AJF538" s="263"/>
      <c r="AJG538" s="263"/>
      <c r="AJH538" s="263"/>
      <c r="AJI538" s="263"/>
      <c r="AJJ538" s="263"/>
      <c r="AJK538" s="263"/>
      <c r="AJL538" s="263"/>
      <c r="AJM538" s="263"/>
      <c r="AJN538" s="263"/>
      <c r="AJO538" s="263"/>
      <c r="AJP538" s="263"/>
      <c r="AJQ538" s="263"/>
      <c r="AJR538" s="263"/>
      <c r="AJS538" s="263"/>
      <c r="AJT538" s="263"/>
      <c r="AJU538" s="263"/>
      <c r="AJV538" s="263"/>
      <c r="AJW538" s="263"/>
      <c r="AJX538" s="263"/>
      <c r="AJY538" s="263"/>
      <c r="AJZ538" s="263"/>
      <c r="AKA538" s="263"/>
      <c r="AKB538" s="263"/>
      <c r="AKC538" s="263"/>
      <c r="AKD538" s="263"/>
      <c r="AKE538" s="263"/>
      <c r="AKF538" s="263"/>
      <c r="AKG538" s="263"/>
      <c r="AKH538" s="263"/>
      <c r="AKI538" s="263"/>
      <c r="AKJ538" s="263"/>
      <c r="AKK538" s="263"/>
      <c r="AKL538" s="263"/>
      <c r="AKM538" s="263"/>
      <c r="AKN538" s="263"/>
      <c r="AKO538" s="263"/>
      <c r="AKP538" s="263"/>
      <c r="AKQ538" s="263"/>
      <c r="AKR538" s="263"/>
      <c r="AKS538" s="263"/>
      <c r="AKT538" s="263"/>
      <c r="AKU538" s="263"/>
      <c r="AKV538" s="263"/>
      <c r="AKW538" s="263"/>
      <c r="AKX538" s="263"/>
      <c r="AKY538" s="263"/>
      <c r="AKZ538" s="263"/>
      <c r="ALA538" s="263"/>
      <c r="ALB538" s="263"/>
      <c r="ALC538" s="263"/>
      <c r="ALD538" s="263"/>
      <c r="ALE538" s="263"/>
      <c r="ALF538" s="263"/>
      <c r="ALG538" s="263"/>
      <c r="ALH538" s="263"/>
      <c r="ALI538" s="263"/>
      <c r="ALJ538" s="263"/>
      <c r="ALK538" s="263"/>
      <c r="ALL538" s="263"/>
      <c r="ALM538" s="263"/>
      <c r="ALN538" s="263"/>
      <c r="ALO538" s="263"/>
      <c r="ALP538" s="263"/>
      <c r="ALQ538" s="263"/>
      <c r="ALR538" s="263"/>
      <c r="ALS538" s="263"/>
      <c r="ALT538" s="263"/>
      <c r="ALU538" s="263"/>
      <c r="ALV538" s="263"/>
      <c r="ALW538" s="263"/>
      <c r="ALX538" s="263"/>
      <c r="ALY538" s="263"/>
      <c r="ALZ538" s="263"/>
      <c r="AMA538" s="263"/>
      <c r="AMB538" s="263"/>
      <c r="AMC538" s="263"/>
      <c r="AMD538" s="263"/>
      <c r="AME538" s="263"/>
      <c r="AMF538" s="263"/>
      <c r="AMG538" s="263"/>
      <c r="AMH538" s="263"/>
      <c r="AMI538" s="263"/>
      <c r="AMJ538" s="263"/>
      <c r="AMK538" s="263"/>
      <c r="AML538" s="263"/>
      <c r="AMM538" s="263"/>
      <c r="AMN538" s="263"/>
      <c r="AMO538" s="263"/>
      <c r="AMP538" s="263"/>
      <c r="AMQ538" s="263"/>
      <c r="AMR538" s="263"/>
      <c r="AMS538" s="263"/>
      <c r="AMT538" s="263"/>
      <c r="AMU538" s="263"/>
      <c r="AMV538" s="263"/>
      <c r="AMW538" s="263"/>
      <c r="AMX538" s="263"/>
      <c r="AMY538" s="263"/>
      <c r="AMZ538" s="263"/>
      <c r="ANA538" s="263"/>
      <c r="ANB538" s="263"/>
      <c r="ANC538" s="263"/>
      <c r="AND538" s="263"/>
      <c r="ANE538" s="263"/>
      <c r="ANF538" s="263"/>
      <c r="ANG538" s="263"/>
      <c r="ANH538" s="263"/>
      <c r="ANI538" s="263"/>
      <c r="ANJ538" s="263"/>
      <c r="ANK538" s="263"/>
      <c r="ANL538" s="263"/>
      <c r="ANM538" s="263"/>
      <c r="ANN538" s="263"/>
      <c r="ANO538" s="263"/>
      <c r="ANP538" s="263"/>
      <c r="ANQ538" s="263"/>
      <c r="ANR538" s="263"/>
      <c r="ANS538" s="263"/>
      <c r="ANT538" s="263"/>
      <c r="ANU538" s="263"/>
      <c r="ANV538" s="263"/>
      <c r="ANW538" s="263"/>
      <c r="ANX538" s="263"/>
      <c r="ANY538" s="263"/>
      <c r="ANZ538" s="263"/>
      <c r="AOA538" s="263"/>
      <c r="AOB538" s="263"/>
      <c r="AOC538" s="263"/>
      <c r="AOD538" s="263"/>
      <c r="AOE538" s="263"/>
      <c r="AOF538" s="263"/>
      <c r="AOG538" s="263"/>
      <c r="AOH538" s="263"/>
      <c r="AOI538" s="263"/>
      <c r="AOJ538" s="263"/>
      <c r="AOK538" s="263"/>
      <c r="AOL538" s="263"/>
      <c r="AOM538" s="263"/>
      <c r="AON538" s="263"/>
      <c r="AOO538" s="263"/>
      <c r="AOP538" s="263"/>
      <c r="AOQ538" s="263"/>
      <c r="AOR538" s="263"/>
      <c r="AOS538" s="263"/>
      <c r="AOT538" s="263"/>
      <c r="AOU538" s="263"/>
    </row>
    <row r="539" spans="1:1087" s="264" customFormat="1">
      <c r="A539" s="332"/>
      <c r="B539" s="328"/>
      <c r="C539" s="292"/>
      <c r="D539" s="292"/>
      <c r="E539" s="292"/>
      <c r="F539" s="333"/>
      <c r="G539" s="334"/>
      <c r="H539" s="334"/>
      <c r="I539" s="335"/>
      <c r="J539" s="292"/>
      <c r="K539" s="336"/>
      <c r="L539" s="292"/>
      <c r="N539" s="263"/>
      <c r="O539" s="263"/>
      <c r="P539" s="263"/>
      <c r="Q539" s="263"/>
      <c r="R539" s="263"/>
      <c r="S539" s="263"/>
      <c r="T539" s="263"/>
      <c r="U539" s="263"/>
      <c r="V539" s="263"/>
      <c r="W539" s="263"/>
      <c r="X539" s="263"/>
      <c r="Y539" s="263"/>
      <c r="Z539" s="263"/>
      <c r="AA539" s="263"/>
      <c r="AB539" s="263"/>
      <c r="AC539" s="263"/>
      <c r="AD539" s="263"/>
      <c r="AE539" s="263"/>
      <c r="AF539" s="263"/>
      <c r="AG539" s="263"/>
      <c r="AH539" s="263"/>
      <c r="AI539" s="263"/>
      <c r="AJ539" s="263"/>
      <c r="AK539" s="263"/>
      <c r="AL539" s="263"/>
      <c r="AM539" s="263"/>
      <c r="AN539" s="263"/>
      <c r="AO539" s="263"/>
      <c r="AP539" s="263"/>
      <c r="AQ539" s="263"/>
      <c r="AR539" s="263"/>
      <c r="AS539" s="263"/>
      <c r="AT539" s="263"/>
      <c r="AU539" s="263"/>
      <c r="AV539" s="263"/>
      <c r="AW539" s="263"/>
      <c r="AX539" s="263"/>
      <c r="AY539" s="263"/>
      <c r="AZ539" s="263"/>
      <c r="BA539" s="263"/>
      <c r="BB539" s="263"/>
      <c r="BC539" s="263"/>
      <c r="BD539" s="263"/>
      <c r="BE539" s="263"/>
      <c r="BF539" s="263"/>
      <c r="BG539" s="263"/>
      <c r="BH539" s="263"/>
      <c r="BI539" s="263"/>
      <c r="BJ539" s="263"/>
      <c r="BK539" s="263"/>
      <c r="BL539" s="263"/>
      <c r="BM539" s="263"/>
      <c r="BN539" s="263"/>
      <c r="BO539" s="263"/>
      <c r="BP539" s="263"/>
      <c r="BQ539" s="263"/>
      <c r="BR539" s="263"/>
      <c r="BS539" s="263"/>
      <c r="BT539" s="263"/>
      <c r="BU539" s="263"/>
      <c r="BV539" s="263"/>
      <c r="BW539" s="263"/>
      <c r="BX539" s="263"/>
      <c r="BY539" s="263"/>
      <c r="BZ539" s="263"/>
      <c r="CA539" s="263"/>
      <c r="CB539" s="263"/>
      <c r="CC539" s="263"/>
      <c r="CD539" s="263"/>
      <c r="CE539" s="263"/>
      <c r="CF539" s="263"/>
      <c r="CG539" s="263"/>
      <c r="CH539" s="263"/>
      <c r="CI539" s="263"/>
      <c r="CJ539" s="263"/>
      <c r="CK539" s="263"/>
      <c r="CL539" s="263"/>
      <c r="CM539" s="263"/>
      <c r="CN539" s="263"/>
      <c r="CO539" s="263"/>
      <c r="CP539" s="263"/>
      <c r="CQ539" s="263"/>
      <c r="CR539" s="263"/>
      <c r="CS539" s="263"/>
      <c r="CT539" s="263"/>
      <c r="CU539" s="263"/>
      <c r="CV539" s="263"/>
      <c r="CW539" s="263"/>
      <c r="CX539" s="263"/>
      <c r="CY539" s="263"/>
      <c r="CZ539" s="263"/>
      <c r="DA539" s="263"/>
      <c r="DB539" s="263"/>
      <c r="DC539" s="263"/>
      <c r="DD539" s="263"/>
      <c r="DE539" s="263"/>
      <c r="DF539" s="263"/>
      <c r="DG539" s="263"/>
      <c r="DH539" s="263"/>
      <c r="DI539" s="263"/>
      <c r="DJ539" s="263"/>
      <c r="DK539" s="263"/>
      <c r="DL539" s="263"/>
      <c r="DM539" s="263"/>
      <c r="DN539" s="263"/>
      <c r="DO539" s="263"/>
      <c r="DP539" s="263"/>
      <c r="DQ539" s="263"/>
      <c r="DR539" s="263"/>
      <c r="DS539" s="263"/>
      <c r="DT539" s="263"/>
      <c r="DU539" s="263"/>
      <c r="DV539" s="263"/>
      <c r="DW539" s="263"/>
      <c r="DX539" s="263"/>
      <c r="DY539" s="263"/>
      <c r="DZ539" s="263"/>
      <c r="EA539" s="263"/>
      <c r="EB539" s="263"/>
      <c r="EC539" s="263"/>
      <c r="ED539" s="263"/>
      <c r="EE539" s="263"/>
      <c r="EF539" s="263"/>
      <c r="EG539" s="263"/>
      <c r="EH539" s="263"/>
      <c r="EI539" s="263"/>
      <c r="EJ539" s="263"/>
      <c r="EK539" s="263"/>
      <c r="EL539" s="263"/>
      <c r="EM539" s="263"/>
      <c r="EN539" s="263"/>
      <c r="EO539" s="263"/>
      <c r="EP539" s="263"/>
      <c r="EQ539" s="263"/>
      <c r="ER539" s="263"/>
      <c r="ES539" s="263"/>
      <c r="ET539" s="263"/>
      <c r="EU539" s="263"/>
      <c r="EV539" s="263"/>
      <c r="EW539" s="263"/>
      <c r="EX539" s="263"/>
      <c r="EY539" s="263"/>
      <c r="EZ539" s="263"/>
      <c r="FA539" s="263"/>
      <c r="FB539" s="263"/>
      <c r="FC539" s="263"/>
      <c r="FD539" s="263"/>
      <c r="FE539" s="263"/>
      <c r="FF539" s="263"/>
      <c r="FG539" s="263"/>
      <c r="FH539" s="263"/>
      <c r="FI539" s="263"/>
      <c r="FJ539" s="263"/>
      <c r="FK539" s="263"/>
      <c r="FL539" s="263"/>
      <c r="FM539" s="263"/>
      <c r="FN539" s="263"/>
      <c r="FO539" s="263"/>
      <c r="FP539" s="263"/>
      <c r="FQ539" s="263"/>
      <c r="FR539" s="263"/>
      <c r="FS539" s="263"/>
      <c r="FT539" s="263"/>
      <c r="FU539" s="263"/>
      <c r="FV539" s="263"/>
      <c r="FW539" s="263"/>
      <c r="FX539" s="263"/>
      <c r="FY539" s="263"/>
      <c r="FZ539" s="263"/>
      <c r="GA539" s="263"/>
      <c r="GB539" s="263"/>
      <c r="GC539" s="263"/>
      <c r="GD539" s="263"/>
      <c r="GE539" s="263"/>
      <c r="GF539" s="263"/>
      <c r="GG539" s="263"/>
      <c r="GH539" s="263"/>
      <c r="GI539" s="263"/>
      <c r="GJ539" s="263"/>
      <c r="GK539" s="263"/>
      <c r="GL539" s="263"/>
      <c r="GM539" s="263"/>
      <c r="GN539" s="263"/>
      <c r="GO539" s="263"/>
      <c r="GP539" s="263"/>
      <c r="GQ539" s="263"/>
      <c r="GR539" s="263"/>
      <c r="GS539" s="263"/>
      <c r="GT539" s="263"/>
      <c r="GU539" s="263"/>
      <c r="GV539" s="263"/>
      <c r="GW539" s="263"/>
      <c r="GX539" s="263"/>
      <c r="GY539" s="263"/>
      <c r="GZ539" s="263"/>
      <c r="HA539" s="263"/>
      <c r="HB539" s="263"/>
      <c r="HC539" s="263"/>
      <c r="HD539" s="263"/>
      <c r="HE539" s="263"/>
      <c r="HF539" s="263"/>
      <c r="HG539" s="263"/>
      <c r="HH539" s="263"/>
      <c r="HI539" s="263"/>
      <c r="HJ539" s="263"/>
      <c r="HK539" s="263"/>
      <c r="HL539" s="263"/>
      <c r="HM539" s="263"/>
      <c r="HN539" s="263"/>
      <c r="HO539" s="263"/>
      <c r="HP539" s="263"/>
      <c r="HQ539" s="263"/>
      <c r="HR539" s="263"/>
      <c r="HS539" s="263"/>
      <c r="HT539" s="263"/>
      <c r="HU539" s="263"/>
      <c r="HV539" s="263"/>
      <c r="HW539" s="263"/>
      <c r="HX539" s="263"/>
      <c r="HY539" s="263"/>
      <c r="HZ539" s="263"/>
      <c r="IA539" s="263"/>
      <c r="IB539" s="263"/>
      <c r="IC539" s="263"/>
      <c r="ID539" s="263"/>
      <c r="IE539" s="263"/>
      <c r="IF539" s="263"/>
      <c r="IG539" s="263"/>
      <c r="IH539" s="263"/>
      <c r="II539" s="263"/>
      <c r="IJ539" s="263"/>
      <c r="IK539" s="263"/>
      <c r="IL539" s="263"/>
      <c r="IM539" s="263"/>
      <c r="IN539" s="263"/>
      <c r="IO539" s="263"/>
      <c r="IP539" s="263"/>
      <c r="IQ539" s="263"/>
      <c r="IR539" s="263"/>
      <c r="IS539" s="263"/>
      <c r="IT539" s="263"/>
      <c r="IU539" s="263"/>
      <c r="IV539" s="263"/>
      <c r="IW539" s="263"/>
      <c r="IX539" s="263"/>
      <c r="IY539" s="263"/>
      <c r="IZ539" s="263"/>
      <c r="JA539" s="263"/>
      <c r="JB539" s="263"/>
      <c r="JC539" s="263"/>
      <c r="JD539" s="263"/>
      <c r="JE539" s="263"/>
      <c r="JF539" s="263"/>
      <c r="JG539" s="263"/>
      <c r="JH539" s="263"/>
      <c r="JI539" s="263"/>
      <c r="JJ539" s="263"/>
      <c r="JK539" s="263"/>
      <c r="JL539" s="263"/>
      <c r="JM539" s="263"/>
      <c r="JN539" s="263"/>
      <c r="JO539" s="263"/>
      <c r="JP539" s="263"/>
      <c r="JQ539" s="263"/>
      <c r="JR539" s="263"/>
      <c r="JS539" s="263"/>
      <c r="JT539" s="263"/>
      <c r="JU539" s="263"/>
      <c r="JV539" s="263"/>
      <c r="JW539" s="263"/>
      <c r="JX539" s="263"/>
      <c r="JY539" s="263"/>
      <c r="JZ539" s="263"/>
      <c r="KA539" s="263"/>
      <c r="KB539" s="263"/>
      <c r="KC539" s="263"/>
      <c r="KD539" s="263"/>
      <c r="KE539" s="263"/>
      <c r="KF539" s="263"/>
      <c r="KG539" s="263"/>
      <c r="KH539" s="263"/>
      <c r="KI539" s="263"/>
      <c r="KJ539" s="263"/>
      <c r="KK539" s="263"/>
      <c r="KL539" s="263"/>
      <c r="KM539" s="263"/>
      <c r="KN539" s="263"/>
      <c r="KO539" s="263"/>
      <c r="KP539" s="263"/>
      <c r="KQ539" s="263"/>
      <c r="KR539" s="263"/>
      <c r="KS539" s="263"/>
      <c r="KT539" s="263"/>
      <c r="KU539" s="263"/>
      <c r="KV539" s="263"/>
      <c r="KW539" s="263"/>
      <c r="KX539" s="263"/>
      <c r="KY539" s="263"/>
      <c r="KZ539" s="263"/>
      <c r="LA539" s="263"/>
      <c r="LB539" s="263"/>
      <c r="LC539" s="263"/>
      <c r="LD539" s="263"/>
      <c r="LE539" s="263"/>
      <c r="LF539" s="263"/>
      <c r="LG539" s="263"/>
      <c r="LH539" s="263"/>
      <c r="LI539" s="263"/>
      <c r="LJ539" s="263"/>
      <c r="LK539" s="263"/>
      <c r="LL539" s="263"/>
      <c r="LM539" s="263"/>
      <c r="LN539" s="263"/>
      <c r="LO539" s="263"/>
      <c r="LP539" s="263"/>
      <c r="LQ539" s="263"/>
      <c r="LR539" s="263"/>
      <c r="LS539" s="263"/>
      <c r="LT539" s="263"/>
      <c r="LU539" s="263"/>
      <c r="LV539" s="263"/>
      <c r="LW539" s="263"/>
      <c r="LX539" s="263"/>
      <c r="LY539" s="263"/>
      <c r="LZ539" s="263"/>
      <c r="MA539" s="263"/>
      <c r="MB539" s="263"/>
      <c r="MC539" s="263"/>
      <c r="MD539" s="263"/>
      <c r="ME539" s="263"/>
      <c r="MF539" s="263"/>
      <c r="MG539" s="263"/>
      <c r="MH539" s="263"/>
      <c r="MI539" s="263"/>
      <c r="MJ539" s="263"/>
      <c r="MK539" s="263"/>
      <c r="ML539" s="263"/>
      <c r="MM539" s="263"/>
      <c r="MN539" s="263"/>
      <c r="MO539" s="263"/>
      <c r="MP539" s="263"/>
      <c r="MQ539" s="263"/>
      <c r="MR539" s="263"/>
      <c r="MS539" s="263"/>
      <c r="MT539" s="263"/>
      <c r="MU539" s="263"/>
      <c r="MV539" s="263"/>
      <c r="MW539" s="263"/>
      <c r="MX539" s="263"/>
      <c r="MY539" s="263"/>
      <c r="MZ539" s="263"/>
      <c r="NA539" s="263"/>
      <c r="NB539" s="263"/>
      <c r="NC539" s="263"/>
      <c r="ND539" s="263"/>
      <c r="NE539" s="263"/>
      <c r="NF539" s="263"/>
      <c r="NG539" s="263"/>
      <c r="NH539" s="263"/>
      <c r="NI539" s="263"/>
      <c r="NJ539" s="263"/>
      <c r="NK539" s="263"/>
      <c r="NL539" s="263"/>
      <c r="NM539" s="263"/>
      <c r="NN539" s="263"/>
      <c r="NO539" s="263"/>
      <c r="NP539" s="263"/>
      <c r="NQ539" s="263"/>
      <c r="NR539" s="263"/>
      <c r="NS539" s="263"/>
      <c r="NT539" s="263"/>
      <c r="NU539" s="263"/>
      <c r="NV539" s="263"/>
      <c r="NW539" s="263"/>
      <c r="NX539" s="263"/>
      <c r="NY539" s="263"/>
      <c r="NZ539" s="263"/>
      <c r="OA539" s="263"/>
      <c r="OB539" s="263"/>
      <c r="OC539" s="263"/>
      <c r="OD539" s="263"/>
      <c r="OE539" s="263"/>
      <c r="OF539" s="263"/>
      <c r="OG539" s="263"/>
      <c r="OH539" s="263"/>
      <c r="OI539" s="263"/>
      <c r="OJ539" s="263"/>
      <c r="OK539" s="263"/>
      <c r="OL539" s="263"/>
      <c r="OM539" s="263"/>
      <c r="ON539" s="263"/>
      <c r="OO539" s="263"/>
      <c r="OP539" s="263"/>
      <c r="OQ539" s="263"/>
      <c r="OR539" s="263"/>
      <c r="OS539" s="263"/>
      <c r="OT539" s="263"/>
      <c r="OU539" s="263"/>
      <c r="OV539" s="263"/>
      <c r="OW539" s="263"/>
      <c r="OX539" s="263"/>
      <c r="OY539" s="263"/>
      <c r="OZ539" s="263"/>
      <c r="PA539" s="263"/>
      <c r="PB539" s="263"/>
      <c r="PC539" s="263"/>
      <c r="PD539" s="263"/>
      <c r="PE539" s="263"/>
      <c r="PF539" s="263"/>
      <c r="PG539" s="263"/>
      <c r="PH539" s="263"/>
      <c r="PI539" s="263"/>
      <c r="PJ539" s="263"/>
      <c r="PK539" s="263"/>
      <c r="PL539" s="263"/>
      <c r="PM539" s="263"/>
      <c r="PN539" s="263"/>
      <c r="PO539" s="263"/>
      <c r="PP539" s="263"/>
      <c r="PQ539" s="263"/>
      <c r="PR539" s="263"/>
      <c r="PS539" s="263"/>
      <c r="PT539" s="263"/>
      <c r="PU539" s="263"/>
      <c r="PV539" s="263"/>
      <c r="PW539" s="263"/>
      <c r="PX539" s="263"/>
      <c r="PY539" s="263"/>
      <c r="PZ539" s="263"/>
      <c r="QA539" s="263"/>
      <c r="QB539" s="263"/>
      <c r="QC539" s="263"/>
      <c r="QD539" s="263"/>
      <c r="QE539" s="263"/>
      <c r="QF539" s="263"/>
      <c r="QG539" s="263"/>
      <c r="QH539" s="263"/>
      <c r="QI539" s="263"/>
      <c r="QJ539" s="263"/>
      <c r="QK539" s="263"/>
      <c r="QL539" s="263"/>
      <c r="QM539" s="263"/>
      <c r="QN539" s="263"/>
      <c r="QO539" s="263"/>
      <c r="QP539" s="263"/>
      <c r="QQ539" s="263"/>
      <c r="QR539" s="263"/>
      <c r="QS539" s="263"/>
      <c r="QT539" s="263"/>
      <c r="QU539" s="263"/>
      <c r="QV539" s="263"/>
      <c r="QW539" s="263"/>
      <c r="QX539" s="263"/>
      <c r="QY539" s="263"/>
      <c r="QZ539" s="263"/>
      <c r="RA539" s="263"/>
      <c r="RB539" s="263"/>
      <c r="RC539" s="263"/>
      <c r="RD539" s="263"/>
      <c r="RE539" s="263"/>
      <c r="RF539" s="263"/>
      <c r="RG539" s="263"/>
      <c r="RH539" s="263"/>
      <c r="RI539" s="263"/>
      <c r="RJ539" s="263"/>
      <c r="RK539" s="263"/>
      <c r="RL539" s="263"/>
      <c r="RM539" s="263"/>
      <c r="RN539" s="263"/>
      <c r="RO539" s="263"/>
      <c r="RP539" s="263"/>
      <c r="RQ539" s="263"/>
      <c r="RR539" s="263"/>
      <c r="RS539" s="263"/>
      <c r="RT539" s="263"/>
      <c r="RU539" s="263"/>
      <c r="RV539" s="263"/>
      <c r="RW539" s="263"/>
      <c r="RX539" s="263"/>
      <c r="RY539" s="263"/>
      <c r="RZ539" s="263"/>
      <c r="SA539" s="263"/>
      <c r="SB539" s="263"/>
      <c r="SC539" s="263"/>
      <c r="SD539" s="263"/>
      <c r="SE539" s="263"/>
      <c r="SF539" s="263"/>
      <c r="SG539" s="263"/>
      <c r="SH539" s="263"/>
      <c r="SI539" s="263"/>
      <c r="SJ539" s="263"/>
      <c r="SK539" s="263"/>
      <c r="SL539" s="263"/>
      <c r="SM539" s="263"/>
      <c r="SN539" s="263"/>
      <c r="SO539" s="263"/>
      <c r="SP539" s="263"/>
      <c r="SQ539" s="263"/>
      <c r="SR539" s="263"/>
      <c r="SS539" s="263"/>
      <c r="ST539" s="263"/>
      <c r="SU539" s="263"/>
      <c r="SV539" s="263"/>
      <c r="SW539" s="263"/>
      <c r="SX539" s="263"/>
      <c r="SY539" s="263"/>
      <c r="SZ539" s="263"/>
      <c r="TA539" s="263"/>
      <c r="TB539" s="263"/>
      <c r="TC539" s="263"/>
      <c r="TD539" s="263"/>
      <c r="TE539" s="263"/>
      <c r="TF539" s="263"/>
      <c r="TG539" s="263"/>
      <c r="TH539" s="263"/>
      <c r="TI539" s="263"/>
      <c r="TJ539" s="263"/>
      <c r="TK539" s="263"/>
      <c r="TL539" s="263"/>
      <c r="TM539" s="263"/>
      <c r="TN539" s="263"/>
      <c r="TO539" s="263"/>
      <c r="TP539" s="263"/>
      <c r="TQ539" s="263"/>
      <c r="TR539" s="263"/>
      <c r="TS539" s="263"/>
      <c r="TT539" s="263"/>
      <c r="TU539" s="263"/>
      <c r="TV539" s="263"/>
      <c r="TW539" s="263"/>
      <c r="TX539" s="263"/>
      <c r="TY539" s="263"/>
      <c r="TZ539" s="263"/>
      <c r="UA539" s="263"/>
      <c r="UB539" s="263"/>
      <c r="UC539" s="263"/>
      <c r="UD539" s="263"/>
      <c r="UE539" s="263"/>
      <c r="UF539" s="263"/>
      <c r="UG539" s="263"/>
      <c r="UH539" s="263"/>
      <c r="UI539" s="263"/>
      <c r="UJ539" s="263"/>
      <c r="UK539" s="263"/>
      <c r="UL539" s="263"/>
      <c r="UM539" s="263"/>
      <c r="UN539" s="263"/>
      <c r="UO539" s="263"/>
      <c r="UP539" s="263"/>
      <c r="UQ539" s="263"/>
      <c r="UR539" s="263"/>
      <c r="US539" s="263"/>
      <c r="UT539" s="263"/>
      <c r="UU539" s="263"/>
      <c r="UV539" s="263"/>
      <c r="UW539" s="263"/>
      <c r="UX539" s="263"/>
      <c r="UY539" s="263"/>
      <c r="UZ539" s="263"/>
      <c r="VA539" s="263"/>
      <c r="VB539" s="263"/>
      <c r="VC539" s="263"/>
      <c r="VD539" s="263"/>
      <c r="VE539" s="263"/>
      <c r="VF539" s="263"/>
      <c r="VG539" s="263"/>
      <c r="VH539" s="263"/>
      <c r="VI539" s="263"/>
      <c r="VJ539" s="263"/>
      <c r="VK539" s="263"/>
      <c r="VL539" s="263"/>
      <c r="VM539" s="263"/>
      <c r="VN539" s="263"/>
      <c r="VO539" s="263"/>
      <c r="VP539" s="263"/>
      <c r="VQ539" s="263"/>
      <c r="VR539" s="263"/>
      <c r="VS539" s="263"/>
      <c r="VT539" s="263"/>
      <c r="VU539" s="263"/>
      <c r="VV539" s="263"/>
      <c r="VW539" s="263"/>
      <c r="VX539" s="263"/>
      <c r="VY539" s="263"/>
      <c r="VZ539" s="263"/>
      <c r="WA539" s="263"/>
      <c r="WB539" s="263"/>
      <c r="WC539" s="263"/>
      <c r="WD539" s="263"/>
      <c r="WE539" s="263"/>
      <c r="WF539" s="263"/>
      <c r="WG539" s="263"/>
      <c r="WH539" s="263"/>
      <c r="WI539" s="263"/>
      <c r="WJ539" s="263"/>
      <c r="WK539" s="263"/>
      <c r="WL539" s="263"/>
      <c r="WM539" s="263"/>
      <c r="WN539" s="263"/>
      <c r="WO539" s="263"/>
      <c r="WP539" s="263"/>
      <c r="WQ539" s="263"/>
      <c r="WR539" s="263"/>
      <c r="WS539" s="263"/>
      <c r="WT539" s="263"/>
      <c r="WU539" s="263"/>
      <c r="WV539" s="263"/>
      <c r="WW539" s="263"/>
      <c r="WX539" s="263"/>
      <c r="WY539" s="263"/>
      <c r="WZ539" s="263"/>
      <c r="XA539" s="263"/>
      <c r="XB539" s="263"/>
      <c r="XC539" s="263"/>
      <c r="XD539" s="263"/>
      <c r="XE539" s="263"/>
      <c r="XF539" s="263"/>
      <c r="XG539" s="263"/>
      <c r="XH539" s="263"/>
      <c r="XI539" s="263"/>
      <c r="XJ539" s="263"/>
      <c r="XK539" s="263"/>
      <c r="XL539" s="263"/>
      <c r="XM539" s="263"/>
      <c r="XN539" s="263"/>
      <c r="XO539" s="263"/>
      <c r="XP539" s="263"/>
      <c r="XQ539" s="263"/>
      <c r="XR539" s="263"/>
      <c r="XS539" s="263"/>
      <c r="XT539" s="263"/>
      <c r="XU539" s="263"/>
      <c r="XV539" s="263"/>
      <c r="XW539" s="263"/>
      <c r="XX539" s="263"/>
      <c r="XY539" s="263"/>
      <c r="XZ539" s="263"/>
      <c r="YA539" s="263"/>
      <c r="YB539" s="263"/>
      <c r="YC539" s="263"/>
      <c r="YD539" s="263"/>
      <c r="YE539" s="263"/>
      <c r="YF539" s="263"/>
      <c r="YG539" s="263"/>
      <c r="YH539" s="263"/>
      <c r="YI539" s="263"/>
      <c r="YJ539" s="263"/>
      <c r="YK539" s="263"/>
      <c r="YL539" s="263"/>
      <c r="YM539" s="263"/>
      <c r="YN539" s="263"/>
      <c r="YO539" s="263"/>
      <c r="YP539" s="263"/>
      <c r="YQ539" s="263"/>
      <c r="YR539" s="263"/>
      <c r="YS539" s="263"/>
      <c r="YT539" s="263"/>
      <c r="YU539" s="263"/>
      <c r="YV539" s="263"/>
      <c r="YW539" s="263"/>
      <c r="YX539" s="263"/>
      <c r="YY539" s="263"/>
      <c r="YZ539" s="263"/>
      <c r="ZA539" s="263"/>
      <c r="ZB539" s="263"/>
      <c r="ZC539" s="263"/>
      <c r="ZD539" s="263"/>
      <c r="ZE539" s="263"/>
      <c r="ZF539" s="263"/>
      <c r="ZG539" s="263"/>
      <c r="ZH539" s="263"/>
      <c r="ZI539" s="263"/>
      <c r="ZJ539" s="263"/>
      <c r="ZK539" s="263"/>
      <c r="ZL539" s="263"/>
      <c r="ZM539" s="263"/>
      <c r="ZN539" s="263"/>
      <c r="ZO539" s="263"/>
      <c r="ZP539" s="263"/>
      <c r="ZQ539" s="263"/>
      <c r="ZR539" s="263"/>
      <c r="ZS539" s="263"/>
      <c r="ZT539" s="263"/>
      <c r="ZU539" s="263"/>
      <c r="ZV539" s="263"/>
      <c r="ZW539" s="263"/>
      <c r="ZX539" s="263"/>
      <c r="ZY539" s="263"/>
      <c r="ZZ539" s="263"/>
      <c r="AAA539" s="263"/>
      <c r="AAB539" s="263"/>
      <c r="AAC539" s="263"/>
      <c r="AAD539" s="263"/>
      <c r="AAE539" s="263"/>
      <c r="AAF539" s="263"/>
      <c r="AAG539" s="263"/>
      <c r="AAH539" s="263"/>
      <c r="AAI539" s="263"/>
      <c r="AAJ539" s="263"/>
      <c r="AAK539" s="263"/>
      <c r="AAL539" s="263"/>
      <c r="AAM539" s="263"/>
      <c r="AAN539" s="263"/>
      <c r="AAO539" s="263"/>
      <c r="AAP539" s="263"/>
      <c r="AAQ539" s="263"/>
      <c r="AAR539" s="263"/>
      <c r="AAS539" s="263"/>
      <c r="AAT539" s="263"/>
      <c r="AAU539" s="263"/>
      <c r="AAV539" s="263"/>
      <c r="AAW539" s="263"/>
      <c r="AAX539" s="263"/>
      <c r="AAY539" s="263"/>
      <c r="AAZ539" s="263"/>
      <c r="ABA539" s="263"/>
      <c r="ABB539" s="263"/>
      <c r="ABC539" s="263"/>
      <c r="ABD539" s="263"/>
      <c r="ABE539" s="263"/>
      <c r="ABF539" s="263"/>
      <c r="ABG539" s="263"/>
      <c r="ABH539" s="263"/>
      <c r="ABI539" s="263"/>
      <c r="ABJ539" s="263"/>
      <c r="ABK539" s="263"/>
      <c r="ABL539" s="263"/>
      <c r="ABM539" s="263"/>
      <c r="ABN539" s="263"/>
      <c r="ABO539" s="263"/>
      <c r="ABP539" s="263"/>
      <c r="ABQ539" s="263"/>
      <c r="ABR539" s="263"/>
      <c r="ABS539" s="263"/>
      <c r="ABT539" s="263"/>
      <c r="ABU539" s="263"/>
      <c r="ABV539" s="263"/>
      <c r="ABW539" s="263"/>
      <c r="ABX539" s="263"/>
      <c r="ABY539" s="263"/>
      <c r="ABZ539" s="263"/>
      <c r="ACA539" s="263"/>
      <c r="ACB539" s="263"/>
      <c r="ACC539" s="263"/>
      <c r="ACD539" s="263"/>
      <c r="ACE539" s="263"/>
      <c r="ACF539" s="263"/>
      <c r="ACG539" s="263"/>
      <c r="ACH539" s="263"/>
      <c r="ACI539" s="263"/>
      <c r="ACJ539" s="263"/>
      <c r="ACK539" s="263"/>
      <c r="ACL539" s="263"/>
      <c r="ACM539" s="263"/>
      <c r="ACN539" s="263"/>
      <c r="ACO539" s="263"/>
      <c r="ACP539" s="263"/>
      <c r="ACQ539" s="263"/>
      <c r="ACR539" s="263"/>
      <c r="ACS539" s="263"/>
      <c r="ACT539" s="263"/>
      <c r="ACU539" s="263"/>
      <c r="ACV539" s="263"/>
      <c r="ACW539" s="263"/>
      <c r="ACX539" s="263"/>
      <c r="ACY539" s="263"/>
      <c r="ACZ539" s="263"/>
      <c r="ADA539" s="263"/>
      <c r="ADB539" s="263"/>
      <c r="ADC539" s="263"/>
      <c r="ADD539" s="263"/>
      <c r="ADE539" s="263"/>
      <c r="ADF539" s="263"/>
      <c r="ADG539" s="263"/>
      <c r="ADH539" s="263"/>
      <c r="ADI539" s="263"/>
      <c r="ADJ539" s="263"/>
      <c r="ADK539" s="263"/>
      <c r="ADL539" s="263"/>
      <c r="ADM539" s="263"/>
      <c r="ADN539" s="263"/>
      <c r="ADO539" s="263"/>
      <c r="ADP539" s="263"/>
      <c r="ADQ539" s="263"/>
      <c r="ADR539" s="263"/>
      <c r="ADS539" s="263"/>
      <c r="ADT539" s="263"/>
      <c r="ADU539" s="263"/>
      <c r="ADV539" s="263"/>
      <c r="ADW539" s="263"/>
      <c r="ADX539" s="263"/>
      <c r="ADY539" s="263"/>
      <c r="ADZ539" s="263"/>
      <c r="AEA539" s="263"/>
      <c r="AEB539" s="263"/>
      <c r="AEC539" s="263"/>
      <c r="AED539" s="263"/>
      <c r="AEE539" s="263"/>
      <c r="AEF539" s="263"/>
      <c r="AEG539" s="263"/>
      <c r="AEH539" s="263"/>
      <c r="AEI539" s="263"/>
      <c r="AEJ539" s="263"/>
      <c r="AEK539" s="263"/>
      <c r="AEL539" s="263"/>
      <c r="AEM539" s="263"/>
      <c r="AEN539" s="263"/>
      <c r="AEO539" s="263"/>
      <c r="AEP539" s="263"/>
      <c r="AEQ539" s="263"/>
      <c r="AER539" s="263"/>
      <c r="AES539" s="263"/>
      <c r="AET539" s="263"/>
      <c r="AEU539" s="263"/>
      <c r="AEV539" s="263"/>
      <c r="AEW539" s="263"/>
      <c r="AEX539" s="263"/>
      <c r="AEY539" s="263"/>
      <c r="AEZ539" s="263"/>
      <c r="AFA539" s="263"/>
      <c r="AFB539" s="263"/>
      <c r="AFC539" s="263"/>
      <c r="AFD539" s="263"/>
      <c r="AFE539" s="263"/>
      <c r="AFF539" s="263"/>
      <c r="AFG539" s="263"/>
      <c r="AFH539" s="263"/>
      <c r="AFI539" s="263"/>
      <c r="AFJ539" s="263"/>
      <c r="AFK539" s="263"/>
      <c r="AFL539" s="263"/>
      <c r="AFM539" s="263"/>
      <c r="AFN539" s="263"/>
      <c r="AFO539" s="263"/>
      <c r="AFP539" s="263"/>
      <c r="AFQ539" s="263"/>
      <c r="AFR539" s="263"/>
      <c r="AFS539" s="263"/>
      <c r="AFT539" s="263"/>
      <c r="AFU539" s="263"/>
      <c r="AFV539" s="263"/>
      <c r="AFW539" s="263"/>
      <c r="AFX539" s="263"/>
      <c r="AFY539" s="263"/>
      <c r="AFZ539" s="263"/>
      <c r="AGA539" s="263"/>
      <c r="AGB539" s="263"/>
      <c r="AGC539" s="263"/>
      <c r="AGD539" s="263"/>
      <c r="AGE539" s="263"/>
      <c r="AGF539" s="263"/>
      <c r="AGG539" s="263"/>
      <c r="AGH539" s="263"/>
      <c r="AGI539" s="263"/>
      <c r="AGJ539" s="263"/>
      <c r="AGK539" s="263"/>
      <c r="AGL539" s="263"/>
      <c r="AGM539" s="263"/>
      <c r="AGN539" s="263"/>
      <c r="AGO539" s="263"/>
      <c r="AGP539" s="263"/>
      <c r="AGQ539" s="263"/>
      <c r="AGR539" s="263"/>
      <c r="AGS539" s="263"/>
      <c r="AGT539" s="263"/>
      <c r="AGU539" s="263"/>
      <c r="AGV539" s="263"/>
      <c r="AGW539" s="263"/>
      <c r="AGX539" s="263"/>
      <c r="AGY539" s="263"/>
      <c r="AGZ539" s="263"/>
      <c r="AHA539" s="263"/>
      <c r="AHB539" s="263"/>
      <c r="AHC539" s="263"/>
      <c r="AHD539" s="263"/>
      <c r="AHE539" s="263"/>
      <c r="AHF539" s="263"/>
      <c r="AHG539" s="263"/>
      <c r="AHH539" s="263"/>
      <c r="AHI539" s="263"/>
      <c r="AHJ539" s="263"/>
      <c r="AHK539" s="263"/>
      <c r="AHL539" s="263"/>
      <c r="AHM539" s="263"/>
      <c r="AHN539" s="263"/>
      <c r="AHO539" s="263"/>
      <c r="AHP539" s="263"/>
      <c r="AHQ539" s="263"/>
      <c r="AHR539" s="263"/>
      <c r="AHS539" s="263"/>
      <c r="AHT539" s="263"/>
      <c r="AHU539" s="263"/>
      <c r="AHV539" s="263"/>
      <c r="AHW539" s="263"/>
      <c r="AHX539" s="263"/>
      <c r="AHY539" s="263"/>
      <c r="AHZ539" s="263"/>
      <c r="AIA539" s="263"/>
      <c r="AIB539" s="263"/>
      <c r="AIC539" s="263"/>
      <c r="AID539" s="263"/>
      <c r="AIE539" s="263"/>
      <c r="AIF539" s="263"/>
      <c r="AIG539" s="263"/>
      <c r="AIH539" s="263"/>
      <c r="AII539" s="263"/>
      <c r="AIJ539" s="263"/>
      <c r="AIK539" s="263"/>
      <c r="AIL539" s="263"/>
      <c r="AIM539" s="263"/>
      <c r="AIN539" s="263"/>
      <c r="AIO539" s="263"/>
      <c r="AIP539" s="263"/>
      <c r="AIQ539" s="263"/>
      <c r="AIR539" s="263"/>
      <c r="AIS539" s="263"/>
      <c r="AIT539" s="263"/>
      <c r="AIU539" s="263"/>
      <c r="AIV539" s="263"/>
      <c r="AIW539" s="263"/>
      <c r="AIX539" s="263"/>
      <c r="AIY539" s="263"/>
      <c r="AIZ539" s="263"/>
      <c r="AJA539" s="263"/>
      <c r="AJB539" s="263"/>
      <c r="AJC539" s="263"/>
      <c r="AJD539" s="263"/>
      <c r="AJE539" s="263"/>
      <c r="AJF539" s="263"/>
      <c r="AJG539" s="263"/>
      <c r="AJH539" s="263"/>
      <c r="AJI539" s="263"/>
      <c r="AJJ539" s="263"/>
      <c r="AJK539" s="263"/>
      <c r="AJL539" s="263"/>
      <c r="AJM539" s="263"/>
      <c r="AJN539" s="263"/>
      <c r="AJO539" s="263"/>
      <c r="AJP539" s="263"/>
      <c r="AJQ539" s="263"/>
      <c r="AJR539" s="263"/>
      <c r="AJS539" s="263"/>
      <c r="AJT539" s="263"/>
      <c r="AJU539" s="263"/>
      <c r="AJV539" s="263"/>
      <c r="AJW539" s="263"/>
      <c r="AJX539" s="263"/>
      <c r="AJY539" s="263"/>
      <c r="AJZ539" s="263"/>
      <c r="AKA539" s="263"/>
      <c r="AKB539" s="263"/>
      <c r="AKC539" s="263"/>
      <c r="AKD539" s="263"/>
      <c r="AKE539" s="263"/>
      <c r="AKF539" s="263"/>
      <c r="AKG539" s="263"/>
      <c r="AKH539" s="263"/>
      <c r="AKI539" s="263"/>
      <c r="AKJ539" s="263"/>
      <c r="AKK539" s="263"/>
      <c r="AKL539" s="263"/>
      <c r="AKM539" s="263"/>
      <c r="AKN539" s="263"/>
      <c r="AKO539" s="263"/>
      <c r="AKP539" s="263"/>
      <c r="AKQ539" s="263"/>
      <c r="AKR539" s="263"/>
      <c r="AKS539" s="263"/>
      <c r="AKT539" s="263"/>
      <c r="AKU539" s="263"/>
      <c r="AKV539" s="263"/>
      <c r="AKW539" s="263"/>
      <c r="AKX539" s="263"/>
      <c r="AKY539" s="263"/>
      <c r="AKZ539" s="263"/>
      <c r="ALA539" s="263"/>
      <c r="ALB539" s="263"/>
      <c r="ALC539" s="263"/>
      <c r="ALD539" s="263"/>
      <c r="ALE539" s="263"/>
      <c r="ALF539" s="263"/>
      <c r="ALG539" s="263"/>
      <c r="ALH539" s="263"/>
      <c r="ALI539" s="263"/>
      <c r="ALJ539" s="263"/>
      <c r="ALK539" s="263"/>
      <c r="ALL539" s="263"/>
      <c r="ALM539" s="263"/>
      <c r="ALN539" s="263"/>
      <c r="ALO539" s="263"/>
      <c r="ALP539" s="263"/>
      <c r="ALQ539" s="263"/>
      <c r="ALR539" s="263"/>
      <c r="ALS539" s="263"/>
      <c r="ALT539" s="263"/>
      <c r="ALU539" s="263"/>
      <c r="ALV539" s="263"/>
      <c r="ALW539" s="263"/>
      <c r="ALX539" s="263"/>
      <c r="ALY539" s="263"/>
      <c r="ALZ539" s="263"/>
      <c r="AMA539" s="263"/>
      <c r="AMB539" s="263"/>
      <c r="AMC539" s="263"/>
      <c r="AMD539" s="263"/>
      <c r="AME539" s="263"/>
      <c r="AMF539" s="263"/>
      <c r="AMG539" s="263"/>
      <c r="AMH539" s="263"/>
      <c r="AMI539" s="263"/>
      <c r="AMJ539" s="263"/>
      <c r="AMK539" s="263"/>
      <c r="AML539" s="263"/>
      <c r="AMM539" s="263"/>
      <c r="AMN539" s="263"/>
      <c r="AMO539" s="263"/>
      <c r="AMP539" s="263"/>
      <c r="AMQ539" s="263"/>
      <c r="AMR539" s="263"/>
      <c r="AMS539" s="263"/>
      <c r="AMT539" s="263"/>
      <c r="AMU539" s="263"/>
      <c r="AMV539" s="263"/>
      <c r="AMW539" s="263"/>
      <c r="AMX539" s="263"/>
      <c r="AMY539" s="263"/>
      <c r="AMZ539" s="263"/>
      <c r="ANA539" s="263"/>
      <c r="ANB539" s="263"/>
      <c r="ANC539" s="263"/>
      <c r="AND539" s="263"/>
      <c r="ANE539" s="263"/>
      <c r="ANF539" s="263"/>
      <c r="ANG539" s="263"/>
      <c r="ANH539" s="263"/>
      <c r="ANI539" s="263"/>
      <c r="ANJ539" s="263"/>
      <c r="ANK539" s="263"/>
      <c r="ANL539" s="263"/>
      <c r="ANM539" s="263"/>
      <c r="ANN539" s="263"/>
      <c r="ANO539" s="263"/>
      <c r="ANP539" s="263"/>
      <c r="ANQ539" s="263"/>
      <c r="ANR539" s="263"/>
      <c r="ANS539" s="263"/>
      <c r="ANT539" s="263"/>
      <c r="ANU539" s="263"/>
      <c r="ANV539" s="263"/>
      <c r="ANW539" s="263"/>
      <c r="ANX539" s="263"/>
      <c r="ANY539" s="263"/>
      <c r="ANZ539" s="263"/>
      <c r="AOA539" s="263"/>
      <c r="AOB539" s="263"/>
      <c r="AOC539" s="263"/>
      <c r="AOD539" s="263"/>
      <c r="AOE539" s="263"/>
      <c r="AOF539" s="263"/>
      <c r="AOG539" s="263"/>
      <c r="AOH539" s="263"/>
      <c r="AOI539" s="263"/>
      <c r="AOJ539" s="263"/>
      <c r="AOK539" s="263"/>
      <c r="AOL539" s="263"/>
      <c r="AOM539" s="263"/>
      <c r="AON539" s="263"/>
      <c r="AOO539" s="263"/>
      <c r="AOP539" s="263"/>
      <c r="AOQ539" s="263"/>
      <c r="AOR539" s="263"/>
      <c r="AOS539" s="263"/>
      <c r="AOT539" s="263"/>
      <c r="AOU539" s="263"/>
    </row>
    <row r="540" spans="1:1087" s="264" customFormat="1">
      <c r="A540" s="332"/>
      <c r="B540" s="328"/>
      <c r="C540" s="292"/>
      <c r="D540" s="292"/>
      <c r="E540" s="292"/>
      <c r="F540" s="333"/>
      <c r="G540" s="334"/>
      <c r="H540" s="334"/>
      <c r="I540" s="335"/>
      <c r="J540" s="292"/>
      <c r="K540" s="336"/>
      <c r="L540" s="292"/>
      <c r="N540" s="263"/>
      <c r="O540" s="263"/>
      <c r="P540" s="263"/>
      <c r="Q540" s="263"/>
      <c r="R540" s="263"/>
      <c r="S540" s="263"/>
      <c r="T540" s="263"/>
      <c r="U540" s="263"/>
      <c r="V540" s="263"/>
      <c r="W540" s="263"/>
      <c r="X540" s="263"/>
      <c r="Y540" s="263"/>
      <c r="Z540" s="263"/>
      <c r="AA540" s="263"/>
      <c r="AB540" s="263"/>
      <c r="AC540" s="263"/>
      <c r="AD540" s="263"/>
      <c r="AE540" s="263"/>
      <c r="AF540" s="263"/>
      <c r="AG540" s="263"/>
      <c r="AH540" s="263"/>
      <c r="AI540" s="263"/>
      <c r="AJ540" s="263"/>
      <c r="AK540" s="263"/>
      <c r="AL540" s="263"/>
      <c r="AM540" s="263"/>
      <c r="AN540" s="263"/>
      <c r="AO540" s="263"/>
      <c r="AP540" s="263"/>
      <c r="AQ540" s="263"/>
      <c r="AR540" s="263"/>
      <c r="AS540" s="263"/>
      <c r="AT540" s="263"/>
      <c r="AU540" s="263"/>
      <c r="AV540" s="263"/>
      <c r="AW540" s="263"/>
      <c r="AX540" s="263"/>
      <c r="AY540" s="263"/>
      <c r="AZ540" s="263"/>
      <c r="BA540" s="263"/>
      <c r="BB540" s="263"/>
      <c r="BC540" s="263"/>
      <c r="BD540" s="263"/>
      <c r="BE540" s="263"/>
      <c r="BF540" s="263"/>
      <c r="BG540" s="263"/>
      <c r="BH540" s="263"/>
      <c r="BI540" s="263"/>
      <c r="BJ540" s="263"/>
      <c r="BK540" s="263"/>
      <c r="BL540" s="263"/>
      <c r="BM540" s="263"/>
      <c r="BN540" s="263"/>
      <c r="BO540" s="263"/>
      <c r="BP540" s="263"/>
      <c r="BQ540" s="263"/>
      <c r="BR540" s="263"/>
      <c r="BS540" s="263"/>
      <c r="BT540" s="263"/>
      <c r="BU540" s="263"/>
      <c r="BV540" s="263"/>
      <c r="BW540" s="263"/>
      <c r="BX540" s="263"/>
      <c r="BY540" s="263"/>
      <c r="BZ540" s="263"/>
      <c r="CA540" s="263"/>
      <c r="CB540" s="263"/>
      <c r="CC540" s="263"/>
      <c r="CD540" s="263"/>
      <c r="CE540" s="263"/>
      <c r="CF540" s="263"/>
      <c r="CG540" s="263"/>
      <c r="CH540" s="263"/>
      <c r="CI540" s="263"/>
      <c r="CJ540" s="263"/>
      <c r="CK540" s="263"/>
      <c r="CL540" s="263"/>
      <c r="CM540" s="263"/>
      <c r="CN540" s="263"/>
      <c r="CO540" s="263"/>
      <c r="CP540" s="263"/>
      <c r="CQ540" s="263"/>
      <c r="CR540" s="263"/>
      <c r="CS540" s="263"/>
      <c r="CT540" s="263"/>
      <c r="CU540" s="263"/>
      <c r="CV540" s="263"/>
      <c r="CW540" s="263"/>
      <c r="CX540" s="263"/>
      <c r="CY540" s="263"/>
      <c r="CZ540" s="263"/>
      <c r="DA540" s="263"/>
      <c r="DB540" s="263"/>
      <c r="DC540" s="263"/>
      <c r="DD540" s="263"/>
      <c r="DE540" s="263"/>
      <c r="DF540" s="263"/>
      <c r="DG540" s="263"/>
      <c r="DH540" s="263"/>
      <c r="DI540" s="263"/>
      <c r="DJ540" s="263"/>
      <c r="DK540" s="263"/>
      <c r="DL540" s="263"/>
      <c r="DM540" s="263"/>
      <c r="DN540" s="263"/>
      <c r="DO540" s="263"/>
      <c r="DP540" s="263"/>
      <c r="DQ540" s="263"/>
      <c r="DR540" s="263"/>
      <c r="DS540" s="263"/>
      <c r="DT540" s="263"/>
      <c r="DU540" s="263"/>
      <c r="DV540" s="263"/>
      <c r="DW540" s="263"/>
      <c r="DX540" s="263"/>
      <c r="DY540" s="263"/>
      <c r="DZ540" s="263"/>
      <c r="EA540" s="263"/>
      <c r="EB540" s="263"/>
      <c r="EC540" s="263"/>
      <c r="ED540" s="263"/>
      <c r="EE540" s="263"/>
      <c r="EF540" s="263"/>
      <c r="EG540" s="263"/>
      <c r="EH540" s="263"/>
      <c r="EI540" s="263"/>
      <c r="EJ540" s="263"/>
      <c r="EK540" s="263"/>
      <c r="EL540" s="263"/>
      <c r="EM540" s="263"/>
      <c r="EN540" s="263"/>
      <c r="EO540" s="263"/>
      <c r="EP540" s="263"/>
      <c r="EQ540" s="263"/>
      <c r="ER540" s="263"/>
      <c r="ES540" s="263"/>
      <c r="ET540" s="263"/>
      <c r="EU540" s="263"/>
      <c r="EV540" s="263"/>
      <c r="EW540" s="263"/>
      <c r="EX540" s="263"/>
      <c r="EY540" s="263"/>
      <c r="EZ540" s="263"/>
      <c r="FA540" s="263"/>
      <c r="FB540" s="263"/>
      <c r="FC540" s="263"/>
      <c r="FD540" s="263"/>
      <c r="FE540" s="263"/>
      <c r="FF540" s="263"/>
      <c r="FG540" s="263"/>
      <c r="FH540" s="263"/>
      <c r="FI540" s="263"/>
      <c r="FJ540" s="263"/>
      <c r="FK540" s="263"/>
      <c r="FL540" s="263"/>
      <c r="FM540" s="263"/>
      <c r="FN540" s="263"/>
      <c r="FO540" s="263"/>
      <c r="FP540" s="263"/>
      <c r="FQ540" s="263"/>
      <c r="FR540" s="263"/>
      <c r="FS540" s="263"/>
      <c r="FT540" s="263"/>
      <c r="FU540" s="263"/>
      <c r="FV540" s="263"/>
      <c r="FW540" s="263"/>
      <c r="FX540" s="263"/>
      <c r="FY540" s="263"/>
      <c r="FZ540" s="263"/>
      <c r="GA540" s="263"/>
      <c r="GB540" s="263"/>
      <c r="GC540" s="263"/>
      <c r="GD540" s="263"/>
      <c r="GE540" s="263"/>
      <c r="GF540" s="263"/>
      <c r="GG540" s="263"/>
      <c r="GH540" s="263"/>
      <c r="GI540" s="263"/>
      <c r="GJ540" s="263"/>
      <c r="GK540" s="263"/>
      <c r="GL540" s="263"/>
      <c r="GM540" s="263"/>
      <c r="GN540" s="263"/>
      <c r="GO540" s="263"/>
      <c r="GP540" s="263"/>
      <c r="GQ540" s="263"/>
      <c r="GR540" s="263"/>
      <c r="GS540" s="263"/>
      <c r="GT540" s="263"/>
      <c r="GU540" s="263"/>
      <c r="GV540" s="263"/>
      <c r="GW540" s="263"/>
      <c r="GX540" s="263"/>
      <c r="GY540" s="263"/>
      <c r="GZ540" s="263"/>
      <c r="HA540" s="263"/>
      <c r="HB540" s="263"/>
      <c r="HC540" s="263"/>
      <c r="HD540" s="263"/>
      <c r="HE540" s="263"/>
      <c r="HF540" s="263"/>
      <c r="HG540" s="263"/>
      <c r="HH540" s="263"/>
      <c r="HI540" s="263"/>
      <c r="HJ540" s="263"/>
      <c r="HK540" s="263"/>
      <c r="HL540" s="263"/>
      <c r="HM540" s="263"/>
      <c r="HN540" s="263"/>
      <c r="HO540" s="263"/>
      <c r="HP540" s="263"/>
      <c r="HQ540" s="263"/>
      <c r="HR540" s="263"/>
      <c r="HS540" s="263"/>
      <c r="HT540" s="263"/>
      <c r="HU540" s="263"/>
      <c r="HV540" s="263"/>
      <c r="HW540" s="263"/>
      <c r="HX540" s="263"/>
      <c r="HY540" s="263"/>
      <c r="HZ540" s="263"/>
      <c r="IA540" s="263"/>
      <c r="IB540" s="263"/>
      <c r="IC540" s="263"/>
      <c r="ID540" s="263"/>
      <c r="IE540" s="263"/>
      <c r="IF540" s="263"/>
      <c r="IG540" s="263"/>
      <c r="IH540" s="263"/>
      <c r="II540" s="263"/>
      <c r="IJ540" s="263"/>
      <c r="IK540" s="263"/>
      <c r="IL540" s="263"/>
      <c r="IM540" s="263"/>
      <c r="IN540" s="263"/>
      <c r="IO540" s="263"/>
      <c r="IP540" s="263"/>
      <c r="IQ540" s="263"/>
      <c r="IR540" s="263"/>
      <c r="IS540" s="263"/>
      <c r="IT540" s="263"/>
      <c r="IU540" s="263"/>
      <c r="IV540" s="263"/>
      <c r="IW540" s="263"/>
      <c r="IX540" s="263"/>
      <c r="IY540" s="263"/>
      <c r="IZ540" s="263"/>
      <c r="JA540" s="263"/>
      <c r="JB540" s="263"/>
      <c r="JC540" s="263"/>
      <c r="JD540" s="263"/>
      <c r="JE540" s="263"/>
      <c r="JF540" s="263"/>
      <c r="JG540" s="263"/>
      <c r="JH540" s="263"/>
      <c r="JI540" s="263"/>
      <c r="JJ540" s="263"/>
      <c r="JK540" s="263"/>
      <c r="JL540" s="263"/>
      <c r="JM540" s="263"/>
      <c r="JN540" s="263"/>
      <c r="JO540" s="263"/>
      <c r="JP540" s="263"/>
      <c r="JQ540" s="263"/>
      <c r="JR540" s="263"/>
      <c r="JS540" s="263"/>
      <c r="JT540" s="263"/>
      <c r="JU540" s="263"/>
      <c r="JV540" s="263"/>
      <c r="JW540" s="263"/>
      <c r="JX540" s="263"/>
      <c r="JY540" s="263"/>
      <c r="JZ540" s="263"/>
      <c r="KA540" s="263"/>
      <c r="KB540" s="263"/>
      <c r="KC540" s="263"/>
      <c r="KD540" s="263"/>
      <c r="KE540" s="263"/>
      <c r="KF540" s="263"/>
      <c r="KG540" s="263"/>
      <c r="KH540" s="263"/>
      <c r="KI540" s="263"/>
      <c r="KJ540" s="263"/>
      <c r="KK540" s="263"/>
      <c r="KL540" s="263"/>
      <c r="KM540" s="263"/>
      <c r="KN540" s="263"/>
      <c r="KO540" s="263"/>
      <c r="KP540" s="263"/>
      <c r="KQ540" s="263"/>
      <c r="KR540" s="263"/>
      <c r="KS540" s="263"/>
      <c r="KT540" s="263"/>
      <c r="KU540" s="263"/>
      <c r="KV540" s="263"/>
      <c r="KW540" s="263"/>
      <c r="KX540" s="263"/>
      <c r="KY540" s="263"/>
      <c r="KZ540" s="263"/>
      <c r="LA540" s="263"/>
      <c r="LB540" s="263"/>
      <c r="LC540" s="263"/>
      <c r="LD540" s="263"/>
      <c r="LE540" s="263"/>
      <c r="LF540" s="263"/>
      <c r="LG540" s="263"/>
      <c r="LH540" s="263"/>
      <c r="LI540" s="263"/>
      <c r="LJ540" s="263"/>
      <c r="LK540" s="263"/>
      <c r="LL540" s="263"/>
      <c r="LM540" s="263"/>
      <c r="LN540" s="263"/>
      <c r="LO540" s="263"/>
      <c r="LP540" s="263"/>
      <c r="LQ540" s="263"/>
      <c r="LR540" s="263"/>
      <c r="LS540" s="263"/>
      <c r="LT540" s="263"/>
      <c r="LU540" s="263"/>
      <c r="LV540" s="263"/>
      <c r="LW540" s="263"/>
      <c r="LX540" s="263"/>
      <c r="LY540" s="263"/>
      <c r="LZ540" s="263"/>
      <c r="MA540" s="263"/>
      <c r="MB540" s="263"/>
      <c r="MC540" s="263"/>
      <c r="MD540" s="263"/>
      <c r="ME540" s="263"/>
      <c r="MF540" s="263"/>
      <c r="MG540" s="263"/>
      <c r="MH540" s="263"/>
      <c r="MI540" s="263"/>
      <c r="MJ540" s="263"/>
      <c r="MK540" s="263"/>
      <c r="ML540" s="263"/>
      <c r="MM540" s="263"/>
      <c r="MN540" s="263"/>
      <c r="MO540" s="263"/>
      <c r="MP540" s="263"/>
      <c r="MQ540" s="263"/>
      <c r="MR540" s="263"/>
      <c r="MS540" s="263"/>
      <c r="MT540" s="263"/>
      <c r="MU540" s="263"/>
      <c r="MV540" s="263"/>
      <c r="MW540" s="263"/>
      <c r="MX540" s="263"/>
      <c r="MY540" s="263"/>
      <c r="MZ540" s="263"/>
      <c r="NA540" s="263"/>
      <c r="NB540" s="263"/>
      <c r="NC540" s="263"/>
      <c r="ND540" s="263"/>
      <c r="NE540" s="263"/>
      <c r="NF540" s="263"/>
      <c r="NG540" s="263"/>
      <c r="NH540" s="263"/>
      <c r="NI540" s="263"/>
      <c r="NJ540" s="263"/>
      <c r="NK540" s="263"/>
      <c r="NL540" s="263"/>
      <c r="NM540" s="263"/>
      <c r="NN540" s="263"/>
      <c r="NO540" s="263"/>
      <c r="NP540" s="263"/>
      <c r="NQ540" s="263"/>
      <c r="NR540" s="263"/>
      <c r="NS540" s="263"/>
      <c r="NT540" s="263"/>
      <c r="NU540" s="263"/>
      <c r="NV540" s="263"/>
      <c r="NW540" s="263"/>
      <c r="NX540" s="263"/>
      <c r="NY540" s="263"/>
      <c r="NZ540" s="263"/>
      <c r="OA540" s="263"/>
      <c r="OB540" s="263"/>
      <c r="OC540" s="263"/>
      <c r="OD540" s="263"/>
      <c r="OE540" s="263"/>
      <c r="OF540" s="263"/>
      <c r="OG540" s="263"/>
      <c r="OH540" s="263"/>
      <c r="OI540" s="263"/>
      <c r="OJ540" s="263"/>
      <c r="OK540" s="263"/>
      <c r="OL540" s="263"/>
      <c r="OM540" s="263"/>
      <c r="ON540" s="263"/>
      <c r="OO540" s="263"/>
      <c r="OP540" s="263"/>
      <c r="OQ540" s="263"/>
      <c r="OR540" s="263"/>
      <c r="OS540" s="263"/>
      <c r="OT540" s="263"/>
      <c r="OU540" s="263"/>
      <c r="OV540" s="263"/>
      <c r="OW540" s="263"/>
      <c r="OX540" s="263"/>
      <c r="OY540" s="263"/>
      <c r="OZ540" s="263"/>
      <c r="PA540" s="263"/>
      <c r="PB540" s="263"/>
      <c r="PC540" s="263"/>
      <c r="PD540" s="263"/>
      <c r="PE540" s="263"/>
      <c r="PF540" s="263"/>
      <c r="PG540" s="263"/>
      <c r="PH540" s="263"/>
      <c r="PI540" s="263"/>
      <c r="PJ540" s="263"/>
      <c r="PK540" s="263"/>
      <c r="PL540" s="263"/>
      <c r="PM540" s="263"/>
      <c r="PN540" s="263"/>
      <c r="PO540" s="263"/>
      <c r="PP540" s="263"/>
      <c r="PQ540" s="263"/>
      <c r="PR540" s="263"/>
      <c r="PS540" s="263"/>
      <c r="PT540" s="263"/>
      <c r="PU540" s="263"/>
      <c r="PV540" s="263"/>
      <c r="PW540" s="263"/>
      <c r="PX540" s="263"/>
      <c r="PY540" s="263"/>
      <c r="PZ540" s="263"/>
      <c r="QA540" s="263"/>
      <c r="QB540" s="263"/>
      <c r="QC540" s="263"/>
      <c r="QD540" s="263"/>
      <c r="QE540" s="263"/>
      <c r="QF540" s="263"/>
      <c r="QG540" s="263"/>
      <c r="QH540" s="263"/>
      <c r="QI540" s="263"/>
      <c r="QJ540" s="263"/>
      <c r="QK540" s="263"/>
      <c r="QL540" s="263"/>
      <c r="QM540" s="263"/>
      <c r="QN540" s="263"/>
      <c r="QO540" s="263"/>
      <c r="QP540" s="263"/>
      <c r="QQ540" s="263"/>
      <c r="QR540" s="263"/>
      <c r="QS540" s="263"/>
      <c r="QT540" s="263"/>
      <c r="QU540" s="263"/>
      <c r="QV540" s="263"/>
      <c r="QW540" s="263"/>
      <c r="QX540" s="263"/>
      <c r="QY540" s="263"/>
      <c r="QZ540" s="263"/>
      <c r="RA540" s="263"/>
      <c r="RB540" s="263"/>
      <c r="RC540" s="263"/>
      <c r="RD540" s="263"/>
      <c r="RE540" s="263"/>
      <c r="RF540" s="263"/>
      <c r="RG540" s="263"/>
      <c r="RH540" s="263"/>
      <c r="RI540" s="263"/>
      <c r="RJ540" s="263"/>
      <c r="RK540" s="263"/>
      <c r="RL540" s="263"/>
      <c r="RM540" s="263"/>
      <c r="RN540" s="263"/>
      <c r="RO540" s="263"/>
      <c r="RP540" s="263"/>
      <c r="RQ540" s="263"/>
      <c r="RR540" s="263"/>
      <c r="RS540" s="263"/>
      <c r="RT540" s="263"/>
      <c r="RU540" s="263"/>
      <c r="RV540" s="263"/>
      <c r="RW540" s="263"/>
      <c r="RX540" s="263"/>
      <c r="RY540" s="263"/>
      <c r="RZ540" s="263"/>
      <c r="SA540" s="263"/>
      <c r="SB540" s="263"/>
      <c r="SC540" s="263"/>
      <c r="SD540" s="263"/>
      <c r="SE540" s="263"/>
      <c r="SF540" s="263"/>
      <c r="SG540" s="263"/>
      <c r="SH540" s="263"/>
      <c r="SI540" s="263"/>
      <c r="SJ540" s="263"/>
      <c r="SK540" s="263"/>
      <c r="SL540" s="263"/>
      <c r="SM540" s="263"/>
      <c r="SN540" s="263"/>
      <c r="SO540" s="263"/>
      <c r="SP540" s="263"/>
      <c r="SQ540" s="263"/>
      <c r="SR540" s="263"/>
      <c r="SS540" s="263"/>
      <c r="ST540" s="263"/>
      <c r="SU540" s="263"/>
      <c r="SV540" s="263"/>
      <c r="SW540" s="263"/>
      <c r="SX540" s="263"/>
      <c r="SY540" s="263"/>
      <c r="SZ540" s="263"/>
      <c r="TA540" s="263"/>
      <c r="TB540" s="263"/>
      <c r="TC540" s="263"/>
      <c r="TD540" s="263"/>
      <c r="TE540" s="263"/>
      <c r="TF540" s="263"/>
      <c r="TG540" s="263"/>
      <c r="TH540" s="263"/>
      <c r="TI540" s="263"/>
      <c r="TJ540" s="263"/>
      <c r="TK540" s="263"/>
      <c r="TL540" s="263"/>
      <c r="TM540" s="263"/>
      <c r="TN540" s="263"/>
      <c r="TO540" s="263"/>
      <c r="TP540" s="263"/>
      <c r="TQ540" s="263"/>
      <c r="TR540" s="263"/>
      <c r="TS540" s="263"/>
      <c r="TT540" s="263"/>
      <c r="TU540" s="263"/>
      <c r="TV540" s="263"/>
      <c r="TW540" s="263"/>
      <c r="TX540" s="263"/>
      <c r="TY540" s="263"/>
      <c r="TZ540" s="263"/>
      <c r="UA540" s="263"/>
      <c r="UB540" s="263"/>
      <c r="UC540" s="263"/>
      <c r="UD540" s="263"/>
      <c r="UE540" s="263"/>
      <c r="UF540" s="263"/>
      <c r="UG540" s="263"/>
      <c r="UH540" s="263"/>
      <c r="UI540" s="263"/>
      <c r="UJ540" s="263"/>
      <c r="UK540" s="263"/>
      <c r="UL540" s="263"/>
      <c r="UM540" s="263"/>
      <c r="UN540" s="263"/>
      <c r="UO540" s="263"/>
      <c r="UP540" s="263"/>
      <c r="UQ540" s="263"/>
      <c r="UR540" s="263"/>
      <c r="US540" s="263"/>
      <c r="UT540" s="263"/>
      <c r="UU540" s="263"/>
      <c r="UV540" s="263"/>
      <c r="UW540" s="263"/>
      <c r="UX540" s="263"/>
      <c r="UY540" s="263"/>
      <c r="UZ540" s="263"/>
      <c r="VA540" s="263"/>
      <c r="VB540" s="263"/>
      <c r="VC540" s="263"/>
      <c r="VD540" s="263"/>
      <c r="VE540" s="263"/>
      <c r="VF540" s="263"/>
      <c r="VG540" s="263"/>
      <c r="VH540" s="263"/>
      <c r="VI540" s="263"/>
      <c r="VJ540" s="263"/>
      <c r="VK540" s="263"/>
      <c r="VL540" s="263"/>
      <c r="VM540" s="263"/>
      <c r="VN540" s="263"/>
      <c r="VO540" s="263"/>
      <c r="VP540" s="263"/>
      <c r="VQ540" s="263"/>
      <c r="VR540" s="263"/>
      <c r="VS540" s="263"/>
      <c r="VT540" s="263"/>
      <c r="VU540" s="263"/>
      <c r="VV540" s="263"/>
      <c r="VW540" s="263"/>
      <c r="VX540" s="263"/>
      <c r="VY540" s="263"/>
      <c r="VZ540" s="263"/>
      <c r="WA540" s="263"/>
      <c r="WB540" s="263"/>
      <c r="WC540" s="263"/>
      <c r="WD540" s="263"/>
      <c r="WE540" s="263"/>
      <c r="WF540" s="263"/>
      <c r="WG540" s="263"/>
      <c r="WH540" s="263"/>
      <c r="WI540" s="263"/>
      <c r="WJ540" s="263"/>
      <c r="WK540" s="263"/>
      <c r="WL540" s="263"/>
      <c r="WM540" s="263"/>
      <c r="WN540" s="263"/>
      <c r="WO540" s="263"/>
      <c r="WP540" s="263"/>
      <c r="WQ540" s="263"/>
      <c r="WR540" s="263"/>
      <c r="WS540" s="263"/>
      <c r="WT540" s="263"/>
      <c r="WU540" s="263"/>
      <c r="WV540" s="263"/>
      <c r="WW540" s="263"/>
      <c r="WX540" s="263"/>
      <c r="WY540" s="263"/>
      <c r="WZ540" s="263"/>
      <c r="XA540" s="263"/>
      <c r="XB540" s="263"/>
      <c r="XC540" s="263"/>
      <c r="XD540" s="263"/>
      <c r="XE540" s="263"/>
      <c r="XF540" s="263"/>
      <c r="XG540" s="263"/>
      <c r="XH540" s="263"/>
      <c r="XI540" s="263"/>
      <c r="XJ540" s="263"/>
      <c r="XK540" s="263"/>
      <c r="XL540" s="263"/>
      <c r="XM540" s="263"/>
      <c r="XN540" s="263"/>
      <c r="XO540" s="263"/>
      <c r="XP540" s="263"/>
      <c r="XQ540" s="263"/>
      <c r="XR540" s="263"/>
      <c r="XS540" s="263"/>
      <c r="XT540" s="263"/>
      <c r="XU540" s="263"/>
      <c r="XV540" s="263"/>
      <c r="XW540" s="263"/>
      <c r="XX540" s="263"/>
      <c r="XY540" s="263"/>
      <c r="XZ540" s="263"/>
      <c r="YA540" s="263"/>
      <c r="YB540" s="263"/>
      <c r="YC540" s="263"/>
      <c r="YD540" s="263"/>
      <c r="YE540" s="263"/>
      <c r="YF540" s="263"/>
      <c r="YG540" s="263"/>
      <c r="YH540" s="263"/>
      <c r="YI540" s="263"/>
      <c r="YJ540" s="263"/>
      <c r="YK540" s="263"/>
      <c r="YL540" s="263"/>
      <c r="YM540" s="263"/>
      <c r="YN540" s="263"/>
      <c r="YO540" s="263"/>
      <c r="YP540" s="263"/>
      <c r="YQ540" s="263"/>
      <c r="YR540" s="263"/>
      <c r="YS540" s="263"/>
      <c r="YT540" s="263"/>
      <c r="YU540" s="263"/>
      <c r="YV540" s="263"/>
      <c r="YW540" s="263"/>
      <c r="YX540" s="263"/>
      <c r="YY540" s="263"/>
      <c r="YZ540" s="263"/>
      <c r="ZA540" s="263"/>
      <c r="ZB540" s="263"/>
      <c r="ZC540" s="263"/>
      <c r="ZD540" s="263"/>
      <c r="ZE540" s="263"/>
      <c r="ZF540" s="263"/>
      <c r="ZG540" s="263"/>
      <c r="ZH540" s="263"/>
      <c r="ZI540" s="263"/>
      <c r="ZJ540" s="263"/>
      <c r="ZK540" s="263"/>
      <c r="ZL540" s="263"/>
      <c r="ZM540" s="263"/>
      <c r="ZN540" s="263"/>
      <c r="ZO540" s="263"/>
      <c r="ZP540" s="263"/>
      <c r="ZQ540" s="263"/>
      <c r="ZR540" s="263"/>
      <c r="ZS540" s="263"/>
      <c r="ZT540" s="263"/>
      <c r="ZU540" s="263"/>
      <c r="ZV540" s="263"/>
      <c r="ZW540" s="263"/>
      <c r="ZX540" s="263"/>
      <c r="ZY540" s="263"/>
      <c r="ZZ540" s="263"/>
      <c r="AAA540" s="263"/>
      <c r="AAB540" s="263"/>
      <c r="AAC540" s="263"/>
      <c r="AAD540" s="263"/>
      <c r="AAE540" s="263"/>
      <c r="AAF540" s="263"/>
      <c r="AAG540" s="263"/>
      <c r="AAH540" s="263"/>
      <c r="AAI540" s="263"/>
      <c r="AAJ540" s="263"/>
      <c r="AAK540" s="263"/>
      <c r="AAL540" s="263"/>
      <c r="AAM540" s="263"/>
      <c r="AAN540" s="263"/>
      <c r="AAO540" s="263"/>
      <c r="AAP540" s="263"/>
      <c r="AAQ540" s="263"/>
      <c r="AAR540" s="263"/>
      <c r="AAS540" s="263"/>
      <c r="AAT540" s="263"/>
      <c r="AAU540" s="263"/>
      <c r="AAV540" s="263"/>
      <c r="AAW540" s="263"/>
      <c r="AAX540" s="263"/>
      <c r="AAY540" s="263"/>
      <c r="AAZ540" s="263"/>
      <c r="ABA540" s="263"/>
      <c r="ABB540" s="263"/>
      <c r="ABC540" s="263"/>
      <c r="ABD540" s="263"/>
      <c r="ABE540" s="263"/>
      <c r="ABF540" s="263"/>
      <c r="ABG540" s="263"/>
      <c r="ABH540" s="263"/>
      <c r="ABI540" s="263"/>
      <c r="ABJ540" s="263"/>
      <c r="ABK540" s="263"/>
      <c r="ABL540" s="263"/>
      <c r="ABM540" s="263"/>
      <c r="ABN540" s="263"/>
      <c r="ABO540" s="263"/>
      <c r="ABP540" s="263"/>
      <c r="ABQ540" s="263"/>
      <c r="ABR540" s="263"/>
      <c r="ABS540" s="263"/>
      <c r="ABT540" s="263"/>
      <c r="ABU540" s="263"/>
      <c r="ABV540" s="263"/>
      <c r="ABW540" s="263"/>
      <c r="ABX540" s="263"/>
      <c r="ABY540" s="263"/>
      <c r="ABZ540" s="263"/>
      <c r="ACA540" s="263"/>
      <c r="ACB540" s="263"/>
      <c r="ACC540" s="263"/>
      <c r="ACD540" s="263"/>
      <c r="ACE540" s="263"/>
      <c r="ACF540" s="263"/>
      <c r="ACG540" s="263"/>
      <c r="ACH540" s="263"/>
      <c r="ACI540" s="263"/>
      <c r="ACJ540" s="263"/>
      <c r="ACK540" s="263"/>
      <c r="ACL540" s="263"/>
      <c r="ACM540" s="263"/>
      <c r="ACN540" s="263"/>
      <c r="ACO540" s="263"/>
      <c r="ACP540" s="263"/>
      <c r="ACQ540" s="263"/>
      <c r="ACR540" s="263"/>
      <c r="ACS540" s="263"/>
      <c r="ACT540" s="263"/>
      <c r="ACU540" s="263"/>
      <c r="ACV540" s="263"/>
      <c r="ACW540" s="263"/>
      <c r="ACX540" s="263"/>
      <c r="ACY540" s="263"/>
      <c r="ACZ540" s="263"/>
      <c r="ADA540" s="263"/>
      <c r="ADB540" s="263"/>
      <c r="ADC540" s="263"/>
      <c r="ADD540" s="263"/>
      <c r="ADE540" s="263"/>
      <c r="ADF540" s="263"/>
      <c r="ADG540" s="263"/>
      <c r="ADH540" s="263"/>
      <c r="ADI540" s="263"/>
      <c r="ADJ540" s="263"/>
      <c r="ADK540" s="263"/>
      <c r="ADL540" s="263"/>
      <c r="ADM540" s="263"/>
      <c r="ADN540" s="263"/>
      <c r="ADO540" s="263"/>
      <c r="ADP540" s="263"/>
      <c r="ADQ540" s="263"/>
      <c r="ADR540" s="263"/>
      <c r="ADS540" s="263"/>
      <c r="ADT540" s="263"/>
      <c r="ADU540" s="263"/>
      <c r="ADV540" s="263"/>
      <c r="ADW540" s="263"/>
      <c r="ADX540" s="263"/>
      <c r="ADY540" s="263"/>
      <c r="ADZ540" s="263"/>
      <c r="AEA540" s="263"/>
      <c r="AEB540" s="263"/>
      <c r="AEC540" s="263"/>
      <c r="AED540" s="263"/>
      <c r="AEE540" s="263"/>
      <c r="AEF540" s="263"/>
      <c r="AEG540" s="263"/>
      <c r="AEH540" s="263"/>
      <c r="AEI540" s="263"/>
      <c r="AEJ540" s="263"/>
      <c r="AEK540" s="263"/>
      <c r="AEL540" s="263"/>
      <c r="AEM540" s="263"/>
      <c r="AEN540" s="263"/>
      <c r="AEO540" s="263"/>
      <c r="AEP540" s="263"/>
      <c r="AEQ540" s="263"/>
      <c r="AER540" s="263"/>
      <c r="AES540" s="263"/>
      <c r="AET540" s="263"/>
      <c r="AEU540" s="263"/>
      <c r="AEV540" s="263"/>
      <c r="AEW540" s="263"/>
      <c r="AEX540" s="263"/>
      <c r="AEY540" s="263"/>
      <c r="AEZ540" s="263"/>
      <c r="AFA540" s="263"/>
      <c r="AFB540" s="263"/>
      <c r="AFC540" s="263"/>
      <c r="AFD540" s="263"/>
      <c r="AFE540" s="263"/>
      <c r="AFF540" s="263"/>
      <c r="AFG540" s="263"/>
      <c r="AFH540" s="263"/>
      <c r="AFI540" s="263"/>
      <c r="AFJ540" s="263"/>
      <c r="AFK540" s="263"/>
      <c r="AFL540" s="263"/>
      <c r="AFM540" s="263"/>
      <c r="AFN540" s="263"/>
      <c r="AFO540" s="263"/>
      <c r="AFP540" s="263"/>
      <c r="AFQ540" s="263"/>
      <c r="AFR540" s="263"/>
      <c r="AFS540" s="263"/>
      <c r="AFT540" s="263"/>
      <c r="AFU540" s="263"/>
      <c r="AFV540" s="263"/>
      <c r="AFW540" s="263"/>
      <c r="AFX540" s="263"/>
      <c r="AFY540" s="263"/>
      <c r="AFZ540" s="263"/>
      <c r="AGA540" s="263"/>
      <c r="AGB540" s="263"/>
      <c r="AGC540" s="263"/>
      <c r="AGD540" s="263"/>
      <c r="AGE540" s="263"/>
      <c r="AGF540" s="263"/>
      <c r="AGG540" s="263"/>
      <c r="AGH540" s="263"/>
      <c r="AGI540" s="263"/>
      <c r="AGJ540" s="263"/>
      <c r="AGK540" s="263"/>
      <c r="AGL540" s="263"/>
      <c r="AGM540" s="263"/>
      <c r="AGN540" s="263"/>
      <c r="AGO540" s="263"/>
      <c r="AGP540" s="263"/>
      <c r="AGQ540" s="263"/>
      <c r="AGR540" s="263"/>
      <c r="AGS540" s="263"/>
      <c r="AGT540" s="263"/>
      <c r="AGU540" s="263"/>
      <c r="AGV540" s="263"/>
      <c r="AGW540" s="263"/>
      <c r="AGX540" s="263"/>
      <c r="AGY540" s="263"/>
      <c r="AGZ540" s="263"/>
      <c r="AHA540" s="263"/>
      <c r="AHB540" s="263"/>
      <c r="AHC540" s="263"/>
      <c r="AHD540" s="263"/>
      <c r="AHE540" s="263"/>
      <c r="AHF540" s="263"/>
      <c r="AHG540" s="263"/>
      <c r="AHH540" s="263"/>
      <c r="AHI540" s="263"/>
      <c r="AHJ540" s="263"/>
      <c r="AHK540" s="263"/>
      <c r="AHL540" s="263"/>
      <c r="AHM540" s="263"/>
      <c r="AHN540" s="263"/>
      <c r="AHO540" s="263"/>
      <c r="AHP540" s="263"/>
      <c r="AHQ540" s="263"/>
      <c r="AHR540" s="263"/>
      <c r="AHS540" s="263"/>
      <c r="AHT540" s="263"/>
      <c r="AHU540" s="263"/>
      <c r="AHV540" s="263"/>
      <c r="AHW540" s="263"/>
      <c r="AHX540" s="263"/>
      <c r="AHY540" s="263"/>
      <c r="AHZ540" s="263"/>
      <c r="AIA540" s="263"/>
      <c r="AIB540" s="263"/>
      <c r="AIC540" s="263"/>
      <c r="AID540" s="263"/>
      <c r="AIE540" s="263"/>
      <c r="AIF540" s="263"/>
      <c r="AIG540" s="263"/>
      <c r="AIH540" s="263"/>
      <c r="AII540" s="263"/>
      <c r="AIJ540" s="263"/>
      <c r="AIK540" s="263"/>
      <c r="AIL540" s="263"/>
      <c r="AIM540" s="263"/>
      <c r="AIN540" s="263"/>
      <c r="AIO540" s="263"/>
      <c r="AIP540" s="263"/>
      <c r="AIQ540" s="263"/>
      <c r="AIR540" s="263"/>
      <c r="AIS540" s="263"/>
      <c r="AIT540" s="263"/>
      <c r="AIU540" s="263"/>
      <c r="AIV540" s="263"/>
      <c r="AIW540" s="263"/>
      <c r="AIX540" s="263"/>
      <c r="AIY540" s="263"/>
      <c r="AIZ540" s="263"/>
      <c r="AJA540" s="263"/>
      <c r="AJB540" s="263"/>
      <c r="AJC540" s="263"/>
      <c r="AJD540" s="263"/>
      <c r="AJE540" s="263"/>
      <c r="AJF540" s="263"/>
      <c r="AJG540" s="263"/>
      <c r="AJH540" s="263"/>
      <c r="AJI540" s="263"/>
      <c r="AJJ540" s="263"/>
      <c r="AJK540" s="263"/>
      <c r="AJL540" s="263"/>
      <c r="AJM540" s="263"/>
      <c r="AJN540" s="263"/>
      <c r="AJO540" s="263"/>
      <c r="AJP540" s="263"/>
      <c r="AJQ540" s="263"/>
      <c r="AJR540" s="263"/>
      <c r="AJS540" s="263"/>
      <c r="AJT540" s="263"/>
      <c r="AJU540" s="263"/>
      <c r="AJV540" s="263"/>
      <c r="AJW540" s="263"/>
      <c r="AJX540" s="263"/>
      <c r="AJY540" s="263"/>
      <c r="AJZ540" s="263"/>
      <c r="AKA540" s="263"/>
      <c r="AKB540" s="263"/>
      <c r="AKC540" s="263"/>
      <c r="AKD540" s="263"/>
      <c r="AKE540" s="263"/>
      <c r="AKF540" s="263"/>
      <c r="AKG540" s="263"/>
      <c r="AKH540" s="263"/>
      <c r="AKI540" s="263"/>
      <c r="AKJ540" s="263"/>
      <c r="AKK540" s="263"/>
      <c r="AKL540" s="263"/>
      <c r="AKM540" s="263"/>
      <c r="AKN540" s="263"/>
      <c r="AKO540" s="263"/>
      <c r="AKP540" s="263"/>
      <c r="AKQ540" s="263"/>
      <c r="AKR540" s="263"/>
      <c r="AKS540" s="263"/>
      <c r="AKT540" s="263"/>
      <c r="AKU540" s="263"/>
      <c r="AKV540" s="263"/>
      <c r="AKW540" s="263"/>
      <c r="AKX540" s="263"/>
      <c r="AKY540" s="263"/>
      <c r="AKZ540" s="263"/>
      <c r="ALA540" s="263"/>
      <c r="ALB540" s="263"/>
      <c r="ALC540" s="263"/>
      <c r="ALD540" s="263"/>
      <c r="ALE540" s="263"/>
      <c r="ALF540" s="263"/>
      <c r="ALG540" s="263"/>
      <c r="ALH540" s="263"/>
      <c r="ALI540" s="263"/>
      <c r="ALJ540" s="263"/>
      <c r="ALK540" s="263"/>
      <c r="ALL540" s="263"/>
      <c r="ALM540" s="263"/>
      <c r="ALN540" s="263"/>
      <c r="ALO540" s="263"/>
      <c r="ALP540" s="263"/>
      <c r="ALQ540" s="263"/>
      <c r="ALR540" s="263"/>
      <c r="ALS540" s="263"/>
      <c r="ALT540" s="263"/>
      <c r="ALU540" s="263"/>
      <c r="ALV540" s="263"/>
      <c r="ALW540" s="263"/>
      <c r="ALX540" s="263"/>
      <c r="ALY540" s="263"/>
      <c r="ALZ540" s="263"/>
      <c r="AMA540" s="263"/>
      <c r="AMB540" s="263"/>
      <c r="AMC540" s="263"/>
      <c r="AMD540" s="263"/>
      <c r="AME540" s="263"/>
      <c r="AMF540" s="263"/>
      <c r="AMG540" s="263"/>
      <c r="AMH540" s="263"/>
      <c r="AMI540" s="263"/>
      <c r="AMJ540" s="263"/>
      <c r="AMK540" s="263"/>
      <c r="AML540" s="263"/>
      <c r="AMM540" s="263"/>
      <c r="AMN540" s="263"/>
      <c r="AMO540" s="263"/>
      <c r="AMP540" s="263"/>
      <c r="AMQ540" s="263"/>
      <c r="AMR540" s="263"/>
      <c r="AMS540" s="263"/>
      <c r="AMT540" s="263"/>
      <c r="AMU540" s="263"/>
      <c r="AMV540" s="263"/>
      <c r="AMW540" s="263"/>
      <c r="AMX540" s="263"/>
      <c r="AMY540" s="263"/>
      <c r="AMZ540" s="263"/>
      <c r="ANA540" s="263"/>
      <c r="ANB540" s="263"/>
      <c r="ANC540" s="263"/>
      <c r="AND540" s="263"/>
      <c r="ANE540" s="263"/>
      <c r="ANF540" s="263"/>
      <c r="ANG540" s="263"/>
      <c r="ANH540" s="263"/>
      <c r="ANI540" s="263"/>
      <c r="ANJ540" s="263"/>
      <c r="ANK540" s="263"/>
      <c r="ANL540" s="263"/>
      <c r="ANM540" s="263"/>
      <c r="ANN540" s="263"/>
      <c r="ANO540" s="263"/>
      <c r="ANP540" s="263"/>
      <c r="ANQ540" s="263"/>
      <c r="ANR540" s="263"/>
      <c r="ANS540" s="263"/>
      <c r="ANT540" s="263"/>
      <c r="ANU540" s="263"/>
      <c r="ANV540" s="263"/>
      <c r="ANW540" s="263"/>
      <c r="ANX540" s="263"/>
      <c r="ANY540" s="263"/>
      <c r="ANZ540" s="263"/>
      <c r="AOA540" s="263"/>
      <c r="AOB540" s="263"/>
      <c r="AOC540" s="263"/>
      <c r="AOD540" s="263"/>
      <c r="AOE540" s="263"/>
      <c r="AOF540" s="263"/>
      <c r="AOG540" s="263"/>
      <c r="AOH540" s="263"/>
      <c r="AOI540" s="263"/>
      <c r="AOJ540" s="263"/>
      <c r="AOK540" s="263"/>
      <c r="AOL540" s="263"/>
      <c r="AOM540" s="263"/>
      <c r="AON540" s="263"/>
      <c r="AOO540" s="263"/>
      <c r="AOP540" s="263"/>
      <c r="AOQ540" s="263"/>
      <c r="AOR540" s="263"/>
      <c r="AOS540" s="263"/>
      <c r="AOT540" s="263"/>
      <c r="AOU540" s="263"/>
    </row>
    <row r="541" spans="1:1087" s="264" customFormat="1">
      <c r="A541" s="332"/>
      <c r="B541" s="328"/>
      <c r="C541" s="292"/>
      <c r="D541" s="292"/>
      <c r="E541" s="292"/>
      <c r="F541" s="333"/>
      <c r="G541" s="334"/>
      <c r="H541" s="334"/>
      <c r="I541" s="335"/>
      <c r="J541" s="292"/>
      <c r="K541" s="336"/>
      <c r="L541" s="292"/>
      <c r="N541" s="263"/>
      <c r="O541" s="263"/>
      <c r="P541" s="263"/>
      <c r="Q541" s="263"/>
      <c r="R541" s="263"/>
      <c r="S541" s="263"/>
      <c r="T541" s="263"/>
      <c r="U541" s="263"/>
      <c r="V541" s="263"/>
      <c r="W541" s="263"/>
      <c r="X541" s="263"/>
      <c r="Y541" s="263"/>
      <c r="Z541" s="263"/>
      <c r="AA541" s="263"/>
      <c r="AB541" s="263"/>
      <c r="AC541" s="263"/>
      <c r="AD541" s="263"/>
      <c r="AE541" s="263"/>
      <c r="AF541" s="263"/>
      <c r="AG541" s="263"/>
      <c r="AH541" s="263"/>
      <c r="AI541" s="263"/>
      <c r="AJ541" s="263"/>
      <c r="AK541" s="263"/>
      <c r="AL541" s="263"/>
      <c r="AM541" s="263"/>
      <c r="AN541" s="263"/>
      <c r="AO541" s="263"/>
      <c r="AP541" s="263"/>
      <c r="AQ541" s="263"/>
      <c r="AR541" s="263"/>
      <c r="AS541" s="263"/>
      <c r="AT541" s="263"/>
      <c r="AU541" s="263"/>
      <c r="AV541" s="263"/>
      <c r="AW541" s="263"/>
      <c r="AX541" s="263"/>
      <c r="AY541" s="263"/>
      <c r="AZ541" s="263"/>
      <c r="BA541" s="263"/>
      <c r="BB541" s="263"/>
      <c r="BC541" s="263"/>
      <c r="BD541" s="263"/>
      <c r="BE541" s="263"/>
      <c r="BF541" s="263"/>
      <c r="BG541" s="263"/>
      <c r="BH541" s="263"/>
      <c r="BI541" s="263"/>
      <c r="BJ541" s="263"/>
      <c r="BK541" s="263"/>
      <c r="BL541" s="263"/>
      <c r="BM541" s="263"/>
      <c r="BN541" s="263"/>
      <c r="BO541" s="263"/>
      <c r="BP541" s="263"/>
      <c r="BQ541" s="263"/>
      <c r="BR541" s="263"/>
      <c r="BS541" s="263"/>
      <c r="BT541" s="263"/>
      <c r="BU541" s="263"/>
      <c r="BV541" s="263"/>
      <c r="BW541" s="263"/>
      <c r="BX541" s="263"/>
      <c r="BY541" s="263"/>
      <c r="BZ541" s="263"/>
      <c r="CA541" s="263"/>
      <c r="CB541" s="263"/>
      <c r="CC541" s="263"/>
      <c r="CD541" s="263"/>
      <c r="CE541" s="263"/>
      <c r="CF541" s="263"/>
      <c r="CG541" s="263"/>
      <c r="CH541" s="263"/>
      <c r="CI541" s="263"/>
      <c r="CJ541" s="263"/>
      <c r="CK541" s="263"/>
      <c r="CL541" s="263"/>
      <c r="CM541" s="263"/>
      <c r="CN541" s="263"/>
      <c r="CO541" s="263"/>
      <c r="CP541" s="263"/>
      <c r="CQ541" s="263"/>
      <c r="CR541" s="263"/>
      <c r="CS541" s="263"/>
      <c r="CT541" s="263"/>
      <c r="CU541" s="263"/>
      <c r="CV541" s="263"/>
      <c r="CW541" s="263"/>
      <c r="CX541" s="263"/>
      <c r="CY541" s="263"/>
      <c r="CZ541" s="263"/>
      <c r="DA541" s="263"/>
      <c r="DB541" s="263"/>
      <c r="DC541" s="263"/>
      <c r="DD541" s="263"/>
      <c r="DE541" s="263"/>
      <c r="DF541" s="263"/>
      <c r="DG541" s="263"/>
      <c r="DH541" s="263"/>
      <c r="DI541" s="263"/>
      <c r="DJ541" s="263"/>
      <c r="DK541" s="263"/>
      <c r="DL541" s="263"/>
      <c r="DM541" s="263"/>
      <c r="DN541" s="263"/>
      <c r="DO541" s="263"/>
      <c r="DP541" s="263"/>
      <c r="DQ541" s="263"/>
      <c r="DR541" s="263"/>
      <c r="DS541" s="263"/>
      <c r="DT541" s="263"/>
      <c r="DU541" s="263"/>
      <c r="DV541" s="263"/>
      <c r="DW541" s="263"/>
      <c r="DX541" s="263"/>
      <c r="DY541" s="263"/>
      <c r="DZ541" s="263"/>
      <c r="EA541" s="263"/>
      <c r="EB541" s="263"/>
      <c r="EC541" s="263"/>
      <c r="ED541" s="263"/>
      <c r="EE541" s="263"/>
      <c r="EF541" s="263"/>
      <c r="EG541" s="263"/>
      <c r="EH541" s="263"/>
      <c r="EI541" s="263"/>
      <c r="EJ541" s="263"/>
      <c r="EK541" s="263"/>
      <c r="EL541" s="263"/>
      <c r="EM541" s="263"/>
      <c r="EN541" s="263"/>
      <c r="EO541" s="263"/>
      <c r="EP541" s="263"/>
      <c r="EQ541" s="263"/>
      <c r="ER541" s="263"/>
      <c r="ES541" s="263"/>
      <c r="ET541" s="263"/>
      <c r="EU541" s="263"/>
      <c r="EV541" s="263"/>
      <c r="EW541" s="263"/>
      <c r="EX541" s="263"/>
      <c r="EY541" s="263"/>
      <c r="EZ541" s="263"/>
      <c r="FA541" s="263"/>
      <c r="FB541" s="263"/>
      <c r="FC541" s="263"/>
      <c r="FD541" s="263"/>
      <c r="FE541" s="263"/>
      <c r="FF541" s="263"/>
      <c r="FG541" s="263"/>
      <c r="FH541" s="263"/>
      <c r="FI541" s="263"/>
      <c r="FJ541" s="263"/>
      <c r="FK541" s="263"/>
      <c r="FL541" s="263"/>
      <c r="FM541" s="263"/>
      <c r="FN541" s="263"/>
      <c r="FO541" s="263"/>
      <c r="FP541" s="263"/>
      <c r="FQ541" s="263"/>
      <c r="FR541" s="263"/>
      <c r="FS541" s="263"/>
      <c r="FT541" s="263"/>
      <c r="FU541" s="263"/>
      <c r="FV541" s="263"/>
      <c r="FW541" s="263"/>
      <c r="FX541" s="263"/>
      <c r="FY541" s="263"/>
      <c r="FZ541" s="263"/>
      <c r="GA541" s="263"/>
      <c r="GB541" s="263"/>
      <c r="GC541" s="263"/>
      <c r="GD541" s="263"/>
      <c r="GE541" s="263"/>
      <c r="GF541" s="263"/>
      <c r="GG541" s="263"/>
      <c r="GH541" s="263"/>
      <c r="GI541" s="263"/>
      <c r="GJ541" s="263"/>
      <c r="GK541" s="263"/>
      <c r="GL541" s="263"/>
      <c r="GM541" s="263"/>
      <c r="GN541" s="263"/>
      <c r="GO541" s="263"/>
      <c r="GP541" s="263"/>
      <c r="GQ541" s="263"/>
      <c r="GR541" s="263"/>
      <c r="GS541" s="263"/>
      <c r="GT541" s="263"/>
      <c r="GU541" s="263"/>
      <c r="GV541" s="263"/>
      <c r="GW541" s="263"/>
      <c r="GX541" s="263"/>
      <c r="GY541" s="263"/>
      <c r="GZ541" s="263"/>
      <c r="HA541" s="263"/>
      <c r="HB541" s="263"/>
      <c r="HC541" s="263"/>
      <c r="HD541" s="263"/>
      <c r="HE541" s="263"/>
      <c r="HF541" s="263"/>
      <c r="HG541" s="263"/>
      <c r="HH541" s="263"/>
      <c r="HI541" s="263"/>
      <c r="HJ541" s="263"/>
      <c r="HK541" s="263"/>
      <c r="HL541" s="263"/>
      <c r="HM541" s="263"/>
      <c r="HN541" s="263"/>
      <c r="HO541" s="263"/>
      <c r="HP541" s="263"/>
      <c r="HQ541" s="263"/>
      <c r="HR541" s="263"/>
      <c r="HS541" s="263"/>
      <c r="HT541" s="263"/>
      <c r="HU541" s="263"/>
      <c r="HV541" s="263"/>
      <c r="HW541" s="263"/>
      <c r="HX541" s="263"/>
      <c r="HY541" s="263"/>
      <c r="HZ541" s="263"/>
      <c r="IA541" s="263"/>
      <c r="IB541" s="263"/>
      <c r="IC541" s="263"/>
      <c r="ID541" s="263"/>
      <c r="IE541" s="263"/>
      <c r="IF541" s="263"/>
      <c r="IG541" s="263"/>
      <c r="IH541" s="263"/>
      <c r="II541" s="263"/>
      <c r="IJ541" s="263"/>
      <c r="IK541" s="263"/>
      <c r="IL541" s="263"/>
      <c r="IM541" s="263"/>
      <c r="IN541" s="263"/>
      <c r="IO541" s="263"/>
      <c r="IP541" s="263"/>
      <c r="IQ541" s="263"/>
      <c r="IR541" s="263"/>
      <c r="IS541" s="263"/>
      <c r="IT541" s="263"/>
      <c r="IU541" s="263"/>
      <c r="IV541" s="263"/>
      <c r="IW541" s="263"/>
      <c r="IX541" s="263"/>
      <c r="IY541" s="263"/>
      <c r="IZ541" s="263"/>
      <c r="JA541" s="263"/>
      <c r="JB541" s="263"/>
      <c r="JC541" s="263"/>
      <c r="JD541" s="263"/>
      <c r="JE541" s="263"/>
      <c r="JF541" s="263"/>
      <c r="JG541" s="263"/>
      <c r="JH541" s="263"/>
      <c r="JI541" s="263"/>
      <c r="JJ541" s="263"/>
      <c r="JK541" s="263"/>
      <c r="JL541" s="263"/>
      <c r="JM541" s="263"/>
      <c r="JN541" s="263"/>
      <c r="JO541" s="263"/>
      <c r="JP541" s="263"/>
      <c r="JQ541" s="263"/>
      <c r="JR541" s="263"/>
      <c r="JS541" s="263"/>
      <c r="JT541" s="263"/>
      <c r="JU541" s="263"/>
      <c r="JV541" s="263"/>
      <c r="JW541" s="263"/>
      <c r="JX541" s="263"/>
      <c r="JY541" s="263"/>
      <c r="JZ541" s="263"/>
      <c r="KA541" s="263"/>
      <c r="KB541" s="263"/>
      <c r="KC541" s="263"/>
      <c r="KD541" s="263"/>
      <c r="KE541" s="263"/>
      <c r="KF541" s="263"/>
      <c r="KG541" s="263"/>
      <c r="KH541" s="263"/>
      <c r="KI541" s="263"/>
      <c r="KJ541" s="263"/>
      <c r="KK541" s="263"/>
      <c r="KL541" s="263"/>
      <c r="KM541" s="263"/>
      <c r="KN541" s="263"/>
      <c r="KO541" s="263"/>
      <c r="KP541" s="263"/>
      <c r="KQ541" s="263"/>
      <c r="KR541" s="263"/>
      <c r="KS541" s="263"/>
      <c r="KT541" s="263"/>
      <c r="KU541" s="263"/>
      <c r="KV541" s="263"/>
      <c r="KW541" s="263"/>
      <c r="KX541" s="263"/>
      <c r="KY541" s="263"/>
      <c r="KZ541" s="263"/>
      <c r="LA541" s="263"/>
      <c r="LB541" s="263"/>
      <c r="LC541" s="263"/>
      <c r="LD541" s="263"/>
      <c r="LE541" s="263"/>
      <c r="LF541" s="263"/>
      <c r="LG541" s="263"/>
      <c r="LH541" s="263"/>
      <c r="LI541" s="263"/>
      <c r="LJ541" s="263"/>
      <c r="LK541" s="263"/>
      <c r="LL541" s="263"/>
      <c r="LM541" s="263"/>
      <c r="LN541" s="263"/>
      <c r="LO541" s="263"/>
      <c r="LP541" s="263"/>
      <c r="LQ541" s="263"/>
      <c r="LR541" s="263"/>
      <c r="LS541" s="263"/>
      <c r="LT541" s="263"/>
      <c r="LU541" s="263"/>
      <c r="LV541" s="263"/>
      <c r="LW541" s="263"/>
      <c r="LX541" s="263"/>
      <c r="LY541" s="263"/>
      <c r="LZ541" s="263"/>
      <c r="MA541" s="263"/>
      <c r="MB541" s="263"/>
      <c r="MC541" s="263"/>
      <c r="MD541" s="263"/>
      <c r="ME541" s="263"/>
      <c r="MF541" s="263"/>
      <c r="MG541" s="263"/>
      <c r="MH541" s="263"/>
      <c r="MI541" s="263"/>
      <c r="MJ541" s="263"/>
      <c r="MK541" s="263"/>
      <c r="ML541" s="263"/>
      <c r="MM541" s="263"/>
      <c r="MN541" s="263"/>
      <c r="MO541" s="263"/>
      <c r="MP541" s="263"/>
      <c r="MQ541" s="263"/>
      <c r="MR541" s="263"/>
      <c r="MS541" s="263"/>
      <c r="MT541" s="263"/>
      <c r="MU541" s="263"/>
      <c r="MV541" s="263"/>
      <c r="MW541" s="263"/>
      <c r="MX541" s="263"/>
      <c r="MY541" s="263"/>
      <c r="MZ541" s="263"/>
      <c r="NA541" s="263"/>
      <c r="NB541" s="263"/>
      <c r="NC541" s="263"/>
      <c r="ND541" s="263"/>
      <c r="NE541" s="263"/>
      <c r="NF541" s="263"/>
      <c r="NG541" s="263"/>
      <c r="NH541" s="263"/>
      <c r="NI541" s="263"/>
      <c r="NJ541" s="263"/>
      <c r="NK541" s="263"/>
      <c r="NL541" s="263"/>
      <c r="NM541" s="263"/>
      <c r="NN541" s="263"/>
      <c r="NO541" s="263"/>
      <c r="NP541" s="263"/>
      <c r="NQ541" s="263"/>
      <c r="NR541" s="263"/>
      <c r="NS541" s="263"/>
      <c r="NT541" s="263"/>
      <c r="NU541" s="263"/>
      <c r="NV541" s="263"/>
      <c r="NW541" s="263"/>
      <c r="NX541" s="263"/>
      <c r="NY541" s="263"/>
      <c r="NZ541" s="263"/>
      <c r="OA541" s="263"/>
      <c r="OB541" s="263"/>
      <c r="OC541" s="263"/>
      <c r="OD541" s="263"/>
      <c r="OE541" s="263"/>
      <c r="OF541" s="263"/>
      <c r="OG541" s="263"/>
      <c r="OH541" s="263"/>
      <c r="OI541" s="263"/>
      <c r="OJ541" s="263"/>
      <c r="OK541" s="263"/>
      <c r="OL541" s="263"/>
      <c r="OM541" s="263"/>
      <c r="ON541" s="263"/>
      <c r="OO541" s="263"/>
      <c r="OP541" s="263"/>
      <c r="OQ541" s="263"/>
      <c r="OR541" s="263"/>
      <c r="OS541" s="263"/>
      <c r="OT541" s="263"/>
      <c r="OU541" s="263"/>
      <c r="OV541" s="263"/>
      <c r="OW541" s="263"/>
      <c r="OX541" s="263"/>
      <c r="OY541" s="263"/>
      <c r="OZ541" s="263"/>
      <c r="PA541" s="263"/>
      <c r="PB541" s="263"/>
      <c r="PC541" s="263"/>
      <c r="PD541" s="263"/>
      <c r="PE541" s="263"/>
      <c r="PF541" s="263"/>
      <c r="PG541" s="263"/>
      <c r="PH541" s="263"/>
      <c r="PI541" s="263"/>
      <c r="PJ541" s="263"/>
      <c r="PK541" s="263"/>
      <c r="PL541" s="263"/>
      <c r="PM541" s="263"/>
      <c r="PN541" s="263"/>
      <c r="PO541" s="263"/>
      <c r="PP541" s="263"/>
      <c r="PQ541" s="263"/>
      <c r="PR541" s="263"/>
      <c r="PS541" s="263"/>
      <c r="PT541" s="263"/>
      <c r="PU541" s="263"/>
      <c r="PV541" s="263"/>
      <c r="PW541" s="263"/>
      <c r="PX541" s="263"/>
      <c r="PY541" s="263"/>
      <c r="PZ541" s="263"/>
      <c r="QA541" s="263"/>
      <c r="QB541" s="263"/>
      <c r="QC541" s="263"/>
      <c r="QD541" s="263"/>
      <c r="QE541" s="263"/>
      <c r="QF541" s="263"/>
      <c r="QG541" s="263"/>
      <c r="QH541" s="263"/>
      <c r="QI541" s="263"/>
      <c r="QJ541" s="263"/>
      <c r="QK541" s="263"/>
      <c r="QL541" s="263"/>
      <c r="QM541" s="263"/>
      <c r="QN541" s="263"/>
      <c r="QO541" s="263"/>
      <c r="QP541" s="263"/>
      <c r="QQ541" s="263"/>
      <c r="QR541" s="263"/>
      <c r="QS541" s="263"/>
      <c r="QT541" s="263"/>
      <c r="QU541" s="263"/>
      <c r="QV541" s="263"/>
      <c r="QW541" s="263"/>
      <c r="QX541" s="263"/>
      <c r="QY541" s="263"/>
      <c r="QZ541" s="263"/>
      <c r="RA541" s="263"/>
      <c r="RB541" s="263"/>
      <c r="RC541" s="263"/>
      <c r="RD541" s="263"/>
      <c r="RE541" s="263"/>
      <c r="RF541" s="263"/>
      <c r="RG541" s="263"/>
      <c r="RH541" s="263"/>
      <c r="RI541" s="263"/>
      <c r="RJ541" s="263"/>
      <c r="RK541" s="263"/>
      <c r="RL541" s="263"/>
      <c r="RM541" s="263"/>
      <c r="RN541" s="263"/>
      <c r="RO541" s="263"/>
      <c r="RP541" s="263"/>
      <c r="RQ541" s="263"/>
      <c r="RR541" s="263"/>
      <c r="RS541" s="263"/>
      <c r="RT541" s="263"/>
      <c r="RU541" s="263"/>
      <c r="RV541" s="263"/>
      <c r="RW541" s="263"/>
      <c r="RX541" s="263"/>
      <c r="RY541" s="263"/>
      <c r="RZ541" s="263"/>
      <c r="SA541" s="263"/>
      <c r="SB541" s="263"/>
      <c r="SC541" s="263"/>
      <c r="SD541" s="263"/>
      <c r="SE541" s="263"/>
      <c r="SF541" s="263"/>
      <c r="SG541" s="263"/>
      <c r="SH541" s="263"/>
      <c r="SI541" s="263"/>
      <c r="SJ541" s="263"/>
      <c r="SK541" s="263"/>
      <c r="SL541" s="263"/>
      <c r="SM541" s="263"/>
      <c r="SN541" s="263"/>
      <c r="SO541" s="263"/>
      <c r="SP541" s="263"/>
      <c r="SQ541" s="263"/>
      <c r="SR541" s="263"/>
      <c r="SS541" s="263"/>
      <c r="ST541" s="263"/>
      <c r="SU541" s="263"/>
      <c r="SV541" s="263"/>
      <c r="SW541" s="263"/>
      <c r="SX541" s="263"/>
      <c r="SY541" s="263"/>
      <c r="SZ541" s="263"/>
      <c r="TA541" s="263"/>
      <c r="TB541" s="263"/>
      <c r="TC541" s="263"/>
      <c r="TD541" s="263"/>
      <c r="TE541" s="263"/>
      <c r="TF541" s="263"/>
      <c r="TG541" s="263"/>
      <c r="TH541" s="263"/>
      <c r="TI541" s="263"/>
      <c r="TJ541" s="263"/>
      <c r="TK541" s="263"/>
      <c r="TL541" s="263"/>
      <c r="TM541" s="263"/>
      <c r="TN541" s="263"/>
      <c r="TO541" s="263"/>
      <c r="TP541" s="263"/>
      <c r="TQ541" s="263"/>
      <c r="TR541" s="263"/>
      <c r="TS541" s="263"/>
      <c r="TT541" s="263"/>
      <c r="TU541" s="263"/>
      <c r="TV541" s="263"/>
      <c r="TW541" s="263"/>
      <c r="TX541" s="263"/>
      <c r="TY541" s="263"/>
      <c r="TZ541" s="263"/>
      <c r="UA541" s="263"/>
      <c r="UB541" s="263"/>
      <c r="UC541" s="263"/>
      <c r="UD541" s="263"/>
      <c r="UE541" s="263"/>
      <c r="UF541" s="263"/>
      <c r="UG541" s="263"/>
      <c r="UH541" s="263"/>
      <c r="UI541" s="263"/>
      <c r="UJ541" s="263"/>
      <c r="UK541" s="263"/>
      <c r="UL541" s="263"/>
      <c r="UM541" s="263"/>
      <c r="UN541" s="263"/>
      <c r="UO541" s="263"/>
      <c r="UP541" s="263"/>
      <c r="UQ541" s="263"/>
      <c r="UR541" s="263"/>
      <c r="US541" s="263"/>
      <c r="UT541" s="263"/>
      <c r="UU541" s="263"/>
      <c r="UV541" s="263"/>
      <c r="UW541" s="263"/>
      <c r="UX541" s="263"/>
      <c r="UY541" s="263"/>
      <c r="UZ541" s="263"/>
      <c r="VA541" s="263"/>
      <c r="VB541" s="263"/>
      <c r="VC541" s="263"/>
      <c r="VD541" s="263"/>
      <c r="VE541" s="263"/>
      <c r="VF541" s="263"/>
      <c r="VG541" s="263"/>
      <c r="VH541" s="263"/>
      <c r="VI541" s="263"/>
      <c r="VJ541" s="263"/>
      <c r="VK541" s="263"/>
      <c r="VL541" s="263"/>
      <c r="VM541" s="263"/>
      <c r="VN541" s="263"/>
      <c r="VO541" s="263"/>
      <c r="VP541" s="263"/>
      <c r="VQ541" s="263"/>
      <c r="VR541" s="263"/>
      <c r="VS541" s="263"/>
      <c r="VT541" s="263"/>
      <c r="VU541" s="263"/>
      <c r="VV541" s="263"/>
      <c r="VW541" s="263"/>
      <c r="VX541" s="263"/>
      <c r="VY541" s="263"/>
      <c r="VZ541" s="263"/>
      <c r="WA541" s="263"/>
      <c r="WB541" s="263"/>
      <c r="WC541" s="263"/>
      <c r="WD541" s="263"/>
      <c r="WE541" s="263"/>
      <c r="WF541" s="263"/>
      <c r="WG541" s="263"/>
      <c r="WH541" s="263"/>
      <c r="WI541" s="263"/>
      <c r="WJ541" s="263"/>
      <c r="WK541" s="263"/>
      <c r="WL541" s="263"/>
      <c r="WM541" s="263"/>
      <c r="WN541" s="263"/>
      <c r="WO541" s="263"/>
      <c r="WP541" s="263"/>
      <c r="WQ541" s="263"/>
      <c r="WR541" s="263"/>
      <c r="WS541" s="263"/>
      <c r="WT541" s="263"/>
      <c r="WU541" s="263"/>
      <c r="WV541" s="263"/>
      <c r="WW541" s="263"/>
      <c r="WX541" s="263"/>
      <c r="WY541" s="263"/>
      <c r="WZ541" s="263"/>
      <c r="XA541" s="263"/>
      <c r="XB541" s="263"/>
      <c r="XC541" s="263"/>
      <c r="XD541" s="263"/>
      <c r="XE541" s="263"/>
      <c r="XF541" s="263"/>
      <c r="XG541" s="263"/>
      <c r="XH541" s="263"/>
      <c r="XI541" s="263"/>
      <c r="XJ541" s="263"/>
      <c r="XK541" s="263"/>
      <c r="XL541" s="263"/>
      <c r="XM541" s="263"/>
      <c r="XN541" s="263"/>
      <c r="XO541" s="263"/>
      <c r="XP541" s="263"/>
      <c r="XQ541" s="263"/>
      <c r="XR541" s="263"/>
      <c r="XS541" s="263"/>
      <c r="XT541" s="263"/>
      <c r="XU541" s="263"/>
      <c r="XV541" s="263"/>
      <c r="XW541" s="263"/>
      <c r="XX541" s="263"/>
      <c r="XY541" s="263"/>
      <c r="XZ541" s="263"/>
      <c r="YA541" s="263"/>
      <c r="YB541" s="263"/>
      <c r="YC541" s="263"/>
      <c r="YD541" s="263"/>
      <c r="YE541" s="263"/>
      <c r="YF541" s="263"/>
      <c r="YG541" s="263"/>
      <c r="YH541" s="263"/>
      <c r="YI541" s="263"/>
      <c r="YJ541" s="263"/>
      <c r="YK541" s="263"/>
      <c r="YL541" s="263"/>
      <c r="YM541" s="263"/>
      <c r="YN541" s="263"/>
      <c r="YO541" s="263"/>
      <c r="YP541" s="263"/>
      <c r="YQ541" s="263"/>
      <c r="YR541" s="263"/>
      <c r="YS541" s="263"/>
      <c r="YT541" s="263"/>
      <c r="YU541" s="263"/>
      <c r="YV541" s="263"/>
      <c r="YW541" s="263"/>
      <c r="YX541" s="263"/>
      <c r="YY541" s="263"/>
      <c r="YZ541" s="263"/>
      <c r="ZA541" s="263"/>
      <c r="ZB541" s="263"/>
      <c r="ZC541" s="263"/>
      <c r="ZD541" s="263"/>
      <c r="ZE541" s="263"/>
      <c r="ZF541" s="263"/>
      <c r="ZG541" s="263"/>
      <c r="ZH541" s="263"/>
      <c r="ZI541" s="263"/>
      <c r="ZJ541" s="263"/>
      <c r="ZK541" s="263"/>
      <c r="ZL541" s="263"/>
      <c r="ZM541" s="263"/>
      <c r="ZN541" s="263"/>
      <c r="ZO541" s="263"/>
      <c r="ZP541" s="263"/>
      <c r="ZQ541" s="263"/>
      <c r="ZR541" s="263"/>
      <c r="ZS541" s="263"/>
      <c r="ZT541" s="263"/>
      <c r="ZU541" s="263"/>
      <c r="ZV541" s="263"/>
      <c r="ZW541" s="263"/>
      <c r="ZX541" s="263"/>
      <c r="ZY541" s="263"/>
      <c r="ZZ541" s="263"/>
      <c r="AAA541" s="263"/>
      <c r="AAB541" s="263"/>
      <c r="AAC541" s="263"/>
      <c r="AAD541" s="263"/>
      <c r="AAE541" s="263"/>
      <c r="AAF541" s="263"/>
      <c r="AAG541" s="263"/>
      <c r="AAH541" s="263"/>
      <c r="AAI541" s="263"/>
      <c r="AAJ541" s="263"/>
      <c r="AAK541" s="263"/>
      <c r="AAL541" s="263"/>
      <c r="AAM541" s="263"/>
      <c r="AAN541" s="263"/>
      <c r="AAO541" s="263"/>
      <c r="AAP541" s="263"/>
      <c r="AAQ541" s="263"/>
      <c r="AAR541" s="263"/>
      <c r="AAS541" s="263"/>
      <c r="AAT541" s="263"/>
      <c r="AAU541" s="263"/>
      <c r="AAV541" s="263"/>
      <c r="AAW541" s="263"/>
      <c r="AAX541" s="263"/>
      <c r="AAY541" s="263"/>
      <c r="AAZ541" s="263"/>
      <c r="ABA541" s="263"/>
      <c r="ABB541" s="263"/>
      <c r="ABC541" s="263"/>
      <c r="ABD541" s="263"/>
      <c r="ABE541" s="263"/>
      <c r="ABF541" s="263"/>
      <c r="ABG541" s="263"/>
      <c r="ABH541" s="263"/>
      <c r="ABI541" s="263"/>
      <c r="ABJ541" s="263"/>
      <c r="ABK541" s="263"/>
      <c r="ABL541" s="263"/>
      <c r="ABM541" s="263"/>
      <c r="ABN541" s="263"/>
      <c r="ABO541" s="263"/>
      <c r="ABP541" s="263"/>
      <c r="ABQ541" s="263"/>
      <c r="ABR541" s="263"/>
      <c r="ABS541" s="263"/>
      <c r="ABT541" s="263"/>
      <c r="ABU541" s="263"/>
      <c r="ABV541" s="263"/>
      <c r="ABW541" s="263"/>
      <c r="ABX541" s="263"/>
      <c r="ABY541" s="263"/>
      <c r="ABZ541" s="263"/>
      <c r="ACA541" s="263"/>
      <c r="ACB541" s="263"/>
      <c r="ACC541" s="263"/>
      <c r="ACD541" s="263"/>
      <c r="ACE541" s="263"/>
      <c r="ACF541" s="263"/>
      <c r="ACG541" s="263"/>
      <c r="ACH541" s="263"/>
      <c r="ACI541" s="263"/>
      <c r="ACJ541" s="263"/>
      <c r="ACK541" s="263"/>
      <c r="ACL541" s="263"/>
      <c r="ACM541" s="263"/>
      <c r="ACN541" s="263"/>
      <c r="ACO541" s="263"/>
      <c r="ACP541" s="263"/>
      <c r="ACQ541" s="263"/>
      <c r="ACR541" s="263"/>
      <c r="ACS541" s="263"/>
      <c r="ACT541" s="263"/>
      <c r="ACU541" s="263"/>
      <c r="ACV541" s="263"/>
      <c r="ACW541" s="263"/>
      <c r="ACX541" s="263"/>
      <c r="ACY541" s="263"/>
      <c r="ACZ541" s="263"/>
      <c r="ADA541" s="263"/>
      <c r="ADB541" s="263"/>
      <c r="ADC541" s="263"/>
      <c r="ADD541" s="263"/>
      <c r="ADE541" s="263"/>
      <c r="ADF541" s="263"/>
      <c r="ADG541" s="263"/>
      <c r="ADH541" s="263"/>
      <c r="ADI541" s="263"/>
      <c r="ADJ541" s="263"/>
      <c r="ADK541" s="263"/>
      <c r="ADL541" s="263"/>
      <c r="ADM541" s="263"/>
      <c r="ADN541" s="263"/>
      <c r="ADO541" s="263"/>
      <c r="ADP541" s="263"/>
      <c r="ADQ541" s="263"/>
      <c r="ADR541" s="263"/>
      <c r="ADS541" s="263"/>
      <c r="ADT541" s="263"/>
      <c r="ADU541" s="263"/>
      <c r="ADV541" s="263"/>
      <c r="ADW541" s="263"/>
      <c r="ADX541" s="263"/>
      <c r="ADY541" s="263"/>
      <c r="ADZ541" s="263"/>
      <c r="AEA541" s="263"/>
      <c r="AEB541" s="263"/>
      <c r="AEC541" s="263"/>
      <c r="AED541" s="263"/>
      <c r="AEE541" s="263"/>
      <c r="AEF541" s="263"/>
      <c r="AEG541" s="263"/>
      <c r="AEH541" s="263"/>
      <c r="AEI541" s="263"/>
      <c r="AEJ541" s="263"/>
      <c r="AEK541" s="263"/>
      <c r="AEL541" s="263"/>
      <c r="AEM541" s="263"/>
      <c r="AEN541" s="263"/>
      <c r="AEO541" s="263"/>
      <c r="AEP541" s="263"/>
      <c r="AEQ541" s="263"/>
      <c r="AER541" s="263"/>
      <c r="AES541" s="263"/>
      <c r="AET541" s="263"/>
      <c r="AEU541" s="263"/>
      <c r="AEV541" s="263"/>
      <c r="AEW541" s="263"/>
      <c r="AEX541" s="263"/>
      <c r="AEY541" s="263"/>
      <c r="AEZ541" s="263"/>
      <c r="AFA541" s="263"/>
      <c r="AFB541" s="263"/>
      <c r="AFC541" s="263"/>
      <c r="AFD541" s="263"/>
      <c r="AFE541" s="263"/>
      <c r="AFF541" s="263"/>
      <c r="AFG541" s="263"/>
      <c r="AFH541" s="263"/>
      <c r="AFI541" s="263"/>
      <c r="AFJ541" s="263"/>
      <c r="AFK541" s="263"/>
      <c r="AFL541" s="263"/>
      <c r="AFM541" s="263"/>
      <c r="AFN541" s="263"/>
      <c r="AFO541" s="263"/>
      <c r="AFP541" s="263"/>
      <c r="AFQ541" s="263"/>
      <c r="AFR541" s="263"/>
      <c r="AFS541" s="263"/>
      <c r="AFT541" s="263"/>
      <c r="AFU541" s="263"/>
      <c r="AFV541" s="263"/>
      <c r="AFW541" s="263"/>
      <c r="AFX541" s="263"/>
      <c r="AFY541" s="263"/>
      <c r="AFZ541" s="263"/>
      <c r="AGA541" s="263"/>
      <c r="AGB541" s="263"/>
      <c r="AGC541" s="263"/>
      <c r="AGD541" s="263"/>
      <c r="AGE541" s="263"/>
      <c r="AGF541" s="263"/>
      <c r="AGG541" s="263"/>
      <c r="AGH541" s="263"/>
      <c r="AGI541" s="263"/>
      <c r="AGJ541" s="263"/>
      <c r="AGK541" s="263"/>
      <c r="AGL541" s="263"/>
      <c r="AGM541" s="263"/>
      <c r="AGN541" s="263"/>
      <c r="AGO541" s="263"/>
      <c r="AGP541" s="263"/>
      <c r="AGQ541" s="263"/>
      <c r="AGR541" s="263"/>
      <c r="AGS541" s="263"/>
      <c r="AGT541" s="263"/>
      <c r="AGU541" s="263"/>
      <c r="AGV541" s="263"/>
      <c r="AGW541" s="263"/>
      <c r="AGX541" s="263"/>
      <c r="AGY541" s="263"/>
      <c r="AGZ541" s="263"/>
      <c r="AHA541" s="263"/>
      <c r="AHB541" s="263"/>
      <c r="AHC541" s="263"/>
      <c r="AHD541" s="263"/>
      <c r="AHE541" s="263"/>
      <c r="AHF541" s="263"/>
      <c r="AHG541" s="263"/>
      <c r="AHH541" s="263"/>
      <c r="AHI541" s="263"/>
      <c r="AHJ541" s="263"/>
      <c r="AHK541" s="263"/>
      <c r="AHL541" s="263"/>
      <c r="AHM541" s="263"/>
      <c r="AHN541" s="263"/>
      <c r="AHO541" s="263"/>
      <c r="AHP541" s="263"/>
      <c r="AHQ541" s="263"/>
      <c r="AHR541" s="263"/>
      <c r="AHS541" s="263"/>
      <c r="AHT541" s="263"/>
      <c r="AHU541" s="263"/>
      <c r="AHV541" s="263"/>
      <c r="AHW541" s="263"/>
      <c r="AHX541" s="263"/>
      <c r="AHY541" s="263"/>
      <c r="AHZ541" s="263"/>
      <c r="AIA541" s="263"/>
      <c r="AIB541" s="263"/>
      <c r="AIC541" s="263"/>
      <c r="AID541" s="263"/>
      <c r="AIE541" s="263"/>
      <c r="AIF541" s="263"/>
      <c r="AIG541" s="263"/>
      <c r="AIH541" s="263"/>
      <c r="AII541" s="263"/>
      <c r="AIJ541" s="263"/>
      <c r="AIK541" s="263"/>
      <c r="AIL541" s="263"/>
      <c r="AIM541" s="263"/>
      <c r="AIN541" s="263"/>
      <c r="AIO541" s="263"/>
      <c r="AIP541" s="263"/>
      <c r="AIQ541" s="263"/>
      <c r="AIR541" s="263"/>
      <c r="AIS541" s="263"/>
      <c r="AIT541" s="263"/>
      <c r="AIU541" s="263"/>
      <c r="AIV541" s="263"/>
      <c r="AIW541" s="263"/>
      <c r="AIX541" s="263"/>
      <c r="AIY541" s="263"/>
      <c r="AIZ541" s="263"/>
      <c r="AJA541" s="263"/>
      <c r="AJB541" s="263"/>
      <c r="AJC541" s="263"/>
      <c r="AJD541" s="263"/>
      <c r="AJE541" s="263"/>
      <c r="AJF541" s="263"/>
      <c r="AJG541" s="263"/>
      <c r="AJH541" s="263"/>
      <c r="AJI541" s="263"/>
      <c r="AJJ541" s="263"/>
      <c r="AJK541" s="263"/>
      <c r="AJL541" s="263"/>
      <c r="AJM541" s="263"/>
      <c r="AJN541" s="263"/>
      <c r="AJO541" s="263"/>
      <c r="AJP541" s="263"/>
      <c r="AJQ541" s="263"/>
      <c r="AJR541" s="263"/>
      <c r="AJS541" s="263"/>
      <c r="AJT541" s="263"/>
      <c r="AJU541" s="263"/>
      <c r="AJV541" s="263"/>
      <c r="AJW541" s="263"/>
      <c r="AJX541" s="263"/>
      <c r="AJY541" s="263"/>
      <c r="AJZ541" s="263"/>
      <c r="AKA541" s="263"/>
      <c r="AKB541" s="263"/>
      <c r="AKC541" s="263"/>
      <c r="AKD541" s="263"/>
      <c r="AKE541" s="263"/>
      <c r="AKF541" s="263"/>
      <c r="AKG541" s="263"/>
      <c r="AKH541" s="263"/>
      <c r="AKI541" s="263"/>
      <c r="AKJ541" s="263"/>
      <c r="AKK541" s="263"/>
      <c r="AKL541" s="263"/>
      <c r="AKM541" s="263"/>
      <c r="AKN541" s="263"/>
      <c r="AKO541" s="263"/>
      <c r="AKP541" s="263"/>
      <c r="AKQ541" s="263"/>
      <c r="AKR541" s="263"/>
      <c r="AKS541" s="263"/>
      <c r="AKT541" s="263"/>
      <c r="AKU541" s="263"/>
      <c r="AKV541" s="263"/>
      <c r="AKW541" s="263"/>
      <c r="AKX541" s="263"/>
      <c r="AKY541" s="263"/>
      <c r="AKZ541" s="263"/>
      <c r="ALA541" s="263"/>
      <c r="ALB541" s="263"/>
      <c r="ALC541" s="263"/>
      <c r="ALD541" s="263"/>
      <c r="ALE541" s="263"/>
      <c r="ALF541" s="263"/>
      <c r="ALG541" s="263"/>
      <c r="ALH541" s="263"/>
      <c r="ALI541" s="263"/>
      <c r="ALJ541" s="263"/>
      <c r="ALK541" s="263"/>
      <c r="ALL541" s="263"/>
      <c r="ALM541" s="263"/>
      <c r="ALN541" s="263"/>
      <c r="ALO541" s="263"/>
      <c r="ALP541" s="263"/>
      <c r="ALQ541" s="263"/>
      <c r="ALR541" s="263"/>
      <c r="ALS541" s="263"/>
      <c r="ALT541" s="263"/>
      <c r="ALU541" s="263"/>
      <c r="ALV541" s="263"/>
      <c r="ALW541" s="263"/>
      <c r="ALX541" s="263"/>
      <c r="ALY541" s="263"/>
      <c r="ALZ541" s="263"/>
      <c r="AMA541" s="263"/>
      <c r="AMB541" s="263"/>
      <c r="AMC541" s="263"/>
      <c r="AMD541" s="263"/>
      <c r="AME541" s="263"/>
      <c r="AMF541" s="263"/>
      <c r="AMG541" s="263"/>
      <c r="AMH541" s="263"/>
      <c r="AMI541" s="263"/>
      <c r="AMJ541" s="263"/>
      <c r="AMK541" s="263"/>
      <c r="AML541" s="263"/>
      <c r="AMM541" s="263"/>
      <c r="AMN541" s="263"/>
      <c r="AMO541" s="263"/>
      <c r="AMP541" s="263"/>
      <c r="AMQ541" s="263"/>
      <c r="AMR541" s="263"/>
      <c r="AMS541" s="263"/>
      <c r="AMT541" s="263"/>
      <c r="AMU541" s="263"/>
      <c r="AMV541" s="263"/>
      <c r="AMW541" s="263"/>
      <c r="AMX541" s="263"/>
      <c r="AMY541" s="263"/>
      <c r="AMZ541" s="263"/>
      <c r="ANA541" s="263"/>
      <c r="ANB541" s="263"/>
      <c r="ANC541" s="263"/>
      <c r="AND541" s="263"/>
      <c r="ANE541" s="263"/>
      <c r="ANF541" s="263"/>
      <c r="ANG541" s="263"/>
      <c r="ANH541" s="263"/>
      <c r="ANI541" s="263"/>
      <c r="ANJ541" s="263"/>
      <c r="ANK541" s="263"/>
      <c r="ANL541" s="263"/>
      <c r="ANM541" s="263"/>
      <c r="ANN541" s="263"/>
      <c r="ANO541" s="263"/>
      <c r="ANP541" s="263"/>
      <c r="ANQ541" s="263"/>
      <c r="ANR541" s="263"/>
      <c r="ANS541" s="263"/>
      <c r="ANT541" s="263"/>
      <c r="ANU541" s="263"/>
      <c r="ANV541" s="263"/>
      <c r="ANW541" s="263"/>
      <c r="ANX541" s="263"/>
      <c r="ANY541" s="263"/>
      <c r="ANZ541" s="263"/>
      <c r="AOA541" s="263"/>
      <c r="AOB541" s="263"/>
      <c r="AOC541" s="263"/>
      <c r="AOD541" s="263"/>
      <c r="AOE541" s="263"/>
      <c r="AOF541" s="263"/>
      <c r="AOG541" s="263"/>
      <c r="AOH541" s="263"/>
      <c r="AOI541" s="263"/>
      <c r="AOJ541" s="263"/>
      <c r="AOK541" s="263"/>
      <c r="AOL541" s="263"/>
      <c r="AOM541" s="263"/>
      <c r="AON541" s="263"/>
      <c r="AOO541" s="263"/>
      <c r="AOP541" s="263"/>
      <c r="AOQ541" s="263"/>
      <c r="AOR541" s="263"/>
      <c r="AOS541" s="263"/>
      <c r="AOT541" s="263"/>
      <c r="AOU541" s="263"/>
    </row>
    <row r="542" spans="1:1087" s="264" customFormat="1">
      <c r="A542" s="332"/>
      <c r="B542" s="328"/>
      <c r="C542" s="292"/>
      <c r="D542" s="292"/>
      <c r="E542" s="292"/>
      <c r="F542" s="333"/>
      <c r="G542" s="334"/>
      <c r="H542" s="334"/>
      <c r="I542" s="335"/>
      <c r="J542" s="292"/>
      <c r="K542" s="336"/>
      <c r="L542" s="292"/>
      <c r="N542" s="263"/>
      <c r="O542" s="263"/>
      <c r="P542" s="263"/>
      <c r="Q542" s="263"/>
      <c r="R542" s="263"/>
      <c r="S542" s="263"/>
      <c r="T542" s="263"/>
      <c r="U542" s="263"/>
      <c r="V542" s="263"/>
      <c r="W542" s="263"/>
      <c r="X542" s="263"/>
      <c r="Y542" s="263"/>
      <c r="Z542" s="263"/>
      <c r="AA542" s="263"/>
      <c r="AB542" s="263"/>
      <c r="AC542" s="263"/>
      <c r="AD542" s="263"/>
      <c r="AE542" s="263"/>
      <c r="AF542" s="263"/>
      <c r="AG542" s="263"/>
      <c r="AH542" s="263"/>
      <c r="AI542" s="263"/>
      <c r="AJ542" s="263"/>
      <c r="AK542" s="263"/>
      <c r="AL542" s="263"/>
      <c r="AM542" s="263"/>
      <c r="AN542" s="263"/>
      <c r="AO542" s="263"/>
      <c r="AP542" s="263"/>
      <c r="AQ542" s="263"/>
      <c r="AR542" s="263"/>
      <c r="AS542" s="263"/>
      <c r="AT542" s="263"/>
      <c r="AU542" s="263"/>
      <c r="AV542" s="263"/>
      <c r="AW542" s="263"/>
      <c r="AX542" s="263"/>
      <c r="AY542" s="263"/>
      <c r="AZ542" s="263"/>
      <c r="BA542" s="263"/>
      <c r="BB542" s="263"/>
      <c r="BC542" s="263"/>
      <c r="BD542" s="263"/>
      <c r="BE542" s="263"/>
      <c r="BF542" s="263"/>
      <c r="BG542" s="263"/>
      <c r="BH542" s="263"/>
      <c r="BI542" s="263"/>
      <c r="BJ542" s="263"/>
      <c r="BK542" s="263"/>
      <c r="BL542" s="263"/>
      <c r="BM542" s="263"/>
      <c r="BN542" s="263"/>
      <c r="BO542" s="263"/>
      <c r="BP542" s="263"/>
      <c r="BQ542" s="263"/>
      <c r="BR542" s="263"/>
      <c r="BS542" s="263"/>
      <c r="BT542" s="263"/>
      <c r="BU542" s="263"/>
      <c r="BV542" s="263"/>
      <c r="BW542" s="263"/>
      <c r="BX542" s="263"/>
      <c r="BY542" s="263"/>
      <c r="BZ542" s="263"/>
      <c r="CA542" s="263"/>
      <c r="CB542" s="263"/>
      <c r="CC542" s="263"/>
      <c r="CD542" s="263"/>
      <c r="CE542" s="263"/>
      <c r="CF542" s="263"/>
      <c r="CG542" s="263"/>
      <c r="CH542" s="263"/>
      <c r="CI542" s="263"/>
      <c r="CJ542" s="263"/>
      <c r="CK542" s="263"/>
      <c r="CL542" s="263"/>
      <c r="CM542" s="263"/>
      <c r="CN542" s="263"/>
      <c r="CO542" s="263"/>
      <c r="CP542" s="263"/>
      <c r="CQ542" s="263"/>
      <c r="CR542" s="263"/>
      <c r="CS542" s="263"/>
      <c r="CT542" s="263"/>
      <c r="CU542" s="263"/>
      <c r="CV542" s="263"/>
      <c r="CW542" s="263"/>
      <c r="CX542" s="263"/>
      <c r="CY542" s="263"/>
      <c r="CZ542" s="263"/>
      <c r="DA542" s="263"/>
      <c r="DB542" s="263"/>
      <c r="DC542" s="263"/>
      <c r="DD542" s="263"/>
      <c r="DE542" s="263"/>
      <c r="DF542" s="263"/>
      <c r="DG542" s="263"/>
      <c r="DH542" s="263"/>
      <c r="DI542" s="263"/>
      <c r="DJ542" s="263"/>
      <c r="DK542" s="263"/>
      <c r="DL542" s="263"/>
      <c r="DM542" s="263"/>
      <c r="DN542" s="263"/>
      <c r="DO542" s="263"/>
      <c r="DP542" s="263"/>
      <c r="DQ542" s="263"/>
      <c r="DR542" s="263"/>
      <c r="DS542" s="263"/>
      <c r="DT542" s="263"/>
      <c r="DU542" s="263"/>
      <c r="DV542" s="263"/>
      <c r="DW542" s="263"/>
      <c r="DX542" s="263"/>
      <c r="DY542" s="263"/>
      <c r="DZ542" s="263"/>
      <c r="EA542" s="263"/>
      <c r="EB542" s="263"/>
      <c r="EC542" s="263"/>
      <c r="ED542" s="263"/>
      <c r="EE542" s="263"/>
      <c r="EF542" s="263"/>
      <c r="EG542" s="263"/>
      <c r="EH542" s="263"/>
      <c r="EI542" s="263"/>
      <c r="EJ542" s="263"/>
      <c r="EK542" s="263"/>
      <c r="EL542" s="263"/>
      <c r="EM542" s="263"/>
      <c r="EN542" s="263"/>
      <c r="EO542" s="263"/>
      <c r="EP542" s="263"/>
      <c r="EQ542" s="263"/>
      <c r="ER542" s="263"/>
      <c r="ES542" s="263"/>
      <c r="ET542" s="263"/>
      <c r="EU542" s="263"/>
      <c r="EV542" s="263"/>
      <c r="EW542" s="263"/>
      <c r="EX542" s="263"/>
      <c r="EY542" s="263"/>
      <c r="EZ542" s="263"/>
      <c r="FA542" s="263"/>
      <c r="FB542" s="263"/>
      <c r="FC542" s="263"/>
      <c r="FD542" s="263"/>
      <c r="FE542" s="263"/>
      <c r="FF542" s="263"/>
      <c r="FG542" s="263"/>
      <c r="FH542" s="263"/>
      <c r="FI542" s="263"/>
      <c r="FJ542" s="263"/>
      <c r="FK542" s="263"/>
      <c r="FL542" s="263"/>
      <c r="FM542" s="263"/>
      <c r="FN542" s="263"/>
      <c r="FO542" s="263"/>
      <c r="FP542" s="263"/>
      <c r="FQ542" s="263"/>
      <c r="FR542" s="263"/>
      <c r="FS542" s="263"/>
      <c r="FT542" s="263"/>
      <c r="FU542" s="263"/>
      <c r="FV542" s="263"/>
      <c r="FW542" s="263"/>
      <c r="FX542" s="263"/>
      <c r="FY542" s="263"/>
      <c r="FZ542" s="263"/>
      <c r="GA542" s="263"/>
      <c r="GB542" s="263"/>
      <c r="GC542" s="263"/>
      <c r="GD542" s="263"/>
      <c r="GE542" s="263"/>
      <c r="GF542" s="263"/>
      <c r="GG542" s="263"/>
      <c r="GH542" s="263"/>
      <c r="GI542" s="263"/>
      <c r="GJ542" s="263"/>
      <c r="GK542" s="263"/>
      <c r="GL542" s="263"/>
      <c r="GM542" s="263"/>
      <c r="GN542" s="263"/>
      <c r="GO542" s="263"/>
      <c r="GP542" s="263"/>
      <c r="GQ542" s="263"/>
      <c r="GR542" s="263"/>
      <c r="GS542" s="263"/>
      <c r="GT542" s="263"/>
      <c r="GU542" s="263"/>
      <c r="GV542" s="263"/>
      <c r="GW542" s="263"/>
      <c r="GX542" s="263"/>
      <c r="GY542" s="263"/>
      <c r="GZ542" s="263"/>
      <c r="HA542" s="263"/>
      <c r="HB542" s="263"/>
      <c r="HC542" s="263"/>
      <c r="HD542" s="263"/>
      <c r="HE542" s="263"/>
      <c r="HF542" s="263"/>
      <c r="HG542" s="263"/>
      <c r="HH542" s="263"/>
      <c r="HI542" s="263"/>
      <c r="HJ542" s="263"/>
      <c r="HK542" s="263"/>
      <c r="HL542" s="263"/>
      <c r="HM542" s="263"/>
      <c r="HN542" s="263"/>
      <c r="HO542" s="263"/>
      <c r="HP542" s="263"/>
      <c r="HQ542" s="263"/>
      <c r="HR542" s="263"/>
      <c r="HS542" s="263"/>
      <c r="HT542" s="263"/>
      <c r="HU542" s="263"/>
      <c r="HV542" s="263"/>
      <c r="HW542" s="263"/>
      <c r="HX542" s="263"/>
      <c r="HY542" s="263"/>
      <c r="HZ542" s="263"/>
      <c r="IA542" s="263"/>
      <c r="IB542" s="263"/>
      <c r="IC542" s="263"/>
      <c r="ID542" s="263"/>
      <c r="IE542" s="263"/>
      <c r="IF542" s="263"/>
      <c r="IG542" s="263"/>
      <c r="IH542" s="263"/>
      <c r="II542" s="263"/>
      <c r="IJ542" s="263"/>
      <c r="IK542" s="263"/>
      <c r="IL542" s="263"/>
      <c r="IM542" s="263"/>
      <c r="IN542" s="263"/>
      <c r="IO542" s="263"/>
      <c r="IP542" s="263"/>
      <c r="IQ542" s="263"/>
      <c r="IR542" s="263"/>
      <c r="IS542" s="263"/>
      <c r="IT542" s="263"/>
      <c r="IU542" s="263"/>
      <c r="IV542" s="263"/>
      <c r="IW542" s="263"/>
      <c r="IX542" s="263"/>
      <c r="IY542" s="263"/>
      <c r="IZ542" s="263"/>
      <c r="JA542" s="263"/>
      <c r="JB542" s="263"/>
      <c r="JC542" s="263"/>
      <c r="JD542" s="263"/>
      <c r="JE542" s="263"/>
      <c r="JF542" s="263"/>
      <c r="JG542" s="263"/>
      <c r="JH542" s="263"/>
      <c r="JI542" s="263"/>
      <c r="JJ542" s="263"/>
      <c r="JK542" s="263"/>
      <c r="JL542" s="263"/>
      <c r="JM542" s="263"/>
      <c r="JN542" s="263"/>
      <c r="JO542" s="263"/>
      <c r="JP542" s="263"/>
      <c r="JQ542" s="263"/>
      <c r="JR542" s="263"/>
      <c r="JS542" s="263"/>
      <c r="JT542" s="263"/>
      <c r="JU542" s="263"/>
      <c r="JV542" s="263"/>
      <c r="JW542" s="263"/>
      <c r="JX542" s="263"/>
      <c r="JY542" s="263"/>
      <c r="JZ542" s="263"/>
      <c r="KA542" s="263"/>
      <c r="KB542" s="263"/>
      <c r="KC542" s="263"/>
      <c r="KD542" s="263"/>
      <c r="KE542" s="263"/>
      <c r="KF542" s="263"/>
      <c r="KG542" s="263"/>
      <c r="KH542" s="263"/>
      <c r="KI542" s="263"/>
      <c r="KJ542" s="263"/>
      <c r="KK542" s="263"/>
      <c r="KL542" s="263"/>
      <c r="KM542" s="263"/>
      <c r="KN542" s="263"/>
      <c r="KO542" s="263"/>
      <c r="KP542" s="263"/>
      <c r="KQ542" s="263"/>
      <c r="KR542" s="263"/>
      <c r="KS542" s="263"/>
      <c r="KT542" s="263"/>
      <c r="KU542" s="263"/>
      <c r="KV542" s="263"/>
      <c r="KW542" s="263"/>
      <c r="KX542" s="263"/>
      <c r="KY542" s="263"/>
      <c r="KZ542" s="263"/>
      <c r="LA542" s="263"/>
      <c r="LB542" s="263"/>
      <c r="LC542" s="263"/>
      <c r="LD542" s="263"/>
      <c r="LE542" s="263"/>
      <c r="LF542" s="263"/>
      <c r="LG542" s="263"/>
      <c r="LH542" s="263"/>
      <c r="LI542" s="263"/>
      <c r="LJ542" s="263"/>
      <c r="LK542" s="263"/>
      <c r="LL542" s="263"/>
      <c r="LM542" s="263"/>
      <c r="LN542" s="263"/>
      <c r="LO542" s="263"/>
      <c r="LP542" s="263"/>
      <c r="LQ542" s="263"/>
      <c r="LR542" s="263"/>
      <c r="LS542" s="263"/>
      <c r="LT542" s="263"/>
      <c r="LU542" s="263"/>
      <c r="LV542" s="263"/>
      <c r="LW542" s="263"/>
      <c r="LX542" s="263"/>
      <c r="LY542" s="263"/>
      <c r="LZ542" s="263"/>
      <c r="MA542" s="263"/>
      <c r="MB542" s="263"/>
      <c r="MC542" s="263"/>
      <c r="MD542" s="263"/>
      <c r="ME542" s="263"/>
      <c r="MF542" s="263"/>
      <c r="MG542" s="263"/>
      <c r="MH542" s="263"/>
      <c r="MI542" s="263"/>
      <c r="MJ542" s="263"/>
      <c r="MK542" s="263"/>
      <c r="ML542" s="263"/>
      <c r="MM542" s="263"/>
      <c r="MN542" s="263"/>
      <c r="MO542" s="263"/>
      <c r="MP542" s="263"/>
      <c r="MQ542" s="263"/>
      <c r="MR542" s="263"/>
      <c r="MS542" s="263"/>
      <c r="MT542" s="263"/>
      <c r="MU542" s="263"/>
      <c r="MV542" s="263"/>
      <c r="MW542" s="263"/>
      <c r="MX542" s="263"/>
      <c r="MY542" s="263"/>
      <c r="MZ542" s="263"/>
      <c r="NA542" s="263"/>
      <c r="NB542" s="263"/>
      <c r="NC542" s="263"/>
      <c r="ND542" s="263"/>
      <c r="NE542" s="263"/>
      <c r="NF542" s="263"/>
      <c r="NG542" s="263"/>
      <c r="NH542" s="263"/>
      <c r="NI542" s="263"/>
      <c r="NJ542" s="263"/>
      <c r="NK542" s="263"/>
      <c r="NL542" s="263"/>
      <c r="NM542" s="263"/>
      <c r="NN542" s="263"/>
      <c r="NO542" s="263"/>
      <c r="NP542" s="263"/>
      <c r="NQ542" s="263"/>
      <c r="NR542" s="263"/>
      <c r="NS542" s="263"/>
      <c r="NT542" s="263"/>
      <c r="NU542" s="263"/>
      <c r="NV542" s="263"/>
      <c r="NW542" s="263"/>
      <c r="NX542" s="263"/>
      <c r="NY542" s="263"/>
      <c r="NZ542" s="263"/>
      <c r="OA542" s="263"/>
      <c r="OB542" s="263"/>
      <c r="OC542" s="263"/>
      <c r="OD542" s="263"/>
      <c r="OE542" s="263"/>
      <c r="OF542" s="263"/>
      <c r="OG542" s="263"/>
      <c r="OH542" s="263"/>
      <c r="OI542" s="263"/>
      <c r="OJ542" s="263"/>
      <c r="OK542" s="263"/>
      <c r="OL542" s="263"/>
      <c r="OM542" s="263"/>
      <c r="ON542" s="263"/>
      <c r="OO542" s="263"/>
      <c r="OP542" s="263"/>
      <c r="OQ542" s="263"/>
      <c r="OR542" s="263"/>
      <c r="OS542" s="263"/>
      <c r="OT542" s="263"/>
      <c r="OU542" s="263"/>
      <c r="OV542" s="263"/>
      <c r="OW542" s="263"/>
      <c r="OX542" s="263"/>
      <c r="OY542" s="263"/>
      <c r="OZ542" s="263"/>
      <c r="PA542" s="263"/>
      <c r="PB542" s="263"/>
      <c r="PC542" s="263"/>
      <c r="PD542" s="263"/>
      <c r="PE542" s="263"/>
      <c r="PF542" s="263"/>
      <c r="PG542" s="263"/>
      <c r="PH542" s="263"/>
      <c r="PI542" s="263"/>
      <c r="PJ542" s="263"/>
      <c r="PK542" s="263"/>
      <c r="PL542" s="263"/>
      <c r="PM542" s="263"/>
      <c r="PN542" s="263"/>
      <c r="PO542" s="263"/>
      <c r="PP542" s="263"/>
      <c r="PQ542" s="263"/>
      <c r="PR542" s="263"/>
      <c r="PS542" s="263"/>
      <c r="PT542" s="263"/>
      <c r="PU542" s="263"/>
      <c r="PV542" s="263"/>
      <c r="PW542" s="263"/>
      <c r="PX542" s="263"/>
      <c r="PY542" s="263"/>
      <c r="PZ542" s="263"/>
      <c r="QA542" s="263"/>
      <c r="QB542" s="263"/>
      <c r="QC542" s="263"/>
      <c r="QD542" s="263"/>
      <c r="QE542" s="263"/>
      <c r="QF542" s="263"/>
      <c r="QG542" s="263"/>
      <c r="QH542" s="263"/>
      <c r="QI542" s="263"/>
      <c r="QJ542" s="263"/>
      <c r="QK542" s="263"/>
      <c r="QL542" s="263"/>
      <c r="QM542" s="263"/>
      <c r="QN542" s="263"/>
      <c r="QO542" s="263"/>
      <c r="QP542" s="263"/>
      <c r="QQ542" s="263"/>
      <c r="QR542" s="263"/>
      <c r="QS542" s="263"/>
      <c r="QT542" s="263"/>
      <c r="QU542" s="263"/>
      <c r="QV542" s="263"/>
      <c r="QW542" s="263"/>
      <c r="QX542" s="263"/>
      <c r="QY542" s="263"/>
      <c r="QZ542" s="263"/>
      <c r="RA542" s="263"/>
      <c r="RB542" s="263"/>
      <c r="RC542" s="263"/>
      <c r="RD542" s="263"/>
      <c r="RE542" s="263"/>
      <c r="RF542" s="263"/>
      <c r="RG542" s="263"/>
      <c r="RH542" s="263"/>
      <c r="RI542" s="263"/>
      <c r="RJ542" s="263"/>
      <c r="RK542" s="263"/>
      <c r="RL542" s="263"/>
      <c r="RM542" s="263"/>
      <c r="RN542" s="263"/>
      <c r="RO542" s="263"/>
      <c r="RP542" s="263"/>
      <c r="RQ542" s="263"/>
      <c r="RR542" s="263"/>
      <c r="RS542" s="263"/>
      <c r="RT542" s="263"/>
      <c r="RU542" s="263"/>
      <c r="RV542" s="263"/>
      <c r="RW542" s="263"/>
      <c r="RX542" s="263"/>
      <c r="RY542" s="263"/>
      <c r="RZ542" s="263"/>
      <c r="SA542" s="263"/>
      <c r="SB542" s="263"/>
      <c r="SC542" s="263"/>
      <c r="SD542" s="263"/>
      <c r="SE542" s="263"/>
      <c r="SF542" s="263"/>
      <c r="SG542" s="263"/>
      <c r="SH542" s="263"/>
      <c r="SI542" s="263"/>
      <c r="SJ542" s="263"/>
      <c r="SK542" s="263"/>
      <c r="SL542" s="263"/>
      <c r="SM542" s="263"/>
      <c r="SN542" s="263"/>
      <c r="SO542" s="263"/>
      <c r="SP542" s="263"/>
      <c r="SQ542" s="263"/>
      <c r="SR542" s="263"/>
      <c r="SS542" s="263"/>
      <c r="ST542" s="263"/>
      <c r="SU542" s="263"/>
      <c r="SV542" s="263"/>
      <c r="SW542" s="263"/>
      <c r="SX542" s="263"/>
      <c r="SY542" s="263"/>
      <c r="SZ542" s="263"/>
      <c r="TA542" s="263"/>
      <c r="TB542" s="263"/>
      <c r="TC542" s="263"/>
      <c r="TD542" s="263"/>
      <c r="TE542" s="263"/>
      <c r="TF542" s="263"/>
      <c r="TG542" s="263"/>
      <c r="TH542" s="263"/>
      <c r="TI542" s="263"/>
      <c r="TJ542" s="263"/>
      <c r="TK542" s="263"/>
      <c r="TL542" s="263"/>
      <c r="TM542" s="263"/>
      <c r="TN542" s="263"/>
      <c r="TO542" s="263"/>
      <c r="TP542" s="263"/>
      <c r="TQ542" s="263"/>
      <c r="TR542" s="263"/>
      <c r="TS542" s="263"/>
      <c r="TT542" s="263"/>
      <c r="TU542" s="263"/>
      <c r="TV542" s="263"/>
      <c r="TW542" s="263"/>
      <c r="TX542" s="263"/>
      <c r="TY542" s="263"/>
      <c r="TZ542" s="263"/>
      <c r="UA542" s="263"/>
      <c r="UB542" s="263"/>
      <c r="UC542" s="263"/>
      <c r="UD542" s="263"/>
      <c r="UE542" s="263"/>
      <c r="UF542" s="263"/>
      <c r="UG542" s="263"/>
      <c r="UH542" s="263"/>
      <c r="UI542" s="263"/>
      <c r="UJ542" s="263"/>
      <c r="UK542" s="263"/>
      <c r="UL542" s="263"/>
      <c r="UM542" s="263"/>
      <c r="UN542" s="263"/>
      <c r="UO542" s="263"/>
      <c r="UP542" s="263"/>
      <c r="UQ542" s="263"/>
      <c r="UR542" s="263"/>
      <c r="US542" s="263"/>
      <c r="UT542" s="263"/>
      <c r="UU542" s="263"/>
      <c r="UV542" s="263"/>
      <c r="UW542" s="263"/>
      <c r="UX542" s="263"/>
      <c r="UY542" s="263"/>
      <c r="UZ542" s="263"/>
      <c r="VA542" s="263"/>
      <c r="VB542" s="263"/>
      <c r="VC542" s="263"/>
      <c r="VD542" s="263"/>
      <c r="VE542" s="263"/>
      <c r="VF542" s="263"/>
      <c r="VG542" s="263"/>
      <c r="VH542" s="263"/>
      <c r="VI542" s="263"/>
      <c r="VJ542" s="263"/>
      <c r="VK542" s="263"/>
      <c r="VL542" s="263"/>
      <c r="VM542" s="263"/>
      <c r="VN542" s="263"/>
      <c r="VO542" s="263"/>
      <c r="VP542" s="263"/>
      <c r="VQ542" s="263"/>
      <c r="VR542" s="263"/>
      <c r="VS542" s="263"/>
      <c r="VT542" s="263"/>
      <c r="VU542" s="263"/>
      <c r="VV542" s="263"/>
      <c r="VW542" s="263"/>
      <c r="VX542" s="263"/>
      <c r="VY542" s="263"/>
      <c r="VZ542" s="263"/>
      <c r="WA542" s="263"/>
      <c r="WB542" s="263"/>
      <c r="WC542" s="263"/>
      <c r="WD542" s="263"/>
      <c r="WE542" s="263"/>
      <c r="WF542" s="263"/>
      <c r="WG542" s="263"/>
      <c r="WH542" s="263"/>
      <c r="WI542" s="263"/>
      <c r="WJ542" s="263"/>
      <c r="WK542" s="263"/>
      <c r="WL542" s="263"/>
      <c r="WM542" s="263"/>
      <c r="WN542" s="263"/>
      <c r="WO542" s="263"/>
      <c r="WP542" s="263"/>
      <c r="WQ542" s="263"/>
      <c r="WR542" s="263"/>
      <c r="WS542" s="263"/>
      <c r="WT542" s="263"/>
      <c r="WU542" s="263"/>
      <c r="WV542" s="263"/>
      <c r="WW542" s="263"/>
      <c r="WX542" s="263"/>
      <c r="WY542" s="263"/>
      <c r="WZ542" s="263"/>
      <c r="XA542" s="263"/>
      <c r="XB542" s="263"/>
      <c r="XC542" s="263"/>
      <c r="XD542" s="263"/>
      <c r="XE542" s="263"/>
      <c r="XF542" s="263"/>
      <c r="XG542" s="263"/>
      <c r="XH542" s="263"/>
      <c r="XI542" s="263"/>
      <c r="XJ542" s="263"/>
      <c r="XK542" s="263"/>
      <c r="XL542" s="263"/>
      <c r="XM542" s="263"/>
      <c r="XN542" s="263"/>
      <c r="XO542" s="263"/>
      <c r="XP542" s="263"/>
      <c r="XQ542" s="263"/>
      <c r="XR542" s="263"/>
      <c r="XS542" s="263"/>
      <c r="XT542" s="263"/>
      <c r="XU542" s="263"/>
      <c r="XV542" s="263"/>
      <c r="XW542" s="263"/>
      <c r="XX542" s="263"/>
      <c r="XY542" s="263"/>
      <c r="XZ542" s="263"/>
      <c r="YA542" s="263"/>
      <c r="YB542" s="263"/>
      <c r="YC542" s="263"/>
      <c r="YD542" s="263"/>
      <c r="YE542" s="263"/>
      <c r="YF542" s="263"/>
      <c r="YG542" s="263"/>
      <c r="YH542" s="263"/>
      <c r="YI542" s="263"/>
      <c r="YJ542" s="263"/>
      <c r="YK542" s="263"/>
      <c r="YL542" s="263"/>
      <c r="YM542" s="263"/>
      <c r="YN542" s="263"/>
      <c r="YO542" s="263"/>
      <c r="YP542" s="263"/>
      <c r="YQ542" s="263"/>
      <c r="YR542" s="263"/>
      <c r="YS542" s="263"/>
      <c r="YT542" s="263"/>
      <c r="YU542" s="263"/>
      <c r="YV542" s="263"/>
      <c r="YW542" s="263"/>
      <c r="YX542" s="263"/>
      <c r="YY542" s="263"/>
      <c r="YZ542" s="263"/>
      <c r="ZA542" s="263"/>
      <c r="ZB542" s="263"/>
      <c r="ZC542" s="263"/>
      <c r="ZD542" s="263"/>
      <c r="ZE542" s="263"/>
      <c r="ZF542" s="263"/>
      <c r="ZG542" s="263"/>
      <c r="ZH542" s="263"/>
      <c r="ZI542" s="263"/>
      <c r="ZJ542" s="263"/>
      <c r="ZK542" s="263"/>
      <c r="ZL542" s="263"/>
      <c r="ZM542" s="263"/>
      <c r="ZN542" s="263"/>
      <c r="ZO542" s="263"/>
      <c r="ZP542" s="263"/>
      <c r="ZQ542" s="263"/>
      <c r="ZR542" s="263"/>
      <c r="ZS542" s="263"/>
      <c r="ZT542" s="263"/>
      <c r="ZU542" s="263"/>
      <c r="ZV542" s="263"/>
      <c r="ZW542" s="263"/>
      <c r="ZX542" s="263"/>
      <c r="ZY542" s="263"/>
      <c r="ZZ542" s="263"/>
      <c r="AAA542" s="263"/>
      <c r="AAB542" s="263"/>
      <c r="AAC542" s="263"/>
      <c r="AAD542" s="263"/>
      <c r="AAE542" s="263"/>
      <c r="AAF542" s="263"/>
      <c r="AAG542" s="263"/>
      <c r="AAH542" s="263"/>
      <c r="AAI542" s="263"/>
      <c r="AAJ542" s="263"/>
      <c r="AAK542" s="263"/>
      <c r="AAL542" s="263"/>
      <c r="AAM542" s="263"/>
      <c r="AAN542" s="263"/>
      <c r="AAO542" s="263"/>
      <c r="AAP542" s="263"/>
      <c r="AAQ542" s="263"/>
      <c r="AAR542" s="263"/>
      <c r="AAS542" s="263"/>
      <c r="AAT542" s="263"/>
      <c r="AAU542" s="263"/>
      <c r="AAV542" s="263"/>
      <c r="AAW542" s="263"/>
      <c r="AAX542" s="263"/>
      <c r="AAY542" s="263"/>
      <c r="AAZ542" s="263"/>
      <c r="ABA542" s="263"/>
      <c r="ABB542" s="263"/>
      <c r="ABC542" s="263"/>
      <c r="ABD542" s="263"/>
      <c r="ABE542" s="263"/>
      <c r="ABF542" s="263"/>
      <c r="ABG542" s="263"/>
      <c r="ABH542" s="263"/>
      <c r="ABI542" s="263"/>
      <c r="ABJ542" s="263"/>
      <c r="ABK542" s="263"/>
      <c r="ABL542" s="263"/>
      <c r="ABM542" s="263"/>
      <c r="ABN542" s="263"/>
      <c r="ABO542" s="263"/>
      <c r="ABP542" s="263"/>
      <c r="ABQ542" s="263"/>
      <c r="ABR542" s="263"/>
      <c r="ABS542" s="263"/>
      <c r="ABT542" s="263"/>
      <c r="ABU542" s="263"/>
      <c r="ABV542" s="263"/>
      <c r="ABW542" s="263"/>
      <c r="ABX542" s="263"/>
      <c r="ABY542" s="263"/>
      <c r="ABZ542" s="263"/>
      <c r="ACA542" s="263"/>
      <c r="ACB542" s="263"/>
      <c r="ACC542" s="263"/>
      <c r="ACD542" s="263"/>
      <c r="ACE542" s="263"/>
      <c r="ACF542" s="263"/>
      <c r="ACG542" s="263"/>
      <c r="ACH542" s="263"/>
      <c r="ACI542" s="263"/>
      <c r="ACJ542" s="263"/>
      <c r="ACK542" s="263"/>
      <c r="ACL542" s="263"/>
      <c r="ACM542" s="263"/>
      <c r="ACN542" s="263"/>
      <c r="ACO542" s="263"/>
      <c r="ACP542" s="263"/>
      <c r="ACQ542" s="263"/>
      <c r="ACR542" s="263"/>
      <c r="ACS542" s="263"/>
      <c r="ACT542" s="263"/>
      <c r="ACU542" s="263"/>
      <c r="ACV542" s="263"/>
      <c r="ACW542" s="263"/>
      <c r="ACX542" s="263"/>
      <c r="ACY542" s="263"/>
      <c r="ACZ542" s="263"/>
      <c r="ADA542" s="263"/>
      <c r="ADB542" s="263"/>
      <c r="ADC542" s="263"/>
      <c r="ADD542" s="263"/>
      <c r="ADE542" s="263"/>
      <c r="ADF542" s="263"/>
      <c r="ADG542" s="263"/>
      <c r="ADH542" s="263"/>
      <c r="ADI542" s="263"/>
      <c r="ADJ542" s="263"/>
      <c r="ADK542" s="263"/>
      <c r="ADL542" s="263"/>
      <c r="ADM542" s="263"/>
      <c r="ADN542" s="263"/>
      <c r="ADO542" s="263"/>
      <c r="ADP542" s="263"/>
      <c r="ADQ542" s="263"/>
      <c r="ADR542" s="263"/>
      <c r="ADS542" s="263"/>
      <c r="ADT542" s="263"/>
      <c r="ADU542" s="263"/>
      <c r="ADV542" s="263"/>
      <c r="ADW542" s="263"/>
      <c r="ADX542" s="263"/>
      <c r="ADY542" s="263"/>
      <c r="ADZ542" s="263"/>
      <c r="AEA542" s="263"/>
      <c r="AEB542" s="263"/>
      <c r="AEC542" s="263"/>
      <c r="AED542" s="263"/>
      <c r="AEE542" s="263"/>
      <c r="AEF542" s="263"/>
      <c r="AEG542" s="263"/>
      <c r="AEH542" s="263"/>
      <c r="AEI542" s="263"/>
      <c r="AEJ542" s="263"/>
      <c r="AEK542" s="263"/>
      <c r="AEL542" s="263"/>
      <c r="AEM542" s="263"/>
      <c r="AEN542" s="263"/>
      <c r="AEO542" s="263"/>
      <c r="AEP542" s="263"/>
      <c r="AEQ542" s="263"/>
      <c r="AER542" s="263"/>
      <c r="AES542" s="263"/>
      <c r="AET542" s="263"/>
      <c r="AEU542" s="263"/>
      <c r="AEV542" s="263"/>
      <c r="AEW542" s="263"/>
      <c r="AEX542" s="263"/>
      <c r="AEY542" s="263"/>
      <c r="AEZ542" s="263"/>
      <c r="AFA542" s="263"/>
      <c r="AFB542" s="263"/>
      <c r="AFC542" s="263"/>
      <c r="AFD542" s="263"/>
      <c r="AFE542" s="263"/>
      <c r="AFF542" s="263"/>
      <c r="AFG542" s="263"/>
      <c r="AFH542" s="263"/>
      <c r="AFI542" s="263"/>
      <c r="AFJ542" s="263"/>
      <c r="AFK542" s="263"/>
      <c r="AFL542" s="263"/>
      <c r="AFM542" s="263"/>
      <c r="AFN542" s="263"/>
      <c r="AFO542" s="263"/>
      <c r="AFP542" s="263"/>
      <c r="AFQ542" s="263"/>
      <c r="AFR542" s="263"/>
      <c r="AFS542" s="263"/>
      <c r="AFT542" s="263"/>
      <c r="AFU542" s="263"/>
      <c r="AFV542" s="263"/>
      <c r="AFW542" s="263"/>
      <c r="AFX542" s="263"/>
      <c r="AFY542" s="263"/>
      <c r="AFZ542" s="263"/>
      <c r="AGA542" s="263"/>
      <c r="AGB542" s="263"/>
      <c r="AGC542" s="263"/>
      <c r="AGD542" s="263"/>
      <c r="AGE542" s="263"/>
      <c r="AGF542" s="263"/>
      <c r="AGG542" s="263"/>
      <c r="AGH542" s="263"/>
      <c r="AGI542" s="263"/>
      <c r="AGJ542" s="263"/>
      <c r="AGK542" s="263"/>
      <c r="AGL542" s="263"/>
      <c r="AGM542" s="263"/>
      <c r="AGN542" s="263"/>
      <c r="AGO542" s="263"/>
      <c r="AGP542" s="263"/>
      <c r="AGQ542" s="263"/>
      <c r="AGR542" s="263"/>
      <c r="AGS542" s="263"/>
      <c r="AGT542" s="263"/>
      <c r="AGU542" s="263"/>
      <c r="AGV542" s="263"/>
      <c r="AGW542" s="263"/>
      <c r="AGX542" s="263"/>
      <c r="AGY542" s="263"/>
      <c r="AGZ542" s="263"/>
      <c r="AHA542" s="263"/>
      <c r="AHB542" s="263"/>
      <c r="AHC542" s="263"/>
      <c r="AHD542" s="263"/>
      <c r="AHE542" s="263"/>
      <c r="AHF542" s="263"/>
      <c r="AHG542" s="263"/>
      <c r="AHH542" s="263"/>
      <c r="AHI542" s="263"/>
      <c r="AHJ542" s="263"/>
      <c r="AHK542" s="263"/>
      <c r="AHL542" s="263"/>
      <c r="AHM542" s="263"/>
      <c r="AHN542" s="263"/>
      <c r="AHO542" s="263"/>
      <c r="AHP542" s="263"/>
      <c r="AHQ542" s="263"/>
      <c r="AHR542" s="263"/>
      <c r="AHS542" s="263"/>
      <c r="AHT542" s="263"/>
      <c r="AHU542" s="263"/>
      <c r="AHV542" s="263"/>
      <c r="AHW542" s="263"/>
      <c r="AHX542" s="263"/>
      <c r="AHY542" s="263"/>
      <c r="AHZ542" s="263"/>
      <c r="AIA542" s="263"/>
      <c r="AIB542" s="263"/>
      <c r="AIC542" s="263"/>
      <c r="AID542" s="263"/>
      <c r="AIE542" s="263"/>
      <c r="AIF542" s="263"/>
      <c r="AIG542" s="263"/>
      <c r="AIH542" s="263"/>
      <c r="AII542" s="263"/>
      <c r="AIJ542" s="263"/>
      <c r="AIK542" s="263"/>
      <c r="AIL542" s="263"/>
      <c r="AIM542" s="263"/>
      <c r="AIN542" s="263"/>
      <c r="AIO542" s="263"/>
      <c r="AIP542" s="263"/>
      <c r="AIQ542" s="263"/>
      <c r="AIR542" s="263"/>
      <c r="AIS542" s="263"/>
      <c r="AIT542" s="263"/>
      <c r="AIU542" s="263"/>
      <c r="AIV542" s="263"/>
      <c r="AIW542" s="263"/>
      <c r="AIX542" s="263"/>
      <c r="AIY542" s="263"/>
      <c r="AIZ542" s="263"/>
      <c r="AJA542" s="263"/>
      <c r="AJB542" s="263"/>
      <c r="AJC542" s="263"/>
      <c r="AJD542" s="263"/>
      <c r="AJE542" s="263"/>
      <c r="AJF542" s="263"/>
      <c r="AJG542" s="263"/>
      <c r="AJH542" s="263"/>
      <c r="AJI542" s="263"/>
      <c r="AJJ542" s="263"/>
      <c r="AJK542" s="263"/>
      <c r="AJL542" s="263"/>
      <c r="AJM542" s="263"/>
      <c r="AJN542" s="263"/>
      <c r="AJO542" s="263"/>
      <c r="AJP542" s="263"/>
      <c r="AJQ542" s="263"/>
      <c r="AJR542" s="263"/>
      <c r="AJS542" s="263"/>
      <c r="AJT542" s="263"/>
      <c r="AJU542" s="263"/>
      <c r="AJV542" s="263"/>
      <c r="AJW542" s="263"/>
      <c r="AJX542" s="263"/>
      <c r="AJY542" s="263"/>
      <c r="AJZ542" s="263"/>
      <c r="AKA542" s="263"/>
      <c r="AKB542" s="263"/>
      <c r="AKC542" s="263"/>
      <c r="AKD542" s="263"/>
      <c r="AKE542" s="263"/>
      <c r="AKF542" s="263"/>
      <c r="AKG542" s="263"/>
      <c r="AKH542" s="263"/>
      <c r="AKI542" s="263"/>
      <c r="AKJ542" s="263"/>
      <c r="AKK542" s="263"/>
      <c r="AKL542" s="263"/>
      <c r="AKM542" s="263"/>
      <c r="AKN542" s="263"/>
      <c r="AKO542" s="263"/>
      <c r="AKP542" s="263"/>
      <c r="AKQ542" s="263"/>
      <c r="AKR542" s="263"/>
      <c r="AKS542" s="263"/>
      <c r="AKT542" s="263"/>
      <c r="AKU542" s="263"/>
      <c r="AKV542" s="263"/>
      <c r="AKW542" s="263"/>
      <c r="AKX542" s="263"/>
      <c r="AKY542" s="263"/>
      <c r="AKZ542" s="263"/>
      <c r="ALA542" s="263"/>
      <c r="ALB542" s="263"/>
      <c r="ALC542" s="263"/>
      <c r="ALD542" s="263"/>
      <c r="ALE542" s="263"/>
      <c r="ALF542" s="263"/>
      <c r="ALG542" s="263"/>
      <c r="ALH542" s="263"/>
      <c r="ALI542" s="263"/>
      <c r="ALJ542" s="263"/>
      <c r="ALK542" s="263"/>
      <c r="ALL542" s="263"/>
      <c r="ALM542" s="263"/>
      <c r="ALN542" s="263"/>
      <c r="ALO542" s="263"/>
      <c r="ALP542" s="263"/>
      <c r="ALQ542" s="263"/>
      <c r="ALR542" s="263"/>
      <c r="ALS542" s="263"/>
      <c r="ALT542" s="263"/>
      <c r="ALU542" s="263"/>
      <c r="ALV542" s="263"/>
      <c r="ALW542" s="263"/>
      <c r="ALX542" s="263"/>
      <c r="ALY542" s="263"/>
      <c r="ALZ542" s="263"/>
      <c r="AMA542" s="263"/>
      <c r="AMB542" s="263"/>
      <c r="AMC542" s="263"/>
      <c r="AMD542" s="263"/>
      <c r="AME542" s="263"/>
      <c r="AMF542" s="263"/>
      <c r="AMG542" s="263"/>
      <c r="AMH542" s="263"/>
      <c r="AMI542" s="263"/>
      <c r="AMJ542" s="263"/>
      <c r="AMK542" s="263"/>
      <c r="AML542" s="263"/>
      <c r="AMM542" s="263"/>
      <c r="AMN542" s="263"/>
      <c r="AMO542" s="263"/>
      <c r="AMP542" s="263"/>
      <c r="AMQ542" s="263"/>
      <c r="AMR542" s="263"/>
      <c r="AMS542" s="263"/>
      <c r="AMT542" s="263"/>
      <c r="AMU542" s="263"/>
      <c r="AMV542" s="263"/>
      <c r="AMW542" s="263"/>
      <c r="AMX542" s="263"/>
      <c r="AMY542" s="263"/>
      <c r="AMZ542" s="263"/>
      <c r="ANA542" s="263"/>
      <c r="ANB542" s="263"/>
      <c r="ANC542" s="263"/>
      <c r="AND542" s="263"/>
      <c r="ANE542" s="263"/>
      <c r="ANF542" s="263"/>
      <c r="ANG542" s="263"/>
      <c r="ANH542" s="263"/>
      <c r="ANI542" s="263"/>
      <c r="ANJ542" s="263"/>
      <c r="ANK542" s="263"/>
      <c r="ANL542" s="263"/>
      <c r="ANM542" s="263"/>
      <c r="ANN542" s="263"/>
      <c r="ANO542" s="263"/>
      <c r="ANP542" s="263"/>
      <c r="ANQ542" s="263"/>
      <c r="ANR542" s="263"/>
      <c r="ANS542" s="263"/>
      <c r="ANT542" s="263"/>
      <c r="ANU542" s="263"/>
      <c r="ANV542" s="263"/>
      <c r="ANW542" s="263"/>
      <c r="ANX542" s="263"/>
      <c r="ANY542" s="263"/>
      <c r="ANZ542" s="263"/>
      <c r="AOA542" s="263"/>
      <c r="AOB542" s="263"/>
      <c r="AOC542" s="263"/>
      <c r="AOD542" s="263"/>
      <c r="AOE542" s="263"/>
      <c r="AOF542" s="263"/>
      <c r="AOG542" s="263"/>
      <c r="AOH542" s="263"/>
      <c r="AOI542" s="263"/>
      <c r="AOJ542" s="263"/>
      <c r="AOK542" s="263"/>
      <c r="AOL542" s="263"/>
      <c r="AOM542" s="263"/>
      <c r="AON542" s="263"/>
      <c r="AOO542" s="263"/>
      <c r="AOP542" s="263"/>
      <c r="AOQ542" s="263"/>
      <c r="AOR542" s="263"/>
      <c r="AOS542" s="263"/>
      <c r="AOT542" s="263"/>
      <c r="AOU542" s="263"/>
    </row>
    <row r="543" spans="1:1087" s="264" customFormat="1">
      <c r="A543" s="332"/>
      <c r="B543" s="328"/>
      <c r="C543" s="292"/>
      <c r="D543" s="292"/>
      <c r="E543" s="292"/>
      <c r="F543" s="333"/>
      <c r="G543" s="334"/>
      <c r="H543" s="334"/>
      <c r="I543" s="335"/>
      <c r="J543" s="292"/>
      <c r="K543" s="336"/>
      <c r="L543" s="292"/>
      <c r="N543" s="263"/>
      <c r="O543" s="263"/>
      <c r="P543" s="263"/>
      <c r="Q543" s="263"/>
      <c r="R543" s="263"/>
      <c r="S543" s="263"/>
      <c r="T543" s="263"/>
      <c r="U543" s="263"/>
      <c r="V543" s="263"/>
      <c r="W543" s="263"/>
      <c r="X543" s="263"/>
      <c r="Y543" s="263"/>
      <c r="Z543" s="263"/>
      <c r="AA543" s="263"/>
      <c r="AB543" s="263"/>
      <c r="AC543" s="263"/>
      <c r="AD543" s="263"/>
      <c r="AE543" s="263"/>
      <c r="AF543" s="263"/>
      <c r="AG543" s="263"/>
      <c r="AH543" s="263"/>
      <c r="AI543" s="263"/>
      <c r="AJ543" s="263"/>
      <c r="AK543" s="263"/>
      <c r="AL543" s="263"/>
      <c r="AM543" s="263"/>
      <c r="AN543" s="263"/>
      <c r="AO543" s="263"/>
      <c r="AP543" s="263"/>
      <c r="AQ543" s="263"/>
      <c r="AR543" s="263"/>
      <c r="AS543" s="263"/>
      <c r="AT543" s="263"/>
      <c r="AU543" s="263"/>
      <c r="AV543" s="263"/>
      <c r="AW543" s="263"/>
      <c r="AX543" s="263"/>
      <c r="AY543" s="263"/>
      <c r="AZ543" s="263"/>
      <c r="BA543" s="263"/>
      <c r="BB543" s="263"/>
      <c r="BC543" s="263"/>
      <c r="BD543" s="263"/>
      <c r="BE543" s="263"/>
      <c r="BF543" s="263"/>
      <c r="BG543" s="263"/>
      <c r="BH543" s="263"/>
      <c r="BI543" s="263"/>
      <c r="BJ543" s="263"/>
      <c r="BK543" s="263"/>
      <c r="BL543" s="263"/>
      <c r="BM543" s="263"/>
      <c r="BN543" s="263"/>
      <c r="BO543" s="263"/>
      <c r="BP543" s="263"/>
      <c r="BQ543" s="263"/>
      <c r="BR543" s="263"/>
      <c r="BS543" s="263"/>
      <c r="BT543" s="263"/>
      <c r="BU543" s="263"/>
      <c r="BV543" s="263"/>
      <c r="BW543" s="263"/>
      <c r="BX543" s="263"/>
      <c r="BY543" s="263"/>
      <c r="BZ543" s="263"/>
      <c r="CA543" s="263"/>
      <c r="CB543" s="263"/>
      <c r="CC543" s="263"/>
      <c r="CD543" s="263"/>
      <c r="CE543" s="263"/>
      <c r="CF543" s="263"/>
      <c r="CG543" s="263"/>
      <c r="CH543" s="263"/>
      <c r="CI543" s="263"/>
      <c r="CJ543" s="263"/>
      <c r="CK543" s="263"/>
      <c r="CL543" s="263"/>
      <c r="CM543" s="263"/>
      <c r="CN543" s="263"/>
      <c r="CO543" s="263"/>
      <c r="CP543" s="263"/>
      <c r="CQ543" s="263"/>
      <c r="CR543" s="263"/>
      <c r="CS543" s="263"/>
      <c r="CT543" s="263"/>
      <c r="CU543" s="263"/>
      <c r="CV543" s="263"/>
      <c r="CW543" s="263"/>
      <c r="CX543" s="263"/>
      <c r="CY543" s="263"/>
      <c r="CZ543" s="263"/>
      <c r="DA543" s="263"/>
      <c r="DB543" s="263"/>
      <c r="DC543" s="263"/>
      <c r="DD543" s="263"/>
      <c r="DE543" s="263"/>
      <c r="DF543" s="263"/>
      <c r="DG543" s="263"/>
      <c r="DH543" s="263"/>
      <c r="DI543" s="263"/>
      <c r="DJ543" s="263"/>
      <c r="DK543" s="263"/>
      <c r="DL543" s="263"/>
      <c r="DM543" s="263"/>
      <c r="DN543" s="263"/>
      <c r="DO543" s="263"/>
      <c r="DP543" s="263"/>
      <c r="DQ543" s="263"/>
      <c r="DR543" s="263"/>
      <c r="DS543" s="263"/>
      <c r="DT543" s="263"/>
      <c r="DU543" s="263"/>
      <c r="DV543" s="263"/>
      <c r="DW543" s="263"/>
      <c r="DX543" s="263"/>
      <c r="DY543" s="263"/>
      <c r="DZ543" s="263"/>
      <c r="EA543" s="263"/>
      <c r="EB543" s="263"/>
      <c r="EC543" s="263"/>
      <c r="ED543" s="263"/>
      <c r="EE543" s="263"/>
      <c r="EF543" s="263"/>
      <c r="EG543" s="263"/>
      <c r="EH543" s="263"/>
      <c r="EI543" s="263"/>
      <c r="EJ543" s="263"/>
      <c r="EK543" s="263"/>
      <c r="EL543" s="263"/>
      <c r="EM543" s="263"/>
      <c r="EN543" s="263"/>
      <c r="EO543" s="263"/>
      <c r="EP543" s="263"/>
      <c r="EQ543" s="263"/>
      <c r="ER543" s="263"/>
      <c r="ES543" s="263"/>
      <c r="ET543" s="263"/>
      <c r="EU543" s="263"/>
      <c r="EV543" s="263"/>
      <c r="EW543" s="263"/>
      <c r="EX543" s="263"/>
      <c r="EY543" s="263"/>
      <c r="EZ543" s="263"/>
      <c r="FA543" s="263"/>
      <c r="FB543" s="263"/>
      <c r="FC543" s="263"/>
      <c r="FD543" s="263"/>
      <c r="FE543" s="263"/>
      <c r="FF543" s="263"/>
      <c r="FG543" s="263"/>
      <c r="FH543" s="263"/>
      <c r="FI543" s="263"/>
      <c r="FJ543" s="263"/>
      <c r="FK543" s="263"/>
      <c r="FL543" s="263"/>
      <c r="FM543" s="263"/>
      <c r="FN543" s="263"/>
      <c r="FO543" s="263"/>
      <c r="FP543" s="263"/>
      <c r="FQ543" s="263"/>
      <c r="FR543" s="263"/>
      <c r="FS543" s="263"/>
      <c r="FT543" s="263"/>
      <c r="FU543" s="263"/>
      <c r="FV543" s="263"/>
      <c r="FW543" s="263"/>
      <c r="FX543" s="263"/>
      <c r="FY543" s="263"/>
      <c r="FZ543" s="263"/>
      <c r="GA543" s="263"/>
      <c r="GB543" s="263"/>
      <c r="GC543" s="263"/>
      <c r="GD543" s="263"/>
      <c r="GE543" s="263"/>
      <c r="GF543" s="263"/>
      <c r="GG543" s="263"/>
      <c r="GH543" s="263"/>
      <c r="GI543" s="263"/>
      <c r="GJ543" s="263"/>
      <c r="GK543" s="263"/>
      <c r="GL543" s="263"/>
      <c r="GM543" s="263"/>
      <c r="GN543" s="263"/>
      <c r="GO543" s="263"/>
      <c r="GP543" s="263"/>
      <c r="GQ543" s="263"/>
      <c r="GR543" s="263"/>
      <c r="GS543" s="263"/>
      <c r="GT543" s="263"/>
      <c r="GU543" s="263"/>
      <c r="GV543" s="263"/>
      <c r="GW543" s="263"/>
      <c r="GX543" s="263"/>
      <c r="GY543" s="263"/>
      <c r="GZ543" s="263"/>
      <c r="HA543" s="263"/>
      <c r="HB543" s="263"/>
      <c r="HC543" s="263"/>
      <c r="HD543" s="263"/>
      <c r="HE543" s="263"/>
      <c r="HF543" s="263"/>
      <c r="HG543" s="263"/>
      <c r="HH543" s="263"/>
      <c r="HI543" s="263"/>
      <c r="HJ543" s="263"/>
      <c r="HK543" s="263"/>
      <c r="HL543" s="263"/>
      <c r="HM543" s="263"/>
      <c r="HN543" s="263"/>
      <c r="HO543" s="263"/>
      <c r="HP543" s="263"/>
      <c r="HQ543" s="263"/>
      <c r="HR543" s="263"/>
      <c r="HS543" s="263"/>
      <c r="HT543" s="263"/>
      <c r="HU543" s="263"/>
      <c r="HV543" s="263"/>
      <c r="HW543" s="263"/>
      <c r="HX543" s="263"/>
      <c r="HY543" s="263"/>
      <c r="HZ543" s="263"/>
      <c r="IA543" s="263"/>
      <c r="IB543" s="263"/>
      <c r="IC543" s="263"/>
      <c r="ID543" s="263"/>
      <c r="IE543" s="263"/>
      <c r="IF543" s="263"/>
      <c r="IG543" s="263"/>
      <c r="IH543" s="263"/>
      <c r="II543" s="263"/>
      <c r="IJ543" s="263"/>
      <c r="IK543" s="263"/>
      <c r="IL543" s="263"/>
      <c r="IM543" s="263"/>
      <c r="IN543" s="263"/>
      <c r="IO543" s="263"/>
      <c r="IP543" s="263"/>
      <c r="IQ543" s="263"/>
      <c r="IR543" s="263"/>
      <c r="IS543" s="263"/>
      <c r="IT543" s="263"/>
      <c r="IU543" s="263"/>
      <c r="IV543" s="263"/>
      <c r="IW543" s="263"/>
      <c r="IX543" s="263"/>
      <c r="IY543" s="263"/>
      <c r="IZ543" s="263"/>
      <c r="JA543" s="263"/>
      <c r="JB543" s="263"/>
      <c r="JC543" s="263"/>
      <c r="JD543" s="263"/>
      <c r="JE543" s="263"/>
      <c r="JF543" s="263"/>
      <c r="JG543" s="263"/>
      <c r="JH543" s="263"/>
      <c r="JI543" s="263"/>
      <c r="JJ543" s="263"/>
      <c r="JK543" s="263"/>
      <c r="JL543" s="263"/>
      <c r="JM543" s="263"/>
      <c r="JN543" s="263"/>
      <c r="JO543" s="263"/>
      <c r="JP543" s="263"/>
      <c r="JQ543" s="263"/>
      <c r="JR543" s="263"/>
      <c r="JS543" s="263"/>
      <c r="JT543" s="263"/>
      <c r="JU543" s="263"/>
      <c r="JV543" s="263"/>
      <c r="JW543" s="263"/>
      <c r="JX543" s="263"/>
      <c r="JY543" s="263"/>
      <c r="JZ543" s="263"/>
      <c r="KA543" s="263"/>
      <c r="KB543" s="263"/>
      <c r="KC543" s="263"/>
      <c r="KD543" s="263"/>
      <c r="KE543" s="263"/>
      <c r="KF543" s="263"/>
      <c r="KG543" s="263"/>
      <c r="KH543" s="263"/>
      <c r="KI543" s="263"/>
      <c r="KJ543" s="263"/>
      <c r="KK543" s="263"/>
      <c r="KL543" s="263"/>
      <c r="KM543" s="263"/>
      <c r="KN543" s="263"/>
      <c r="KO543" s="263"/>
      <c r="KP543" s="263"/>
      <c r="KQ543" s="263"/>
      <c r="KR543" s="263"/>
      <c r="KS543" s="263"/>
      <c r="KT543" s="263"/>
      <c r="KU543" s="263"/>
      <c r="KV543" s="263"/>
      <c r="KW543" s="263"/>
      <c r="KX543" s="263"/>
      <c r="KY543" s="263"/>
      <c r="KZ543" s="263"/>
      <c r="LA543" s="263"/>
      <c r="LB543" s="263"/>
      <c r="LC543" s="263"/>
      <c r="LD543" s="263"/>
      <c r="LE543" s="263"/>
      <c r="LF543" s="263"/>
      <c r="LG543" s="263"/>
      <c r="LH543" s="263"/>
      <c r="LI543" s="263"/>
      <c r="LJ543" s="263"/>
      <c r="LK543" s="263"/>
      <c r="LL543" s="263"/>
      <c r="LM543" s="263"/>
      <c r="LN543" s="263"/>
      <c r="LO543" s="263"/>
      <c r="LP543" s="263"/>
      <c r="LQ543" s="263"/>
      <c r="LR543" s="263"/>
      <c r="LS543" s="263"/>
      <c r="LT543" s="263"/>
      <c r="LU543" s="263"/>
      <c r="LV543" s="263"/>
      <c r="LW543" s="263"/>
      <c r="LX543" s="263"/>
      <c r="LY543" s="263"/>
      <c r="LZ543" s="263"/>
      <c r="MA543" s="263"/>
      <c r="MB543" s="263"/>
      <c r="MC543" s="263"/>
      <c r="MD543" s="263"/>
      <c r="ME543" s="263"/>
      <c r="MF543" s="263"/>
      <c r="MG543" s="263"/>
      <c r="MH543" s="263"/>
      <c r="MI543" s="263"/>
      <c r="MJ543" s="263"/>
      <c r="MK543" s="263"/>
      <c r="ML543" s="263"/>
      <c r="MM543" s="263"/>
      <c r="MN543" s="263"/>
      <c r="MO543" s="263"/>
      <c r="MP543" s="263"/>
      <c r="MQ543" s="263"/>
      <c r="MR543" s="263"/>
      <c r="MS543" s="263"/>
      <c r="MT543" s="263"/>
      <c r="MU543" s="263"/>
      <c r="MV543" s="263"/>
      <c r="MW543" s="263"/>
      <c r="MX543" s="263"/>
      <c r="MY543" s="263"/>
      <c r="MZ543" s="263"/>
      <c r="NA543" s="263"/>
      <c r="NB543" s="263"/>
      <c r="NC543" s="263"/>
      <c r="ND543" s="263"/>
      <c r="NE543" s="263"/>
      <c r="NF543" s="263"/>
      <c r="NG543" s="263"/>
      <c r="NH543" s="263"/>
      <c r="NI543" s="263"/>
      <c r="NJ543" s="263"/>
      <c r="NK543" s="263"/>
      <c r="NL543" s="263"/>
      <c r="NM543" s="263"/>
      <c r="NN543" s="263"/>
      <c r="NO543" s="263"/>
      <c r="NP543" s="263"/>
      <c r="NQ543" s="263"/>
      <c r="NR543" s="263"/>
      <c r="NS543" s="263"/>
      <c r="NT543" s="263"/>
      <c r="NU543" s="263"/>
      <c r="NV543" s="263"/>
      <c r="NW543" s="263"/>
      <c r="NX543" s="263"/>
      <c r="NY543" s="263"/>
      <c r="NZ543" s="263"/>
      <c r="OA543" s="263"/>
      <c r="OB543" s="263"/>
      <c r="OC543" s="263"/>
      <c r="OD543" s="263"/>
      <c r="OE543" s="263"/>
      <c r="OF543" s="263"/>
      <c r="OG543" s="263"/>
      <c r="OH543" s="263"/>
      <c r="OI543" s="263"/>
      <c r="OJ543" s="263"/>
      <c r="OK543" s="263"/>
      <c r="OL543" s="263"/>
      <c r="OM543" s="263"/>
      <c r="ON543" s="263"/>
      <c r="OO543" s="263"/>
      <c r="OP543" s="263"/>
      <c r="OQ543" s="263"/>
      <c r="OR543" s="263"/>
      <c r="OS543" s="263"/>
      <c r="OT543" s="263"/>
      <c r="OU543" s="263"/>
      <c r="OV543" s="263"/>
      <c r="OW543" s="263"/>
      <c r="OX543" s="263"/>
      <c r="OY543" s="263"/>
      <c r="OZ543" s="263"/>
      <c r="PA543" s="263"/>
      <c r="PB543" s="263"/>
      <c r="PC543" s="263"/>
      <c r="PD543" s="263"/>
      <c r="PE543" s="263"/>
      <c r="PF543" s="263"/>
      <c r="PG543" s="263"/>
      <c r="PH543" s="263"/>
      <c r="PI543" s="263"/>
      <c r="PJ543" s="263"/>
      <c r="PK543" s="263"/>
      <c r="PL543" s="263"/>
      <c r="PM543" s="263"/>
      <c r="PN543" s="263"/>
      <c r="PO543" s="263"/>
      <c r="PP543" s="263"/>
      <c r="PQ543" s="263"/>
      <c r="PR543" s="263"/>
      <c r="PS543" s="263"/>
      <c r="PT543" s="263"/>
      <c r="PU543" s="263"/>
      <c r="PV543" s="263"/>
      <c r="PW543" s="263"/>
      <c r="PX543" s="263"/>
      <c r="PY543" s="263"/>
      <c r="PZ543" s="263"/>
      <c r="QA543" s="263"/>
      <c r="QB543" s="263"/>
      <c r="QC543" s="263"/>
      <c r="QD543" s="263"/>
      <c r="QE543" s="263"/>
      <c r="QF543" s="263"/>
      <c r="QG543" s="263"/>
      <c r="QH543" s="263"/>
      <c r="QI543" s="263"/>
      <c r="QJ543" s="263"/>
      <c r="QK543" s="263"/>
      <c r="QL543" s="263"/>
      <c r="QM543" s="263"/>
      <c r="QN543" s="263"/>
      <c r="QO543" s="263"/>
      <c r="QP543" s="263"/>
      <c r="QQ543" s="263"/>
      <c r="QR543" s="263"/>
      <c r="QS543" s="263"/>
      <c r="QT543" s="263"/>
      <c r="QU543" s="263"/>
      <c r="QV543" s="263"/>
      <c r="QW543" s="263"/>
      <c r="QX543" s="263"/>
      <c r="QY543" s="263"/>
      <c r="QZ543" s="263"/>
      <c r="RA543" s="263"/>
      <c r="RB543" s="263"/>
      <c r="RC543" s="263"/>
      <c r="RD543" s="263"/>
      <c r="RE543" s="263"/>
      <c r="RF543" s="263"/>
      <c r="RG543" s="263"/>
      <c r="RH543" s="263"/>
      <c r="RI543" s="263"/>
      <c r="RJ543" s="263"/>
      <c r="RK543" s="263"/>
      <c r="RL543" s="263"/>
      <c r="RM543" s="263"/>
      <c r="RN543" s="263"/>
      <c r="RO543" s="263"/>
      <c r="RP543" s="263"/>
      <c r="RQ543" s="263"/>
      <c r="RR543" s="263"/>
      <c r="RS543" s="263"/>
      <c r="RT543" s="263"/>
      <c r="RU543" s="263"/>
      <c r="RV543" s="263"/>
      <c r="RW543" s="263"/>
      <c r="RX543" s="263"/>
      <c r="RY543" s="263"/>
      <c r="RZ543" s="263"/>
      <c r="SA543" s="263"/>
      <c r="SB543" s="263"/>
      <c r="SC543" s="263"/>
      <c r="SD543" s="263"/>
      <c r="SE543" s="263"/>
      <c r="SF543" s="263"/>
      <c r="SG543" s="263"/>
      <c r="SH543" s="263"/>
      <c r="SI543" s="263"/>
      <c r="SJ543" s="263"/>
      <c r="SK543" s="263"/>
      <c r="SL543" s="263"/>
      <c r="SM543" s="263"/>
      <c r="SN543" s="263"/>
      <c r="SO543" s="263"/>
      <c r="SP543" s="263"/>
      <c r="SQ543" s="263"/>
      <c r="SR543" s="263"/>
      <c r="SS543" s="263"/>
      <c r="ST543" s="263"/>
      <c r="SU543" s="263"/>
      <c r="SV543" s="263"/>
      <c r="SW543" s="263"/>
      <c r="SX543" s="263"/>
      <c r="SY543" s="263"/>
      <c r="SZ543" s="263"/>
      <c r="TA543" s="263"/>
      <c r="TB543" s="263"/>
      <c r="TC543" s="263"/>
      <c r="TD543" s="263"/>
      <c r="TE543" s="263"/>
      <c r="TF543" s="263"/>
      <c r="TG543" s="263"/>
      <c r="TH543" s="263"/>
      <c r="TI543" s="263"/>
      <c r="TJ543" s="263"/>
      <c r="TK543" s="263"/>
      <c r="TL543" s="263"/>
      <c r="TM543" s="263"/>
      <c r="TN543" s="263"/>
      <c r="TO543" s="263"/>
      <c r="TP543" s="263"/>
      <c r="TQ543" s="263"/>
      <c r="TR543" s="263"/>
      <c r="TS543" s="263"/>
      <c r="TT543" s="263"/>
      <c r="TU543" s="263"/>
      <c r="TV543" s="263"/>
      <c r="TW543" s="263"/>
      <c r="TX543" s="263"/>
      <c r="TY543" s="263"/>
      <c r="TZ543" s="263"/>
      <c r="UA543" s="263"/>
      <c r="UB543" s="263"/>
      <c r="UC543" s="263"/>
      <c r="UD543" s="263"/>
      <c r="UE543" s="263"/>
      <c r="UF543" s="263"/>
      <c r="UG543" s="263"/>
      <c r="UH543" s="263"/>
      <c r="UI543" s="263"/>
      <c r="UJ543" s="263"/>
      <c r="UK543" s="263"/>
      <c r="UL543" s="263"/>
      <c r="UM543" s="263"/>
      <c r="UN543" s="263"/>
      <c r="UO543" s="263"/>
      <c r="UP543" s="263"/>
      <c r="UQ543" s="263"/>
      <c r="UR543" s="263"/>
      <c r="US543" s="263"/>
      <c r="UT543" s="263"/>
      <c r="UU543" s="263"/>
      <c r="UV543" s="263"/>
      <c r="UW543" s="263"/>
      <c r="UX543" s="263"/>
      <c r="UY543" s="263"/>
      <c r="UZ543" s="263"/>
      <c r="VA543" s="263"/>
      <c r="VB543" s="263"/>
      <c r="VC543" s="263"/>
      <c r="VD543" s="263"/>
      <c r="VE543" s="263"/>
      <c r="VF543" s="263"/>
      <c r="VG543" s="263"/>
      <c r="VH543" s="263"/>
      <c r="VI543" s="263"/>
      <c r="VJ543" s="263"/>
      <c r="VK543" s="263"/>
      <c r="VL543" s="263"/>
      <c r="VM543" s="263"/>
      <c r="VN543" s="263"/>
      <c r="VO543" s="263"/>
      <c r="VP543" s="263"/>
      <c r="VQ543" s="263"/>
      <c r="VR543" s="263"/>
      <c r="VS543" s="263"/>
      <c r="VT543" s="263"/>
      <c r="VU543" s="263"/>
      <c r="VV543" s="263"/>
      <c r="VW543" s="263"/>
      <c r="VX543" s="263"/>
      <c r="VY543" s="263"/>
      <c r="VZ543" s="263"/>
      <c r="WA543" s="263"/>
      <c r="WB543" s="263"/>
      <c r="WC543" s="263"/>
      <c r="WD543" s="263"/>
      <c r="WE543" s="263"/>
      <c r="WF543" s="263"/>
      <c r="WG543" s="263"/>
      <c r="WH543" s="263"/>
      <c r="WI543" s="263"/>
      <c r="WJ543" s="263"/>
      <c r="WK543" s="263"/>
      <c r="WL543" s="263"/>
      <c r="WM543" s="263"/>
      <c r="WN543" s="263"/>
      <c r="WO543" s="263"/>
      <c r="WP543" s="263"/>
      <c r="WQ543" s="263"/>
      <c r="WR543" s="263"/>
      <c r="WS543" s="263"/>
      <c r="WT543" s="263"/>
      <c r="WU543" s="263"/>
      <c r="WV543" s="263"/>
      <c r="WW543" s="263"/>
      <c r="WX543" s="263"/>
      <c r="WY543" s="263"/>
      <c r="WZ543" s="263"/>
      <c r="XA543" s="263"/>
      <c r="XB543" s="263"/>
      <c r="XC543" s="263"/>
      <c r="XD543" s="263"/>
      <c r="XE543" s="263"/>
      <c r="XF543" s="263"/>
      <c r="XG543" s="263"/>
      <c r="XH543" s="263"/>
      <c r="XI543" s="263"/>
      <c r="XJ543" s="263"/>
      <c r="XK543" s="263"/>
      <c r="XL543" s="263"/>
      <c r="XM543" s="263"/>
      <c r="XN543" s="263"/>
      <c r="XO543" s="263"/>
      <c r="XP543" s="263"/>
      <c r="XQ543" s="263"/>
      <c r="XR543" s="263"/>
      <c r="XS543" s="263"/>
      <c r="XT543" s="263"/>
      <c r="XU543" s="263"/>
      <c r="XV543" s="263"/>
      <c r="XW543" s="263"/>
      <c r="XX543" s="263"/>
      <c r="XY543" s="263"/>
      <c r="XZ543" s="263"/>
      <c r="YA543" s="263"/>
      <c r="YB543" s="263"/>
      <c r="YC543" s="263"/>
      <c r="YD543" s="263"/>
      <c r="YE543" s="263"/>
      <c r="YF543" s="263"/>
      <c r="YG543" s="263"/>
      <c r="YH543" s="263"/>
      <c r="YI543" s="263"/>
      <c r="YJ543" s="263"/>
      <c r="YK543" s="263"/>
      <c r="YL543" s="263"/>
      <c r="YM543" s="263"/>
      <c r="YN543" s="263"/>
      <c r="YO543" s="263"/>
      <c r="YP543" s="263"/>
      <c r="YQ543" s="263"/>
      <c r="YR543" s="263"/>
      <c r="YS543" s="263"/>
      <c r="YT543" s="263"/>
      <c r="YU543" s="263"/>
      <c r="YV543" s="263"/>
      <c r="YW543" s="263"/>
      <c r="YX543" s="263"/>
      <c r="YY543" s="263"/>
      <c r="YZ543" s="263"/>
      <c r="ZA543" s="263"/>
      <c r="ZB543" s="263"/>
      <c r="ZC543" s="263"/>
      <c r="ZD543" s="263"/>
      <c r="ZE543" s="263"/>
      <c r="ZF543" s="263"/>
      <c r="ZG543" s="263"/>
      <c r="ZH543" s="263"/>
      <c r="ZI543" s="263"/>
      <c r="ZJ543" s="263"/>
      <c r="ZK543" s="263"/>
      <c r="ZL543" s="263"/>
      <c r="ZM543" s="263"/>
      <c r="ZN543" s="263"/>
      <c r="ZO543" s="263"/>
      <c r="ZP543" s="263"/>
      <c r="ZQ543" s="263"/>
      <c r="ZR543" s="263"/>
      <c r="ZS543" s="263"/>
      <c r="ZT543" s="263"/>
      <c r="ZU543" s="263"/>
      <c r="ZV543" s="263"/>
      <c r="ZW543" s="263"/>
      <c r="ZX543" s="263"/>
      <c r="ZY543" s="263"/>
      <c r="ZZ543" s="263"/>
      <c r="AAA543" s="263"/>
      <c r="AAB543" s="263"/>
      <c r="AAC543" s="263"/>
      <c r="AAD543" s="263"/>
      <c r="AAE543" s="263"/>
      <c r="AAF543" s="263"/>
      <c r="AAG543" s="263"/>
      <c r="AAH543" s="263"/>
      <c r="AAI543" s="263"/>
      <c r="AAJ543" s="263"/>
      <c r="AAK543" s="263"/>
      <c r="AAL543" s="263"/>
      <c r="AAM543" s="263"/>
      <c r="AAN543" s="263"/>
      <c r="AAO543" s="263"/>
      <c r="AAP543" s="263"/>
      <c r="AAQ543" s="263"/>
      <c r="AAR543" s="263"/>
      <c r="AAS543" s="263"/>
      <c r="AAT543" s="263"/>
      <c r="AAU543" s="263"/>
      <c r="AAV543" s="263"/>
      <c r="AAW543" s="263"/>
      <c r="AAX543" s="263"/>
      <c r="AAY543" s="263"/>
      <c r="AAZ543" s="263"/>
      <c r="ABA543" s="263"/>
      <c r="ABB543" s="263"/>
      <c r="ABC543" s="263"/>
      <c r="ABD543" s="263"/>
      <c r="ABE543" s="263"/>
      <c r="ABF543" s="263"/>
      <c r="ABG543" s="263"/>
      <c r="ABH543" s="263"/>
      <c r="ABI543" s="263"/>
      <c r="ABJ543" s="263"/>
      <c r="ABK543" s="263"/>
      <c r="ABL543" s="263"/>
      <c r="ABM543" s="263"/>
      <c r="ABN543" s="263"/>
      <c r="ABO543" s="263"/>
      <c r="ABP543" s="263"/>
      <c r="ABQ543" s="263"/>
      <c r="ABR543" s="263"/>
      <c r="ABS543" s="263"/>
      <c r="ABT543" s="263"/>
      <c r="ABU543" s="263"/>
      <c r="ABV543" s="263"/>
      <c r="ABW543" s="263"/>
      <c r="ABX543" s="263"/>
      <c r="ABY543" s="263"/>
      <c r="ABZ543" s="263"/>
      <c r="ACA543" s="263"/>
      <c r="ACB543" s="263"/>
      <c r="ACC543" s="263"/>
      <c r="ACD543" s="263"/>
      <c r="ACE543" s="263"/>
      <c r="ACF543" s="263"/>
      <c r="ACG543" s="263"/>
      <c r="ACH543" s="263"/>
      <c r="ACI543" s="263"/>
      <c r="ACJ543" s="263"/>
      <c r="ACK543" s="263"/>
      <c r="ACL543" s="263"/>
      <c r="ACM543" s="263"/>
      <c r="ACN543" s="263"/>
      <c r="ACO543" s="263"/>
      <c r="ACP543" s="263"/>
      <c r="ACQ543" s="263"/>
      <c r="ACR543" s="263"/>
      <c r="ACS543" s="263"/>
      <c r="ACT543" s="263"/>
      <c r="ACU543" s="263"/>
      <c r="ACV543" s="263"/>
      <c r="ACW543" s="263"/>
      <c r="ACX543" s="263"/>
      <c r="ACY543" s="263"/>
      <c r="ACZ543" s="263"/>
      <c r="ADA543" s="263"/>
      <c r="ADB543" s="263"/>
      <c r="ADC543" s="263"/>
      <c r="ADD543" s="263"/>
      <c r="ADE543" s="263"/>
      <c r="ADF543" s="263"/>
      <c r="ADG543" s="263"/>
      <c r="ADH543" s="263"/>
      <c r="ADI543" s="263"/>
      <c r="ADJ543" s="263"/>
      <c r="ADK543" s="263"/>
      <c r="ADL543" s="263"/>
      <c r="ADM543" s="263"/>
      <c r="ADN543" s="263"/>
      <c r="ADO543" s="263"/>
      <c r="ADP543" s="263"/>
      <c r="ADQ543" s="263"/>
      <c r="ADR543" s="263"/>
      <c r="ADS543" s="263"/>
      <c r="ADT543" s="263"/>
      <c r="ADU543" s="263"/>
      <c r="ADV543" s="263"/>
      <c r="ADW543" s="263"/>
      <c r="ADX543" s="263"/>
      <c r="ADY543" s="263"/>
      <c r="ADZ543" s="263"/>
      <c r="AEA543" s="263"/>
      <c r="AEB543" s="263"/>
      <c r="AEC543" s="263"/>
      <c r="AED543" s="263"/>
      <c r="AEE543" s="263"/>
      <c r="AEF543" s="263"/>
      <c r="AEG543" s="263"/>
      <c r="AEH543" s="263"/>
      <c r="AEI543" s="263"/>
      <c r="AEJ543" s="263"/>
      <c r="AEK543" s="263"/>
      <c r="AEL543" s="263"/>
      <c r="AEM543" s="263"/>
      <c r="AEN543" s="263"/>
      <c r="AEO543" s="263"/>
      <c r="AEP543" s="263"/>
      <c r="AEQ543" s="263"/>
      <c r="AER543" s="263"/>
      <c r="AES543" s="263"/>
      <c r="AET543" s="263"/>
      <c r="AEU543" s="263"/>
      <c r="AEV543" s="263"/>
      <c r="AEW543" s="263"/>
      <c r="AEX543" s="263"/>
      <c r="AEY543" s="263"/>
      <c r="AEZ543" s="263"/>
      <c r="AFA543" s="263"/>
      <c r="AFB543" s="263"/>
      <c r="AFC543" s="263"/>
      <c r="AFD543" s="263"/>
      <c r="AFE543" s="263"/>
      <c r="AFF543" s="263"/>
      <c r="AFG543" s="263"/>
      <c r="AFH543" s="263"/>
      <c r="AFI543" s="263"/>
      <c r="AFJ543" s="263"/>
      <c r="AFK543" s="263"/>
      <c r="AFL543" s="263"/>
      <c r="AFM543" s="263"/>
      <c r="AFN543" s="263"/>
      <c r="AFO543" s="263"/>
      <c r="AFP543" s="263"/>
      <c r="AFQ543" s="263"/>
      <c r="AFR543" s="263"/>
      <c r="AFS543" s="263"/>
      <c r="AFT543" s="263"/>
      <c r="AFU543" s="263"/>
      <c r="AFV543" s="263"/>
      <c r="AFW543" s="263"/>
      <c r="AFX543" s="263"/>
      <c r="AFY543" s="263"/>
      <c r="AFZ543" s="263"/>
      <c r="AGA543" s="263"/>
      <c r="AGB543" s="263"/>
      <c r="AGC543" s="263"/>
      <c r="AGD543" s="263"/>
      <c r="AGE543" s="263"/>
      <c r="AGF543" s="263"/>
      <c r="AGG543" s="263"/>
      <c r="AGH543" s="263"/>
      <c r="AGI543" s="263"/>
      <c r="AGJ543" s="263"/>
      <c r="AGK543" s="263"/>
      <c r="AGL543" s="263"/>
      <c r="AGM543" s="263"/>
      <c r="AGN543" s="263"/>
      <c r="AGO543" s="263"/>
      <c r="AGP543" s="263"/>
      <c r="AGQ543" s="263"/>
      <c r="AGR543" s="263"/>
      <c r="AGS543" s="263"/>
      <c r="AGT543" s="263"/>
      <c r="AGU543" s="263"/>
      <c r="AGV543" s="263"/>
      <c r="AGW543" s="263"/>
      <c r="AGX543" s="263"/>
      <c r="AGY543" s="263"/>
      <c r="AGZ543" s="263"/>
      <c r="AHA543" s="263"/>
      <c r="AHB543" s="263"/>
      <c r="AHC543" s="263"/>
      <c r="AHD543" s="263"/>
      <c r="AHE543" s="263"/>
      <c r="AHF543" s="263"/>
      <c r="AHG543" s="263"/>
      <c r="AHH543" s="263"/>
      <c r="AHI543" s="263"/>
      <c r="AHJ543" s="263"/>
      <c r="AHK543" s="263"/>
      <c r="AHL543" s="263"/>
      <c r="AHM543" s="263"/>
      <c r="AHN543" s="263"/>
      <c r="AHO543" s="263"/>
      <c r="AHP543" s="263"/>
      <c r="AHQ543" s="263"/>
      <c r="AHR543" s="263"/>
      <c r="AHS543" s="263"/>
      <c r="AHT543" s="263"/>
      <c r="AHU543" s="263"/>
      <c r="AHV543" s="263"/>
      <c r="AHW543" s="263"/>
      <c r="AHX543" s="263"/>
      <c r="AHY543" s="263"/>
      <c r="AHZ543" s="263"/>
      <c r="AIA543" s="263"/>
      <c r="AIB543" s="263"/>
      <c r="AIC543" s="263"/>
      <c r="AID543" s="263"/>
      <c r="AIE543" s="263"/>
      <c r="AIF543" s="263"/>
      <c r="AIG543" s="263"/>
      <c r="AIH543" s="263"/>
      <c r="AII543" s="263"/>
      <c r="AIJ543" s="263"/>
      <c r="AIK543" s="263"/>
      <c r="AIL543" s="263"/>
      <c r="AIM543" s="263"/>
      <c r="AIN543" s="263"/>
      <c r="AIO543" s="263"/>
      <c r="AIP543" s="263"/>
      <c r="AIQ543" s="263"/>
      <c r="AIR543" s="263"/>
      <c r="AIS543" s="263"/>
      <c r="AIT543" s="263"/>
      <c r="AIU543" s="263"/>
      <c r="AIV543" s="263"/>
      <c r="AIW543" s="263"/>
      <c r="AIX543" s="263"/>
      <c r="AIY543" s="263"/>
      <c r="AIZ543" s="263"/>
      <c r="AJA543" s="263"/>
      <c r="AJB543" s="263"/>
      <c r="AJC543" s="263"/>
      <c r="AJD543" s="263"/>
      <c r="AJE543" s="263"/>
      <c r="AJF543" s="263"/>
      <c r="AJG543" s="263"/>
      <c r="AJH543" s="263"/>
      <c r="AJI543" s="263"/>
      <c r="AJJ543" s="263"/>
      <c r="AJK543" s="263"/>
      <c r="AJL543" s="263"/>
      <c r="AJM543" s="263"/>
      <c r="AJN543" s="263"/>
      <c r="AJO543" s="263"/>
      <c r="AJP543" s="263"/>
      <c r="AJQ543" s="263"/>
      <c r="AJR543" s="263"/>
      <c r="AJS543" s="263"/>
      <c r="AJT543" s="263"/>
      <c r="AJU543" s="263"/>
      <c r="AJV543" s="263"/>
      <c r="AJW543" s="263"/>
      <c r="AJX543" s="263"/>
      <c r="AJY543" s="263"/>
      <c r="AJZ543" s="263"/>
      <c r="AKA543" s="263"/>
      <c r="AKB543" s="263"/>
      <c r="AKC543" s="263"/>
      <c r="AKD543" s="263"/>
      <c r="AKE543" s="263"/>
      <c r="AKF543" s="263"/>
      <c r="AKG543" s="263"/>
      <c r="AKH543" s="263"/>
      <c r="AKI543" s="263"/>
      <c r="AKJ543" s="263"/>
      <c r="AKK543" s="263"/>
      <c r="AKL543" s="263"/>
      <c r="AKM543" s="263"/>
      <c r="AKN543" s="263"/>
      <c r="AKO543" s="263"/>
      <c r="AKP543" s="263"/>
      <c r="AKQ543" s="263"/>
      <c r="AKR543" s="263"/>
      <c r="AKS543" s="263"/>
      <c r="AKT543" s="263"/>
      <c r="AKU543" s="263"/>
      <c r="AKV543" s="263"/>
      <c r="AKW543" s="263"/>
      <c r="AKX543" s="263"/>
      <c r="AKY543" s="263"/>
      <c r="AKZ543" s="263"/>
      <c r="ALA543" s="263"/>
      <c r="ALB543" s="263"/>
      <c r="ALC543" s="263"/>
      <c r="ALD543" s="263"/>
      <c r="ALE543" s="263"/>
      <c r="ALF543" s="263"/>
      <c r="ALG543" s="263"/>
      <c r="ALH543" s="263"/>
      <c r="ALI543" s="263"/>
      <c r="ALJ543" s="263"/>
      <c r="ALK543" s="263"/>
      <c r="ALL543" s="263"/>
      <c r="ALM543" s="263"/>
      <c r="ALN543" s="263"/>
      <c r="ALO543" s="263"/>
      <c r="ALP543" s="263"/>
      <c r="ALQ543" s="263"/>
      <c r="ALR543" s="263"/>
      <c r="ALS543" s="263"/>
      <c r="ALT543" s="263"/>
      <c r="ALU543" s="263"/>
      <c r="ALV543" s="263"/>
      <c r="ALW543" s="263"/>
      <c r="ALX543" s="263"/>
      <c r="ALY543" s="263"/>
      <c r="ALZ543" s="263"/>
      <c r="AMA543" s="263"/>
      <c r="AMB543" s="263"/>
      <c r="AMC543" s="263"/>
      <c r="AMD543" s="263"/>
      <c r="AME543" s="263"/>
      <c r="AMF543" s="263"/>
      <c r="AMG543" s="263"/>
      <c r="AMH543" s="263"/>
      <c r="AMI543" s="263"/>
      <c r="AMJ543" s="263"/>
      <c r="AMK543" s="263"/>
      <c r="AML543" s="263"/>
      <c r="AMM543" s="263"/>
      <c r="AMN543" s="263"/>
      <c r="AMO543" s="263"/>
      <c r="AMP543" s="263"/>
      <c r="AMQ543" s="263"/>
      <c r="AMR543" s="263"/>
      <c r="AMS543" s="263"/>
      <c r="AMT543" s="263"/>
      <c r="AMU543" s="263"/>
      <c r="AMV543" s="263"/>
      <c r="AMW543" s="263"/>
      <c r="AMX543" s="263"/>
      <c r="AMY543" s="263"/>
      <c r="AMZ543" s="263"/>
      <c r="ANA543" s="263"/>
      <c r="ANB543" s="263"/>
      <c r="ANC543" s="263"/>
      <c r="AND543" s="263"/>
      <c r="ANE543" s="263"/>
      <c r="ANF543" s="263"/>
      <c r="ANG543" s="263"/>
      <c r="ANH543" s="263"/>
      <c r="ANI543" s="263"/>
      <c r="ANJ543" s="263"/>
      <c r="ANK543" s="263"/>
      <c r="ANL543" s="263"/>
      <c r="ANM543" s="263"/>
      <c r="ANN543" s="263"/>
      <c r="ANO543" s="263"/>
      <c r="ANP543" s="263"/>
      <c r="ANQ543" s="263"/>
      <c r="ANR543" s="263"/>
      <c r="ANS543" s="263"/>
      <c r="ANT543" s="263"/>
      <c r="ANU543" s="263"/>
      <c r="ANV543" s="263"/>
      <c r="ANW543" s="263"/>
      <c r="ANX543" s="263"/>
      <c r="ANY543" s="263"/>
      <c r="ANZ543" s="263"/>
      <c r="AOA543" s="263"/>
      <c r="AOB543" s="263"/>
      <c r="AOC543" s="263"/>
      <c r="AOD543" s="263"/>
      <c r="AOE543" s="263"/>
      <c r="AOF543" s="263"/>
      <c r="AOG543" s="263"/>
      <c r="AOH543" s="263"/>
      <c r="AOI543" s="263"/>
      <c r="AOJ543" s="263"/>
      <c r="AOK543" s="263"/>
      <c r="AOL543" s="263"/>
      <c r="AOM543" s="263"/>
      <c r="AON543" s="263"/>
      <c r="AOO543" s="263"/>
      <c r="AOP543" s="263"/>
      <c r="AOQ543" s="263"/>
      <c r="AOR543" s="263"/>
      <c r="AOS543" s="263"/>
      <c r="AOT543" s="263"/>
      <c r="AOU543" s="263"/>
    </row>
    <row r="544" spans="1:1087" s="264" customFormat="1">
      <c r="A544" s="332"/>
      <c r="B544" s="328"/>
      <c r="C544" s="292"/>
      <c r="D544" s="292"/>
      <c r="E544" s="292"/>
      <c r="F544" s="333"/>
      <c r="G544" s="334"/>
      <c r="H544" s="334"/>
      <c r="I544" s="335"/>
      <c r="J544" s="292"/>
      <c r="K544" s="336"/>
      <c r="L544" s="292"/>
      <c r="N544" s="263"/>
      <c r="O544" s="263"/>
      <c r="P544" s="263"/>
      <c r="Q544" s="263"/>
      <c r="R544" s="263"/>
      <c r="S544" s="263"/>
      <c r="T544" s="263"/>
      <c r="U544" s="263"/>
      <c r="V544" s="263"/>
      <c r="W544" s="263"/>
      <c r="X544" s="263"/>
      <c r="Y544" s="263"/>
      <c r="Z544" s="263"/>
      <c r="AA544" s="263"/>
      <c r="AB544" s="263"/>
      <c r="AC544" s="263"/>
      <c r="AD544" s="263"/>
      <c r="AE544" s="263"/>
      <c r="AF544" s="263"/>
      <c r="AG544" s="263"/>
      <c r="AH544" s="263"/>
      <c r="AI544" s="263"/>
      <c r="AJ544" s="263"/>
      <c r="AK544" s="263"/>
      <c r="AL544" s="263"/>
      <c r="AM544" s="263"/>
      <c r="AN544" s="263"/>
      <c r="AO544" s="263"/>
      <c r="AP544" s="263"/>
      <c r="AQ544" s="263"/>
      <c r="AR544" s="263"/>
      <c r="AS544" s="263"/>
      <c r="AT544" s="263"/>
      <c r="AU544" s="263"/>
      <c r="AV544" s="263"/>
      <c r="AW544" s="263"/>
      <c r="AX544" s="263"/>
      <c r="AY544" s="263"/>
      <c r="AZ544" s="263"/>
      <c r="BA544" s="263"/>
      <c r="BB544" s="263"/>
      <c r="BC544" s="263"/>
      <c r="BD544" s="263"/>
      <c r="BE544" s="263"/>
      <c r="BF544" s="263"/>
      <c r="BG544" s="263"/>
      <c r="BH544" s="263"/>
      <c r="BI544" s="263"/>
      <c r="BJ544" s="263"/>
      <c r="BK544" s="263"/>
      <c r="BL544" s="263"/>
      <c r="BM544" s="263"/>
      <c r="BN544" s="263"/>
      <c r="BO544" s="263"/>
      <c r="BP544" s="263"/>
      <c r="BQ544" s="263"/>
      <c r="BR544" s="263"/>
      <c r="BS544" s="263"/>
      <c r="BT544" s="263"/>
      <c r="BU544" s="263"/>
      <c r="BV544" s="263"/>
      <c r="BW544" s="263"/>
      <c r="BX544" s="263"/>
      <c r="BY544" s="263"/>
      <c r="BZ544" s="263"/>
      <c r="CA544" s="263"/>
      <c r="CB544" s="263"/>
      <c r="CC544" s="263"/>
      <c r="CD544" s="263"/>
      <c r="CE544" s="263"/>
      <c r="CF544" s="263"/>
      <c r="CG544" s="263"/>
      <c r="CH544" s="263"/>
      <c r="CI544" s="263"/>
      <c r="CJ544" s="263"/>
      <c r="CK544" s="263"/>
      <c r="CL544" s="263"/>
      <c r="CM544" s="263"/>
      <c r="CN544" s="263"/>
      <c r="CO544" s="263"/>
      <c r="CP544" s="263"/>
      <c r="CQ544" s="263"/>
      <c r="CR544" s="263"/>
      <c r="CS544" s="263"/>
      <c r="CT544" s="263"/>
      <c r="CU544" s="263"/>
      <c r="CV544" s="263"/>
      <c r="CW544" s="263"/>
      <c r="CX544" s="263"/>
      <c r="CY544" s="263"/>
      <c r="CZ544" s="263"/>
      <c r="DA544" s="263"/>
      <c r="DB544" s="263"/>
      <c r="DC544" s="263"/>
      <c r="DD544" s="263"/>
      <c r="DE544" s="263"/>
      <c r="DF544" s="263"/>
      <c r="DG544" s="263"/>
      <c r="DH544" s="263"/>
      <c r="DI544" s="263"/>
      <c r="DJ544" s="263"/>
      <c r="DK544" s="263"/>
      <c r="DL544" s="263"/>
      <c r="DM544" s="263"/>
      <c r="DN544" s="263"/>
      <c r="DO544" s="263"/>
      <c r="DP544" s="263"/>
      <c r="DQ544" s="263"/>
      <c r="DR544" s="263"/>
      <c r="DS544" s="263"/>
      <c r="DT544" s="263"/>
      <c r="DU544" s="263"/>
      <c r="DV544" s="263"/>
      <c r="DW544" s="263"/>
      <c r="DX544" s="263"/>
      <c r="DY544" s="263"/>
      <c r="DZ544" s="263"/>
      <c r="EA544" s="263"/>
      <c r="EB544" s="263"/>
      <c r="EC544" s="263"/>
      <c r="ED544" s="263"/>
      <c r="EE544" s="263"/>
      <c r="EF544" s="263"/>
      <c r="EG544" s="263"/>
      <c r="EH544" s="263"/>
      <c r="EI544" s="263"/>
      <c r="EJ544" s="263"/>
      <c r="EK544" s="263"/>
      <c r="EL544" s="263"/>
      <c r="EM544" s="263"/>
      <c r="EN544" s="263"/>
      <c r="EO544" s="263"/>
      <c r="EP544" s="263"/>
      <c r="EQ544" s="263"/>
      <c r="ER544" s="263"/>
      <c r="ES544" s="263"/>
      <c r="ET544" s="263"/>
      <c r="EU544" s="263"/>
      <c r="EV544" s="263"/>
      <c r="EW544" s="263"/>
      <c r="EX544" s="263"/>
      <c r="EY544" s="263"/>
      <c r="EZ544" s="263"/>
      <c r="FA544" s="263"/>
      <c r="FB544" s="263"/>
      <c r="FC544" s="263"/>
      <c r="FD544" s="263"/>
      <c r="FE544" s="263"/>
      <c r="FF544" s="263"/>
      <c r="FG544" s="263"/>
      <c r="FH544" s="263"/>
      <c r="FI544" s="263"/>
      <c r="FJ544" s="263"/>
      <c r="FK544" s="263"/>
      <c r="FL544" s="263"/>
      <c r="FM544" s="263"/>
      <c r="FN544" s="263"/>
      <c r="FO544" s="263"/>
      <c r="FP544" s="263"/>
      <c r="FQ544" s="263"/>
      <c r="FR544" s="263"/>
      <c r="FS544" s="263"/>
      <c r="FT544" s="263"/>
      <c r="FU544" s="263"/>
      <c r="FV544" s="263"/>
      <c r="FW544" s="263"/>
      <c r="FX544" s="263"/>
      <c r="FY544" s="263"/>
      <c r="FZ544" s="263"/>
      <c r="GA544" s="263"/>
      <c r="GB544" s="263"/>
      <c r="GC544" s="263"/>
      <c r="GD544" s="263"/>
      <c r="GE544" s="263"/>
      <c r="GF544" s="263"/>
      <c r="GG544" s="263"/>
      <c r="GH544" s="263"/>
      <c r="GI544" s="263"/>
      <c r="GJ544" s="263"/>
      <c r="GK544" s="263"/>
      <c r="GL544" s="263"/>
      <c r="GM544" s="263"/>
      <c r="GN544" s="263"/>
      <c r="GO544" s="263"/>
      <c r="GP544" s="263"/>
      <c r="GQ544" s="263"/>
      <c r="GR544" s="263"/>
      <c r="GS544" s="263"/>
      <c r="GT544" s="263"/>
      <c r="GU544" s="263"/>
      <c r="GV544" s="263"/>
      <c r="GW544" s="263"/>
      <c r="GX544" s="263"/>
      <c r="GY544" s="263"/>
      <c r="GZ544" s="263"/>
      <c r="HA544" s="263"/>
      <c r="HB544" s="263"/>
      <c r="HC544" s="263"/>
      <c r="HD544" s="263"/>
      <c r="HE544" s="263"/>
      <c r="HF544" s="263"/>
      <c r="HG544" s="263"/>
      <c r="HH544" s="263"/>
      <c r="HI544" s="263"/>
      <c r="HJ544" s="263"/>
      <c r="HK544" s="263"/>
      <c r="HL544" s="263"/>
      <c r="HM544" s="263"/>
      <c r="HN544" s="263"/>
      <c r="HO544" s="263"/>
      <c r="HP544" s="263"/>
      <c r="HQ544" s="263"/>
      <c r="HR544" s="263"/>
      <c r="HS544" s="263"/>
      <c r="HT544" s="263"/>
      <c r="HU544" s="263"/>
      <c r="HV544" s="263"/>
      <c r="HW544" s="263"/>
      <c r="HX544" s="263"/>
      <c r="HY544" s="263"/>
      <c r="HZ544" s="263"/>
      <c r="IA544" s="263"/>
      <c r="IB544" s="263"/>
      <c r="IC544" s="263"/>
      <c r="ID544" s="263"/>
      <c r="IE544" s="263"/>
      <c r="IF544" s="263"/>
      <c r="IG544" s="263"/>
      <c r="IH544" s="263"/>
      <c r="II544" s="263"/>
      <c r="IJ544" s="263"/>
      <c r="IK544" s="263"/>
      <c r="IL544" s="263"/>
      <c r="IM544" s="263"/>
      <c r="IN544" s="263"/>
      <c r="IO544" s="263"/>
      <c r="IP544" s="263"/>
      <c r="IQ544" s="263"/>
      <c r="IR544" s="263"/>
      <c r="IS544" s="263"/>
      <c r="IT544" s="263"/>
      <c r="IU544" s="263"/>
      <c r="IV544" s="263"/>
      <c r="IW544" s="263"/>
      <c r="IX544" s="263"/>
      <c r="IY544" s="263"/>
      <c r="IZ544" s="263"/>
      <c r="JA544" s="263"/>
      <c r="JB544" s="263"/>
      <c r="JC544" s="263"/>
      <c r="JD544" s="263"/>
      <c r="JE544" s="263"/>
      <c r="JF544" s="263"/>
      <c r="JG544" s="263"/>
      <c r="JH544" s="263"/>
      <c r="JI544" s="263"/>
      <c r="JJ544" s="263"/>
      <c r="JK544" s="263"/>
      <c r="JL544" s="263"/>
      <c r="JM544" s="263"/>
      <c r="JN544" s="263"/>
      <c r="JO544" s="263"/>
      <c r="JP544" s="263"/>
      <c r="JQ544" s="263"/>
      <c r="JR544" s="263"/>
      <c r="JS544" s="263"/>
      <c r="JT544" s="263"/>
      <c r="JU544" s="263"/>
      <c r="JV544" s="263"/>
      <c r="JW544" s="263"/>
      <c r="JX544" s="263"/>
      <c r="JY544" s="263"/>
      <c r="JZ544" s="263"/>
      <c r="KA544" s="263"/>
      <c r="KB544" s="263"/>
      <c r="KC544" s="263"/>
      <c r="KD544" s="263"/>
      <c r="KE544" s="263"/>
      <c r="KF544" s="263"/>
      <c r="KG544" s="263"/>
      <c r="KH544" s="263"/>
      <c r="KI544" s="263"/>
      <c r="KJ544" s="263"/>
      <c r="KK544" s="263"/>
      <c r="KL544" s="263"/>
      <c r="KM544" s="263"/>
      <c r="KN544" s="263"/>
      <c r="KO544" s="263"/>
      <c r="KP544" s="263"/>
      <c r="KQ544" s="263"/>
      <c r="KR544" s="263"/>
      <c r="KS544" s="263"/>
      <c r="KT544" s="263"/>
      <c r="KU544" s="263"/>
      <c r="KV544" s="263"/>
      <c r="KW544" s="263"/>
      <c r="KX544" s="263"/>
      <c r="KY544" s="263"/>
      <c r="KZ544" s="263"/>
      <c r="LA544" s="263"/>
      <c r="LB544" s="263"/>
      <c r="LC544" s="263"/>
      <c r="LD544" s="263"/>
      <c r="LE544" s="263"/>
      <c r="LF544" s="263"/>
      <c r="LG544" s="263"/>
      <c r="LH544" s="263"/>
      <c r="LI544" s="263"/>
      <c r="LJ544" s="263"/>
      <c r="LK544" s="263"/>
      <c r="LL544" s="263"/>
      <c r="LM544" s="263"/>
      <c r="LN544" s="263"/>
      <c r="LO544" s="263"/>
      <c r="LP544" s="263"/>
      <c r="LQ544" s="263"/>
      <c r="LR544" s="263"/>
      <c r="LS544" s="263"/>
      <c r="LT544" s="263"/>
      <c r="LU544" s="263"/>
      <c r="LV544" s="263"/>
      <c r="LW544" s="263"/>
      <c r="LX544" s="263"/>
      <c r="LY544" s="263"/>
      <c r="LZ544" s="263"/>
      <c r="MA544" s="263"/>
      <c r="MB544" s="263"/>
      <c r="MC544" s="263"/>
      <c r="MD544" s="263"/>
      <c r="ME544" s="263"/>
      <c r="MF544" s="263"/>
      <c r="MG544" s="263"/>
      <c r="MH544" s="263"/>
      <c r="MI544" s="263"/>
      <c r="MJ544" s="263"/>
      <c r="MK544" s="263"/>
      <c r="ML544" s="263"/>
      <c r="MM544" s="263"/>
      <c r="MN544" s="263"/>
      <c r="MO544" s="263"/>
      <c r="MP544" s="263"/>
      <c r="MQ544" s="263"/>
      <c r="MR544" s="263"/>
      <c r="MS544" s="263"/>
      <c r="MT544" s="263"/>
      <c r="MU544" s="263"/>
      <c r="MV544" s="263"/>
      <c r="MW544" s="263"/>
      <c r="MX544" s="263"/>
      <c r="MY544" s="263"/>
      <c r="MZ544" s="263"/>
      <c r="NA544" s="263"/>
      <c r="NB544" s="263"/>
      <c r="NC544" s="263"/>
      <c r="ND544" s="263"/>
      <c r="NE544" s="263"/>
      <c r="NF544" s="263"/>
      <c r="NG544" s="263"/>
      <c r="NH544" s="263"/>
      <c r="NI544" s="263"/>
      <c r="NJ544" s="263"/>
      <c r="NK544" s="263"/>
      <c r="NL544" s="263"/>
      <c r="NM544" s="263"/>
      <c r="NN544" s="263"/>
      <c r="NO544" s="263"/>
      <c r="NP544" s="263"/>
      <c r="NQ544" s="263"/>
      <c r="NR544" s="263"/>
      <c r="NS544" s="263"/>
      <c r="NT544" s="263"/>
      <c r="NU544" s="263"/>
      <c r="NV544" s="263"/>
      <c r="NW544" s="263"/>
      <c r="NX544" s="263"/>
      <c r="NY544" s="263"/>
      <c r="NZ544" s="263"/>
      <c r="OA544" s="263"/>
      <c r="OB544" s="263"/>
      <c r="OC544" s="263"/>
      <c r="OD544" s="263"/>
      <c r="OE544" s="263"/>
      <c r="OF544" s="263"/>
      <c r="OG544" s="263"/>
      <c r="OH544" s="263"/>
      <c r="OI544" s="263"/>
      <c r="OJ544" s="263"/>
      <c r="OK544" s="263"/>
      <c r="OL544" s="263"/>
      <c r="OM544" s="263"/>
      <c r="ON544" s="263"/>
      <c r="OO544" s="263"/>
      <c r="OP544" s="263"/>
      <c r="OQ544" s="263"/>
      <c r="OR544" s="263"/>
      <c r="OS544" s="263"/>
      <c r="OT544" s="263"/>
      <c r="OU544" s="263"/>
      <c r="OV544" s="263"/>
      <c r="OW544" s="263"/>
      <c r="OX544" s="263"/>
      <c r="OY544" s="263"/>
      <c r="OZ544" s="263"/>
      <c r="PA544" s="263"/>
      <c r="PB544" s="263"/>
      <c r="PC544" s="263"/>
      <c r="PD544" s="263"/>
      <c r="PE544" s="263"/>
      <c r="PF544" s="263"/>
      <c r="PG544" s="263"/>
      <c r="PH544" s="263"/>
      <c r="PI544" s="263"/>
      <c r="PJ544" s="263"/>
      <c r="PK544" s="263"/>
      <c r="PL544" s="263"/>
      <c r="PM544" s="263"/>
      <c r="PN544" s="263"/>
      <c r="PO544" s="263"/>
      <c r="PP544" s="263"/>
      <c r="PQ544" s="263"/>
      <c r="PR544" s="263"/>
      <c r="PS544" s="263"/>
      <c r="PT544" s="263"/>
      <c r="PU544" s="263"/>
      <c r="PV544" s="263"/>
      <c r="PW544" s="263"/>
      <c r="PX544" s="263"/>
      <c r="PY544" s="263"/>
      <c r="PZ544" s="263"/>
      <c r="QA544" s="263"/>
      <c r="QB544" s="263"/>
      <c r="QC544" s="263"/>
      <c r="QD544" s="263"/>
      <c r="QE544" s="263"/>
      <c r="QF544" s="263"/>
      <c r="QG544" s="263"/>
      <c r="QH544" s="263"/>
      <c r="QI544" s="263"/>
      <c r="QJ544" s="263"/>
      <c r="QK544" s="263"/>
      <c r="QL544" s="263"/>
      <c r="QM544" s="263"/>
      <c r="QN544" s="263"/>
      <c r="QO544" s="263"/>
      <c r="QP544" s="263"/>
      <c r="QQ544" s="263"/>
      <c r="QR544" s="263"/>
      <c r="QS544" s="263"/>
      <c r="QT544" s="263"/>
      <c r="QU544" s="263"/>
      <c r="QV544" s="263"/>
      <c r="QW544" s="263"/>
      <c r="QX544" s="263"/>
      <c r="QY544" s="263"/>
      <c r="QZ544" s="263"/>
      <c r="RA544" s="263"/>
      <c r="RB544" s="263"/>
      <c r="RC544" s="263"/>
      <c r="RD544" s="263"/>
      <c r="RE544" s="263"/>
      <c r="RF544" s="263"/>
      <c r="RG544" s="263"/>
      <c r="RH544" s="263"/>
      <c r="RI544" s="263"/>
      <c r="RJ544" s="263"/>
      <c r="RK544" s="263"/>
      <c r="RL544" s="263"/>
      <c r="RM544" s="263"/>
      <c r="RN544" s="263"/>
      <c r="RO544" s="263"/>
      <c r="RP544" s="263"/>
      <c r="RQ544" s="263"/>
      <c r="RR544" s="263"/>
      <c r="RS544" s="263"/>
      <c r="RT544" s="263"/>
      <c r="RU544" s="263"/>
      <c r="RV544" s="263"/>
      <c r="RW544" s="263"/>
      <c r="RX544" s="263"/>
      <c r="RY544" s="263"/>
      <c r="RZ544" s="263"/>
      <c r="SA544" s="263"/>
      <c r="SB544" s="263"/>
      <c r="SC544" s="263"/>
      <c r="SD544" s="263"/>
      <c r="SE544" s="263"/>
      <c r="SF544" s="263"/>
      <c r="SG544" s="263"/>
      <c r="SH544" s="263"/>
      <c r="SI544" s="263"/>
      <c r="SJ544" s="263"/>
      <c r="SK544" s="263"/>
      <c r="SL544" s="263"/>
      <c r="SM544" s="263"/>
      <c r="SN544" s="263"/>
      <c r="SO544" s="263"/>
      <c r="SP544" s="263"/>
      <c r="SQ544" s="263"/>
      <c r="SR544" s="263"/>
      <c r="SS544" s="263"/>
      <c r="ST544" s="263"/>
      <c r="SU544" s="263"/>
      <c r="SV544" s="263"/>
      <c r="SW544" s="263"/>
      <c r="SX544" s="263"/>
      <c r="SY544" s="263"/>
      <c r="SZ544" s="263"/>
      <c r="TA544" s="263"/>
      <c r="TB544" s="263"/>
      <c r="TC544" s="263"/>
      <c r="TD544" s="263"/>
      <c r="TE544" s="263"/>
      <c r="TF544" s="263"/>
      <c r="TG544" s="263"/>
      <c r="TH544" s="263"/>
      <c r="TI544" s="263"/>
      <c r="TJ544" s="263"/>
      <c r="TK544" s="263"/>
      <c r="TL544" s="263"/>
      <c r="TM544" s="263"/>
      <c r="TN544" s="263"/>
      <c r="TO544" s="263"/>
      <c r="TP544" s="263"/>
      <c r="TQ544" s="263"/>
      <c r="TR544" s="263"/>
      <c r="TS544" s="263"/>
      <c r="TT544" s="263"/>
      <c r="TU544" s="263"/>
      <c r="TV544" s="263"/>
      <c r="TW544" s="263"/>
      <c r="TX544" s="263"/>
      <c r="TY544" s="263"/>
      <c r="TZ544" s="263"/>
      <c r="UA544" s="263"/>
      <c r="UB544" s="263"/>
      <c r="UC544" s="263"/>
      <c r="UD544" s="263"/>
      <c r="UE544" s="263"/>
      <c r="UF544" s="263"/>
      <c r="UG544" s="263"/>
      <c r="UH544" s="263"/>
      <c r="UI544" s="263"/>
      <c r="UJ544" s="263"/>
      <c r="UK544" s="263"/>
      <c r="UL544" s="263"/>
      <c r="UM544" s="263"/>
      <c r="UN544" s="263"/>
      <c r="UO544" s="263"/>
      <c r="UP544" s="263"/>
      <c r="UQ544" s="263"/>
      <c r="UR544" s="263"/>
      <c r="US544" s="263"/>
      <c r="UT544" s="263"/>
      <c r="UU544" s="263"/>
      <c r="UV544" s="263"/>
      <c r="UW544" s="263"/>
      <c r="UX544" s="263"/>
      <c r="UY544" s="263"/>
      <c r="UZ544" s="263"/>
      <c r="VA544" s="263"/>
      <c r="VB544" s="263"/>
      <c r="VC544" s="263"/>
      <c r="VD544" s="263"/>
      <c r="VE544" s="263"/>
      <c r="VF544" s="263"/>
      <c r="VG544" s="263"/>
      <c r="VH544" s="263"/>
      <c r="VI544" s="263"/>
      <c r="VJ544" s="263"/>
      <c r="VK544" s="263"/>
      <c r="VL544" s="263"/>
      <c r="VM544" s="263"/>
      <c r="VN544" s="263"/>
      <c r="VO544" s="263"/>
      <c r="VP544" s="263"/>
      <c r="VQ544" s="263"/>
      <c r="VR544" s="263"/>
      <c r="VS544" s="263"/>
      <c r="VT544" s="263"/>
      <c r="VU544" s="263"/>
      <c r="VV544" s="263"/>
      <c r="VW544" s="263"/>
      <c r="VX544" s="263"/>
      <c r="VY544" s="263"/>
      <c r="VZ544" s="263"/>
      <c r="WA544" s="263"/>
      <c r="WB544" s="263"/>
      <c r="WC544" s="263"/>
      <c r="WD544" s="263"/>
      <c r="WE544" s="263"/>
      <c r="WF544" s="263"/>
      <c r="WG544" s="263"/>
      <c r="WH544" s="263"/>
      <c r="WI544" s="263"/>
      <c r="WJ544" s="263"/>
      <c r="WK544" s="263"/>
      <c r="WL544" s="263"/>
      <c r="WM544" s="263"/>
      <c r="WN544" s="263"/>
      <c r="WO544" s="263"/>
      <c r="WP544" s="263"/>
      <c r="WQ544" s="263"/>
      <c r="WR544" s="263"/>
      <c r="WS544" s="263"/>
      <c r="WT544" s="263"/>
      <c r="WU544" s="263"/>
      <c r="WV544" s="263"/>
      <c r="WW544" s="263"/>
      <c r="WX544" s="263"/>
      <c r="WY544" s="263"/>
      <c r="WZ544" s="263"/>
      <c r="XA544" s="263"/>
      <c r="XB544" s="263"/>
      <c r="XC544" s="263"/>
      <c r="XD544" s="263"/>
      <c r="XE544" s="263"/>
      <c r="XF544" s="263"/>
      <c r="XG544" s="263"/>
      <c r="XH544" s="263"/>
      <c r="XI544" s="263"/>
      <c r="XJ544" s="263"/>
      <c r="XK544" s="263"/>
      <c r="XL544" s="263"/>
      <c r="XM544" s="263"/>
      <c r="XN544" s="263"/>
      <c r="XO544" s="263"/>
      <c r="XP544" s="263"/>
      <c r="XQ544" s="263"/>
      <c r="XR544" s="263"/>
      <c r="XS544" s="263"/>
      <c r="XT544" s="263"/>
      <c r="XU544" s="263"/>
      <c r="XV544" s="263"/>
      <c r="XW544" s="263"/>
      <c r="XX544" s="263"/>
      <c r="XY544" s="263"/>
      <c r="XZ544" s="263"/>
      <c r="YA544" s="263"/>
      <c r="YB544" s="263"/>
      <c r="YC544" s="263"/>
      <c r="YD544" s="263"/>
      <c r="YE544" s="263"/>
      <c r="YF544" s="263"/>
      <c r="YG544" s="263"/>
      <c r="YH544" s="263"/>
      <c r="YI544" s="263"/>
      <c r="YJ544" s="263"/>
      <c r="YK544" s="263"/>
      <c r="YL544" s="263"/>
      <c r="YM544" s="263"/>
      <c r="YN544" s="263"/>
      <c r="YO544" s="263"/>
      <c r="YP544" s="263"/>
      <c r="YQ544" s="263"/>
      <c r="YR544" s="263"/>
      <c r="YS544" s="263"/>
      <c r="YT544" s="263"/>
      <c r="YU544" s="263"/>
      <c r="YV544" s="263"/>
      <c r="YW544" s="263"/>
      <c r="YX544" s="263"/>
      <c r="YY544" s="263"/>
      <c r="YZ544" s="263"/>
      <c r="ZA544" s="263"/>
      <c r="ZB544" s="263"/>
      <c r="ZC544" s="263"/>
      <c r="ZD544" s="263"/>
      <c r="ZE544" s="263"/>
      <c r="ZF544" s="263"/>
      <c r="ZG544" s="263"/>
      <c r="ZH544" s="263"/>
      <c r="ZI544" s="263"/>
      <c r="ZJ544" s="263"/>
      <c r="ZK544" s="263"/>
      <c r="ZL544" s="263"/>
      <c r="ZM544" s="263"/>
      <c r="ZN544" s="263"/>
      <c r="ZO544" s="263"/>
      <c r="ZP544" s="263"/>
      <c r="ZQ544" s="263"/>
      <c r="ZR544" s="263"/>
      <c r="ZS544" s="263"/>
      <c r="ZT544" s="263"/>
      <c r="ZU544" s="263"/>
      <c r="ZV544" s="263"/>
      <c r="ZW544" s="263"/>
      <c r="ZX544" s="263"/>
      <c r="ZY544" s="263"/>
      <c r="ZZ544" s="263"/>
      <c r="AAA544" s="263"/>
      <c r="AAB544" s="263"/>
      <c r="AAC544" s="263"/>
      <c r="AAD544" s="263"/>
      <c r="AAE544" s="263"/>
      <c r="AAF544" s="263"/>
      <c r="AAG544" s="263"/>
      <c r="AAH544" s="263"/>
      <c r="AAI544" s="263"/>
      <c r="AAJ544" s="263"/>
      <c r="AAK544" s="263"/>
      <c r="AAL544" s="263"/>
      <c r="AAM544" s="263"/>
      <c r="AAN544" s="263"/>
      <c r="AAO544" s="263"/>
      <c r="AAP544" s="263"/>
      <c r="AAQ544" s="263"/>
      <c r="AAR544" s="263"/>
      <c r="AAS544" s="263"/>
      <c r="AAT544" s="263"/>
      <c r="AAU544" s="263"/>
      <c r="AAV544" s="263"/>
      <c r="AAW544" s="263"/>
      <c r="AAX544" s="263"/>
      <c r="AAY544" s="263"/>
      <c r="AAZ544" s="263"/>
      <c r="ABA544" s="263"/>
      <c r="ABB544" s="263"/>
      <c r="ABC544" s="263"/>
      <c r="ABD544" s="263"/>
      <c r="ABE544" s="263"/>
      <c r="ABF544" s="263"/>
      <c r="ABG544" s="263"/>
      <c r="ABH544" s="263"/>
      <c r="ABI544" s="263"/>
      <c r="ABJ544" s="263"/>
      <c r="ABK544" s="263"/>
      <c r="ABL544" s="263"/>
      <c r="ABM544" s="263"/>
      <c r="ABN544" s="263"/>
      <c r="ABO544" s="263"/>
      <c r="ABP544" s="263"/>
      <c r="ABQ544" s="263"/>
      <c r="ABR544" s="263"/>
      <c r="ABS544" s="263"/>
      <c r="ABT544" s="263"/>
      <c r="ABU544" s="263"/>
      <c r="ABV544" s="263"/>
      <c r="ABW544" s="263"/>
      <c r="ABX544" s="263"/>
      <c r="ABY544" s="263"/>
      <c r="ABZ544" s="263"/>
      <c r="ACA544" s="263"/>
      <c r="ACB544" s="263"/>
      <c r="ACC544" s="263"/>
      <c r="ACD544" s="263"/>
      <c r="ACE544" s="263"/>
      <c r="ACF544" s="263"/>
      <c r="ACG544" s="263"/>
      <c r="ACH544" s="263"/>
      <c r="ACI544" s="263"/>
      <c r="ACJ544" s="263"/>
      <c r="ACK544" s="263"/>
      <c r="ACL544" s="263"/>
      <c r="ACM544" s="263"/>
      <c r="ACN544" s="263"/>
      <c r="ACO544" s="263"/>
      <c r="ACP544" s="263"/>
      <c r="ACQ544" s="263"/>
      <c r="ACR544" s="263"/>
      <c r="ACS544" s="263"/>
      <c r="ACT544" s="263"/>
      <c r="ACU544" s="263"/>
      <c r="ACV544" s="263"/>
      <c r="ACW544" s="263"/>
      <c r="ACX544" s="263"/>
      <c r="ACY544" s="263"/>
      <c r="ACZ544" s="263"/>
      <c r="ADA544" s="263"/>
      <c r="ADB544" s="263"/>
      <c r="ADC544" s="263"/>
      <c r="ADD544" s="263"/>
      <c r="ADE544" s="263"/>
      <c r="ADF544" s="263"/>
      <c r="ADG544" s="263"/>
      <c r="ADH544" s="263"/>
      <c r="ADI544" s="263"/>
      <c r="ADJ544" s="263"/>
      <c r="ADK544" s="263"/>
      <c r="ADL544" s="263"/>
      <c r="ADM544" s="263"/>
      <c r="ADN544" s="263"/>
      <c r="ADO544" s="263"/>
      <c r="ADP544" s="263"/>
      <c r="ADQ544" s="263"/>
      <c r="ADR544" s="263"/>
      <c r="ADS544" s="263"/>
      <c r="ADT544" s="263"/>
      <c r="ADU544" s="263"/>
      <c r="ADV544" s="263"/>
      <c r="ADW544" s="263"/>
      <c r="ADX544" s="263"/>
      <c r="ADY544" s="263"/>
      <c r="ADZ544" s="263"/>
      <c r="AEA544" s="263"/>
      <c r="AEB544" s="263"/>
      <c r="AEC544" s="263"/>
      <c r="AED544" s="263"/>
      <c r="AEE544" s="263"/>
      <c r="AEF544" s="263"/>
      <c r="AEG544" s="263"/>
      <c r="AEH544" s="263"/>
      <c r="AEI544" s="263"/>
      <c r="AEJ544" s="263"/>
      <c r="AEK544" s="263"/>
      <c r="AEL544" s="263"/>
      <c r="AEM544" s="263"/>
      <c r="AEN544" s="263"/>
      <c r="AEO544" s="263"/>
      <c r="AEP544" s="263"/>
      <c r="AEQ544" s="263"/>
      <c r="AER544" s="263"/>
      <c r="AES544" s="263"/>
      <c r="AET544" s="263"/>
      <c r="AEU544" s="263"/>
      <c r="AEV544" s="263"/>
      <c r="AEW544" s="263"/>
      <c r="AEX544" s="263"/>
      <c r="AEY544" s="263"/>
      <c r="AEZ544" s="263"/>
      <c r="AFA544" s="263"/>
      <c r="AFB544" s="263"/>
      <c r="AFC544" s="263"/>
      <c r="AFD544" s="263"/>
      <c r="AFE544" s="263"/>
      <c r="AFF544" s="263"/>
      <c r="AFG544" s="263"/>
      <c r="AFH544" s="263"/>
      <c r="AFI544" s="263"/>
      <c r="AFJ544" s="263"/>
      <c r="AFK544" s="263"/>
      <c r="AFL544" s="263"/>
      <c r="AFM544" s="263"/>
      <c r="AFN544" s="263"/>
      <c r="AFO544" s="263"/>
      <c r="AFP544" s="263"/>
      <c r="AFQ544" s="263"/>
      <c r="AFR544" s="263"/>
      <c r="AFS544" s="263"/>
      <c r="AFT544" s="263"/>
      <c r="AFU544" s="263"/>
      <c r="AFV544" s="263"/>
      <c r="AFW544" s="263"/>
      <c r="AFX544" s="263"/>
      <c r="AFY544" s="263"/>
      <c r="AFZ544" s="263"/>
      <c r="AGA544" s="263"/>
      <c r="AGB544" s="263"/>
      <c r="AGC544" s="263"/>
      <c r="AGD544" s="263"/>
      <c r="AGE544" s="263"/>
      <c r="AGF544" s="263"/>
      <c r="AGG544" s="263"/>
      <c r="AGH544" s="263"/>
      <c r="AGI544" s="263"/>
      <c r="AGJ544" s="263"/>
      <c r="AGK544" s="263"/>
      <c r="AGL544" s="263"/>
      <c r="AGM544" s="263"/>
      <c r="AGN544" s="263"/>
      <c r="AGO544" s="263"/>
      <c r="AGP544" s="263"/>
      <c r="AGQ544" s="263"/>
      <c r="AGR544" s="263"/>
      <c r="AGS544" s="263"/>
      <c r="AGT544" s="263"/>
      <c r="AGU544" s="263"/>
      <c r="AGV544" s="263"/>
      <c r="AGW544" s="263"/>
      <c r="AGX544" s="263"/>
      <c r="AGY544" s="263"/>
      <c r="AGZ544" s="263"/>
      <c r="AHA544" s="263"/>
      <c r="AHB544" s="263"/>
      <c r="AHC544" s="263"/>
      <c r="AHD544" s="263"/>
      <c r="AHE544" s="263"/>
      <c r="AHF544" s="263"/>
      <c r="AHG544" s="263"/>
      <c r="AHH544" s="263"/>
      <c r="AHI544" s="263"/>
      <c r="AHJ544" s="263"/>
      <c r="AHK544" s="263"/>
      <c r="AHL544" s="263"/>
      <c r="AHM544" s="263"/>
      <c r="AHN544" s="263"/>
      <c r="AHO544" s="263"/>
      <c r="AHP544" s="263"/>
      <c r="AHQ544" s="263"/>
      <c r="AHR544" s="263"/>
      <c r="AHS544" s="263"/>
      <c r="AHT544" s="263"/>
      <c r="AHU544" s="263"/>
      <c r="AHV544" s="263"/>
      <c r="AHW544" s="263"/>
      <c r="AHX544" s="263"/>
      <c r="AHY544" s="263"/>
      <c r="AHZ544" s="263"/>
      <c r="AIA544" s="263"/>
      <c r="AIB544" s="263"/>
      <c r="AIC544" s="263"/>
      <c r="AID544" s="263"/>
      <c r="AIE544" s="263"/>
      <c r="AIF544" s="263"/>
      <c r="AIG544" s="263"/>
      <c r="AIH544" s="263"/>
      <c r="AII544" s="263"/>
      <c r="AIJ544" s="263"/>
      <c r="AIK544" s="263"/>
      <c r="AIL544" s="263"/>
      <c r="AIM544" s="263"/>
      <c r="AIN544" s="263"/>
      <c r="AIO544" s="263"/>
      <c r="AIP544" s="263"/>
      <c r="AIQ544" s="263"/>
      <c r="AIR544" s="263"/>
      <c r="AIS544" s="263"/>
      <c r="AIT544" s="263"/>
      <c r="AIU544" s="263"/>
      <c r="AIV544" s="263"/>
      <c r="AIW544" s="263"/>
      <c r="AIX544" s="263"/>
      <c r="AIY544" s="263"/>
      <c r="AIZ544" s="263"/>
      <c r="AJA544" s="263"/>
      <c r="AJB544" s="263"/>
      <c r="AJC544" s="263"/>
      <c r="AJD544" s="263"/>
      <c r="AJE544" s="263"/>
      <c r="AJF544" s="263"/>
      <c r="AJG544" s="263"/>
      <c r="AJH544" s="263"/>
      <c r="AJI544" s="263"/>
      <c r="AJJ544" s="263"/>
      <c r="AJK544" s="263"/>
      <c r="AJL544" s="263"/>
      <c r="AJM544" s="263"/>
      <c r="AJN544" s="263"/>
      <c r="AJO544" s="263"/>
      <c r="AJP544" s="263"/>
      <c r="AJQ544" s="263"/>
      <c r="AJR544" s="263"/>
      <c r="AJS544" s="263"/>
      <c r="AJT544" s="263"/>
      <c r="AJU544" s="263"/>
      <c r="AJV544" s="263"/>
      <c r="AJW544" s="263"/>
      <c r="AJX544" s="263"/>
      <c r="AJY544" s="263"/>
      <c r="AJZ544" s="263"/>
      <c r="AKA544" s="263"/>
      <c r="AKB544" s="263"/>
      <c r="AKC544" s="263"/>
      <c r="AKD544" s="263"/>
      <c r="AKE544" s="263"/>
      <c r="AKF544" s="263"/>
      <c r="AKG544" s="263"/>
      <c r="AKH544" s="263"/>
      <c r="AKI544" s="263"/>
      <c r="AKJ544" s="263"/>
      <c r="AKK544" s="263"/>
      <c r="AKL544" s="263"/>
      <c r="AKM544" s="263"/>
      <c r="AKN544" s="263"/>
      <c r="AKO544" s="263"/>
      <c r="AKP544" s="263"/>
      <c r="AKQ544" s="263"/>
      <c r="AKR544" s="263"/>
      <c r="AKS544" s="263"/>
      <c r="AKT544" s="263"/>
      <c r="AKU544" s="263"/>
      <c r="AKV544" s="263"/>
      <c r="AKW544" s="263"/>
      <c r="AKX544" s="263"/>
      <c r="AKY544" s="263"/>
      <c r="AKZ544" s="263"/>
      <c r="ALA544" s="263"/>
      <c r="ALB544" s="263"/>
      <c r="ALC544" s="263"/>
      <c r="ALD544" s="263"/>
      <c r="ALE544" s="263"/>
      <c r="ALF544" s="263"/>
      <c r="ALG544" s="263"/>
      <c r="ALH544" s="263"/>
      <c r="ALI544" s="263"/>
      <c r="ALJ544" s="263"/>
      <c r="ALK544" s="263"/>
      <c r="ALL544" s="263"/>
      <c r="ALM544" s="263"/>
      <c r="ALN544" s="263"/>
      <c r="ALO544" s="263"/>
      <c r="ALP544" s="263"/>
      <c r="ALQ544" s="263"/>
      <c r="ALR544" s="263"/>
      <c r="ALS544" s="263"/>
      <c r="ALT544" s="263"/>
      <c r="ALU544" s="263"/>
      <c r="ALV544" s="263"/>
      <c r="ALW544" s="263"/>
      <c r="ALX544" s="263"/>
      <c r="ALY544" s="263"/>
      <c r="ALZ544" s="263"/>
      <c r="AMA544" s="263"/>
      <c r="AMB544" s="263"/>
      <c r="AMC544" s="263"/>
      <c r="AMD544" s="263"/>
      <c r="AME544" s="263"/>
      <c r="AMF544" s="263"/>
      <c r="AMG544" s="263"/>
      <c r="AMH544" s="263"/>
      <c r="AMI544" s="263"/>
      <c r="AMJ544" s="263"/>
      <c r="AMK544" s="263"/>
      <c r="AML544" s="263"/>
      <c r="AMM544" s="263"/>
      <c r="AMN544" s="263"/>
      <c r="AMO544" s="263"/>
      <c r="AMP544" s="263"/>
      <c r="AMQ544" s="263"/>
      <c r="AMR544" s="263"/>
      <c r="AMS544" s="263"/>
      <c r="AMT544" s="263"/>
      <c r="AMU544" s="263"/>
      <c r="AMV544" s="263"/>
      <c r="AMW544" s="263"/>
      <c r="AMX544" s="263"/>
      <c r="AMY544" s="263"/>
      <c r="AMZ544" s="263"/>
      <c r="ANA544" s="263"/>
      <c r="ANB544" s="263"/>
      <c r="ANC544" s="263"/>
      <c r="AND544" s="263"/>
      <c r="ANE544" s="263"/>
      <c r="ANF544" s="263"/>
      <c r="ANG544" s="263"/>
      <c r="ANH544" s="263"/>
      <c r="ANI544" s="263"/>
      <c r="ANJ544" s="263"/>
      <c r="ANK544" s="263"/>
      <c r="ANL544" s="263"/>
      <c r="ANM544" s="263"/>
      <c r="ANN544" s="263"/>
      <c r="ANO544" s="263"/>
      <c r="ANP544" s="263"/>
      <c r="ANQ544" s="263"/>
      <c r="ANR544" s="263"/>
      <c r="ANS544" s="263"/>
      <c r="ANT544" s="263"/>
      <c r="ANU544" s="263"/>
      <c r="ANV544" s="263"/>
      <c r="ANW544" s="263"/>
      <c r="ANX544" s="263"/>
      <c r="ANY544" s="263"/>
      <c r="ANZ544" s="263"/>
      <c r="AOA544" s="263"/>
      <c r="AOB544" s="263"/>
      <c r="AOC544" s="263"/>
      <c r="AOD544" s="263"/>
      <c r="AOE544" s="263"/>
      <c r="AOF544" s="263"/>
      <c r="AOG544" s="263"/>
      <c r="AOH544" s="263"/>
      <c r="AOI544" s="263"/>
      <c r="AOJ544" s="263"/>
      <c r="AOK544" s="263"/>
      <c r="AOL544" s="263"/>
      <c r="AOM544" s="263"/>
      <c r="AON544" s="263"/>
      <c r="AOO544" s="263"/>
      <c r="AOP544" s="263"/>
      <c r="AOQ544" s="263"/>
      <c r="AOR544" s="263"/>
      <c r="AOS544" s="263"/>
      <c r="AOT544" s="263"/>
      <c r="AOU544" s="263"/>
    </row>
    <row r="545" spans="1:1087" s="264" customFormat="1">
      <c r="A545" s="332"/>
      <c r="B545" s="328"/>
      <c r="C545" s="292"/>
      <c r="D545" s="292"/>
      <c r="E545" s="292"/>
      <c r="F545" s="333"/>
      <c r="G545" s="334"/>
      <c r="H545" s="334"/>
      <c r="I545" s="335"/>
      <c r="J545" s="292"/>
      <c r="K545" s="336"/>
      <c r="L545" s="292"/>
      <c r="N545" s="263"/>
      <c r="O545" s="263"/>
      <c r="P545" s="263"/>
      <c r="Q545" s="263"/>
      <c r="R545" s="263"/>
      <c r="S545" s="263"/>
      <c r="T545" s="263"/>
      <c r="U545" s="263"/>
      <c r="V545" s="263"/>
      <c r="W545" s="263"/>
      <c r="X545" s="263"/>
      <c r="Y545" s="263"/>
      <c r="Z545" s="263"/>
      <c r="AA545" s="263"/>
      <c r="AB545" s="263"/>
      <c r="AC545" s="263"/>
      <c r="AD545" s="263"/>
      <c r="AE545" s="263"/>
      <c r="AF545" s="263"/>
      <c r="AG545" s="263"/>
      <c r="AH545" s="263"/>
      <c r="AI545" s="263"/>
      <c r="AJ545" s="263"/>
      <c r="AK545" s="263"/>
      <c r="AL545" s="263"/>
      <c r="AM545" s="263"/>
      <c r="AN545" s="263"/>
      <c r="AO545" s="263"/>
      <c r="AP545" s="263"/>
      <c r="AQ545" s="263"/>
      <c r="AR545" s="263"/>
      <c r="AS545" s="263"/>
      <c r="AT545" s="263"/>
      <c r="AU545" s="263"/>
      <c r="AV545" s="263"/>
      <c r="AW545" s="263"/>
      <c r="AX545" s="263"/>
      <c r="AY545" s="263"/>
      <c r="AZ545" s="263"/>
      <c r="BA545" s="263"/>
      <c r="BB545" s="263"/>
      <c r="BC545" s="263"/>
      <c r="BD545" s="263"/>
      <c r="BE545" s="263"/>
      <c r="BF545" s="263"/>
      <c r="BG545" s="263"/>
      <c r="BH545" s="263"/>
      <c r="BI545" s="263"/>
      <c r="BJ545" s="263"/>
      <c r="BK545" s="263"/>
      <c r="BL545" s="263"/>
      <c r="BM545" s="263"/>
      <c r="BN545" s="263"/>
      <c r="BO545" s="263"/>
      <c r="BP545" s="263"/>
      <c r="BQ545" s="263"/>
      <c r="BR545" s="263"/>
      <c r="BS545" s="263"/>
      <c r="BT545" s="263"/>
      <c r="BU545" s="263"/>
      <c r="BV545" s="263"/>
      <c r="BW545" s="263"/>
      <c r="BX545" s="263"/>
      <c r="BY545" s="263"/>
      <c r="BZ545" s="263"/>
      <c r="CA545" s="263"/>
      <c r="CB545" s="263"/>
      <c r="CC545" s="263"/>
      <c r="CD545" s="263"/>
      <c r="CE545" s="263"/>
      <c r="CF545" s="263"/>
      <c r="CG545" s="263"/>
      <c r="CH545" s="263"/>
      <c r="CI545" s="263"/>
      <c r="CJ545" s="263"/>
      <c r="CK545" s="263"/>
      <c r="CL545" s="263"/>
      <c r="CM545" s="263"/>
      <c r="CN545" s="263"/>
      <c r="CO545" s="263"/>
      <c r="CP545" s="263"/>
      <c r="CQ545" s="263"/>
      <c r="CR545" s="263"/>
      <c r="CS545" s="263"/>
      <c r="CT545" s="263"/>
      <c r="CU545" s="263"/>
      <c r="CV545" s="263"/>
      <c r="CW545" s="263"/>
      <c r="CX545" s="263"/>
      <c r="CY545" s="263"/>
      <c r="CZ545" s="263"/>
      <c r="DA545" s="263"/>
      <c r="DB545" s="263"/>
      <c r="DC545" s="263"/>
      <c r="DD545" s="263"/>
      <c r="DE545" s="263"/>
      <c r="DF545" s="263"/>
      <c r="DG545" s="263"/>
      <c r="DH545" s="263"/>
      <c r="DI545" s="263"/>
      <c r="DJ545" s="263"/>
      <c r="DK545" s="263"/>
      <c r="DL545" s="263"/>
      <c r="DM545" s="263"/>
      <c r="DN545" s="263"/>
      <c r="DO545" s="263"/>
      <c r="DP545" s="263"/>
      <c r="DQ545" s="263"/>
      <c r="DR545" s="263"/>
      <c r="DS545" s="263"/>
      <c r="DT545" s="263"/>
      <c r="DU545" s="263"/>
      <c r="DV545" s="263"/>
      <c r="DW545" s="263"/>
      <c r="DX545" s="263"/>
      <c r="DY545" s="263"/>
      <c r="DZ545" s="263"/>
      <c r="EA545" s="263"/>
      <c r="EB545" s="263"/>
      <c r="EC545" s="263"/>
      <c r="ED545" s="263"/>
      <c r="EE545" s="263"/>
      <c r="EF545" s="263"/>
      <c r="EG545" s="263"/>
      <c r="EH545" s="263"/>
      <c r="EI545" s="263"/>
      <c r="EJ545" s="263"/>
      <c r="EK545" s="263"/>
      <c r="EL545" s="263"/>
      <c r="EM545" s="263"/>
      <c r="EN545" s="263"/>
      <c r="EO545" s="263"/>
      <c r="EP545" s="263"/>
      <c r="EQ545" s="263"/>
      <c r="ER545" s="263"/>
      <c r="ES545" s="263"/>
      <c r="ET545" s="263"/>
      <c r="EU545" s="263"/>
      <c r="EV545" s="263"/>
      <c r="EW545" s="263"/>
      <c r="EX545" s="263"/>
      <c r="EY545" s="263"/>
      <c r="EZ545" s="263"/>
      <c r="FA545" s="263"/>
      <c r="FB545" s="263"/>
      <c r="FC545" s="263"/>
      <c r="FD545" s="263"/>
      <c r="FE545" s="263"/>
      <c r="FF545" s="263"/>
      <c r="FG545" s="263"/>
      <c r="FH545" s="263"/>
      <c r="FI545" s="263"/>
      <c r="FJ545" s="263"/>
      <c r="FK545" s="263"/>
      <c r="FL545" s="263"/>
      <c r="FM545" s="263"/>
      <c r="FN545" s="263"/>
      <c r="FO545" s="263"/>
      <c r="FP545" s="263"/>
      <c r="FQ545" s="263"/>
      <c r="FR545" s="263"/>
      <c r="FS545" s="263"/>
      <c r="FT545" s="263"/>
      <c r="FU545" s="263"/>
      <c r="FV545" s="263"/>
      <c r="FW545" s="263"/>
      <c r="FX545" s="263"/>
      <c r="FY545" s="263"/>
      <c r="FZ545" s="263"/>
      <c r="GA545" s="263"/>
      <c r="GB545" s="263"/>
      <c r="GC545" s="263"/>
      <c r="GD545" s="263"/>
      <c r="GE545" s="263"/>
      <c r="GF545" s="263"/>
      <c r="GG545" s="263"/>
      <c r="GH545" s="263"/>
      <c r="GI545" s="263"/>
      <c r="GJ545" s="263"/>
      <c r="GK545" s="263"/>
      <c r="GL545" s="263"/>
      <c r="GM545" s="263"/>
      <c r="GN545" s="263"/>
      <c r="GO545" s="263"/>
      <c r="GP545" s="263"/>
      <c r="GQ545" s="263"/>
      <c r="GR545" s="263"/>
      <c r="GS545" s="263"/>
      <c r="GT545" s="263"/>
      <c r="GU545" s="263"/>
      <c r="GV545" s="263"/>
      <c r="GW545" s="263"/>
      <c r="GX545" s="263"/>
      <c r="GY545" s="263"/>
      <c r="GZ545" s="263"/>
      <c r="HA545" s="263"/>
      <c r="HB545" s="263"/>
      <c r="HC545" s="263"/>
      <c r="HD545" s="263"/>
      <c r="HE545" s="263"/>
      <c r="HF545" s="263"/>
      <c r="HG545" s="263"/>
      <c r="HH545" s="263"/>
      <c r="HI545" s="263"/>
      <c r="HJ545" s="263"/>
      <c r="HK545" s="263"/>
      <c r="HL545" s="263"/>
      <c r="HM545" s="263"/>
      <c r="HN545" s="263"/>
      <c r="HO545" s="263"/>
      <c r="HP545" s="263"/>
      <c r="HQ545" s="263"/>
      <c r="HR545" s="263"/>
      <c r="HS545" s="263"/>
      <c r="HT545" s="263"/>
      <c r="HU545" s="263"/>
      <c r="HV545" s="263"/>
      <c r="HW545" s="263"/>
      <c r="HX545" s="263"/>
      <c r="HY545" s="263"/>
      <c r="HZ545" s="263"/>
      <c r="IA545" s="263"/>
      <c r="IB545" s="263"/>
      <c r="IC545" s="263"/>
      <c r="ID545" s="263"/>
      <c r="IE545" s="263"/>
      <c r="IF545" s="263"/>
      <c r="IG545" s="263"/>
      <c r="IH545" s="263"/>
      <c r="II545" s="263"/>
      <c r="IJ545" s="263"/>
      <c r="IK545" s="263"/>
      <c r="IL545" s="263"/>
      <c r="IM545" s="263"/>
      <c r="IN545" s="263"/>
      <c r="IO545" s="263"/>
      <c r="IP545" s="263"/>
      <c r="IQ545" s="263"/>
      <c r="IR545" s="263"/>
      <c r="IS545" s="263"/>
      <c r="IT545" s="263"/>
      <c r="IU545" s="263"/>
      <c r="IV545" s="263"/>
      <c r="IW545" s="263"/>
      <c r="IX545" s="263"/>
      <c r="IY545" s="263"/>
      <c r="IZ545" s="263"/>
      <c r="JA545" s="263"/>
      <c r="JB545" s="263"/>
      <c r="JC545" s="263"/>
      <c r="JD545" s="263"/>
      <c r="JE545" s="263"/>
      <c r="JF545" s="263"/>
      <c r="JG545" s="263"/>
      <c r="JH545" s="263"/>
      <c r="JI545" s="263"/>
      <c r="JJ545" s="263"/>
      <c r="JK545" s="263"/>
      <c r="JL545" s="263"/>
      <c r="JM545" s="263"/>
      <c r="JN545" s="263"/>
      <c r="JO545" s="263"/>
      <c r="JP545" s="263"/>
      <c r="JQ545" s="263"/>
      <c r="JR545" s="263"/>
      <c r="JS545" s="263"/>
      <c r="JT545" s="263"/>
      <c r="JU545" s="263"/>
      <c r="JV545" s="263"/>
      <c r="JW545" s="263"/>
      <c r="JX545" s="263"/>
      <c r="JY545" s="263"/>
      <c r="JZ545" s="263"/>
      <c r="KA545" s="263"/>
      <c r="KB545" s="263"/>
      <c r="KC545" s="263"/>
      <c r="KD545" s="263"/>
      <c r="KE545" s="263"/>
      <c r="KF545" s="263"/>
      <c r="KG545" s="263"/>
      <c r="KH545" s="263"/>
      <c r="KI545" s="263"/>
      <c r="KJ545" s="263"/>
      <c r="KK545" s="263"/>
      <c r="KL545" s="263"/>
      <c r="KM545" s="263"/>
      <c r="KN545" s="263"/>
      <c r="KO545" s="263"/>
      <c r="KP545" s="263"/>
      <c r="KQ545" s="263"/>
      <c r="KR545" s="263"/>
      <c r="KS545" s="263"/>
      <c r="KT545" s="263"/>
      <c r="KU545" s="263"/>
      <c r="KV545" s="263"/>
      <c r="KW545" s="263"/>
      <c r="KX545" s="263"/>
      <c r="KY545" s="263"/>
      <c r="KZ545" s="263"/>
      <c r="LA545" s="263"/>
      <c r="LB545" s="263"/>
      <c r="LC545" s="263"/>
      <c r="LD545" s="263"/>
      <c r="LE545" s="263"/>
      <c r="LF545" s="263"/>
      <c r="LG545" s="263"/>
      <c r="LH545" s="263"/>
      <c r="LI545" s="263"/>
      <c r="LJ545" s="263"/>
      <c r="LK545" s="263"/>
      <c r="LL545" s="263"/>
      <c r="LM545" s="263"/>
      <c r="LN545" s="263"/>
      <c r="LO545" s="263"/>
      <c r="LP545" s="263"/>
      <c r="LQ545" s="263"/>
      <c r="LR545" s="263"/>
      <c r="LS545" s="263"/>
      <c r="LT545" s="263"/>
      <c r="LU545" s="263"/>
      <c r="LV545" s="263"/>
      <c r="LW545" s="263"/>
      <c r="LX545" s="263"/>
      <c r="LY545" s="263"/>
      <c r="LZ545" s="263"/>
      <c r="MA545" s="263"/>
      <c r="MB545" s="263"/>
      <c r="MC545" s="263"/>
      <c r="MD545" s="263"/>
      <c r="ME545" s="263"/>
      <c r="MF545" s="263"/>
      <c r="MG545" s="263"/>
      <c r="MH545" s="263"/>
      <c r="MI545" s="263"/>
      <c r="MJ545" s="263"/>
      <c r="MK545" s="263"/>
      <c r="ML545" s="263"/>
      <c r="MM545" s="263"/>
      <c r="MN545" s="263"/>
      <c r="MO545" s="263"/>
      <c r="MP545" s="263"/>
      <c r="MQ545" s="263"/>
      <c r="MR545" s="263"/>
      <c r="MS545" s="263"/>
      <c r="MT545" s="263"/>
      <c r="MU545" s="263"/>
      <c r="MV545" s="263"/>
      <c r="MW545" s="263"/>
      <c r="MX545" s="263"/>
      <c r="MY545" s="263"/>
      <c r="MZ545" s="263"/>
      <c r="NA545" s="263"/>
      <c r="NB545" s="263"/>
      <c r="NC545" s="263"/>
      <c r="ND545" s="263"/>
      <c r="NE545" s="263"/>
      <c r="NF545" s="263"/>
      <c r="NG545" s="263"/>
      <c r="NH545" s="263"/>
      <c r="NI545" s="263"/>
      <c r="NJ545" s="263"/>
      <c r="NK545" s="263"/>
      <c r="NL545" s="263"/>
      <c r="NM545" s="263"/>
      <c r="NN545" s="263"/>
      <c r="NO545" s="263"/>
      <c r="NP545" s="263"/>
      <c r="NQ545" s="263"/>
      <c r="NR545" s="263"/>
      <c r="NS545" s="263"/>
      <c r="NT545" s="263"/>
      <c r="NU545" s="263"/>
      <c r="NV545" s="263"/>
      <c r="NW545" s="263"/>
      <c r="NX545" s="263"/>
      <c r="NY545" s="263"/>
      <c r="NZ545" s="263"/>
      <c r="OA545" s="263"/>
      <c r="OB545" s="263"/>
      <c r="OC545" s="263"/>
      <c r="OD545" s="263"/>
      <c r="OE545" s="263"/>
      <c r="OF545" s="263"/>
      <c r="OG545" s="263"/>
      <c r="OH545" s="263"/>
      <c r="OI545" s="263"/>
      <c r="OJ545" s="263"/>
      <c r="OK545" s="263"/>
      <c r="OL545" s="263"/>
      <c r="OM545" s="263"/>
      <c r="ON545" s="263"/>
      <c r="OO545" s="263"/>
      <c r="OP545" s="263"/>
      <c r="OQ545" s="263"/>
      <c r="OR545" s="263"/>
      <c r="OS545" s="263"/>
      <c r="OT545" s="263"/>
      <c r="OU545" s="263"/>
      <c r="OV545" s="263"/>
      <c r="OW545" s="263"/>
      <c r="OX545" s="263"/>
      <c r="OY545" s="263"/>
      <c r="OZ545" s="263"/>
      <c r="PA545" s="263"/>
      <c r="PB545" s="263"/>
      <c r="PC545" s="263"/>
      <c r="PD545" s="263"/>
      <c r="PE545" s="263"/>
      <c r="PF545" s="263"/>
      <c r="PG545" s="263"/>
      <c r="PH545" s="263"/>
      <c r="PI545" s="263"/>
      <c r="PJ545" s="263"/>
      <c r="PK545" s="263"/>
      <c r="PL545" s="263"/>
      <c r="PM545" s="263"/>
      <c r="PN545" s="263"/>
      <c r="PO545" s="263"/>
      <c r="PP545" s="263"/>
      <c r="PQ545" s="263"/>
      <c r="PR545" s="263"/>
      <c r="PS545" s="263"/>
      <c r="PT545" s="263"/>
      <c r="PU545" s="263"/>
      <c r="PV545" s="263"/>
      <c r="PW545" s="263"/>
      <c r="PX545" s="263"/>
      <c r="PY545" s="263"/>
      <c r="PZ545" s="263"/>
      <c r="QA545" s="263"/>
      <c r="QB545" s="263"/>
      <c r="QC545" s="263"/>
      <c r="QD545" s="263"/>
      <c r="QE545" s="263"/>
      <c r="QF545" s="263"/>
      <c r="QG545" s="263"/>
      <c r="QH545" s="263"/>
      <c r="QI545" s="263"/>
      <c r="QJ545" s="263"/>
      <c r="QK545" s="263"/>
      <c r="QL545" s="263"/>
      <c r="QM545" s="263"/>
      <c r="QN545" s="263"/>
      <c r="QO545" s="263"/>
      <c r="QP545" s="263"/>
      <c r="QQ545" s="263"/>
      <c r="QR545" s="263"/>
      <c r="QS545" s="263"/>
      <c r="QT545" s="263"/>
      <c r="QU545" s="263"/>
      <c r="QV545" s="263"/>
      <c r="QW545" s="263"/>
      <c r="QX545" s="263"/>
      <c r="QY545" s="263"/>
      <c r="QZ545" s="263"/>
      <c r="RA545" s="263"/>
      <c r="RB545" s="263"/>
      <c r="RC545" s="263"/>
      <c r="RD545" s="263"/>
      <c r="RE545" s="263"/>
      <c r="RF545" s="263"/>
      <c r="RG545" s="263"/>
      <c r="RH545" s="263"/>
      <c r="RI545" s="263"/>
      <c r="RJ545" s="263"/>
      <c r="RK545" s="263"/>
      <c r="RL545" s="263"/>
      <c r="RM545" s="263"/>
      <c r="RN545" s="263"/>
      <c r="RO545" s="263"/>
      <c r="RP545" s="263"/>
      <c r="RQ545" s="263"/>
      <c r="RR545" s="263"/>
      <c r="RS545" s="263"/>
      <c r="RT545" s="263"/>
      <c r="RU545" s="263"/>
      <c r="RV545" s="263"/>
      <c r="RW545" s="263"/>
      <c r="RX545" s="263"/>
      <c r="RY545" s="263"/>
      <c r="RZ545" s="263"/>
      <c r="SA545" s="263"/>
      <c r="SB545" s="263"/>
      <c r="SC545" s="263"/>
      <c r="SD545" s="263"/>
      <c r="SE545" s="263"/>
      <c r="SF545" s="263"/>
      <c r="SG545" s="263"/>
      <c r="SH545" s="263"/>
      <c r="SI545" s="263"/>
      <c r="SJ545" s="263"/>
      <c r="SK545" s="263"/>
      <c r="SL545" s="263"/>
      <c r="SM545" s="263"/>
      <c r="SN545" s="263"/>
      <c r="SO545" s="263"/>
      <c r="SP545" s="263"/>
      <c r="SQ545" s="263"/>
      <c r="SR545" s="263"/>
      <c r="SS545" s="263"/>
      <c r="ST545" s="263"/>
      <c r="SU545" s="263"/>
      <c r="SV545" s="263"/>
      <c r="SW545" s="263"/>
      <c r="SX545" s="263"/>
      <c r="SY545" s="263"/>
      <c r="SZ545" s="263"/>
      <c r="TA545" s="263"/>
      <c r="TB545" s="263"/>
      <c r="TC545" s="263"/>
      <c r="TD545" s="263"/>
      <c r="TE545" s="263"/>
      <c r="TF545" s="263"/>
      <c r="TG545" s="263"/>
      <c r="TH545" s="263"/>
      <c r="TI545" s="263"/>
      <c r="TJ545" s="263"/>
      <c r="TK545" s="263"/>
      <c r="TL545" s="263"/>
      <c r="TM545" s="263"/>
      <c r="TN545" s="263"/>
      <c r="TO545" s="263"/>
      <c r="TP545" s="263"/>
      <c r="TQ545" s="263"/>
      <c r="TR545" s="263"/>
      <c r="TS545" s="263"/>
      <c r="TT545" s="263"/>
      <c r="TU545" s="263"/>
      <c r="TV545" s="263"/>
      <c r="TW545" s="263"/>
      <c r="TX545" s="263"/>
      <c r="TY545" s="263"/>
      <c r="TZ545" s="263"/>
      <c r="UA545" s="263"/>
      <c r="UB545" s="263"/>
      <c r="UC545" s="263"/>
      <c r="UD545" s="263"/>
      <c r="UE545" s="263"/>
      <c r="UF545" s="263"/>
      <c r="UG545" s="263"/>
      <c r="UH545" s="263"/>
      <c r="UI545" s="263"/>
      <c r="UJ545" s="263"/>
      <c r="UK545" s="263"/>
      <c r="UL545" s="263"/>
      <c r="UM545" s="263"/>
      <c r="UN545" s="263"/>
      <c r="UO545" s="263"/>
      <c r="UP545" s="263"/>
      <c r="UQ545" s="263"/>
      <c r="UR545" s="263"/>
      <c r="US545" s="263"/>
      <c r="UT545" s="263"/>
      <c r="UU545" s="263"/>
      <c r="UV545" s="263"/>
      <c r="UW545" s="263"/>
      <c r="UX545" s="263"/>
      <c r="UY545" s="263"/>
      <c r="UZ545" s="263"/>
      <c r="VA545" s="263"/>
      <c r="VB545" s="263"/>
      <c r="VC545" s="263"/>
      <c r="VD545" s="263"/>
      <c r="VE545" s="263"/>
      <c r="VF545" s="263"/>
      <c r="VG545" s="263"/>
      <c r="VH545" s="263"/>
      <c r="VI545" s="263"/>
      <c r="VJ545" s="263"/>
      <c r="VK545" s="263"/>
      <c r="VL545" s="263"/>
      <c r="VM545" s="263"/>
      <c r="VN545" s="263"/>
      <c r="VO545" s="263"/>
      <c r="VP545" s="263"/>
      <c r="VQ545" s="263"/>
      <c r="VR545" s="263"/>
      <c r="VS545" s="263"/>
      <c r="VT545" s="263"/>
      <c r="VU545" s="263"/>
      <c r="VV545" s="263"/>
      <c r="VW545" s="263"/>
      <c r="VX545" s="263"/>
      <c r="VY545" s="263"/>
      <c r="VZ545" s="263"/>
      <c r="WA545" s="263"/>
      <c r="WB545" s="263"/>
      <c r="WC545" s="263"/>
      <c r="WD545" s="263"/>
      <c r="WE545" s="263"/>
      <c r="WF545" s="263"/>
      <c r="WG545" s="263"/>
      <c r="WH545" s="263"/>
      <c r="WI545" s="263"/>
      <c r="WJ545" s="263"/>
      <c r="WK545" s="263"/>
      <c r="WL545" s="263"/>
      <c r="WM545" s="263"/>
      <c r="WN545" s="263"/>
      <c r="WO545" s="263"/>
      <c r="WP545" s="263"/>
      <c r="WQ545" s="263"/>
      <c r="WR545" s="263"/>
      <c r="WS545" s="263"/>
      <c r="WT545" s="263"/>
      <c r="WU545" s="263"/>
      <c r="WV545" s="263"/>
      <c r="WW545" s="263"/>
      <c r="WX545" s="263"/>
      <c r="WY545" s="263"/>
      <c r="WZ545" s="263"/>
      <c r="XA545" s="263"/>
      <c r="XB545" s="263"/>
      <c r="XC545" s="263"/>
      <c r="XD545" s="263"/>
      <c r="XE545" s="263"/>
      <c r="XF545" s="263"/>
      <c r="XG545" s="263"/>
      <c r="XH545" s="263"/>
      <c r="XI545" s="263"/>
      <c r="XJ545" s="263"/>
      <c r="XK545" s="263"/>
      <c r="XL545" s="263"/>
      <c r="XM545" s="263"/>
      <c r="XN545" s="263"/>
      <c r="XO545" s="263"/>
      <c r="XP545" s="263"/>
      <c r="XQ545" s="263"/>
      <c r="XR545" s="263"/>
      <c r="XS545" s="263"/>
      <c r="XT545" s="263"/>
      <c r="XU545" s="263"/>
      <c r="XV545" s="263"/>
      <c r="XW545" s="263"/>
      <c r="XX545" s="263"/>
      <c r="XY545" s="263"/>
      <c r="XZ545" s="263"/>
      <c r="YA545" s="263"/>
      <c r="YB545" s="263"/>
      <c r="YC545" s="263"/>
      <c r="YD545" s="263"/>
      <c r="YE545" s="263"/>
      <c r="YF545" s="263"/>
      <c r="YG545" s="263"/>
      <c r="YH545" s="263"/>
      <c r="YI545" s="263"/>
      <c r="YJ545" s="263"/>
      <c r="YK545" s="263"/>
      <c r="YL545" s="263"/>
      <c r="YM545" s="263"/>
      <c r="YN545" s="263"/>
      <c r="YO545" s="263"/>
      <c r="YP545" s="263"/>
      <c r="YQ545" s="263"/>
      <c r="YR545" s="263"/>
      <c r="YS545" s="263"/>
      <c r="YT545" s="263"/>
      <c r="YU545" s="263"/>
      <c r="YV545" s="263"/>
      <c r="YW545" s="263"/>
      <c r="YX545" s="263"/>
      <c r="YY545" s="263"/>
      <c r="YZ545" s="263"/>
      <c r="ZA545" s="263"/>
      <c r="ZB545" s="263"/>
      <c r="ZC545" s="263"/>
      <c r="ZD545" s="263"/>
      <c r="ZE545" s="263"/>
      <c r="ZF545" s="263"/>
      <c r="ZG545" s="263"/>
      <c r="ZH545" s="263"/>
      <c r="ZI545" s="263"/>
      <c r="ZJ545" s="263"/>
      <c r="ZK545" s="263"/>
      <c r="ZL545" s="263"/>
      <c r="ZM545" s="263"/>
      <c r="ZN545" s="263"/>
      <c r="ZO545" s="263"/>
      <c r="ZP545" s="263"/>
      <c r="ZQ545" s="263"/>
      <c r="ZR545" s="263"/>
      <c r="ZS545" s="263"/>
      <c r="ZT545" s="263"/>
      <c r="ZU545" s="263"/>
      <c r="ZV545" s="263"/>
      <c r="ZW545" s="263"/>
      <c r="ZX545" s="263"/>
      <c r="ZY545" s="263"/>
      <c r="ZZ545" s="263"/>
      <c r="AAA545" s="263"/>
      <c r="AAB545" s="263"/>
      <c r="AAC545" s="263"/>
      <c r="AAD545" s="263"/>
      <c r="AAE545" s="263"/>
      <c r="AAF545" s="263"/>
      <c r="AAG545" s="263"/>
      <c r="AAH545" s="263"/>
      <c r="AAI545" s="263"/>
      <c r="AAJ545" s="263"/>
      <c r="AAK545" s="263"/>
      <c r="AAL545" s="263"/>
      <c r="AAM545" s="263"/>
      <c r="AAN545" s="263"/>
      <c r="AAO545" s="263"/>
      <c r="AAP545" s="263"/>
      <c r="AAQ545" s="263"/>
      <c r="AAR545" s="263"/>
      <c r="AAS545" s="263"/>
      <c r="AAT545" s="263"/>
      <c r="AAU545" s="263"/>
      <c r="AAV545" s="263"/>
      <c r="AAW545" s="263"/>
      <c r="AAX545" s="263"/>
      <c r="AAY545" s="263"/>
      <c r="AAZ545" s="263"/>
      <c r="ABA545" s="263"/>
      <c r="ABB545" s="263"/>
      <c r="ABC545" s="263"/>
      <c r="ABD545" s="263"/>
      <c r="ABE545" s="263"/>
      <c r="ABF545" s="263"/>
      <c r="ABG545" s="263"/>
      <c r="ABH545" s="263"/>
      <c r="ABI545" s="263"/>
      <c r="ABJ545" s="263"/>
      <c r="ABK545" s="263"/>
      <c r="ABL545" s="263"/>
      <c r="ABM545" s="263"/>
      <c r="ABN545" s="263"/>
      <c r="ABO545" s="263"/>
      <c r="ABP545" s="263"/>
      <c r="ABQ545" s="263"/>
      <c r="ABR545" s="263"/>
      <c r="ABS545" s="263"/>
      <c r="ABT545" s="263"/>
      <c r="ABU545" s="263"/>
      <c r="ABV545" s="263"/>
      <c r="ABW545" s="263"/>
      <c r="ABX545" s="263"/>
      <c r="ABY545" s="263"/>
      <c r="ABZ545" s="263"/>
      <c r="ACA545" s="263"/>
      <c r="ACB545" s="263"/>
      <c r="ACC545" s="263"/>
      <c r="ACD545" s="263"/>
      <c r="ACE545" s="263"/>
      <c r="ACF545" s="263"/>
      <c r="ACG545" s="263"/>
      <c r="ACH545" s="263"/>
      <c r="ACI545" s="263"/>
      <c r="ACJ545" s="263"/>
      <c r="ACK545" s="263"/>
      <c r="ACL545" s="263"/>
      <c r="ACM545" s="263"/>
      <c r="ACN545" s="263"/>
      <c r="ACO545" s="263"/>
      <c r="ACP545" s="263"/>
      <c r="ACQ545" s="263"/>
      <c r="ACR545" s="263"/>
      <c r="ACS545" s="263"/>
      <c r="ACT545" s="263"/>
      <c r="ACU545" s="263"/>
      <c r="ACV545" s="263"/>
      <c r="ACW545" s="263"/>
      <c r="ACX545" s="263"/>
      <c r="ACY545" s="263"/>
      <c r="ACZ545" s="263"/>
      <c r="ADA545" s="263"/>
      <c r="ADB545" s="263"/>
      <c r="ADC545" s="263"/>
      <c r="ADD545" s="263"/>
      <c r="ADE545" s="263"/>
      <c r="ADF545" s="263"/>
      <c r="ADG545" s="263"/>
      <c r="ADH545" s="263"/>
      <c r="ADI545" s="263"/>
      <c r="ADJ545" s="263"/>
      <c r="ADK545" s="263"/>
      <c r="ADL545" s="263"/>
      <c r="ADM545" s="263"/>
      <c r="ADN545" s="263"/>
      <c r="ADO545" s="263"/>
      <c r="ADP545" s="263"/>
      <c r="ADQ545" s="263"/>
      <c r="ADR545" s="263"/>
      <c r="ADS545" s="263"/>
      <c r="ADT545" s="263"/>
      <c r="ADU545" s="263"/>
      <c r="ADV545" s="263"/>
      <c r="ADW545" s="263"/>
      <c r="ADX545" s="263"/>
      <c r="ADY545" s="263"/>
      <c r="ADZ545" s="263"/>
      <c r="AEA545" s="263"/>
      <c r="AEB545" s="263"/>
      <c r="AEC545" s="263"/>
      <c r="AED545" s="263"/>
      <c r="AEE545" s="263"/>
      <c r="AEF545" s="263"/>
      <c r="AEG545" s="263"/>
      <c r="AEH545" s="263"/>
      <c r="AEI545" s="263"/>
      <c r="AEJ545" s="263"/>
      <c r="AEK545" s="263"/>
      <c r="AEL545" s="263"/>
      <c r="AEM545" s="263"/>
      <c r="AEN545" s="263"/>
      <c r="AEO545" s="263"/>
      <c r="AEP545" s="263"/>
      <c r="AEQ545" s="263"/>
      <c r="AER545" s="263"/>
      <c r="AES545" s="263"/>
      <c r="AET545" s="263"/>
      <c r="AEU545" s="263"/>
      <c r="AEV545" s="263"/>
      <c r="AEW545" s="263"/>
      <c r="AEX545" s="263"/>
      <c r="AEY545" s="263"/>
      <c r="AEZ545" s="263"/>
      <c r="AFA545" s="263"/>
      <c r="AFB545" s="263"/>
      <c r="AFC545" s="263"/>
      <c r="AFD545" s="263"/>
      <c r="AFE545" s="263"/>
      <c r="AFF545" s="263"/>
      <c r="AFG545" s="263"/>
      <c r="AFH545" s="263"/>
      <c r="AFI545" s="263"/>
      <c r="AFJ545" s="263"/>
      <c r="AFK545" s="263"/>
      <c r="AFL545" s="263"/>
      <c r="AFM545" s="263"/>
      <c r="AFN545" s="263"/>
      <c r="AFO545" s="263"/>
      <c r="AFP545" s="263"/>
      <c r="AFQ545" s="263"/>
      <c r="AFR545" s="263"/>
      <c r="AFS545" s="263"/>
      <c r="AFT545" s="263"/>
      <c r="AFU545" s="263"/>
      <c r="AFV545" s="263"/>
      <c r="AFW545" s="263"/>
      <c r="AFX545" s="263"/>
      <c r="AFY545" s="263"/>
      <c r="AFZ545" s="263"/>
      <c r="AGA545" s="263"/>
      <c r="AGB545" s="263"/>
      <c r="AGC545" s="263"/>
      <c r="AGD545" s="263"/>
      <c r="AGE545" s="263"/>
      <c r="AGF545" s="263"/>
      <c r="AGG545" s="263"/>
      <c r="AGH545" s="263"/>
      <c r="AGI545" s="263"/>
      <c r="AGJ545" s="263"/>
      <c r="AGK545" s="263"/>
      <c r="AGL545" s="263"/>
      <c r="AGM545" s="263"/>
      <c r="AGN545" s="263"/>
      <c r="AGO545" s="263"/>
      <c r="AGP545" s="263"/>
      <c r="AGQ545" s="263"/>
      <c r="AGR545" s="263"/>
      <c r="AGS545" s="263"/>
      <c r="AGT545" s="263"/>
      <c r="AGU545" s="263"/>
      <c r="AGV545" s="263"/>
      <c r="AGW545" s="263"/>
      <c r="AGX545" s="263"/>
      <c r="AGY545" s="263"/>
      <c r="AGZ545" s="263"/>
      <c r="AHA545" s="263"/>
      <c r="AHB545" s="263"/>
      <c r="AHC545" s="263"/>
      <c r="AHD545" s="263"/>
      <c r="AHE545" s="263"/>
      <c r="AHF545" s="263"/>
      <c r="AHG545" s="263"/>
      <c r="AHH545" s="263"/>
      <c r="AHI545" s="263"/>
      <c r="AHJ545" s="263"/>
      <c r="AHK545" s="263"/>
      <c r="AHL545" s="263"/>
      <c r="AHM545" s="263"/>
      <c r="AHN545" s="263"/>
      <c r="AHO545" s="263"/>
      <c r="AHP545" s="263"/>
      <c r="AHQ545" s="263"/>
      <c r="AHR545" s="263"/>
      <c r="AHS545" s="263"/>
      <c r="AHT545" s="263"/>
      <c r="AHU545" s="263"/>
      <c r="AHV545" s="263"/>
      <c r="AHW545" s="263"/>
      <c r="AHX545" s="263"/>
      <c r="AHY545" s="263"/>
      <c r="AHZ545" s="263"/>
      <c r="AIA545" s="263"/>
      <c r="AIB545" s="263"/>
      <c r="AIC545" s="263"/>
      <c r="AID545" s="263"/>
      <c r="AIE545" s="263"/>
      <c r="AIF545" s="263"/>
      <c r="AIG545" s="263"/>
      <c r="AIH545" s="263"/>
      <c r="AII545" s="263"/>
      <c r="AIJ545" s="263"/>
      <c r="AIK545" s="263"/>
      <c r="AIL545" s="263"/>
      <c r="AIM545" s="263"/>
      <c r="AIN545" s="263"/>
      <c r="AIO545" s="263"/>
      <c r="AIP545" s="263"/>
      <c r="AIQ545" s="263"/>
      <c r="AIR545" s="263"/>
      <c r="AIS545" s="263"/>
      <c r="AIT545" s="263"/>
      <c r="AIU545" s="263"/>
      <c r="AIV545" s="263"/>
      <c r="AIW545" s="263"/>
      <c r="AIX545" s="263"/>
      <c r="AIY545" s="263"/>
      <c r="AIZ545" s="263"/>
      <c r="AJA545" s="263"/>
      <c r="AJB545" s="263"/>
      <c r="AJC545" s="263"/>
      <c r="AJD545" s="263"/>
      <c r="AJE545" s="263"/>
      <c r="AJF545" s="263"/>
      <c r="AJG545" s="263"/>
      <c r="AJH545" s="263"/>
      <c r="AJI545" s="263"/>
      <c r="AJJ545" s="263"/>
      <c r="AJK545" s="263"/>
      <c r="AJL545" s="263"/>
      <c r="AJM545" s="263"/>
      <c r="AJN545" s="263"/>
      <c r="AJO545" s="263"/>
      <c r="AJP545" s="263"/>
      <c r="AJQ545" s="263"/>
      <c r="AJR545" s="263"/>
      <c r="AJS545" s="263"/>
      <c r="AJT545" s="263"/>
      <c r="AJU545" s="263"/>
      <c r="AJV545" s="263"/>
      <c r="AJW545" s="263"/>
      <c r="AJX545" s="263"/>
      <c r="AJY545" s="263"/>
      <c r="AJZ545" s="263"/>
      <c r="AKA545" s="263"/>
      <c r="AKB545" s="263"/>
      <c r="AKC545" s="263"/>
      <c r="AKD545" s="263"/>
      <c r="AKE545" s="263"/>
      <c r="AKF545" s="263"/>
      <c r="AKG545" s="263"/>
      <c r="AKH545" s="263"/>
      <c r="AKI545" s="263"/>
      <c r="AKJ545" s="263"/>
      <c r="AKK545" s="263"/>
      <c r="AKL545" s="263"/>
      <c r="AKM545" s="263"/>
      <c r="AKN545" s="263"/>
      <c r="AKO545" s="263"/>
      <c r="AKP545" s="263"/>
      <c r="AKQ545" s="263"/>
      <c r="AKR545" s="263"/>
      <c r="AKS545" s="263"/>
      <c r="AKT545" s="263"/>
      <c r="AKU545" s="263"/>
      <c r="AKV545" s="263"/>
      <c r="AKW545" s="263"/>
      <c r="AKX545" s="263"/>
      <c r="AKY545" s="263"/>
      <c r="AKZ545" s="263"/>
      <c r="ALA545" s="263"/>
      <c r="ALB545" s="263"/>
      <c r="ALC545" s="263"/>
      <c r="ALD545" s="263"/>
      <c r="ALE545" s="263"/>
      <c r="ALF545" s="263"/>
      <c r="ALG545" s="263"/>
      <c r="ALH545" s="263"/>
      <c r="ALI545" s="263"/>
      <c r="ALJ545" s="263"/>
      <c r="ALK545" s="263"/>
      <c r="ALL545" s="263"/>
      <c r="ALM545" s="263"/>
      <c r="ALN545" s="263"/>
      <c r="ALO545" s="263"/>
      <c r="ALP545" s="263"/>
      <c r="ALQ545" s="263"/>
      <c r="ALR545" s="263"/>
      <c r="ALS545" s="263"/>
      <c r="ALT545" s="263"/>
      <c r="ALU545" s="263"/>
      <c r="ALV545" s="263"/>
      <c r="ALW545" s="263"/>
      <c r="ALX545" s="263"/>
      <c r="ALY545" s="263"/>
      <c r="ALZ545" s="263"/>
      <c r="AMA545" s="263"/>
      <c r="AMB545" s="263"/>
      <c r="AMC545" s="263"/>
      <c r="AMD545" s="263"/>
      <c r="AME545" s="263"/>
      <c r="AMF545" s="263"/>
      <c r="AMG545" s="263"/>
      <c r="AMH545" s="263"/>
      <c r="AMI545" s="263"/>
      <c r="AMJ545" s="263"/>
      <c r="AMK545" s="263"/>
      <c r="AML545" s="263"/>
      <c r="AMM545" s="263"/>
      <c r="AMN545" s="263"/>
      <c r="AMO545" s="263"/>
      <c r="AMP545" s="263"/>
      <c r="AMQ545" s="263"/>
      <c r="AMR545" s="263"/>
      <c r="AMS545" s="263"/>
      <c r="AMT545" s="263"/>
      <c r="AMU545" s="263"/>
      <c r="AMV545" s="263"/>
      <c r="AMW545" s="263"/>
      <c r="AMX545" s="263"/>
      <c r="AMY545" s="263"/>
      <c r="AMZ545" s="263"/>
      <c r="ANA545" s="263"/>
      <c r="ANB545" s="263"/>
      <c r="ANC545" s="263"/>
      <c r="AND545" s="263"/>
      <c r="ANE545" s="263"/>
      <c r="ANF545" s="263"/>
      <c r="ANG545" s="263"/>
      <c r="ANH545" s="263"/>
      <c r="ANI545" s="263"/>
      <c r="ANJ545" s="263"/>
      <c r="ANK545" s="263"/>
      <c r="ANL545" s="263"/>
      <c r="ANM545" s="263"/>
      <c r="ANN545" s="263"/>
      <c r="ANO545" s="263"/>
      <c r="ANP545" s="263"/>
      <c r="ANQ545" s="263"/>
      <c r="ANR545" s="263"/>
      <c r="ANS545" s="263"/>
      <c r="ANT545" s="263"/>
      <c r="ANU545" s="263"/>
      <c r="ANV545" s="263"/>
      <c r="ANW545" s="263"/>
      <c r="ANX545" s="263"/>
      <c r="ANY545" s="263"/>
      <c r="ANZ545" s="263"/>
      <c r="AOA545" s="263"/>
      <c r="AOB545" s="263"/>
      <c r="AOC545" s="263"/>
      <c r="AOD545" s="263"/>
      <c r="AOE545" s="263"/>
      <c r="AOF545" s="263"/>
      <c r="AOG545" s="263"/>
      <c r="AOH545" s="263"/>
      <c r="AOI545" s="263"/>
      <c r="AOJ545" s="263"/>
      <c r="AOK545" s="263"/>
      <c r="AOL545" s="263"/>
      <c r="AOM545" s="263"/>
      <c r="AON545" s="263"/>
      <c r="AOO545" s="263"/>
      <c r="AOP545" s="263"/>
      <c r="AOQ545" s="263"/>
      <c r="AOR545" s="263"/>
      <c r="AOS545" s="263"/>
      <c r="AOT545" s="263"/>
      <c r="AOU545" s="263"/>
    </row>
    <row r="546" spans="1:1087" s="264" customFormat="1">
      <c r="A546" s="332"/>
      <c r="B546" s="328"/>
      <c r="C546" s="292"/>
      <c r="D546" s="292"/>
      <c r="E546" s="292"/>
      <c r="F546" s="333"/>
      <c r="G546" s="334"/>
      <c r="H546" s="334"/>
      <c r="I546" s="335"/>
      <c r="J546" s="292"/>
      <c r="K546" s="336"/>
      <c r="L546" s="292"/>
      <c r="N546" s="263"/>
      <c r="O546" s="263"/>
      <c r="P546" s="263"/>
      <c r="Q546" s="263"/>
      <c r="R546" s="263"/>
      <c r="S546" s="263"/>
      <c r="T546" s="263"/>
      <c r="U546" s="263"/>
      <c r="V546" s="263"/>
      <c r="W546" s="263"/>
      <c r="X546" s="263"/>
      <c r="Y546" s="263"/>
      <c r="Z546" s="263"/>
      <c r="AA546" s="263"/>
      <c r="AB546" s="263"/>
      <c r="AC546" s="263"/>
      <c r="AD546" s="263"/>
      <c r="AE546" s="263"/>
      <c r="AF546" s="263"/>
      <c r="AG546" s="263"/>
      <c r="AH546" s="263"/>
      <c r="AI546" s="263"/>
      <c r="AJ546" s="263"/>
      <c r="AK546" s="263"/>
      <c r="AL546" s="263"/>
      <c r="AM546" s="263"/>
      <c r="AN546" s="263"/>
      <c r="AO546" s="263"/>
      <c r="AP546" s="263"/>
      <c r="AQ546" s="263"/>
      <c r="AR546" s="263"/>
      <c r="AS546" s="263"/>
      <c r="AT546" s="263"/>
      <c r="AU546" s="263"/>
      <c r="AV546" s="263"/>
      <c r="AW546" s="263"/>
      <c r="AX546" s="263"/>
      <c r="AY546" s="263"/>
      <c r="AZ546" s="263"/>
      <c r="BA546" s="263"/>
      <c r="BB546" s="263"/>
      <c r="BC546" s="263"/>
      <c r="BD546" s="263"/>
      <c r="BE546" s="263"/>
      <c r="BF546" s="263"/>
      <c r="BG546" s="263"/>
      <c r="BH546" s="263"/>
      <c r="BI546" s="263"/>
      <c r="BJ546" s="263"/>
      <c r="BK546" s="263"/>
      <c r="BL546" s="263"/>
      <c r="BM546" s="263"/>
      <c r="BN546" s="263"/>
      <c r="BO546" s="263"/>
      <c r="BP546" s="263"/>
      <c r="BQ546" s="263"/>
      <c r="BR546" s="263"/>
      <c r="BS546" s="263"/>
      <c r="BT546" s="263"/>
      <c r="BU546" s="263"/>
      <c r="BV546" s="263"/>
      <c r="BW546" s="263"/>
      <c r="BX546" s="263"/>
      <c r="BY546" s="263"/>
      <c r="BZ546" s="263"/>
      <c r="CA546" s="263"/>
      <c r="CB546" s="263"/>
      <c r="CC546" s="263"/>
      <c r="CD546" s="263"/>
      <c r="CE546" s="263"/>
      <c r="CF546" s="263"/>
      <c r="CG546" s="263"/>
      <c r="CH546" s="263"/>
      <c r="CI546" s="263"/>
      <c r="CJ546" s="263"/>
      <c r="CK546" s="263"/>
      <c r="CL546" s="263"/>
      <c r="CM546" s="263"/>
      <c r="CN546" s="263"/>
      <c r="CO546" s="263"/>
      <c r="CP546" s="263"/>
      <c r="CQ546" s="263"/>
      <c r="CR546" s="263"/>
      <c r="CS546" s="263"/>
      <c r="CT546" s="263"/>
      <c r="CU546" s="263"/>
      <c r="CV546" s="263"/>
      <c r="CW546" s="263"/>
      <c r="CX546" s="263"/>
      <c r="CY546" s="263"/>
      <c r="CZ546" s="263"/>
      <c r="DA546" s="263"/>
      <c r="DB546" s="263"/>
      <c r="DC546" s="263"/>
      <c r="DD546" s="263"/>
      <c r="DE546" s="263"/>
      <c r="DF546" s="263"/>
      <c r="DG546" s="263"/>
      <c r="DH546" s="263"/>
      <c r="DI546" s="263"/>
      <c r="DJ546" s="263"/>
      <c r="DK546" s="263"/>
      <c r="DL546" s="263"/>
      <c r="DM546" s="263"/>
      <c r="DN546" s="263"/>
      <c r="DO546" s="263"/>
      <c r="DP546" s="263"/>
      <c r="DQ546" s="263"/>
      <c r="DR546" s="263"/>
      <c r="DS546" s="263"/>
      <c r="DT546" s="263"/>
      <c r="DU546" s="263"/>
      <c r="DV546" s="263"/>
      <c r="DW546" s="263"/>
      <c r="DX546" s="263"/>
      <c r="DY546" s="263"/>
      <c r="DZ546" s="263"/>
      <c r="EA546" s="263"/>
      <c r="EB546" s="263"/>
      <c r="EC546" s="263"/>
      <c r="ED546" s="263"/>
      <c r="EE546" s="263"/>
      <c r="EF546" s="263"/>
      <c r="EG546" s="263"/>
      <c r="EH546" s="263"/>
      <c r="EI546" s="263"/>
      <c r="EJ546" s="263"/>
      <c r="EK546" s="263"/>
      <c r="EL546" s="263"/>
      <c r="EM546" s="263"/>
      <c r="EN546" s="263"/>
      <c r="EO546" s="263"/>
      <c r="EP546" s="263"/>
      <c r="EQ546" s="263"/>
      <c r="ER546" s="263"/>
      <c r="ES546" s="263"/>
      <c r="ET546" s="263"/>
      <c r="EU546" s="263"/>
      <c r="EV546" s="263"/>
      <c r="EW546" s="263"/>
      <c r="EX546" s="263"/>
      <c r="EY546" s="263"/>
      <c r="EZ546" s="263"/>
      <c r="FA546" s="263"/>
      <c r="FB546" s="263"/>
      <c r="FC546" s="263"/>
      <c r="FD546" s="263"/>
      <c r="FE546" s="263"/>
      <c r="FF546" s="263"/>
      <c r="FG546" s="263"/>
      <c r="FH546" s="263"/>
      <c r="FI546" s="263"/>
      <c r="FJ546" s="263"/>
      <c r="FK546" s="263"/>
      <c r="FL546" s="263"/>
      <c r="FM546" s="263"/>
      <c r="FN546" s="263"/>
      <c r="FO546" s="263"/>
      <c r="FP546" s="263"/>
      <c r="FQ546" s="263"/>
      <c r="FR546" s="263"/>
      <c r="FS546" s="263"/>
      <c r="FT546" s="263"/>
      <c r="FU546" s="263"/>
      <c r="FV546" s="263"/>
      <c r="FW546" s="263"/>
      <c r="FX546" s="263"/>
      <c r="FY546" s="263"/>
      <c r="FZ546" s="263"/>
      <c r="GA546" s="263"/>
      <c r="GB546" s="263"/>
      <c r="GC546" s="263"/>
      <c r="GD546" s="263"/>
      <c r="GE546" s="263"/>
      <c r="GF546" s="263"/>
      <c r="GG546" s="263"/>
      <c r="GH546" s="263"/>
      <c r="GI546" s="263"/>
      <c r="GJ546" s="263"/>
      <c r="GK546" s="263"/>
      <c r="GL546" s="263"/>
      <c r="GM546" s="263"/>
      <c r="GN546" s="263"/>
      <c r="GO546" s="263"/>
      <c r="GP546" s="263"/>
      <c r="GQ546" s="263"/>
      <c r="GR546" s="263"/>
      <c r="GS546" s="263"/>
      <c r="GT546" s="263"/>
      <c r="GU546" s="263"/>
      <c r="GV546" s="263"/>
      <c r="GW546" s="263"/>
      <c r="GX546" s="263"/>
      <c r="GY546" s="263"/>
      <c r="GZ546" s="263"/>
      <c r="HA546" s="263"/>
      <c r="HB546" s="263"/>
      <c r="HC546" s="263"/>
      <c r="HD546" s="263"/>
      <c r="HE546" s="263"/>
      <c r="HF546" s="263"/>
      <c r="HG546" s="263"/>
      <c r="HH546" s="263"/>
      <c r="HI546" s="263"/>
      <c r="HJ546" s="263"/>
      <c r="HK546" s="263"/>
      <c r="HL546" s="263"/>
      <c r="HM546" s="263"/>
      <c r="HN546" s="263"/>
      <c r="HO546" s="263"/>
      <c r="HP546" s="263"/>
      <c r="HQ546" s="263"/>
      <c r="HR546" s="263"/>
      <c r="HS546" s="263"/>
      <c r="HT546" s="263"/>
      <c r="HU546" s="263"/>
      <c r="HV546" s="263"/>
      <c r="HW546" s="263"/>
      <c r="HX546" s="263"/>
      <c r="HY546" s="263"/>
      <c r="HZ546" s="263"/>
      <c r="IA546" s="263"/>
      <c r="IB546" s="263"/>
      <c r="IC546" s="263"/>
      <c r="ID546" s="263"/>
      <c r="IE546" s="263"/>
      <c r="IF546" s="263"/>
      <c r="IG546" s="263"/>
      <c r="IH546" s="263"/>
      <c r="II546" s="263"/>
      <c r="IJ546" s="263"/>
      <c r="IK546" s="263"/>
      <c r="IL546" s="263"/>
      <c r="IM546" s="263"/>
      <c r="IN546" s="263"/>
      <c r="IO546" s="263"/>
      <c r="IP546" s="263"/>
      <c r="IQ546" s="263"/>
      <c r="IR546" s="263"/>
      <c r="IS546" s="263"/>
      <c r="IT546" s="263"/>
      <c r="IU546" s="263"/>
      <c r="IV546" s="263"/>
      <c r="IW546" s="263"/>
      <c r="IX546" s="263"/>
      <c r="IY546" s="263"/>
      <c r="IZ546" s="263"/>
      <c r="JA546" s="263"/>
      <c r="JB546" s="263"/>
      <c r="JC546" s="263"/>
      <c r="JD546" s="263"/>
      <c r="JE546" s="263"/>
      <c r="JF546" s="263"/>
      <c r="JG546" s="263"/>
      <c r="JH546" s="263"/>
      <c r="JI546" s="263"/>
      <c r="JJ546" s="263"/>
      <c r="JK546" s="263"/>
      <c r="JL546" s="263"/>
      <c r="JM546" s="263"/>
      <c r="JN546" s="263"/>
      <c r="JO546" s="263"/>
      <c r="JP546" s="263"/>
      <c r="JQ546" s="263"/>
      <c r="JR546" s="263"/>
      <c r="JS546" s="263"/>
      <c r="JT546" s="263"/>
      <c r="JU546" s="263"/>
      <c r="JV546" s="263"/>
      <c r="JW546" s="263"/>
      <c r="JX546" s="263"/>
      <c r="JY546" s="263"/>
      <c r="JZ546" s="263"/>
      <c r="KA546" s="263"/>
      <c r="KB546" s="263"/>
      <c r="KC546" s="263"/>
      <c r="KD546" s="263"/>
      <c r="KE546" s="263"/>
      <c r="KF546" s="263"/>
      <c r="KG546" s="263"/>
      <c r="KH546" s="263"/>
      <c r="KI546" s="263"/>
      <c r="KJ546" s="263"/>
      <c r="KK546" s="263"/>
      <c r="KL546" s="263"/>
      <c r="KM546" s="263"/>
      <c r="KN546" s="263"/>
      <c r="KO546" s="263"/>
      <c r="KP546" s="263"/>
      <c r="KQ546" s="263"/>
      <c r="KR546" s="263"/>
      <c r="KS546" s="263"/>
      <c r="KT546" s="263"/>
      <c r="KU546" s="263"/>
      <c r="KV546" s="263"/>
      <c r="KW546" s="263"/>
      <c r="KX546" s="263"/>
      <c r="KY546" s="263"/>
      <c r="KZ546" s="263"/>
      <c r="LA546" s="263"/>
      <c r="LB546" s="263"/>
      <c r="LC546" s="263"/>
      <c r="LD546" s="263"/>
      <c r="LE546" s="263"/>
      <c r="LF546" s="263"/>
      <c r="LG546" s="263"/>
      <c r="LH546" s="263"/>
      <c r="LI546" s="263"/>
      <c r="LJ546" s="263"/>
      <c r="LK546" s="263"/>
      <c r="LL546" s="263"/>
      <c r="LM546" s="263"/>
      <c r="LN546" s="263"/>
      <c r="LO546" s="263"/>
      <c r="LP546" s="263"/>
      <c r="LQ546" s="263"/>
      <c r="LR546" s="263"/>
      <c r="LS546" s="263"/>
      <c r="LT546" s="263"/>
      <c r="LU546" s="263"/>
      <c r="LV546" s="263"/>
      <c r="LW546" s="263"/>
      <c r="LX546" s="263"/>
      <c r="LY546" s="263"/>
      <c r="LZ546" s="263"/>
      <c r="MA546" s="263"/>
      <c r="MB546" s="263"/>
      <c r="MC546" s="263"/>
      <c r="MD546" s="263"/>
      <c r="ME546" s="263"/>
      <c r="MF546" s="263"/>
      <c r="MG546" s="263"/>
      <c r="MH546" s="263"/>
      <c r="MI546" s="263"/>
      <c r="MJ546" s="263"/>
      <c r="MK546" s="263"/>
      <c r="ML546" s="263"/>
      <c r="MM546" s="263"/>
      <c r="MN546" s="263"/>
      <c r="MO546" s="263"/>
      <c r="MP546" s="263"/>
      <c r="MQ546" s="263"/>
      <c r="MR546" s="263"/>
      <c r="MS546" s="263"/>
      <c r="MT546" s="263"/>
      <c r="MU546" s="263"/>
      <c r="MV546" s="263"/>
      <c r="MW546" s="263"/>
      <c r="MX546" s="263"/>
      <c r="MY546" s="263"/>
      <c r="MZ546" s="263"/>
      <c r="NA546" s="263"/>
      <c r="NB546" s="263"/>
      <c r="NC546" s="263"/>
      <c r="ND546" s="263"/>
      <c r="NE546" s="263"/>
      <c r="NF546" s="263"/>
      <c r="NG546" s="263"/>
      <c r="NH546" s="263"/>
      <c r="NI546" s="263"/>
      <c r="NJ546" s="263"/>
      <c r="NK546" s="263"/>
      <c r="NL546" s="263"/>
      <c r="NM546" s="263"/>
      <c r="NN546" s="263"/>
      <c r="NO546" s="263"/>
      <c r="NP546" s="263"/>
      <c r="NQ546" s="263"/>
      <c r="NR546" s="263"/>
      <c r="NS546" s="263"/>
      <c r="NT546" s="263"/>
      <c r="NU546" s="263"/>
      <c r="NV546" s="263"/>
      <c r="NW546" s="263"/>
      <c r="NX546" s="263"/>
      <c r="NY546" s="263"/>
      <c r="NZ546" s="263"/>
      <c r="OA546" s="263"/>
      <c r="OB546" s="263"/>
      <c r="OC546" s="263"/>
      <c r="OD546" s="263"/>
      <c r="OE546" s="263"/>
      <c r="OF546" s="263"/>
      <c r="OG546" s="263"/>
      <c r="OH546" s="263"/>
      <c r="OI546" s="263"/>
      <c r="OJ546" s="263"/>
      <c r="OK546" s="263"/>
      <c r="OL546" s="263"/>
      <c r="OM546" s="263"/>
      <c r="ON546" s="263"/>
      <c r="OO546" s="263"/>
      <c r="OP546" s="263"/>
      <c r="OQ546" s="263"/>
      <c r="OR546" s="263"/>
      <c r="OS546" s="263"/>
      <c r="OT546" s="263"/>
      <c r="OU546" s="263"/>
      <c r="OV546" s="263"/>
      <c r="OW546" s="263"/>
      <c r="OX546" s="263"/>
      <c r="OY546" s="263"/>
      <c r="OZ546" s="263"/>
      <c r="PA546" s="263"/>
      <c r="PB546" s="263"/>
      <c r="PC546" s="263"/>
      <c r="PD546" s="263"/>
      <c r="PE546" s="263"/>
      <c r="PF546" s="263"/>
      <c r="PG546" s="263"/>
      <c r="PH546" s="263"/>
      <c r="PI546" s="263"/>
      <c r="PJ546" s="263"/>
      <c r="PK546" s="263"/>
      <c r="PL546" s="263"/>
      <c r="PM546" s="263"/>
      <c r="PN546" s="263"/>
      <c r="PO546" s="263"/>
      <c r="PP546" s="263"/>
      <c r="PQ546" s="263"/>
      <c r="PR546" s="263"/>
      <c r="PS546" s="263"/>
      <c r="PT546" s="263"/>
      <c r="PU546" s="263"/>
      <c r="PV546" s="263"/>
      <c r="PW546" s="263"/>
      <c r="PX546" s="263"/>
      <c r="PY546" s="263"/>
      <c r="PZ546" s="263"/>
      <c r="QA546" s="263"/>
      <c r="QB546" s="263"/>
      <c r="QC546" s="263"/>
      <c r="QD546" s="263"/>
      <c r="QE546" s="263"/>
      <c r="QF546" s="263"/>
      <c r="QG546" s="263"/>
      <c r="QH546" s="263"/>
      <c r="QI546" s="263"/>
      <c r="QJ546" s="263"/>
      <c r="QK546" s="263"/>
      <c r="QL546" s="263"/>
      <c r="QM546" s="263"/>
      <c r="QN546" s="263"/>
      <c r="QO546" s="263"/>
      <c r="QP546" s="263"/>
      <c r="QQ546" s="263"/>
      <c r="QR546" s="263"/>
      <c r="QS546" s="263"/>
      <c r="QT546" s="263"/>
      <c r="QU546" s="263"/>
      <c r="QV546" s="263"/>
      <c r="QW546" s="263"/>
      <c r="QX546" s="263"/>
      <c r="QY546" s="263"/>
      <c r="QZ546" s="263"/>
      <c r="RA546" s="263"/>
      <c r="RB546" s="263"/>
      <c r="RC546" s="263"/>
      <c r="RD546" s="263"/>
      <c r="RE546" s="263"/>
      <c r="RF546" s="263"/>
      <c r="RG546" s="263"/>
      <c r="RH546" s="263"/>
      <c r="RI546" s="263"/>
      <c r="RJ546" s="263"/>
      <c r="RK546" s="263"/>
      <c r="RL546" s="263"/>
      <c r="RM546" s="263"/>
      <c r="RN546" s="263"/>
      <c r="RO546" s="263"/>
      <c r="RP546" s="263"/>
      <c r="RQ546" s="263"/>
      <c r="RR546" s="263"/>
      <c r="RS546" s="263"/>
      <c r="RT546" s="263"/>
      <c r="RU546" s="263"/>
      <c r="RV546" s="263"/>
      <c r="RW546" s="263"/>
      <c r="RX546" s="263"/>
      <c r="RY546" s="263"/>
      <c r="RZ546" s="263"/>
      <c r="SA546" s="263"/>
      <c r="SB546" s="263"/>
      <c r="SC546" s="263"/>
      <c r="SD546" s="263"/>
      <c r="SE546" s="263"/>
      <c r="SF546" s="263"/>
      <c r="SG546" s="263"/>
      <c r="SH546" s="263"/>
      <c r="SI546" s="263"/>
      <c r="SJ546" s="263"/>
      <c r="SK546" s="263"/>
      <c r="SL546" s="263"/>
      <c r="SM546" s="263"/>
      <c r="SN546" s="263"/>
      <c r="SO546" s="263"/>
      <c r="SP546" s="263"/>
      <c r="SQ546" s="263"/>
      <c r="SR546" s="263"/>
      <c r="SS546" s="263"/>
      <c r="ST546" s="263"/>
      <c r="SU546" s="263"/>
      <c r="SV546" s="263"/>
      <c r="SW546" s="263"/>
      <c r="SX546" s="263"/>
      <c r="SY546" s="263"/>
      <c r="SZ546" s="263"/>
      <c r="TA546" s="263"/>
      <c r="TB546" s="263"/>
      <c r="TC546" s="263"/>
      <c r="TD546" s="263"/>
      <c r="TE546" s="263"/>
      <c r="TF546" s="263"/>
      <c r="TG546" s="263"/>
      <c r="TH546" s="263"/>
      <c r="TI546" s="263"/>
      <c r="TJ546" s="263"/>
      <c r="TK546" s="263"/>
      <c r="TL546" s="263"/>
      <c r="TM546" s="263"/>
      <c r="TN546" s="263"/>
      <c r="TO546" s="263"/>
      <c r="TP546" s="263"/>
      <c r="TQ546" s="263"/>
      <c r="TR546" s="263"/>
      <c r="TS546" s="263"/>
      <c r="TT546" s="263"/>
      <c r="TU546" s="263"/>
      <c r="TV546" s="263"/>
      <c r="TW546" s="263"/>
      <c r="TX546" s="263"/>
      <c r="TY546" s="263"/>
      <c r="TZ546" s="263"/>
      <c r="UA546" s="263"/>
      <c r="UB546" s="263"/>
      <c r="UC546" s="263"/>
      <c r="UD546" s="263"/>
      <c r="UE546" s="263"/>
      <c r="UF546" s="263"/>
      <c r="UG546" s="263"/>
      <c r="UH546" s="263"/>
      <c r="UI546" s="263"/>
      <c r="UJ546" s="263"/>
      <c r="UK546" s="263"/>
      <c r="UL546" s="263"/>
      <c r="UM546" s="263"/>
      <c r="UN546" s="263"/>
      <c r="UO546" s="263"/>
      <c r="UP546" s="263"/>
      <c r="UQ546" s="263"/>
      <c r="UR546" s="263"/>
      <c r="US546" s="263"/>
      <c r="UT546" s="263"/>
      <c r="UU546" s="263"/>
      <c r="UV546" s="263"/>
      <c r="UW546" s="263"/>
      <c r="UX546" s="263"/>
      <c r="UY546" s="263"/>
      <c r="UZ546" s="263"/>
      <c r="VA546" s="263"/>
      <c r="VB546" s="263"/>
      <c r="VC546" s="263"/>
      <c r="VD546" s="263"/>
      <c r="VE546" s="263"/>
      <c r="VF546" s="263"/>
      <c r="VG546" s="263"/>
      <c r="VH546" s="263"/>
      <c r="VI546" s="263"/>
      <c r="VJ546" s="263"/>
      <c r="VK546" s="263"/>
      <c r="VL546" s="263"/>
      <c r="VM546" s="263"/>
      <c r="VN546" s="263"/>
      <c r="VO546" s="263"/>
      <c r="VP546" s="263"/>
      <c r="VQ546" s="263"/>
      <c r="VR546" s="263"/>
      <c r="VS546" s="263"/>
      <c r="VT546" s="263"/>
      <c r="VU546" s="263"/>
      <c r="VV546" s="263"/>
      <c r="VW546" s="263"/>
      <c r="VX546" s="263"/>
      <c r="VY546" s="263"/>
      <c r="VZ546" s="263"/>
      <c r="WA546" s="263"/>
      <c r="WB546" s="263"/>
      <c r="WC546" s="263"/>
      <c r="WD546" s="263"/>
      <c r="WE546" s="263"/>
      <c r="WF546" s="263"/>
      <c r="WG546" s="263"/>
      <c r="WH546" s="263"/>
      <c r="WI546" s="263"/>
      <c r="WJ546" s="263"/>
      <c r="WK546" s="263"/>
      <c r="WL546" s="263"/>
      <c r="WM546" s="263"/>
      <c r="WN546" s="263"/>
      <c r="WO546" s="263"/>
      <c r="WP546" s="263"/>
      <c r="WQ546" s="263"/>
      <c r="WR546" s="263"/>
      <c r="WS546" s="263"/>
      <c r="WT546" s="263"/>
      <c r="WU546" s="263"/>
      <c r="WV546" s="263"/>
      <c r="WW546" s="263"/>
      <c r="WX546" s="263"/>
      <c r="WY546" s="263"/>
      <c r="WZ546" s="263"/>
      <c r="XA546" s="263"/>
      <c r="XB546" s="263"/>
      <c r="XC546" s="263"/>
      <c r="XD546" s="263"/>
      <c r="XE546" s="263"/>
      <c r="XF546" s="263"/>
      <c r="XG546" s="263"/>
      <c r="XH546" s="263"/>
      <c r="XI546" s="263"/>
      <c r="XJ546" s="263"/>
      <c r="XK546" s="263"/>
      <c r="XL546" s="263"/>
      <c r="XM546" s="263"/>
      <c r="XN546" s="263"/>
      <c r="XO546" s="263"/>
      <c r="XP546" s="263"/>
      <c r="XQ546" s="263"/>
      <c r="XR546" s="263"/>
      <c r="XS546" s="263"/>
      <c r="XT546" s="263"/>
      <c r="XU546" s="263"/>
      <c r="XV546" s="263"/>
      <c r="XW546" s="263"/>
      <c r="XX546" s="263"/>
      <c r="XY546" s="263"/>
      <c r="XZ546" s="263"/>
      <c r="YA546" s="263"/>
      <c r="YB546" s="263"/>
      <c r="YC546" s="263"/>
      <c r="YD546" s="263"/>
      <c r="YE546" s="263"/>
      <c r="YF546" s="263"/>
      <c r="YG546" s="263"/>
      <c r="YH546" s="263"/>
      <c r="YI546" s="263"/>
      <c r="YJ546" s="263"/>
      <c r="YK546" s="263"/>
      <c r="YL546" s="263"/>
      <c r="YM546" s="263"/>
      <c r="YN546" s="263"/>
      <c r="YO546" s="263"/>
      <c r="YP546" s="263"/>
      <c r="YQ546" s="263"/>
      <c r="YR546" s="263"/>
      <c r="YS546" s="263"/>
      <c r="YT546" s="263"/>
      <c r="YU546" s="263"/>
      <c r="YV546" s="263"/>
      <c r="YW546" s="263"/>
      <c r="YX546" s="263"/>
      <c r="YY546" s="263"/>
      <c r="YZ546" s="263"/>
      <c r="ZA546" s="263"/>
      <c r="ZB546" s="263"/>
      <c r="ZC546" s="263"/>
      <c r="ZD546" s="263"/>
      <c r="ZE546" s="263"/>
      <c r="ZF546" s="263"/>
      <c r="ZG546" s="263"/>
      <c r="ZH546" s="263"/>
      <c r="ZI546" s="263"/>
      <c r="ZJ546" s="263"/>
      <c r="ZK546" s="263"/>
      <c r="ZL546" s="263"/>
      <c r="ZM546" s="263"/>
      <c r="ZN546" s="263"/>
      <c r="ZO546" s="263"/>
      <c r="ZP546" s="263"/>
      <c r="ZQ546" s="263"/>
      <c r="ZR546" s="263"/>
      <c r="ZS546" s="263"/>
      <c r="ZT546" s="263"/>
      <c r="ZU546" s="263"/>
      <c r="ZV546" s="263"/>
      <c r="ZW546" s="263"/>
      <c r="ZX546" s="263"/>
      <c r="ZY546" s="263"/>
      <c r="ZZ546" s="263"/>
      <c r="AAA546" s="263"/>
      <c r="AAB546" s="263"/>
      <c r="AAC546" s="263"/>
      <c r="AAD546" s="263"/>
      <c r="AAE546" s="263"/>
      <c r="AAF546" s="263"/>
      <c r="AAG546" s="263"/>
      <c r="AAH546" s="263"/>
      <c r="AAI546" s="263"/>
      <c r="AAJ546" s="263"/>
      <c r="AAK546" s="263"/>
      <c r="AAL546" s="263"/>
      <c r="AAM546" s="263"/>
      <c r="AAN546" s="263"/>
      <c r="AAO546" s="263"/>
      <c r="AAP546" s="263"/>
      <c r="AAQ546" s="263"/>
      <c r="AAR546" s="263"/>
      <c r="AAS546" s="263"/>
      <c r="AAT546" s="263"/>
      <c r="AAU546" s="263"/>
      <c r="AAV546" s="263"/>
      <c r="AAW546" s="263"/>
      <c r="AAX546" s="263"/>
      <c r="AAY546" s="263"/>
      <c r="AAZ546" s="263"/>
      <c r="ABA546" s="263"/>
      <c r="ABB546" s="263"/>
      <c r="ABC546" s="263"/>
      <c r="ABD546" s="263"/>
      <c r="ABE546" s="263"/>
      <c r="ABF546" s="263"/>
      <c r="ABG546" s="263"/>
      <c r="ABH546" s="263"/>
      <c r="ABI546" s="263"/>
      <c r="ABJ546" s="263"/>
      <c r="ABK546" s="263"/>
      <c r="ABL546" s="263"/>
      <c r="ABM546" s="263"/>
      <c r="ABN546" s="263"/>
      <c r="ABO546" s="263"/>
      <c r="ABP546" s="263"/>
      <c r="ABQ546" s="263"/>
      <c r="ABR546" s="263"/>
      <c r="ABS546" s="263"/>
      <c r="ABT546" s="263"/>
      <c r="ABU546" s="263"/>
      <c r="ABV546" s="263"/>
      <c r="ABW546" s="263"/>
      <c r="ABX546" s="263"/>
      <c r="ABY546" s="263"/>
      <c r="ABZ546" s="263"/>
      <c r="ACA546" s="263"/>
      <c r="ACB546" s="263"/>
      <c r="ACC546" s="263"/>
      <c r="ACD546" s="263"/>
      <c r="ACE546" s="263"/>
      <c r="ACF546" s="263"/>
      <c r="ACG546" s="263"/>
      <c r="ACH546" s="263"/>
      <c r="ACI546" s="263"/>
      <c r="ACJ546" s="263"/>
      <c r="ACK546" s="263"/>
      <c r="ACL546" s="263"/>
      <c r="ACM546" s="263"/>
      <c r="ACN546" s="263"/>
      <c r="ACO546" s="263"/>
      <c r="ACP546" s="263"/>
      <c r="ACQ546" s="263"/>
      <c r="ACR546" s="263"/>
      <c r="ACS546" s="263"/>
      <c r="ACT546" s="263"/>
      <c r="ACU546" s="263"/>
      <c r="ACV546" s="263"/>
      <c r="ACW546" s="263"/>
      <c r="ACX546" s="263"/>
      <c r="ACY546" s="263"/>
      <c r="ACZ546" s="263"/>
      <c r="ADA546" s="263"/>
      <c r="ADB546" s="263"/>
      <c r="ADC546" s="263"/>
      <c r="ADD546" s="263"/>
      <c r="ADE546" s="263"/>
      <c r="ADF546" s="263"/>
      <c r="ADG546" s="263"/>
      <c r="ADH546" s="263"/>
      <c r="ADI546" s="263"/>
      <c r="ADJ546" s="263"/>
      <c r="ADK546" s="263"/>
      <c r="ADL546" s="263"/>
      <c r="ADM546" s="263"/>
      <c r="ADN546" s="263"/>
      <c r="ADO546" s="263"/>
      <c r="ADP546" s="263"/>
      <c r="ADQ546" s="263"/>
      <c r="ADR546" s="263"/>
      <c r="ADS546" s="263"/>
      <c r="ADT546" s="263"/>
      <c r="ADU546" s="263"/>
      <c r="ADV546" s="263"/>
      <c r="ADW546" s="263"/>
      <c r="ADX546" s="263"/>
      <c r="ADY546" s="263"/>
      <c r="ADZ546" s="263"/>
      <c r="AEA546" s="263"/>
      <c r="AEB546" s="263"/>
      <c r="AEC546" s="263"/>
      <c r="AED546" s="263"/>
      <c r="AEE546" s="263"/>
      <c r="AEF546" s="263"/>
      <c r="AEG546" s="263"/>
      <c r="AEH546" s="263"/>
      <c r="AEI546" s="263"/>
      <c r="AEJ546" s="263"/>
      <c r="AEK546" s="263"/>
      <c r="AEL546" s="263"/>
      <c r="AEM546" s="263"/>
      <c r="AEN546" s="263"/>
      <c r="AEO546" s="263"/>
      <c r="AEP546" s="263"/>
      <c r="AEQ546" s="263"/>
      <c r="AER546" s="263"/>
      <c r="AES546" s="263"/>
      <c r="AET546" s="263"/>
      <c r="AEU546" s="263"/>
      <c r="AEV546" s="263"/>
      <c r="AEW546" s="263"/>
      <c r="AEX546" s="263"/>
      <c r="AEY546" s="263"/>
      <c r="AEZ546" s="263"/>
      <c r="AFA546" s="263"/>
      <c r="AFB546" s="263"/>
      <c r="AFC546" s="263"/>
      <c r="AFD546" s="263"/>
      <c r="AFE546" s="263"/>
      <c r="AFF546" s="263"/>
      <c r="AFG546" s="263"/>
      <c r="AFH546" s="263"/>
      <c r="AFI546" s="263"/>
      <c r="AFJ546" s="263"/>
      <c r="AFK546" s="263"/>
      <c r="AFL546" s="263"/>
      <c r="AFM546" s="263"/>
      <c r="AFN546" s="263"/>
      <c r="AFO546" s="263"/>
      <c r="AFP546" s="263"/>
      <c r="AFQ546" s="263"/>
      <c r="AFR546" s="263"/>
      <c r="AFS546" s="263"/>
      <c r="AFT546" s="263"/>
      <c r="AFU546" s="263"/>
      <c r="AFV546" s="263"/>
      <c r="AFW546" s="263"/>
      <c r="AFX546" s="263"/>
      <c r="AFY546" s="263"/>
      <c r="AFZ546" s="263"/>
      <c r="AGA546" s="263"/>
      <c r="AGB546" s="263"/>
      <c r="AGC546" s="263"/>
      <c r="AGD546" s="263"/>
      <c r="AGE546" s="263"/>
      <c r="AGF546" s="263"/>
      <c r="AGG546" s="263"/>
      <c r="AGH546" s="263"/>
      <c r="AGI546" s="263"/>
      <c r="AGJ546" s="263"/>
      <c r="AGK546" s="263"/>
      <c r="AGL546" s="263"/>
      <c r="AGM546" s="263"/>
      <c r="AGN546" s="263"/>
      <c r="AGO546" s="263"/>
      <c r="AGP546" s="263"/>
      <c r="AGQ546" s="263"/>
      <c r="AGR546" s="263"/>
      <c r="AGS546" s="263"/>
      <c r="AGT546" s="263"/>
      <c r="AGU546" s="263"/>
      <c r="AGV546" s="263"/>
      <c r="AGW546" s="263"/>
      <c r="AGX546" s="263"/>
      <c r="AGY546" s="263"/>
      <c r="AGZ546" s="263"/>
      <c r="AHA546" s="263"/>
      <c r="AHB546" s="263"/>
      <c r="AHC546" s="263"/>
      <c r="AHD546" s="263"/>
      <c r="AHE546" s="263"/>
      <c r="AHF546" s="263"/>
      <c r="AHG546" s="263"/>
      <c r="AHH546" s="263"/>
      <c r="AHI546" s="263"/>
      <c r="AHJ546" s="263"/>
      <c r="AHK546" s="263"/>
      <c r="AHL546" s="263"/>
      <c r="AHM546" s="263"/>
      <c r="AHN546" s="263"/>
      <c r="AHO546" s="263"/>
      <c r="AHP546" s="263"/>
      <c r="AHQ546" s="263"/>
      <c r="AHR546" s="263"/>
      <c r="AHS546" s="263"/>
      <c r="AHT546" s="263"/>
      <c r="AHU546" s="263"/>
      <c r="AHV546" s="263"/>
      <c r="AHW546" s="263"/>
      <c r="AHX546" s="263"/>
      <c r="AHY546" s="263"/>
      <c r="AHZ546" s="263"/>
      <c r="AIA546" s="263"/>
      <c r="AIB546" s="263"/>
      <c r="AIC546" s="263"/>
      <c r="AID546" s="263"/>
      <c r="AIE546" s="263"/>
      <c r="AIF546" s="263"/>
      <c r="AIG546" s="263"/>
      <c r="AIH546" s="263"/>
      <c r="AII546" s="263"/>
      <c r="AIJ546" s="263"/>
      <c r="AIK546" s="263"/>
      <c r="AIL546" s="263"/>
      <c r="AIM546" s="263"/>
      <c r="AIN546" s="263"/>
      <c r="AIO546" s="263"/>
      <c r="AIP546" s="263"/>
      <c r="AIQ546" s="263"/>
      <c r="AIR546" s="263"/>
      <c r="AIS546" s="263"/>
      <c r="AIT546" s="263"/>
      <c r="AIU546" s="263"/>
      <c r="AIV546" s="263"/>
      <c r="AIW546" s="263"/>
      <c r="AIX546" s="263"/>
      <c r="AIY546" s="263"/>
      <c r="AIZ546" s="263"/>
      <c r="AJA546" s="263"/>
      <c r="AJB546" s="263"/>
      <c r="AJC546" s="263"/>
      <c r="AJD546" s="263"/>
      <c r="AJE546" s="263"/>
      <c r="AJF546" s="263"/>
      <c r="AJG546" s="263"/>
      <c r="AJH546" s="263"/>
      <c r="AJI546" s="263"/>
      <c r="AJJ546" s="263"/>
      <c r="AJK546" s="263"/>
      <c r="AJL546" s="263"/>
      <c r="AJM546" s="263"/>
      <c r="AJN546" s="263"/>
      <c r="AJO546" s="263"/>
      <c r="AJP546" s="263"/>
      <c r="AJQ546" s="263"/>
      <c r="AJR546" s="263"/>
      <c r="AJS546" s="263"/>
      <c r="AJT546" s="263"/>
      <c r="AJU546" s="263"/>
      <c r="AJV546" s="263"/>
      <c r="AJW546" s="263"/>
      <c r="AJX546" s="263"/>
      <c r="AJY546" s="263"/>
      <c r="AJZ546" s="263"/>
      <c r="AKA546" s="263"/>
      <c r="AKB546" s="263"/>
      <c r="AKC546" s="263"/>
      <c r="AKD546" s="263"/>
      <c r="AKE546" s="263"/>
      <c r="AKF546" s="263"/>
      <c r="AKG546" s="263"/>
      <c r="AKH546" s="263"/>
      <c r="AKI546" s="263"/>
      <c r="AKJ546" s="263"/>
      <c r="AKK546" s="263"/>
      <c r="AKL546" s="263"/>
      <c r="AKM546" s="263"/>
      <c r="AKN546" s="263"/>
      <c r="AKO546" s="263"/>
      <c r="AKP546" s="263"/>
      <c r="AKQ546" s="263"/>
      <c r="AKR546" s="263"/>
      <c r="AKS546" s="263"/>
      <c r="AKT546" s="263"/>
      <c r="AKU546" s="263"/>
      <c r="AKV546" s="263"/>
      <c r="AKW546" s="263"/>
      <c r="AKX546" s="263"/>
      <c r="AKY546" s="263"/>
      <c r="AKZ546" s="263"/>
      <c r="ALA546" s="263"/>
      <c r="ALB546" s="263"/>
      <c r="ALC546" s="263"/>
      <c r="ALD546" s="263"/>
      <c r="ALE546" s="263"/>
      <c r="ALF546" s="263"/>
      <c r="ALG546" s="263"/>
      <c r="ALH546" s="263"/>
      <c r="ALI546" s="263"/>
      <c r="ALJ546" s="263"/>
      <c r="ALK546" s="263"/>
      <c r="ALL546" s="263"/>
      <c r="ALM546" s="263"/>
      <c r="ALN546" s="263"/>
      <c r="ALO546" s="263"/>
      <c r="ALP546" s="263"/>
      <c r="ALQ546" s="263"/>
      <c r="ALR546" s="263"/>
      <c r="ALS546" s="263"/>
      <c r="ALT546" s="263"/>
      <c r="ALU546" s="263"/>
      <c r="ALV546" s="263"/>
      <c r="ALW546" s="263"/>
      <c r="ALX546" s="263"/>
      <c r="ALY546" s="263"/>
      <c r="ALZ546" s="263"/>
      <c r="AMA546" s="263"/>
      <c r="AMB546" s="263"/>
      <c r="AMC546" s="263"/>
      <c r="AMD546" s="263"/>
      <c r="AME546" s="263"/>
      <c r="AMF546" s="263"/>
      <c r="AMG546" s="263"/>
      <c r="AMH546" s="263"/>
      <c r="AMI546" s="263"/>
      <c r="AMJ546" s="263"/>
      <c r="AMK546" s="263"/>
      <c r="AML546" s="263"/>
      <c r="AMM546" s="263"/>
      <c r="AMN546" s="263"/>
      <c r="AMO546" s="263"/>
      <c r="AMP546" s="263"/>
      <c r="AMQ546" s="263"/>
      <c r="AMR546" s="263"/>
      <c r="AMS546" s="263"/>
      <c r="AMT546" s="263"/>
      <c r="AMU546" s="263"/>
      <c r="AMV546" s="263"/>
      <c r="AMW546" s="263"/>
      <c r="AMX546" s="263"/>
      <c r="AMY546" s="263"/>
      <c r="AMZ546" s="263"/>
      <c r="ANA546" s="263"/>
      <c r="ANB546" s="263"/>
      <c r="ANC546" s="263"/>
      <c r="AND546" s="263"/>
      <c r="ANE546" s="263"/>
      <c r="ANF546" s="263"/>
      <c r="ANG546" s="263"/>
      <c r="ANH546" s="263"/>
      <c r="ANI546" s="263"/>
      <c r="ANJ546" s="263"/>
      <c r="ANK546" s="263"/>
      <c r="ANL546" s="263"/>
      <c r="ANM546" s="263"/>
      <c r="ANN546" s="263"/>
      <c r="ANO546" s="263"/>
      <c r="ANP546" s="263"/>
      <c r="ANQ546" s="263"/>
      <c r="ANR546" s="263"/>
      <c r="ANS546" s="263"/>
      <c r="ANT546" s="263"/>
      <c r="ANU546" s="263"/>
      <c r="ANV546" s="263"/>
      <c r="ANW546" s="263"/>
      <c r="ANX546" s="263"/>
      <c r="ANY546" s="263"/>
      <c r="ANZ546" s="263"/>
      <c r="AOA546" s="263"/>
      <c r="AOB546" s="263"/>
      <c r="AOC546" s="263"/>
      <c r="AOD546" s="263"/>
      <c r="AOE546" s="263"/>
      <c r="AOF546" s="263"/>
      <c r="AOG546" s="263"/>
      <c r="AOH546" s="263"/>
      <c r="AOI546" s="263"/>
      <c r="AOJ546" s="263"/>
      <c r="AOK546" s="263"/>
      <c r="AOL546" s="263"/>
      <c r="AOM546" s="263"/>
      <c r="AON546" s="263"/>
      <c r="AOO546" s="263"/>
      <c r="AOP546" s="263"/>
      <c r="AOQ546" s="263"/>
      <c r="AOR546" s="263"/>
      <c r="AOS546" s="263"/>
      <c r="AOT546" s="263"/>
      <c r="AOU546" s="263"/>
    </row>
    <row r="547" spans="1:1087" s="264" customFormat="1">
      <c r="A547" s="332"/>
      <c r="B547" s="328"/>
      <c r="C547" s="292"/>
      <c r="D547" s="292"/>
      <c r="E547" s="292"/>
      <c r="F547" s="333"/>
      <c r="G547" s="334"/>
      <c r="H547" s="334"/>
      <c r="I547" s="335"/>
      <c r="J547" s="292"/>
      <c r="K547" s="336"/>
      <c r="L547" s="292"/>
      <c r="N547" s="263"/>
      <c r="O547" s="263"/>
      <c r="P547" s="263"/>
      <c r="Q547" s="263"/>
      <c r="R547" s="263"/>
      <c r="S547" s="263"/>
      <c r="T547" s="263"/>
      <c r="U547" s="263"/>
      <c r="V547" s="263"/>
      <c r="W547" s="263"/>
      <c r="X547" s="263"/>
      <c r="Y547" s="263"/>
      <c r="Z547" s="263"/>
      <c r="AA547" s="263"/>
      <c r="AB547" s="263"/>
      <c r="AC547" s="263"/>
      <c r="AD547" s="263"/>
      <c r="AE547" s="263"/>
      <c r="AF547" s="263"/>
      <c r="AG547" s="263"/>
      <c r="AH547" s="263"/>
      <c r="AI547" s="263"/>
      <c r="AJ547" s="263"/>
      <c r="AK547" s="263"/>
      <c r="AL547" s="263"/>
      <c r="AM547" s="263"/>
      <c r="AN547" s="263"/>
      <c r="AO547" s="263"/>
      <c r="AP547" s="263"/>
      <c r="AQ547" s="263"/>
      <c r="AR547" s="263"/>
      <c r="AS547" s="263"/>
      <c r="AT547" s="263"/>
      <c r="AU547" s="263"/>
      <c r="AV547" s="263"/>
      <c r="AW547" s="263"/>
      <c r="AX547" s="263"/>
      <c r="AY547" s="263"/>
      <c r="AZ547" s="263"/>
      <c r="BA547" s="263"/>
      <c r="BB547" s="263"/>
      <c r="BC547" s="263"/>
      <c r="BD547" s="263"/>
      <c r="BE547" s="263"/>
      <c r="BF547" s="263"/>
      <c r="BG547" s="263"/>
      <c r="BH547" s="263"/>
      <c r="BI547" s="263"/>
      <c r="BJ547" s="263"/>
      <c r="BK547" s="263"/>
      <c r="BL547" s="263"/>
      <c r="BM547" s="263"/>
      <c r="BN547" s="263"/>
      <c r="BO547" s="263"/>
      <c r="BP547" s="263"/>
      <c r="BQ547" s="263"/>
      <c r="BR547" s="263"/>
      <c r="BS547" s="263"/>
      <c r="BT547" s="263"/>
      <c r="BU547" s="263"/>
      <c r="BV547" s="263"/>
      <c r="BW547" s="263"/>
      <c r="BX547" s="263"/>
      <c r="BY547" s="263"/>
      <c r="BZ547" s="263"/>
      <c r="CA547" s="263"/>
      <c r="CB547" s="263"/>
      <c r="CC547" s="263"/>
      <c r="CD547" s="263"/>
      <c r="CE547" s="263"/>
      <c r="CF547" s="263"/>
      <c r="CG547" s="263"/>
      <c r="CH547" s="263"/>
      <c r="CI547" s="263"/>
      <c r="CJ547" s="263"/>
      <c r="CK547" s="263"/>
      <c r="CL547" s="263"/>
      <c r="CM547" s="263"/>
      <c r="CN547" s="263"/>
      <c r="CO547" s="263"/>
      <c r="CP547" s="263"/>
      <c r="CQ547" s="263"/>
      <c r="CR547" s="263"/>
      <c r="CS547" s="263"/>
      <c r="CT547" s="263"/>
      <c r="CU547" s="263"/>
      <c r="CV547" s="263"/>
      <c r="CW547" s="263"/>
      <c r="CX547" s="263"/>
      <c r="CY547" s="263"/>
      <c r="CZ547" s="263"/>
      <c r="DA547" s="263"/>
      <c r="DB547" s="263"/>
      <c r="DC547" s="263"/>
      <c r="DD547" s="263"/>
      <c r="DE547" s="263"/>
      <c r="DF547" s="263"/>
      <c r="DG547" s="263"/>
      <c r="DH547" s="263"/>
      <c r="DI547" s="263"/>
      <c r="DJ547" s="263"/>
      <c r="DK547" s="263"/>
      <c r="DL547" s="263"/>
      <c r="DM547" s="263"/>
      <c r="DN547" s="263"/>
      <c r="DO547" s="263"/>
      <c r="DP547" s="263"/>
      <c r="DQ547" s="263"/>
      <c r="DR547" s="263"/>
      <c r="DS547" s="263"/>
      <c r="DT547" s="263"/>
      <c r="DU547" s="263"/>
      <c r="DV547" s="263"/>
      <c r="DW547" s="263"/>
      <c r="DX547" s="263"/>
      <c r="DY547" s="263"/>
      <c r="DZ547" s="263"/>
      <c r="EA547" s="263"/>
      <c r="EB547" s="263"/>
      <c r="EC547" s="263"/>
      <c r="ED547" s="263"/>
      <c r="EE547" s="263"/>
      <c r="EF547" s="263"/>
      <c r="EG547" s="263"/>
      <c r="EH547" s="263"/>
      <c r="EI547" s="263"/>
      <c r="EJ547" s="263"/>
      <c r="EK547" s="263"/>
      <c r="EL547" s="263"/>
      <c r="EM547" s="263"/>
      <c r="EN547" s="263"/>
      <c r="EO547" s="263"/>
      <c r="EP547" s="263"/>
      <c r="EQ547" s="263"/>
      <c r="ER547" s="263"/>
      <c r="ES547" s="263"/>
      <c r="ET547" s="263"/>
      <c r="EU547" s="263"/>
      <c r="EV547" s="263"/>
      <c r="EW547" s="263"/>
      <c r="EX547" s="263"/>
      <c r="EY547" s="263"/>
      <c r="EZ547" s="263"/>
      <c r="FA547" s="263"/>
      <c r="FB547" s="263"/>
      <c r="FC547" s="263"/>
      <c r="FD547" s="263"/>
      <c r="FE547" s="263"/>
      <c r="FF547" s="263"/>
      <c r="FG547" s="263"/>
      <c r="FH547" s="263"/>
      <c r="FI547" s="263"/>
      <c r="FJ547" s="263"/>
      <c r="FK547" s="263"/>
      <c r="FL547" s="263"/>
      <c r="FM547" s="263"/>
      <c r="FN547" s="263"/>
      <c r="FO547" s="263"/>
      <c r="FP547" s="263"/>
      <c r="FQ547" s="263"/>
      <c r="FR547" s="263"/>
      <c r="FS547" s="263"/>
      <c r="FT547" s="263"/>
      <c r="FU547" s="263"/>
      <c r="FV547" s="263"/>
      <c r="FW547" s="263"/>
      <c r="FX547" s="263"/>
      <c r="FY547" s="263"/>
      <c r="FZ547" s="263"/>
      <c r="GA547" s="263"/>
      <c r="GB547" s="263"/>
      <c r="GC547" s="263"/>
      <c r="GD547" s="263"/>
      <c r="GE547" s="263"/>
      <c r="GF547" s="263"/>
      <c r="GG547" s="263"/>
      <c r="GH547" s="263"/>
      <c r="GI547" s="263"/>
      <c r="GJ547" s="263"/>
      <c r="GK547" s="263"/>
      <c r="GL547" s="263"/>
      <c r="GM547" s="263"/>
      <c r="GN547" s="263"/>
      <c r="GO547" s="263"/>
      <c r="GP547" s="263"/>
      <c r="GQ547" s="263"/>
      <c r="GR547" s="263"/>
      <c r="GS547" s="263"/>
      <c r="GT547" s="263"/>
      <c r="GU547" s="263"/>
      <c r="GV547" s="263"/>
      <c r="GW547" s="263"/>
      <c r="GX547" s="263"/>
      <c r="GY547" s="263"/>
      <c r="GZ547" s="263"/>
      <c r="HA547" s="263"/>
      <c r="HB547" s="263"/>
      <c r="HC547" s="263"/>
      <c r="HD547" s="263"/>
      <c r="HE547" s="263"/>
      <c r="HF547" s="263"/>
      <c r="HG547" s="263"/>
      <c r="HH547" s="263"/>
      <c r="HI547" s="263"/>
      <c r="HJ547" s="263"/>
      <c r="HK547" s="263"/>
      <c r="HL547" s="263"/>
      <c r="HM547" s="263"/>
      <c r="HN547" s="263"/>
      <c r="HO547" s="263"/>
      <c r="HP547" s="263"/>
      <c r="HQ547" s="263"/>
      <c r="HR547" s="263"/>
      <c r="HS547" s="263"/>
      <c r="HT547" s="263"/>
      <c r="HU547" s="263"/>
      <c r="HV547" s="263"/>
      <c r="HW547" s="263"/>
      <c r="HX547" s="263"/>
      <c r="HY547" s="263"/>
      <c r="HZ547" s="263"/>
      <c r="IA547" s="263"/>
      <c r="IB547" s="263"/>
      <c r="IC547" s="263"/>
      <c r="ID547" s="263"/>
      <c r="IE547" s="263"/>
      <c r="IF547" s="263"/>
      <c r="IG547" s="263"/>
      <c r="IH547" s="263"/>
      <c r="II547" s="263"/>
      <c r="IJ547" s="263"/>
      <c r="IK547" s="263"/>
      <c r="IL547" s="263"/>
      <c r="IM547" s="263"/>
      <c r="IN547" s="263"/>
      <c r="IO547" s="263"/>
      <c r="IP547" s="263"/>
      <c r="IQ547" s="263"/>
      <c r="IR547" s="263"/>
      <c r="IS547" s="263"/>
      <c r="IT547" s="263"/>
      <c r="IU547" s="263"/>
      <c r="IV547" s="263"/>
      <c r="IW547" s="263"/>
      <c r="IX547" s="263"/>
      <c r="IY547" s="263"/>
      <c r="IZ547" s="263"/>
      <c r="JA547" s="263"/>
      <c r="JB547" s="263"/>
      <c r="JC547" s="263"/>
      <c r="JD547" s="263"/>
      <c r="JE547" s="263"/>
      <c r="JF547" s="263"/>
      <c r="JG547" s="263"/>
      <c r="JH547" s="263"/>
      <c r="JI547" s="263"/>
      <c r="JJ547" s="263"/>
      <c r="JK547" s="263"/>
      <c r="JL547" s="263"/>
      <c r="JM547" s="263"/>
      <c r="JN547" s="263"/>
      <c r="JO547" s="263"/>
      <c r="JP547" s="263"/>
      <c r="JQ547" s="263"/>
      <c r="JR547" s="263"/>
      <c r="JS547" s="263"/>
      <c r="JT547" s="263"/>
      <c r="JU547" s="263"/>
      <c r="JV547" s="263"/>
      <c r="JW547" s="263"/>
      <c r="JX547" s="263"/>
      <c r="JY547" s="263"/>
      <c r="JZ547" s="263"/>
      <c r="KA547" s="263"/>
      <c r="KB547" s="263"/>
      <c r="KC547" s="263"/>
      <c r="KD547" s="263"/>
      <c r="KE547" s="263"/>
      <c r="KF547" s="263"/>
      <c r="KG547" s="263"/>
      <c r="KH547" s="263"/>
      <c r="KI547" s="263"/>
      <c r="KJ547" s="263"/>
      <c r="KK547" s="263"/>
      <c r="KL547" s="263"/>
      <c r="KM547" s="263"/>
      <c r="KN547" s="263"/>
      <c r="KO547" s="263"/>
      <c r="KP547" s="263"/>
      <c r="KQ547" s="263"/>
      <c r="KR547" s="263"/>
      <c r="KS547" s="263"/>
      <c r="KT547" s="263"/>
      <c r="KU547" s="263"/>
      <c r="KV547" s="263"/>
      <c r="KW547" s="263"/>
      <c r="KX547" s="263"/>
      <c r="KY547" s="263"/>
      <c r="KZ547" s="263"/>
      <c r="LA547" s="263"/>
      <c r="LB547" s="263"/>
      <c r="LC547" s="263"/>
      <c r="LD547" s="263"/>
      <c r="LE547" s="263"/>
      <c r="LF547" s="263"/>
      <c r="LG547" s="263"/>
      <c r="LH547" s="263"/>
      <c r="LI547" s="263"/>
      <c r="LJ547" s="263"/>
      <c r="LK547" s="263"/>
      <c r="LL547" s="263"/>
      <c r="LM547" s="263"/>
      <c r="LN547" s="263"/>
      <c r="LO547" s="263"/>
      <c r="LP547" s="263"/>
      <c r="LQ547" s="263"/>
      <c r="LR547" s="263"/>
      <c r="LS547" s="263"/>
      <c r="LT547" s="263"/>
      <c r="LU547" s="263"/>
      <c r="LV547" s="263"/>
      <c r="LW547" s="263"/>
      <c r="LX547" s="263"/>
      <c r="LY547" s="263"/>
      <c r="LZ547" s="263"/>
      <c r="MA547" s="263"/>
      <c r="MB547" s="263"/>
      <c r="MC547" s="263"/>
      <c r="MD547" s="263"/>
      <c r="ME547" s="263"/>
      <c r="MF547" s="263"/>
      <c r="MG547" s="263"/>
      <c r="MH547" s="263"/>
      <c r="MI547" s="263"/>
      <c r="MJ547" s="263"/>
      <c r="MK547" s="263"/>
      <c r="ML547" s="263"/>
      <c r="MM547" s="263"/>
      <c r="MN547" s="263"/>
      <c r="MO547" s="263"/>
      <c r="MP547" s="263"/>
      <c r="MQ547" s="263"/>
      <c r="MR547" s="263"/>
      <c r="MS547" s="263"/>
      <c r="MT547" s="263"/>
      <c r="MU547" s="263"/>
      <c r="MV547" s="263"/>
      <c r="MW547" s="263"/>
      <c r="MX547" s="263"/>
      <c r="MY547" s="263"/>
      <c r="MZ547" s="263"/>
      <c r="NA547" s="263"/>
      <c r="NB547" s="263"/>
      <c r="NC547" s="263"/>
      <c r="ND547" s="263"/>
      <c r="NE547" s="263"/>
      <c r="NF547" s="263"/>
      <c r="NG547" s="263"/>
      <c r="NH547" s="263"/>
      <c r="NI547" s="263"/>
      <c r="NJ547" s="263"/>
      <c r="NK547" s="263"/>
      <c r="NL547" s="263"/>
      <c r="NM547" s="263"/>
      <c r="NN547" s="263"/>
      <c r="NO547" s="263"/>
      <c r="NP547" s="263"/>
      <c r="NQ547" s="263"/>
      <c r="NR547" s="263"/>
      <c r="NS547" s="263"/>
      <c r="NT547" s="263"/>
      <c r="NU547" s="263"/>
      <c r="NV547" s="263"/>
      <c r="NW547" s="263"/>
      <c r="NX547" s="263"/>
      <c r="NY547" s="263"/>
      <c r="NZ547" s="263"/>
      <c r="OA547" s="263"/>
      <c r="OB547" s="263"/>
      <c r="OC547" s="263"/>
      <c r="OD547" s="263"/>
      <c r="OE547" s="263"/>
      <c r="OF547" s="263"/>
      <c r="OG547" s="263"/>
      <c r="OH547" s="263"/>
      <c r="OI547" s="263"/>
      <c r="OJ547" s="263"/>
      <c r="OK547" s="263"/>
      <c r="OL547" s="263"/>
      <c r="OM547" s="263"/>
      <c r="ON547" s="263"/>
      <c r="OO547" s="263"/>
      <c r="OP547" s="263"/>
      <c r="OQ547" s="263"/>
      <c r="OR547" s="263"/>
      <c r="OS547" s="263"/>
      <c r="OT547" s="263"/>
      <c r="OU547" s="263"/>
      <c r="OV547" s="263"/>
      <c r="OW547" s="263"/>
      <c r="OX547" s="263"/>
      <c r="OY547" s="263"/>
      <c r="OZ547" s="263"/>
      <c r="PA547" s="263"/>
      <c r="PB547" s="263"/>
      <c r="PC547" s="263"/>
      <c r="PD547" s="263"/>
      <c r="PE547" s="263"/>
      <c r="PF547" s="263"/>
      <c r="PG547" s="263"/>
      <c r="PH547" s="263"/>
      <c r="PI547" s="263"/>
      <c r="PJ547" s="263"/>
      <c r="PK547" s="263"/>
      <c r="PL547" s="263"/>
      <c r="PM547" s="263"/>
      <c r="PN547" s="263"/>
      <c r="PO547" s="263"/>
      <c r="PP547" s="263"/>
      <c r="PQ547" s="263"/>
      <c r="PR547" s="263"/>
      <c r="PS547" s="263"/>
      <c r="PT547" s="263"/>
      <c r="PU547" s="263"/>
      <c r="PV547" s="263"/>
      <c r="PW547" s="263"/>
      <c r="PX547" s="263"/>
      <c r="PY547" s="263"/>
      <c r="PZ547" s="263"/>
      <c r="QA547" s="263"/>
      <c r="QB547" s="263"/>
      <c r="QC547" s="263"/>
      <c r="QD547" s="263"/>
      <c r="QE547" s="263"/>
      <c r="QF547" s="263"/>
      <c r="QG547" s="263"/>
      <c r="QH547" s="263"/>
      <c r="QI547" s="263"/>
      <c r="QJ547" s="263"/>
      <c r="QK547" s="263"/>
      <c r="QL547" s="263"/>
      <c r="QM547" s="263"/>
      <c r="QN547" s="263"/>
      <c r="QO547" s="263"/>
      <c r="QP547" s="263"/>
      <c r="QQ547" s="263"/>
      <c r="QR547" s="263"/>
      <c r="QS547" s="263"/>
      <c r="QT547" s="263"/>
      <c r="QU547" s="263"/>
      <c r="QV547" s="263"/>
      <c r="QW547" s="263"/>
      <c r="QX547" s="263"/>
      <c r="QY547" s="263"/>
      <c r="QZ547" s="263"/>
      <c r="RA547" s="263"/>
      <c r="RB547" s="263"/>
      <c r="RC547" s="263"/>
      <c r="RD547" s="263"/>
      <c r="RE547" s="263"/>
      <c r="RF547" s="263"/>
      <c r="RG547" s="263"/>
      <c r="RH547" s="263"/>
      <c r="RI547" s="263"/>
      <c r="RJ547" s="263"/>
      <c r="RK547" s="263"/>
      <c r="RL547" s="263"/>
      <c r="RM547" s="263"/>
      <c r="RN547" s="263"/>
      <c r="RO547" s="263"/>
      <c r="RP547" s="263"/>
      <c r="RQ547" s="263"/>
      <c r="RR547" s="263"/>
      <c r="RS547" s="263"/>
      <c r="RT547" s="263"/>
      <c r="RU547" s="263"/>
      <c r="RV547" s="263"/>
      <c r="RW547" s="263"/>
      <c r="RX547" s="263"/>
      <c r="RY547" s="263"/>
      <c r="RZ547" s="263"/>
      <c r="SA547" s="263"/>
      <c r="SB547" s="263"/>
      <c r="SC547" s="263"/>
      <c r="SD547" s="263"/>
      <c r="SE547" s="263"/>
      <c r="SF547" s="263"/>
      <c r="SG547" s="263"/>
      <c r="SH547" s="263"/>
      <c r="SI547" s="263"/>
      <c r="SJ547" s="263"/>
      <c r="SK547" s="263"/>
      <c r="SL547" s="263"/>
      <c r="SM547" s="263"/>
      <c r="SN547" s="263"/>
      <c r="SO547" s="263"/>
      <c r="SP547" s="263"/>
      <c r="SQ547" s="263"/>
      <c r="SR547" s="263"/>
      <c r="SS547" s="263"/>
      <c r="ST547" s="263"/>
      <c r="SU547" s="263"/>
      <c r="SV547" s="263"/>
      <c r="SW547" s="263"/>
      <c r="SX547" s="263"/>
      <c r="SY547" s="263"/>
      <c r="SZ547" s="263"/>
      <c r="TA547" s="263"/>
      <c r="TB547" s="263"/>
      <c r="TC547" s="263"/>
      <c r="TD547" s="263"/>
      <c r="TE547" s="263"/>
      <c r="TF547" s="263"/>
      <c r="TG547" s="263"/>
      <c r="TH547" s="263"/>
      <c r="TI547" s="263"/>
      <c r="TJ547" s="263"/>
      <c r="TK547" s="263"/>
      <c r="TL547" s="263"/>
      <c r="TM547" s="263"/>
      <c r="TN547" s="263"/>
      <c r="TO547" s="263"/>
      <c r="TP547" s="263"/>
      <c r="TQ547" s="263"/>
      <c r="TR547" s="263"/>
      <c r="TS547" s="263"/>
      <c r="TT547" s="263"/>
      <c r="TU547" s="263"/>
      <c r="TV547" s="263"/>
      <c r="TW547" s="263"/>
      <c r="TX547" s="263"/>
      <c r="TY547" s="263"/>
      <c r="TZ547" s="263"/>
      <c r="UA547" s="263"/>
      <c r="UB547" s="263"/>
      <c r="UC547" s="263"/>
      <c r="UD547" s="263"/>
      <c r="UE547" s="263"/>
      <c r="UF547" s="263"/>
      <c r="UG547" s="263"/>
      <c r="UH547" s="263"/>
      <c r="UI547" s="263"/>
      <c r="UJ547" s="263"/>
      <c r="UK547" s="263"/>
      <c r="UL547" s="263"/>
      <c r="UM547" s="263"/>
      <c r="UN547" s="263"/>
      <c r="UO547" s="263"/>
      <c r="UP547" s="263"/>
      <c r="UQ547" s="263"/>
      <c r="UR547" s="263"/>
      <c r="US547" s="263"/>
      <c r="UT547" s="263"/>
      <c r="UU547" s="263"/>
      <c r="UV547" s="263"/>
      <c r="UW547" s="263"/>
      <c r="UX547" s="263"/>
      <c r="UY547" s="263"/>
      <c r="UZ547" s="263"/>
      <c r="VA547" s="263"/>
      <c r="VB547" s="263"/>
      <c r="VC547" s="263"/>
      <c r="VD547" s="263"/>
      <c r="VE547" s="263"/>
      <c r="VF547" s="263"/>
      <c r="VG547" s="263"/>
      <c r="VH547" s="263"/>
      <c r="VI547" s="263"/>
      <c r="VJ547" s="263"/>
      <c r="VK547" s="263"/>
      <c r="VL547" s="263"/>
      <c r="VM547" s="263"/>
      <c r="VN547" s="263"/>
      <c r="VO547" s="263"/>
      <c r="VP547" s="263"/>
      <c r="VQ547" s="263"/>
      <c r="VR547" s="263"/>
      <c r="VS547" s="263"/>
      <c r="VT547" s="263"/>
      <c r="VU547" s="263"/>
      <c r="VV547" s="263"/>
      <c r="VW547" s="263"/>
      <c r="VX547" s="263"/>
      <c r="VY547" s="263"/>
      <c r="VZ547" s="263"/>
      <c r="WA547" s="263"/>
      <c r="WB547" s="263"/>
      <c r="WC547" s="263"/>
      <c r="WD547" s="263"/>
      <c r="WE547" s="263"/>
      <c r="WF547" s="263"/>
      <c r="WG547" s="263"/>
      <c r="WH547" s="263"/>
      <c r="WI547" s="263"/>
      <c r="WJ547" s="263"/>
      <c r="WK547" s="263"/>
      <c r="WL547" s="263"/>
      <c r="WM547" s="263"/>
      <c r="WN547" s="263"/>
      <c r="WO547" s="263"/>
      <c r="WP547" s="263"/>
      <c r="WQ547" s="263"/>
      <c r="WR547" s="263"/>
      <c r="WS547" s="263"/>
      <c r="WT547" s="263"/>
      <c r="WU547" s="263"/>
      <c r="WV547" s="263"/>
      <c r="WW547" s="263"/>
      <c r="WX547" s="263"/>
      <c r="WY547" s="263"/>
      <c r="WZ547" s="263"/>
      <c r="XA547" s="263"/>
      <c r="XB547" s="263"/>
      <c r="XC547" s="263"/>
      <c r="XD547" s="263"/>
      <c r="XE547" s="263"/>
      <c r="XF547" s="263"/>
      <c r="XG547" s="263"/>
      <c r="XH547" s="263"/>
      <c r="XI547" s="263"/>
      <c r="XJ547" s="263"/>
      <c r="XK547" s="263"/>
      <c r="XL547" s="263"/>
      <c r="XM547" s="263"/>
      <c r="XN547" s="263"/>
      <c r="XO547" s="263"/>
      <c r="XP547" s="263"/>
      <c r="XQ547" s="263"/>
      <c r="XR547" s="263"/>
      <c r="XS547" s="263"/>
      <c r="XT547" s="263"/>
      <c r="XU547" s="263"/>
      <c r="XV547" s="263"/>
      <c r="XW547" s="263"/>
      <c r="XX547" s="263"/>
      <c r="XY547" s="263"/>
      <c r="XZ547" s="263"/>
      <c r="YA547" s="263"/>
      <c r="YB547" s="263"/>
      <c r="YC547" s="263"/>
      <c r="YD547" s="263"/>
      <c r="YE547" s="263"/>
      <c r="YF547" s="263"/>
      <c r="YG547" s="263"/>
      <c r="YH547" s="263"/>
      <c r="YI547" s="263"/>
      <c r="YJ547" s="263"/>
      <c r="YK547" s="263"/>
      <c r="YL547" s="263"/>
      <c r="YM547" s="263"/>
      <c r="YN547" s="263"/>
      <c r="YO547" s="263"/>
      <c r="YP547" s="263"/>
      <c r="YQ547" s="263"/>
      <c r="YR547" s="263"/>
      <c r="YS547" s="263"/>
      <c r="YT547" s="263"/>
      <c r="YU547" s="263"/>
      <c r="YV547" s="263"/>
      <c r="YW547" s="263"/>
      <c r="YX547" s="263"/>
      <c r="YY547" s="263"/>
      <c r="YZ547" s="263"/>
      <c r="ZA547" s="263"/>
      <c r="ZB547" s="263"/>
      <c r="ZC547" s="263"/>
      <c r="ZD547" s="263"/>
      <c r="ZE547" s="263"/>
      <c r="ZF547" s="263"/>
      <c r="ZG547" s="263"/>
      <c r="ZH547" s="263"/>
      <c r="ZI547" s="263"/>
      <c r="ZJ547" s="263"/>
      <c r="ZK547" s="263"/>
      <c r="ZL547" s="263"/>
      <c r="ZM547" s="263"/>
      <c r="ZN547" s="263"/>
      <c r="ZO547" s="263"/>
      <c r="ZP547" s="263"/>
      <c r="ZQ547" s="263"/>
      <c r="ZR547" s="263"/>
      <c r="ZS547" s="263"/>
      <c r="ZT547" s="263"/>
      <c r="ZU547" s="263"/>
      <c r="ZV547" s="263"/>
      <c r="ZW547" s="263"/>
      <c r="ZX547" s="263"/>
      <c r="ZY547" s="263"/>
      <c r="ZZ547" s="263"/>
      <c r="AAA547" s="263"/>
      <c r="AAB547" s="263"/>
      <c r="AAC547" s="263"/>
      <c r="AAD547" s="263"/>
      <c r="AAE547" s="263"/>
      <c r="AAF547" s="263"/>
      <c r="AAG547" s="263"/>
      <c r="AAH547" s="263"/>
      <c r="AAI547" s="263"/>
      <c r="AAJ547" s="263"/>
      <c r="AAK547" s="263"/>
      <c r="AAL547" s="263"/>
      <c r="AAM547" s="263"/>
      <c r="AAN547" s="263"/>
      <c r="AAO547" s="263"/>
      <c r="AAP547" s="263"/>
      <c r="AAQ547" s="263"/>
      <c r="AAR547" s="263"/>
      <c r="AAS547" s="263"/>
      <c r="AAT547" s="263"/>
      <c r="AAU547" s="263"/>
      <c r="AAV547" s="263"/>
      <c r="AAW547" s="263"/>
      <c r="AAX547" s="263"/>
      <c r="AAY547" s="263"/>
      <c r="AAZ547" s="263"/>
      <c r="ABA547" s="263"/>
      <c r="ABB547" s="263"/>
      <c r="ABC547" s="263"/>
      <c r="ABD547" s="263"/>
      <c r="ABE547" s="263"/>
      <c r="ABF547" s="263"/>
      <c r="ABG547" s="263"/>
      <c r="ABH547" s="263"/>
      <c r="ABI547" s="263"/>
      <c r="ABJ547" s="263"/>
      <c r="ABK547" s="263"/>
      <c r="ABL547" s="263"/>
      <c r="ABM547" s="263"/>
      <c r="ABN547" s="263"/>
      <c r="ABO547" s="263"/>
      <c r="ABP547" s="263"/>
      <c r="ABQ547" s="263"/>
      <c r="ABR547" s="263"/>
      <c r="ABS547" s="263"/>
      <c r="ABT547" s="263"/>
      <c r="ABU547" s="263"/>
      <c r="ABV547" s="263"/>
      <c r="ABW547" s="263"/>
      <c r="ABX547" s="263"/>
      <c r="ABY547" s="263"/>
      <c r="ABZ547" s="263"/>
      <c r="ACA547" s="263"/>
      <c r="ACB547" s="263"/>
      <c r="ACC547" s="263"/>
      <c r="ACD547" s="263"/>
      <c r="ACE547" s="263"/>
      <c r="ACF547" s="263"/>
      <c r="ACG547" s="263"/>
      <c r="ACH547" s="263"/>
      <c r="ACI547" s="263"/>
      <c r="ACJ547" s="263"/>
      <c r="ACK547" s="263"/>
      <c r="ACL547" s="263"/>
      <c r="ACM547" s="263"/>
      <c r="ACN547" s="263"/>
      <c r="ACO547" s="263"/>
      <c r="ACP547" s="263"/>
      <c r="ACQ547" s="263"/>
      <c r="ACR547" s="263"/>
      <c r="ACS547" s="263"/>
      <c r="ACT547" s="263"/>
      <c r="ACU547" s="263"/>
      <c r="ACV547" s="263"/>
      <c r="ACW547" s="263"/>
      <c r="ACX547" s="263"/>
      <c r="ACY547" s="263"/>
      <c r="ACZ547" s="263"/>
      <c r="ADA547" s="263"/>
      <c r="ADB547" s="263"/>
      <c r="ADC547" s="263"/>
      <c r="ADD547" s="263"/>
      <c r="ADE547" s="263"/>
      <c r="ADF547" s="263"/>
      <c r="ADG547" s="263"/>
      <c r="ADH547" s="263"/>
      <c r="ADI547" s="263"/>
      <c r="ADJ547" s="263"/>
      <c r="ADK547" s="263"/>
      <c r="ADL547" s="263"/>
      <c r="ADM547" s="263"/>
      <c r="ADN547" s="263"/>
      <c r="ADO547" s="263"/>
      <c r="ADP547" s="263"/>
      <c r="ADQ547" s="263"/>
      <c r="ADR547" s="263"/>
      <c r="ADS547" s="263"/>
      <c r="ADT547" s="263"/>
      <c r="ADU547" s="263"/>
      <c r="ADV547" s="263"/>
      <c r="ADW547" s="263"/>
      <c r="ADX547" s="263"/>
      <c r="ADY547" s="263"/>
      <c r="ADZ547" s="263"/>
      <c r="AEA547" s="263"/>
      <c r="AEB547" s="263"/>
      <c r="AEC547" s="263"/>
      <c r="AED547" s="263"/>
      <c r="AEE547" s="263"/>
      <c r="AEF547" s="263"/>
      <c r="AEG547" s="263"/>
      <c r="AEH547" s="263"/>
      <c r="AEI547" s="263"/>
      <c r="AEJ547" s="263"/>
      <c r="AEK547" s="263"/>
      <c r="AEL547" s="263"/>
      <c r="AEM547" s="263"/>
      <c r="AEN547" s="263"/>
      <c r="AEO547" s="263"/>
      <c r="AEP547" s="263"/>
      <c r="AEQ547" s="263"/>
      <c r="AER547" s="263"/>
      <c r="AES547" s="263"/>
      <c r="AET547" s="263"/>
      <c r="AEU547" s="263"/>
      <c r="AEV547" s="263"/>
      <c r="AEW547" s="263"/>
      <c r="AEX547" s="263"/>
      <c r="AEY547" s="263"/>
      <c r="AEZ547" s="263"/>
      <c r="AFA547" s="263"/>
      <c r="AFB547" s="263"/>
      <c r="AFC547" s="263"/>
      <c r="AFD547" s="263"/>
      <c r="AFE547" s="263"/>
      <c r="AFF547" s="263"/>
      <c r="AFG547" s="263"/>
      <c r="AFH547" s="263"/>
      <c r="AFI547" s="263"/>
      <c r="AFJ547" s="263"/>
      <c r="AFK547" s="263"/>
      <c r="AFL547" s="263"/>
      <c r="AFM547" s="263"/>
      <c r="AFN547" s="263"/>
      <c r="AFO547" s="263"/>
      <c r="AFP547" s="263"/>
      <c r="AFQ547" s="263"/>
      <c r="AFR547" s="263"/>
      <c r="AFS547" s="263"/>
      <c r="AFT547" s="263"/>
      <c r="AFU547" s="263"/>
      <c r="AFV547" s="263"/>
      <c r="AFW547" s="263"/>
      <c r="AFX547" s="263"/>
      <c r="AFY547" s="263"/>
      <c r="AFZ547" s="263"/>
      <c r="AGA547" s="263"/>
      <c r="AGB547" s="263"/>
      <c r="AGC547" s="263"/>
      <c r="AGD547" s="263"/>
      <c r="AGE547" s="263"/>
      <c r="AGF547" s="263"/>
      <c r="AGG547" s="263"/>
      <c r="AGH547" s="263"/>
      <c r="AGI547" s="263"/>
      <c r="AGJ547" s="263"/>
      <c r="AGK547" s="263"/>
      <c r="AGL547" s="263"/>
      <c r="AGM547" s="263"/>
      <c r="AGN547" s="263"/>
      <c r="AGO547" s="263"/>
      <c r="AGP547" s="263"/>
      <c r="AGQ547" s="263"/>
      <c r="AGR547" s="263"/>
      <c r="AGS547" s="263"/>
      <c r="AGT547" s="263"/>
      <c r="AGU547" s="263"/>
      <c r="AGV547" s="263"/>
      <c r="AGW547" s="263"/>
      <c r="AGX547" s="263"/>
      <c r="AGY547" s="263"/>
      <c r="AGZ547" s="263"/>
      <c r="AHA547" s="263"/>
      <c r="AHB547" s="263"/>
      <c r="AHC547" s="263"/>
      <c r="AHD547" s="263"/>
      <c r="AHE547" s="263"/>
      <c r="AHF547" s="263"/>
      <c r="AHG547" s="263"/>
      <c r="AHH547" s="263"/>
      <c r="AHI547" s="263"/>
      <c r="AHJ547" s="263"/>
      <c r="AHK547" s="263"/>
      <c r="AHL547" s="263"/>
      <c r="AHM547" s="263"/>
      <c r="AHN547" s="263"/>
      <c r="AHO547" s="263"/>
      <c r="AHP547" s="263"/>
      <c r="AHQ547" s="263"/>
      <c r="AHR547" s="263"/>
      <c r="AHS547" s="263"/>
      <c r="AHT547" s="263"/>
      <c r="AHU547" s="263"/>
      <c r="AHV547" s="263"/>
      <c r="AHW547" s="263"/>
      <c r="AHX547" s="263"/>
      <c r="AHY547" s="263"/>
      <c r="AHZ547" s="263"/>
      <c r="AIA547" s="263"/>
      <c r="AIB547" s="263"/>
      <c r="AIC547" s="263"/>
      <c r="AID547" s="263"/>
      <c r="AIE547" s="263"/>
      <c r="AIF547" s="263"/>
      <c r="AIG547" s="263"/>
      <c r="AIH547" s="263"/>
      <c r="AII547" s="263"/>
      <c r="AIJ547" s="263"/>
      <c r="AIK547" s="263"/>
      <c r="AIL547" s="263"/>
      <c r="AIM547" s="263"/>
      <c r="AIN547" s="263"/>
      <c r="AIO547" s="263"/>
      <c r="AIP547" s="263"/>
      <c r="AIQ547" s="263"/>
      <c r="AIR547" s="263"/>
      <c r="AIS547" s="263"/>
      <c r="AIT547" s="263"/>
      <c r="AIU547" s="263"/>
      <c r="AIV547" s="263"/>
      <c r="AIW547" s="263"/>
      <c r="AIX547" s="263"/>
      <c r="AIY547" s="263"/>
      <c r="AIZ547" s="263"/>
      <c r="AJA547" s="263"/>
      <c r="AJB547" s="263"/>
      <c r="AJC547" s="263"/>
      <c r="AJD547" s="263"/>
      <c r="AJE547" s="263"/>
      <c r="AJF547" s="263"/>
      <c r="AJG547" s="263"/>
      <c r="AJH547" s="263"/>
      <c r="AJI547" s="263"/>
      <c r="AJJ547" s="263"/>
      <c r="AJK547" s="263"/>
      <c r="AJL547" s="263"/>
      <c r="AJM547" s="263"/>
      <c r="AJN547" s="263"/>
      <c r="AJO547" s="263"/>
      <c r="AJP547" s="263"/>
      <c r="AJQ547" s="263"/>
      <c r="AJR547" s="263"/>
      <c r="AJS547" s="263"/>
      <c r="AJT547" s="263"/>
      <c r="AJU547" s="263"/>
      <c r="AJV547" s="263"/>
      <c r="AJW547" s="263"/>
      <c r="AJX547" s="263"/>
      <c r="AJY547" s="263"/>
      <c r="AJZ547" s="263"/>
      <c r="AKA547" s="263"/>
      <c r="AKB547" s="263"/>
      <c r="AKC547" s="263"/>
      <c r="AKD547" s="263"/>
      <c r="AKE547" s="263"/>
      <c r="AKF547" s="263"/>
      <c r="AKG547" s="263"/>
      <c r="AKH547" s="263"/>
      <c r="AKI547" s="263"/>
      <c r="AKJ547" s="263"/>
      <c r="AKK547" s="263"/>
      <c r="AKL547" s="263"/>
      <c r="AKM547" s="263"/>
      <c r="AKN547" s="263"/>
      <c r="AKO547" s="263"/>
      <c r="AKP547" s="263"/>
      <c r="AKQ547" s="263"/>
      <c r="AKR547" s="263"/>
      <c r="AKS547" s="263"/>
      <c r="AKT547" s="263"/>
      <c r="AKU547" s="263"/>
      <c r="AKV547" s="263"/>
      <c r="AKW547" s="263"/>
      <c r="AKX547" s="263"/>
      <c r="AKY547" s="263"/>
      <c r="AKZ547" s="263"/>
      <c r="ALA547" s="263"/>
      <c r="ALB547" s="263"/>
      <c r="ALC547" s="263"/>
      <c r="ALD547" s="263"/>
      <c r="ALE547" s="263"/>
      <c r="ALF547" s="263"/>
      <c r="ALG547" s="263"/>
      <c r="ALH547" s="263"/>
      <c r="ALI547" s="263"/>
      <c r="ALJ547" s="263"/>
      <c r="ALK547" s="263"/>
      <c r="ALL547" s="263"/>
      <c r="ALM547" s="263"/>
      <c r="ALN547" s="263"/>
      <c r="ALO547" s="263"/>
      <c r="ALP547" s="263"/>
      <c r="ALQ547" s="263"/>
      <c r="ALR547" s="263"/>
      <c r="ALS547" s="263"/>
      <c r="ALT547" s="263"/>
      <c r="ALU547" s="263"/>
      <c r="ALV547" s="263"/>
      <c r="ALW547" s="263"/>
      <c r="ALX547" s="263"/>
      <c r="ALY547" s="263"/>
      <c r="ALZ547" s="263"/>
      <c r="AMA547" s="263"/>
      <c r="AMB547" s="263"/>
      <c r="AMC547" s="263"/>
      <c r="AMD547" s="263"/>
      <c r="AME547" s="263"/>
      <c r="AMF547" s="263"/>
      <c r="AMG547" s="263"/>
      <c r="AMH547" s="263"/>
      <c r="AMI547" s="263"/>
      <c r="AMJ547" s="263"/>
      <c r="AMK547" s="263"/>
      <c r="AML547" s="263"/>
      <c r="AMM547" s="263"/>
      <c r="AMN547" s="263"/>
      <c r="AMO547" s="263"/>
      <c r="AMP547" s="263"/>
      <c r="AMQ547" s="263"/>
      <c r="AMR547" s="263"/>
      <c r="AMS547" s="263"/>
      <c r="AMT547" s="263"/>
      <c r="AMU547" s="263"/>
      <c r="AMV547" s="263"/>
      <c r="AMW547" s="263"/>
      <c r="AMX547" s="263"/>
      <c r="AMY547" s="263"/>
      <c r="AMZ547" s="263"/>
      <c r="ANA547" s="263"/>
      <c r="ANB547" s="263"/>
      <c r="ANC547" s="263"/>
      <c r="AND547" s="263"/>
      <c r="ANE547" s="263"/>
      <c r="ANF547" s="263"/>
      <c r="ANG547" s="263"/>
      <c r="ANH547" s="263"/>
      <c r="ANI547" s="263"/>
      <c r="ANJ547" s="263"/>
      <c r="ANK547" s="263"/>
      <c r="ANL547" s="263"/>
      <c r="ANM547" s="263"/>
      <c r="ANN547" s="263"/>
      <c r="ANO547" s="263"/>
      <c r="ANP547" s="263"/>
      <c r="ANQ547" s="263"/>
      <c r="ANR547" s="263"/>
      <c r="ANS547" s="263"/>
      <c r="ANT547" s="263"/>
      <c r="ANU547" s="263"/>
      <c r="ANV547" s="263"/>
      <c r="ANW547" s="263"/>
      <c r="ANX547" s="263"/>
      <c r="ANY547" s="263"/>
      <c r="ANZ547" s="263"/>
      <c r="AOA547" s="263"/>
      <c r="AOB547" s="263"/>
      <c r="AOC547" s="263"/>
      <c r="AOD547" s="263"/>
      <c r="AOE547" s="263"/>
      <c r="AOF547" s="263"/>
      <c r="AOG547" s="263"/>
      <c r="AOH547" s="263"/>
      <c r="AOI547" s="263"/>
      <c r="AOJ547" s="263"/>
      <c r="AOK547" s="263"/>
      <c r="AOL547" s="263"/>
      <c r="AOM547" s="263"/>
      <c r="AON547" s="263"/>
      <c r="AOO547" s="263"/>
      <c r="AOP547" s="263"/>
      <c r="AOQ547" s="263"/>
      <c r="AOR547" s="263"/>
      <c r="AOS547" s="263"/>
      <c r="AOT547" s="263"/>
      <c r="AOU547" s="263"/>
    </row>
    <row r="548" spans="1:1087" s="264" customFormat="1">
      <c r="A548" s="332"/>
      <c r="B548" s="328"/>
      <c r="C548" s="292"/>
      <c r="D548" s="292"/>
      <c r="E548" s="292"/>
      <c r="F548" s="333"/>
      <c r="G548" s="334"/>
      <c r="H548" s="334"/>
      <c r="I548" s="335"/>
      <c r="J548" s="292"/>
      <c r="K548" s="336"/>
      <c r="L548" s="292"/>
      <c r="N548" s="263"/>
      <c r="O548" s="263"/>
      <c r="P548" s="263"/>
      <c r="Q548" s="263"/>
      <c r="R548" s="263"/>
      <c r="S548" s="263"/>
      <c r="T548" s="263"/>
      <c r="U548" s="263"/>
      <c r="V548" s="263"/>
      <c r="W548" s="263"/>
      <c r="X548" s="263"/>
      <c r="Y548" s="263"/>
      <c r="Z548" s="263"/>
      <c r="AA548" s="263"/>
      <c r="AB548" s="263"/>
      <c r="AC548" s="263"/>
      <c r="AD548" s="263"/>
      <c r="AE548" s="263"/>
      <c r="AF548" s="263"/>
      <c r="AG548" s="263"/>
      <c r="AH548" s="263"/>
      <c r="AI548" s="263"/>
      <c r="AJ548" s="263"/>
      <c r="AK548" s="263"/>
      <c r="AL548" s="263"/>
      <c r="AM548" s="263"/>
      <c r="AN548" s="263"/>
      <c r="AO548" s="263"/>
      <c r="AP548" s="263"/>
      <c r="AQ548" s="263"/>
      <c r="AR548" s="263"/>
      <c r="AS548" s="263"/>
      <c r="AT548" s="263"/>
      <c r="AU548" s="263"/>
      <c r="AV548" s="263"/>
      <c r="AW548" s="263"/>
      <c r="AX548" s="263"/>
      <c r="AY548" s="263"/>
      <c r="AZ548" s="263"/>
      <c r="BA548" s="263"/>
      <c r="BB548" s="263"/>
      <c r="BC548" s="263"/>
      <c r="BD548" s="263"/>
      <c r="BE548" s="263"/>
      <c r="BF548" s="263"/>
      <c r="BG548" s="263"/>
      <c r="BH548" s="263"/>
      <c r="BI548" s="263"/>
      <c r="BJ548" s="263"/>
      <c r="BK548" s="263"/>
      <c r="BL548" s="263"/>
      <c r="BM548" s="263"/>
      <c r="BN548" s="263"/>
      <c r="BO548" s="263"/>
      <c r="BP548" s="263"/>
      <c r="BQ548" s="263"/>
      <c r="BR548" s="263"/>
      <c r="BS548" s="263"/>
      <c r="BT548" s="263"/>
      <c r="BU548" s="263"/>
      <c r="BV548" s="263"/>
      <c r="BW548" s="263"/>
      <c r="BX548" s="263"/>
      <c r="BY548" s="263"/>
      <c r="BZ548" s="263"/>
      <c r="CA548" s="263"/>
      <c r="CB548" s="263"/>
      <c r="CC548" s="263"/>
      <c r="CD548" s="263"/>
      <c r="CE548" s="263"/>
      <c r="CF548" s="263"/>
      <c r="CG548" s="263"/>
      <c r="CH548" s="263"/>
      <c r="CI548" s="263"/>
      <c r="CJ548" s="263"/>
      <c r="CK548" s="263"/>
      <c r="CL548" s="263"/>
      <c r="CM548" s="263"/>
      <c r="CN548" s="263"/>
      <c r="CO548" s="263"/>
      <c r="CP548" s="263"/>
      <c r="CQ548" s="263"/>
      <c r="CR548" s="263"/>
      <c r="CS548" s="263"/>
      <c r="CT548" s="263"/>
      <c r="CU548" s="263"/>
      <c r="CV548" s="263"/>
      <c r="CW548" s="263"/>
      <c r="CX548" s="263"/>
      <c r="CY548" s="263"/>
      <c r="CZ548" s="263"/>
      <c r="DA548" s="263"/>
      <c r="DB548" s="263"/>
      <c r="DC548" s="263"/>
      <c r="DD548" s="263"/>
      <c r="DE548" s="263"/>
      <c r="DF548" s="263"/>
      <c r="DG548" s="263"/>
      <c r="DH548" s="263"/>
      <c r="DI548" s="263"/>
      <c r="DJ548" s="263"/>
      <c r="DK548" s="263"/>
      <c r="DL548" s="263"/>
      <c r="DM548" s="263"/>
      <c r="DN548" s="263"/>
      <c r="DO548" s="263"/>
      <c r="DP548" s="263"/>
      <c r="DQ548" s="263"/>
      <c r="DR548" s="263"/>
      <c r="DS548" s="263"/>
      <c r="DT548" s="263"/>
      <c r="DU548" s="263"/>
      <c r="DV548" s="263"/>
      <c r="DW548" s="263"/>
      <c r="DX548" s="263"/>
      <c r="DY548" s="263"/>
      <c r="DZ548" s="263"/>
      <c r="EA548" s="263"/>
      <c r="EB548" s="263"/>
      <c r="EC548" s="263"/>
      <c r="ED548" s="263"/>
      <c r="EE548" s="263"/>
      <c r="EF548" s="263"/>
      <c r="EG548" s="263"/>
      <c r="EH548" s="263"/>
      <c r="EI548" s="263"/>
      <c r="EJ548" s="263"/>
      <c r="EK548" s="263"/>
      <c r="EL548" s="263"/>
      <c r="EM548" s="263"/>
      <c r="EN548" s="263"/>
      <c r="EO548" s="263"/>
      <c r="EP548" s="263"/>
      <c r="EQ548" s="263"/>
      <c r="ER548" s="263"/>
      <c r="ES548" s="263"/>
      <c r="ET548" s="263"/>
      <c r="EU548" s="263"/>
      <c r="EV548" s="263"/>
      <c r="EW548" s="263"/>
      <c r="EX548" s="263"/>
      <c r="EY548" s="263"/>
      <c r="EZ548" s="263"/>
      <c r="FA548" s="263"/>
      <c r="FB548" s="263"/>
      <c r="FC548" s="263"/>
      <c r="FD548" s="263"/>
      <c r="FE548" s="263"/>
      <c r="FF548" s="263"/>
      <c r="FG548" s="263"/>
      <c r="FH548" s="263"/>
      <c r="FI548" s="263"/>
      <c r="FJ548" s="263"/>
      <c r="FK548" s="263"/>
      <c r="FL548" s="263"/>
      <c r="FM548" s="263"/>
      <c r="FN548" s="263"/>
      <c r="FO548" s="263"/>
      <c r="FP548" s="263"/>
      <c r="FQ548" s="263"/>
      <c r="FR548" s="263"/>
      <c r="FS548" s="263"/>
      <c r="FT548" s="263"/>
      <c r="FU548" s="263"/>
      <c r="FV548" s="263"/>
      <c r="FW548" s="263"/>
      <c r="FX548" s="263"/>
      <c r="FY548" s="263"/>
      <c r="FZ548" s="263"/>
      <c r="GA548" s="263"/>
      <c r="GB548" s="263"/>
      <c r="GC548" s="263"/>
      <c r="GD548" s="263"/>
      <c r="GE548" s="263"/>
      <c r="GF548" s="263"/>
      <c r="GG548" s="263"/>
      <c r="GH548" s="263"/>
      <c r="GI548" s="263"/>
      <c r="GJ548" s="263"/>
      <c r="GK548" s="263"/>
      <c r="GL548" s="263"/>
      <c r="GM548" s="263"/>
      <c r="GN548" s="263"/>
      <c r="GO548" s="263"/>
      <c r="GP548" s="263"/>
      <c r="GQ548" s="263"/>
      <c r="GR548" s="263"/>
      <c r="GS548" s="263"/>
      <c r="GT548" s="263"/>
      <c r="GU548" s="263"/>
      <c r="GV548" s="263"/>
      <c r="GW548" s="263"/>
      <c r="GX548" s="263"/>
      <c r="GY548" s="263"/>
      <c r="GZ548" s="263"/>
      <c r="HA548" s="263"/>
      <c r="HB548" s="263"/>
      <c r="HC548" s="263"/>
      <c r="HD548" s="263"/>
      <c r="HE548" s="263"/>
      <c r="HF548" s="263"/>
      <c r="HG548" s="263"/>
      <c r="HH548" s="263"/>
      <c r="HI548" s="263"/>
      <c r="HJ548" s="263"/>
      <c r="HK548" s="263"/>
      <c r="HL548" s="263"/>
      <c r="HM548" s="263"/>
      <c r="HN548" s="263"/>
      <c r="HO548" s="263"/>
      <c r="HP548" s="263"/>
      <c r="HQ548" s="263"/>
      <c r="HR548" s="263"/>
      <c r="HS548" s="263"/>
      <c r="HT548" s="263"/>
      <c r="HU548" s="263"/>
      <c r="HV548" s="263"/>
      <c r="HW548" s="263"/>
      <c r="HX548" s="263"/>
      <c r="HY548" s="263"/>
      <c r="HZ548" s="263"/>
      <c r="IA548" s="263"/>
      <c r="IB548" s="263"/>
      <c r="IC548" s="263"/>
      <c r="ID548" s="263"/>
      <c r="IE548" s="263"/>
      <c r="IF548" s="263"/>
      <c r="IG548" s="263"/>
      <c r="IH548" s="263"/>
      <c r="II548" s="263"/>
      <c r="IJ548" s="263"/>
      <c r="IK548" s="263"/>
      <c r="IL548" s="263"/>
      <c r="IM548" s="263"/>
      <c r="IN548" s="263"/>
      <c r="IO548" s="263"/>
      <c r="IP548" s="263"/>
      <c r="IQ548" s="263"/>
      <c r="IR548" s="263"/>
      <c r="IS548" s="263"/>
      <c r="IT548" s="263"/>
      <c r="IU548" s="263"/>
      <c r="IV548" s="263"/>
      <c r="IW548" s="263"/>
      <c r="IX548" s="263"/>
      <c r="IY548" s="263"/>
      <c r="IZ548" s="263"/>
      <c r="JA548" s="263"/>
      <c r="JB548" s="263"/>
      <c r="JC548" s="263"/>
      <c r="JD548" s="263"/>
      <c r="JE548" s="263"/>
      <c r="JF548" s="263"/>
      <c r="JG548" s="263"/>
      <c r="JH548" s="263"/>
      <c r="JI548" s="263"/>
      <c r="JJ548" s="263"/>
      <c r="JK548" s="263"/>
      <c r="JL548" s="263"/>
      <c r="JM548" s="263"/>
      <c r="JN548" s="263"/>
      <c r="JO548" s="263"/>
      <c r="JP548" s="263"/>
      <c r="JQ548" s="263"/>
      <c r="JR548" s="263"/>
      <c r="JS548" s="263"/>
      <c r="JT548" s="263"/>
      <c r="JU548" s="263"/>
      <c r="JV548" s="263"/>
      <c r="JW548" s="263"/>
      <c r="JX548" s="263"/>
      <c r="JY548" s="263"/>
      <c r="JZ548" s="263"/>
      <c r="KA548" s="263"/>
      <c r="KB548" s="263"/>
      <c r="KC548" s="263"/>
      <c r="KD548" s="263"/>
      <c r="KE548" s="263"/>
      <c r="KF548" s="263"/>
      <c r="KG548" s="263"/>
      <c r="KH548" s="263"/>
      <c r="KI548" s="263"/>
      <c r="KJ548" s="263"/>
      <c r="KK548" s="263"/>
      <c r="KL548" s="263"/>
      <c r="KM548" s="263"/>
      <c r="KN548" s="263"/>
      <c r="KO548" s="263"/>
      <c r="KP548" s="263"/>
      <c r="KQ548" s="263"/>
      <c r="KR548" s="263"/>
      <c r="KS548" s="263"/>
      <c r="KT548" s="263"/>
      <c r="KU548" s="263"/>
      <c r="KV548" s="263"/>
      <c r="KW548" s="263"/>
      <c r="KX548" s="263"/>
      <c r="KY548" s="263"/>
      <c r="KZ548" s="263"/>
      <c r="LA548" s="263"/>
      <c r="LB548" s="263"/>
      <c r="LC548" s="263"/>
      <c r="LD548" s="263"/>
      <c r="LE548" s="263"/>
      <c r="LF548" s="263"/>
      <c r="LG548" s="263"/>
      <c r="LH548" s="263"/>
      <c r="LI548" s="263"/>
      <c r="LJ548" s="263"/>
      <c r="LK548" s="263"/>
      <c r="LL548" s="263"/>
      <c r="LM548" s="263"/>
      <c r="LN548" s="263"/>
      <c r="LO548" s="263"/>
      <c r="LP548" s="263"/>
      <c r="LQ548" s="263"/>
      <c r="LR548" s="263"/>
      <c r="LS548" s="263"/>
      <c r="LT548" s="263"/>
      <c r="LU548" s="263"/>
      <c r="LV548" s="263"/>
      <c r="LW548" s="263"/>
      <c r="LX548" s="263"/>
      <c r="LY548" s="263"/>
      <c r="LZ548" s="263"/>
      <c r="MA548" s="263"/>
      <c r="MB548" s="263"/>
      <c r="MC548" s="263"/>
      <c r="MD548" s="263"/>
      <c r="ME548" s="263"/>
      <c r="MF548" s="263"/>
      <c r="MG548" s="263"/>
      <c r="MH548" s="263"/>
      <c r="MI548" s="263"/>
      <c r="MJ548" s="263"/>
      <c r="MK548" s="263"/>
      <c r="ML548" s="263"/>
      <c r="MM548" s="263"/>
      <c r="MN548" s="263"/>
      <c r="MO548" s="263"/>
      <c r="MP548" s="263"/>
      <c r="MQ548" s="263"/>
      <c r="MR548" s="263"/>
      <c r="MS548" s="263"/>
      <c r="MT548" s="263"/>
      <c r="MU548" s="263"/>
      <c r="MV548" s="263"/>
      <c r="MW548" s="263"/>
      <c r="MX548" s="263"/>
      <c r="MY548" s="263"/>
      <c r="MZ548" s="263"/>
      <c r="NA548" s="263"/>
      <c r="NB548" s="263"/>
      <c r="NC548" s="263"/>
      <c r="ND548" s="263"/>
      <c r="NE548" s="263"/>
      <c r="NF548" s="263"/>
      <c r="NG548" s="263"/>
      <c r="NH548" s="263"/>
      <c r="NI548" s="263"/>
      <c r="NJ548" s="263"/>
      <c r="NK548" s="263"/>
      <c r="NL548" s="263"/>
      <c r="NM548" s="263"/>
      <c r="NN548" s="263"/>
      <c r="NO548" s="263"/>
      <c r="NP548" s="263"/>
      <c r="NQ548" s="263"/>
      <c r="NR548" s="263"/>
      <c r="NS548" s="263"/>
      <c r="NT548" s="263"/>
      <c r="NU548" s="263"/>
      <c r="NV548" s="263"/>
      <c r="NW548" s="263"/>
      <c r="NX548" s="263"/>
      <c r="NY548" s="263"/>
      <c r="NZ548" s="263"/>
      <c r="OA548" s="263"/>
      <c r="OB548" s="263"/>
      <c r="OC548" s="263"/>
      <c r="OD548" s="263"/>
      <c r="OE548" s="263"/>
      <c r="OF548" s="263"/>
      <c r="OG548" s="263"/>
      <c r="OH548" s="263"/>
      <c r="OI548" s="263"/>
      <c r="OJ548" s="263"/>
      <c r="OK548" s="263"/>
      <c r="OL548" s="263"/>
      <c r="OM548" s="263"/>
      <c r="ON548" s="263"/>
      <c r="OO548" s="263"/>
      <c r="OP548" s="263"/>
      <c r="OQ548" s="263"/>
      <c r="OR548" s="263"/>
      <c r="OS548" s="263"/>
      <c r="OT548" s="263"/>
      <c r="OU548" s="263"/>
      <c r="OV548" s="263"/>
      <c r="OW548" s="263"/>
      <c r="OX548" s="263"/>
      <c r="OY548" s="263"/>
      <c r="OZ548" s="263"/>
      <c r="PA548" s="263"/>
      <c r="PB548" s="263"/>
      <c r="PC548" s="263"/>
      <c r="PD548" s="263"/>
      <c r="PE548" s="263"/>
      <c r="PF548" s="263"/>
      <c r="PG548" s="263"/>
      <c r="PH548" s="263"/>
      <c r="PI548" s="263"/>
      <c r="PJ548" s="263"/>
      <c r="PK548" s="263"/>
      <c r="PL548" s="263"/>
      <c r="PM548" s="263"/>
      <c r="PN548" s="263"/>
      <c r="PO548" s="263"/>
      <c r="PP548" s="263"/>
      <c r="PQ548" s="263"/>
      <c r="PR548" s="263"/>
      <c r="PS548" s="263"/>
      <c r="PT548" s="263"/>
      <c r="PU548" s="263"/>
      <c r="PV548" s="263"/>
      <c r="PW548" s="263"/>
      <c r="PX548" s="263"/>
      <c r="PY548" s="263"/>
      <c r="PZ548" s="263"/>
      <c r="QA548" s="263"/>
      <c r="QB548" s="263"/>
      <c r="QC548" s="263"/>
      <c r="QD548" s="263"/>
      <c r="QE548" s="263"/>
      <c r="QF548" s="263"/>
      <c r="QG548" s="263"/>
      <c r="QH548" s="263"/>
      <c r="QI548" s="263"/>
      <c r="QJ548" s="263"/>
      <c r="QK548" s="263"/>
      <c r="QL548" s="263"/>
      <c r="QM548" s="263"/>
      <c r="QN548" s="263"/>
      <c r="QO548" s="263"/>
      <c r="QP548" s="263"/>
      <c r="QQ548" s="263"/>
      <c r="QR548" s="263"/>
      <c r="QS548" s="263"/>
      <c r="QT548" s="263"/>
      <c r="QU548" s="263"/>
      <c r="QV548" s="263"/>
      <c r="QW548" s="263"/>
      <c r="QX548" s="263"/>
      <c r="QY548" s="263"/>
      <c r="QZ548" s="263"/>
      <c r="RA548" s="263"/>
      <c r="RB548" s="263"/>
      <c r="RC548" s="263"/>
      <c r="RD548" s="263"/>
      <c r="RE548" s="263"/>
      <c r="RF548" s="263"/>
      <c r="RG548" s="263"/>
      <c r="RH548" s="263"/>
      <c r="RI548" s="263"/>
      <c r="RJ548" s="263"/>
      <c r="RK548" s="263"/>
      <c r="RL548" s="263"/>
      <c r="RM548" s="263"/>
      <c r="RN548" s="263"/>
      <c r="RO548" s="263"/>
      <c r="RP548" s="263"/>
      <c r="RQ548" s="263"/>
      <c r="RR548" s="263"/>
      <c r="RS548" s="263"/>
      <c r="RT548" s="263"/>
      <c r="RU548" s="263"/>
      <c r="RV548" s="263"/>
      <c r="RW548" s="263"/>
      <c r="RX548" s="263"/>
      <c r="RY548" s="263"/>
      <c r="RZ548" s="263"/>
      <c r="SA548" s="263"/>
      <c r="SB548" s="263"/>
      <c r="SC548" s="263"/>
      <c r="SD548" s="263"/>
      <c r="SE548" s="263"/>
      <c r="SF548" s="263"/>
      <c r="SG548" s="263"/>
      <c r="SH548" s="263"/>
      <c r="SI548" s="263"/>
      <c r="SJ548" s="263"/>
      <c r="SK548" s="263"/>
      <c r="SL548" s="263"/>
      <c r="SM548" s="263"/>
      <c r="SN548" s="263"/>
      <c r="SO548" s="263"/>
      <c r="SP548" s="263"/>
      <c r="SQ548" s="263"/>
      <c r="SR548" s="263"/>
      <c r="SS548" s="263"/>
      <c r="ST548" s="263"/>
      <c r="SU548" s="263"/>
      <c r="SV548" s="263"/>
      <c r="SW548" s="263"/>
      <c r="SX548" s="263"/>
      <c r="SY548" s="263"/>
      <c r="SZ548" s="263"/>
      <c r="TA548" s="263"/>
      <c r="TB548" s="263"/>
      <c r="TC548" s="263"/>
      <c r="TD548" s="263"/>
      <c r="TE548" s="263"/>
      <c r="TF548" s="263"/>
      <c r="TG548" s="263"/>
      <c r="TH548" s="263"/>
      <c r="TI548" s="263"/>
      <c r="TJ548" s="263"/>
      <c r="TK548" s="263"/>
      <c r="TL548" s="263"/>
      <c r="TM548" s="263"/>
      <c r="TN548" s="263"/>
      <c r="TO548" s="263"/>
      <c r="TP548" s="263"/>
      <c r="TQ548" s="263"/>
      <c r="TR548" s="263"/>
      <c r="TS548" s="263"/>
      <c r="TT548" s="263"/>
      <c r="TU548" s="263"/>
      <c r="TV548" s="263"/>
      <c r="TW548" s="263"/>
      <c r="TX548" s="263"/>
      <c r="TY548" s="263"/>
      <c r="TZ548" s="263"/>
      <c r="UA548" s="263"/>
      <c r="UB548" s="263"/>
      <c r="UC548" s="263"/>
      <c r="UD548" s="263"/>
      <c r="UE548" s="263"/>
      <c r="UF548" s="263"/>
      <c r="UG548" s="263"/>
      <c r="UH548" s="263"/>
      <c r="UI548" s="263"/>
      <c r="UJ548" s="263"/>
      <c r="UK548" s="263"/>
      <c r="UL548" s="263"/>
      <c r="UM548" s="263"/>
      <c r="UN548" s="263"/>
      <c r="UO548" s="263"/>
      <c r="UP548" s="263"/>
      <c r="UQ548" s="263"/>
      <c r="UR548" s="263"/>
      <c r="US548" s="263"/>
      <c r="UT548" s="263"/>
      <c r="UU548" s="263"/>
      <c r="UV548" s="263"/>
      <c r="UW548" s="263"/>
      <c r="UX548" s="263"/>
      <c r="UY548" s="263"/>
      <c r="UZ548" s="263"/>
      <c r="VA548" s="263"/>
      <c r="VB548" s="263"/>
      <c r="VC548" s="263"/>
      <c r="VD548" s="263"/>
      <c r="VE548" s="263"/>
      <c r="VF548" s="263"/>
      <c r="VG548" s="263"/>
      <c r="VH548" s="263"/>
      <c r="VI548" s="263"/>
      <c r="VJ548" s="263"/>
      <c r="VK548" s="263"/>
      <c r="VL548" s="263"/>
      <c r="VM548" s="263"/>
      <c r="VN548" s="263"/>
      <c r="VO548" s="263"/>
      <c r="VP548" s="263"/>
      <c r="VQ548" s="263"/>
      <c r="VR548" s="263"/>
      <c r="VS548" s="263"/>
      <c r="VT548" s="263"/>
      <c r="VU548" s="263"/>
      <c r="VV548" s="263"/>
      <c r="VW548" s="263"/>
      <c r="VX548" s="263"/>
      <c r="VY548" s="263"/>
      <c r="VZ548" s="263"/>
      <c r="WA548" s="263"/>
      <c r="WB548" s="263"/>
      <c r="WC548" s="263"/>
      <c r="WD548" s="263"/>
      <c r="WE548" s="263"/>
      <c r="WF548" s="263"/>
      <c r="WG548" s="263"/>
      <c r="WH548" s="263"/>
      <c r="WI548" s="263"/>
      <c r="WJ548" s="263"/>
      <c r="WK548" s="263"/>
      <c r="WL548" s="263"/>
      <c r="WM548" s="263"/>
      <c r="WN548" s="263"/>
      <c r="WO548" s="263"/>
      <c r="WP548" s="263"/>
      <c r="WQ548" s="263"/>
      <c r="WR548" s="263"/>
      <c r="WS548" s="263"/>
      <c r="WT548" s="263"/>
      <c r="WU548" s="263"/>
      <c r="WV548" s="263"/>
      <c r="WW548" s="263"/>
      <c r="WX548" s="263"/>
      <c r="WY548" s="263"/>
      <c r="WZ548" s="263"/>
      <c r="XA548" s="263"/>
      <c r="XB548" s="263"/>
      <c r="XC548" s="263"/>
      <c r="XD548" s="263"/>
      <c r="XE548" s="263"/>
      <c r="XF548" s="263"/>
      <c r="XG548" s="263"/>
      <c r="XH548" s="263"/>
      <c r="XI548" s="263"/>
      <c r="XJ548" s="263"/>
      <c r="XK548" s="263"/>
      <c r="XL548" s="263"/>
      <c r="XM548" s="263"/>
      <c r="XN548" s="263"/>
      <c r="XO548" s="263"/>
      <c r="XP548" s="263"/>
      <c r="XQ548" s="263"/>
      <c r="XR548" s="263"/>
      <c r="XS548" s="263"/>
      <c r="XT548" s="263"/>
      <c r="XU548" s="263"/>
      <c r="XV548" s="263"/>
      <c r="XW548" s="263"/>
      <c r="XX548" s="263"/>
      <c r="XY548" s="263"/>
      <c r="XZ548" s="263"/>
      <c r="YA548" s="263"/>
      <c r="YB548" s="263"/>
      <c r="YC548" s="263"/>
      <c r="YD548" s="263"/>
      <c r="YE548" s="263"/>
      <c r="YF548" s="263"/>
      <c r="YG548" s="263"/>
      <c r="YH548" s="263"/>
      <c r="YI548" s="263"/>
      <c r="YJ548" s="263"/>
      <c r="YK548" s="263"/>
      <c r="YL548" s="263"/>
      <c r="YM548" s="263"/>
      <c r="YN548" s="263"/>
      <c r="YO548" s="263"/>
      <c r="YP548" s="263"/>
      <c r="YQ548" s="263"/>
      <c r="YR548" s="263"/>
      <c r="YS548" s="263"/>
      <c r="YT548" s="263"/>
      <c r="YU548" s="263"/>
      <c r="YV548" s="263"/>
      <c r="YW548" s="263"/>
      <c r="YX548" s="263"/>
      <c r="YY548" s="263"/>
      <c r="YZ548" s="263"/>
      <c r="ZA548" s="263"/>
      <c r="ZB548" s="263"/>
      <c r="ZC548" s="263"/>
      <c r="ZD548" s="263"/>
      <c r="ZE548" s="263"/>
      <c r="ZF548" s="263"/>
      <c r="ZG548" s="263"/>
      <c r="ZH548" s="263"/>
      <c r="ZI548" s="263"/>
      <c r="ZJ548" s="263"/>
      <c r="ZK548" s="263"/>
      <c r="ZL548" s="263"/>
      <c r="ZM548" s="263"/>
      <c r="ZN548" s="263"/>
      <c r="ZO548" s="263"/>
      <c r="ZP548" s="263"/>
      <c r="ZQ548" s="263"/>
      <c r="ZR548" s="263"/>
      <c r="ZS548" s="263"/>
      <c r="ZT548" s="263"/>
      <c r="ZU548" s="263"/>
      <c r="ZV548" s="263"/>
      <c r="ZW548" s="263"/>
      <c r="ZX548" s="263"/>
      <c r="ZY548" s="263"/>
      <c r="ZZ548" s="263"/>
      <c r="AAA548" s="263"/>
      <c r="AAB548" s="263"/>
      <c r="AAC548" s="263"/>
      <c r="AAD548" s="263"/>
      <c r="AAE548" s="263"/>
      <c r="AAF548" s="263"/>
      <c r="AAG548" s="263"/>
      <c r="AAH548" s="263"/>
      <c r="AAI548" s="263"/>
      <c r="AAJ548" s="263"/>
      <c r="AAK548" s="263"/>
      <c r="AAL548" s="263"/>
      <c r="AAM548" s="263"/>
      <c r="AAN548" s="263"/>
      <c r="AAO548" s="263"/>
      <c r="AAP548" s="263"/>
      <c r="AAQ548" s="263"/>
      <c r="AAR548" s="263"/>
      <c r="AAS548" s="263"/>
      <c r="AAT548" s="263"/>
      <c r="AAU548" s="263"/>
      <c r="AAV548" s="263"/>
      <c r="AAW548" s="263"/>
      <c r="AAX548" s="263"/>
      <c r="AAY548" s="263"/>
      <c r="AAZ548" s="263"/>
      <c r="ABA548" s="263"/>
      <c r="ABB548" s="263"/>
      <c r="ABC548" s="263"/>
      <c r="ABD548" s="263"/>
      <c r="ABE548" s="263"/>
      <c r="ABF548" s="263"/>
      <c r="ABG548" s="263"/>
      <c r="ABH548" s="263"/>
      <c r="ABI548" s="263"/>
      <c r="ABJ548" s="263"/>
      <c r="ABK548" s="263"/>
      <c r="ABL548" s="263"/>
      <c r="ABM548" s="263"/>
      <c r="ABN548" s="263"/>
      <c r="ABO548" s="263"/>
      <c r="ABP548" s="263"/>
      <c r="ABQ548" s="263"/>
      <c r="ABR548" s="263"/>
      <c r="ABS548" s="263"/>
      <c r="ABT548" s="263"/>
      <c r="ABU548" s="263"/>
      <c r="ABV548" s="263"/>
      <c r="ABW548" s="263"/>
      <c r="ABX548" s="263"/>
      <c r="ABY548" s="263"/>
      <c r="ABZ548" s="263"/>
      <c r="ACA548" s="263"/>
      <c r="ACB548" s="263"/>
      <c r="ACC548" s="263"/>
      <c r="ACD548" s="263"/>
      <c r="ACE548" s="263"/>
      <c r="ACF548" s="263"/>
      <c r="ACG548" s="263"/>
      <c r="ACH548" s="263"/>
      <c r="ACI548" s="263"/>
      <c r="ACJ548" s="263"/>
      <c r="ACK548" s="263"/>
      <c r="ACL548" s="263"/>
      <c r="ACM548" s="263"/>
      <c r="ACN548" s="263"/>
      <c r="ACO548" s="263"/>
      <c r="ACP548" s="263"/>
      <c r="ACQ548" s="263"/>
      <c r="ACR548" s="263"/>
      <c r="ACS548" s="263"/>
      <c r="ACT548" s="263"/>
      <c r="ACU548" s="263"/>
      <c r="ACV548" s="263"/>
      <c r="ACW548" s="263"/>
      <c r="ACX548" s="263"/>
      <c r="ACY548" s="263"/>
      <c r="ACZ548" s="263"/>
      <c r="ADA548" s="263"/>
      <c r="ADB548" s="263"/>
      <c r="ADC548" s="263"/>
      <c r="ADD548" s="263"/>
      <c r="ADE548" s="263"/>
      <c r="ADF548" s="263"/>
      <c r="ADG548" s="263"/>
      <c r="ADH548" s="263"/>
      <c r="ADI548" s="263"/>
      <c r="ADJ548" s="263"/>
      <c r="ADK548" s="263"/>
      <c r="ADL548" s="263"/>
      <c r="ADM548" s="263"/>
      <c r="ADN548" s="263"/>
      <c r="ADO548" s="263"/>
      <c r="ADP548" s="263"/>
      <c r="ADQ548" s="263"/>
      <c r="ADR548" s="263"/>
      <c r="ADS548" s="263"/>
      <c r="ADT548" s="263"/>
      <c r="ADU548" s="263"/>
      <c r="ADV548" s="263"/>
      <c r="ADW548" s="263"/>
      <c r="ADX548" s="263"/>
      <c r="ADY548" s="263"/>
      <c r="ADZ548" s="263"/>
      <c r="AEA548" s="263"/>
      <c r="AEB548" s="263"/>
      <c r="AEC548" s="263"/>
      <c r="AED548" s="263"/>
      <c r="AEE548" s="263"/>
      <c r="AEF548" s="263"/>
      <c r="AEG548" s="263"/>
      <c r="AEH548" s="263"/>
      <c r="AEI548" s="263"/>
      <c r="AEJ548" s="263"/>
      <c r="AEK548" s="263"/>
      <c r="AEL548" s="263"/>
      <c r="AEM548" s="263"/>
      <c r="AEN548" s="263"/>
      <c r="AEO548" s="263"/>
      <c r="AEP548" s="263"/>
      <c r="AEQ548" s="263"/>
      <c r="AER548" s="263"/>
      <c r="AES548" s="263"/>
      <c r="AET548" s="263"/>
      <c r="AEU548" s="263"/>
      <c r="AEV548" s="263"/>
      <c r="AEW548" s="263"/>
      <c r="AEX548" s="263"/>
      <c r="AEY548" s="263"/>
      <c r="AEZ548" s="263"/>
      <c r="AFA548" s="263"/>
      <c r="AFB548" s="263"/>
      <c r="AFC548" s="263"/>
      <c r="AFD548" s="263"/>
      <c r="AFE548" s="263"/>
      <c r="AFF548" s="263"/>
      <c r="AFG548" s="263"/>
      <c r="AFH548" s="263"/>
      <c r="AFI548" s="263"/>
      <c r="AFJ548" s="263"/>
      <c r="AFK548" s="263"/>
      <c r="AFL548" s="263"/>
      <c r="AFM548" s="263"/>
      <c r="AFN548" s="263"/>
      <c r="AFO548" s="263"/>
      <c r="AFP548" s="263"/>
      <c r="AFQ548" s="263"/>
      <c r="AFR548" s="263"/>
      <c r="AFS548" s="263"/>
      <c r="AFT548" s="263"/>
      <c r="AFU548" s="263"/>
      <c r="AFV548" s="263"/>
      <c r="AFW548" s="263"/>
      <c r="AFX548" s="263"/>
      <c r="AFY548" s="263"/>
      <c r="AFZ548" s="263"/>
      <c r="AGA548" s="263"/>
      <c r="AGB548" s="263"/>
      <c r="AGC548" s="263"/>
      <c r="AGD548" s="263"/>
      <c r="AGE548" s="263"/>
      <c r="AGF548" s="263"/>
      <c r="AGG548" s="263"/>
      <c r="AGH548" s="263"/>
      <c r="AGI548" s="263"/>
      <c r="AGJ548" s="263"/>
      <c r="AGK548" s="263"/>
      <c r="AGL548" s="263"/>
      <c r="AGM548" s="263"/>
      <c r="AGN548" s="263"/>
      <c r="AGO548" s="263"/>
      <c r="AGP548" s="263"/>
      <c r="AGQ548" s="263"/>
      <c r="AGR548" s="263"/>
      <c r="AGS548" s="263"/>
      <c r="AGT548" s="263"/>
      <c r="AGU548" s="263"/>
      <c r="AGV548" s="263"/>
      <c r="AGW548" s="263"/>
      <c r="AGX548" s="263"/>
      <c r="AGY548" s="263"/>
      <c r="AGZ548" s="263"/>
      <c r="AHA548" s="263"/>
      <c r="AHB548" s="263"/>
      <c r="AHC548" s="263"/>
      <c r="AHD548" s="263"/>
      <c r="AHE548" s="263"/>
      <c r="AHF548" s="263"/>
      <c r="AHG548" s="263"/>
      <c r="AHH548" s="263"/>
      <c r="AHI548" s="263"/>
      <c r="AHJ548" s="263"/>
      <c r="AHK548" s="263"/>
      <c r="AHL548" s="263"/>
      <c r="AHM548" s="263"/>
      <c r="AHN548" s="263"/>
      <c r="AHO548" s="263"/>
      <c r="AHP548" s="263"/>
      <c r="AHQ548" s="263"/>
      <c r="AHR548" s="263"/>
      <c r="AHS548" s="263"/>
      <c r="AHT548" s="263"/>
      <c r="AHU548" s="263"/>
      <c r="AHV548" s="263"/>
      <c r="AHW548" s="263"/>
      <c r="AHX548" s="263"/>
      <c r="AHY548" s="263"/>
      <c r="AHZ548" s="263"/>
      <c r="AIA548" s="263"/>
      <c r="AIB548" s="263"/>
      <c r="AIC548" s="263"/>
      <c r="AID548" s="263"/>
      <c r="AIE548" s="263"/>
      <c r="AIF548" s="263"/>
      <c r="AIG548" s="263"/>
      <c r="AIH548" s="263"/>
      <c r="AII548" s="263"/>
      <c r="AIJ548" s="263"/>
      <c r="AIK548" s="263"/>
      <c r="AIL548" s="263"/>
      <c r="AIM548" s="263"/>
      <c r="AIN548" s="263"/>
      <c r="AIO548" s="263"/>
      <c r="AIP548" s="263"/>
      <c r="AIQ548" s="263"/>
      <c r="AIR548" s="263"/>
      <c r="AIS548" s="263"/>
      <c r="AIT548" s="263"/>
      <c r="AIU548" s="263"/>
      <c r="AIV548" s="263"/>
      <c r="AIW548" s="263"/>
      <c r="AIX548" s="263"/>
      <c r="AIY548" s="263"/>
      <c r="AIZ548" s="263"/>
      <c r="AJA548" s="263"/>
      <c r="AJB548" s="263"/>
      <c r="AJC548" s="263"/>
      <c r="AJD548" s="263"/>
      <c r="AJE548" s="263"/>
      <c r="AJF548" s="263"/>
      <c r="AJG548" s="263"/>
      <c r="AJH548" s="263"/>
      <c r="AJI548" s="263"/>
      <c r="AJJ548" s="263"/>
      <c r="AJK548" s="263"/>
      <c r="AJL548" s="263"/>
      <c r="AJM548" s="263"/>
      <c r="AJN548" s="263"/>
      <c r="AJO548" s="263"/>
      <c r="AJP548" s="263"/>
      <c r="AJQ548" s="263"/>
      <c r="AJR548" s="263"/>
      <c r="AJS548" s="263"/>
      <c r="AJT548" s="263"/>
      <c r="AJU548" s="263"/>
      <c r="AJV548" s="263"/>
      <c r="AJW548" s="263"/>
      <c r="AJX548" s="263"/>
      <c r="AJY548" s="263"/>
      <c r="AJZ548" s="263"/>
      <c r="AKA548" s="263"/>
      <c r="AKB548" s="263"/>
      <c r="AKC548" s="263"/>
      <c r="AKD548" s="263"/>
      <c r="AKE548" s="263"/>
      <c r="AKF548" s="263"/>
      <c r="AKG548" s="263"/>
      <c r="AKH548" s="263"/>
      <c r="AKI548" s="263"/>
      <c r="AKJ548" s="263"/>
      <c r="AKK548" s="263"/>
      <c r="AKL548" s="263"/>
      <c r="AKM548" s="263"/>
      <c r="AKN548" s="263"/>
      <c r="AKO548" s="263"/>
      <c r="AKP548" s="263"/>
      <c r="AKQ548" s="263"/>
      <c r="AKR548" s="263"/>
      <c r="AKS548" s="263"/>
      <c r="AKT548" s="263"/>
      <c r="AKU548" s="263"/>
      <c r="AKV548" s="263"/>
      <c r="AKW548" s="263"/>
      <c r="AKX548" s="263"/>
      <c r="AKY548" s="263"/>
      <c r="AKZ548" s="263"/>
      <c r="ALA548" s="263"/>
      <c r="ALB548" s="263"/>
      <c r="ALC548" s="263"/>
      <c r="ALD548" s="263"/>
      <c r="ALE548" s="263"/>
      <c r="ALF548" s="263"/>
      <c r="ALG548" s="263"/>
      <c r="ALH548" s="263"/>
      <c r="ALI548" s="263"/>
      <c r="ALJ548" s="263"/>
      <c r="ALK548" s="263"/>
      <c r="ALL548" s="263"/>
      <c r="ALM548" s="263"/>
      <c r="ALN548" s="263"/>
      <c r="ALO548" s="263"/>
      <c r="ALP548" s="263"/>
      <c r="ALQ548" s="263"/>
      <c r="ALR548" s="263"/>
      <c r="ALS548" s="263"/>
      <c r="ALT548" s="263"/>
      <c r="ALU548" s="263"/>
      <c r="ALV548" s="263"/>
      <c r="ALW548" s="263"/>
      <c r="ALX548" s="263"/>
      <c r="ALY548" s="263"/>
      <c r="ALZ548" s="263"/>
      <c r="AMA548" s="263"/>
      <c r="AMB548" s="263"/>
      <c r="AMC548" s="263"/>
      <c r="AMD548" s="263"/>
      <c r="AME548" s="263"/>
      <c r="AMF548" s="263"/>
      <c r="AMG548" s="263"/>
      <c r="AMH548" s="263"/>
      <c r="AMI548" s="263"/>
      <c r="AMJ548" s="263"/>
      <c r="AMK548" s="263"/>
      <c r="AML548" s="263"/>
      <c r="AMM548" s="263"/>
      <c r="AMN548" s="263"/>
      <c r="AMO548" s="263"/>
      <c r="AMP548" s="263"/>
      <c r="AMQ548" s="263"/>
      <c r="AMR548" s="263"/>
      <c r="AMS548" s="263"/>
      <c r="AMT548" s="263"/>
      <c r="AMU548" s="263"/>
      <c r="AMV548" s="263"/>
      <c r="AMW548" s="263"/>
      <c r="AMX548" s="263"/>
      <c r="AMY548" s="263"/>
      <c r="AMZ548" s="263"/>
      <c r="ANA548" s="263"/>
      <c r="ANB548" s="263"/>
      <c r="ANC548" s="263"/>
      <c r="AND548" s="263"/>
      <c r="ANE548" s="263"/>
      <c r="ANF548" s="263"/>
      <c r="ANG548" s="263"/>
      <c r="ANH548" s="263"/>
      <c r="ANI548" s="263"/>
      <c r="ANJ548" s="263"/>
      <c r="ANK548" s="263"/>
      <c r="ANL548" s="263"/>
      <c r="ANM548" s="263"/>
      <c r="ANN548" s="263"/>
      <c r="ANO548" s="263"/>
      <c r="ANP548" s="263"/>
      <c r="ANQ548" s="263"/>
      <c r="ANR548" s="263"/>
      <c r="ANS548" s="263"/>
      <c r="ANT548" s="263"/>
      <c r="ANU548" s="263"/>
      <c r="ANV548" s="263"/>
      <c r="ANW548" s="263"/>
      <c r="ANX548" s="263"/>
      <c r="ANY548" s="263"/>
      <c r="ANZ548" s="263"/>
      <c r="AOA548" s="263"/>
      <c r="AOB548" s="263"/>
      <c r="AOC548" s="263"/>
      <c r="AOD548" s="263"/>
      <c r="AOE548" s="263"/>
      <c r="AOF548" s="263"/>
      <c r="AOG548" s="263"/>
      <c r="AOH548" s="263"/>
      <c r="AOI548" s="263"/>
      <c r="AOJ548" s="263"/>
      <c r="AOK548" s="263"/>
      <c r="AOL548" s="263"/>
      <c r="AOM548" s="263"/>
      <c r="AON548" s="263"/>
      <c r="AOO548" s="263"/>
      <c r="AOP548" s="263"/>
      <c r="AOQ548" s="263"/>
      <c r="AOR548" s="263"/>
      <c r="AOS548" s="263"/>
      <c r="AOT548" s="263"/>
      <c r="AOU548" s="263"/>
    </row>
    <row r="549" spans="1:1087" s="264" customFormat="1">
      <c r="A549" s="332"/>
      <c r="B549" s="328"/>
      <c r="C549" s="292"/>
      <c r="D549" s="292"/>
      <c r="E549" s="292"/>
      <c r="F549" s="333"/>
      <c r="G549" s="334"/>
      <c r="H549" s="334"/>
      <c r="I549" s="335"/>
      <c r="J549" s="292"/>
      <c r="K549" s="336"/>
      <c r="L549" s="292"/>
      <c r="N549" s="263"/>
      <c r="O549" s="263"/>
      <c r="P549" s="263"/>
      <c r="Q549" s="263"/>
      <c r="R549" s="263"/>
      <c r="S549" s="263"/>
      <c r="T549" s="263"/>
      <c r="U549" s="263"/>
      <c r="V549" s="263"/>
      <c r="W549" s="263"/>
      <c r="X549" s="263"/>
      <c r="Y549" s="263"/>
      <c r="Z549" s="263"/>
      <c r="AA549" s="263"/>
      <c r="AB549" s="263"/>
      <c r="AC549" s="263"/>
      <c r="AD549" s="263"/>
      <c r="AE549" s="263"/>
      <c r="AF549" s="263"/>
      <c r="AG549" s="263"/>
      <c r="AH549" s="263"/>
      <c r="AI549" s="263"/>
      <c r="AJ549" s="263"/>
      <c r="AK549" s="263"/>
      <c r="AL549" s="263"/>
      <c r="AM549" s="263"/>
      <c r="AN549" s="263"/>
      <c r="AO549" s="263"/>
      <c r="AP549" s="263"/>
      <c r="AQ549" s="263"/>
      <c r="AR549" s="263"/>
      <c r="AS549" s="263"/>
      <c r="AT549" s="263"/>
      <c r="AU549" s="263"/>
      <c r="AV549" s="263"/>
      <c r="AW549" s="263"/>
      <c r="AX549" s="263"/>
      <c r="AY549" s="263"/>
      <c r="AZ549" s="263"/>
      <c r="BA549" s="263"/>
      <c r="BB549" s="263"/>
      <c r="BC549" s="263"/>
      <c r="BD549" s="263"/>
      <c r="BE549" s="263"/>
      <c r="BF549" s="263"/>
      <c r="BG549" s="263"/>
      <c r="BH549" s="263"/>
      <c r="BI549" s="263"/>
      <c r="BJ549" s="263"/>
      <c r="BK549" s="263"/>
      <c r="BL549" s="263"/>
      <c r="BM549" s="263"/>
      <c r="BN549" s="263"/>
      <c r="BO549" s="263"/>
      <c r="BP549" s="263"/>
      <c r="BQ549" s="263"/>
      <c r="BR549" s="263"/>
      <c r="BS549" s="263"/>
      <c r="BT549" s="263"/>
      <c r="BU549" s="263"/>
      <c r="BV549" s="263"/>
      <c r="BW549" s="263"/>
      <c r="BX549" s="263"/>
      <c r="BY549" s="263"/>
      <c r="BZ549" s="263"/>
      <c r="CA549" s="263"/>
      <c r="CB549" s="263"/>
      <c r="CC549" s="263"/>
      <c r="CD549" s="263"/>
      <c r="CE549" s="263"/>
      <c r="CF549" s="263"/>
      <c r="CG549" s="263"/>
      <c r="CH549" s="263"/>
      <c r="CI549" s="263"/>
      <c r="CJ549" s="263"/>
      <c r="CK549" s="263"/>
      <c r="CL549" s="263"/>
      <c r="CM549" s="263"/>
      <c r="CN549" s="263"/>
      <c r="CO549" s="263"/>
      <c r="CP549" s="263"/>
      <c r="CQ549" s="263"/>
      <c r="CR549" s="263"/>
      <c r="CS549" s="263"/>
      <c r="CT549" s="263"/>
      <c r="CU549" s="263"/>
      <c r="CV549" s="263"/>
      <c r="CW549" s="263"/>
      <c r="CX549" s="263"/>
      <c r="CY549" s="263"/>
      <c r="CZ549" s="263"/>
      <c r="DA549" s="263"/>
      <c r="DB549" s="263"/>
      <c r="DC549" s="263"/>
      <c r="DD549" s="263"/>
      <c r="DE549" s="263"/>
      <c r="DF549" s="263"/>
      <c r="DG549" s="263"/>
      <c r="DH549" s="263"/>
      <c r="DI549" s="263"/>
      <c r="DJ549" s="263"/>
      <c r="DK549" s="263"/>
      <c r="DL549" s="263"/>
      <c r="DM549" s="263"/>
      <c r="DN549" s="263"/>
      <c r="DO549" s="263"/>
      <c r="DP549" s="263"/>
      <c r="DQ549" s="263"/>
      <c r="DR549" s="263"/>
      <c r="DS549" s="263"/>
      <c r="DT549" s="263"/>
      <c r="DU549" s="263"/>
      <c r="DV549" s="263"/>
      <c r="DW549" s="263"/>
      <c r="DX549" s="263"/>
      <c r="DY549" s="263"/>
      <c r="DZ549" s="263"/>
      <c r="EA549" s="263"/>
      <c r="EB549" s="263"/>
      <c r="EC549" s="263"/>
      <c r="ED549" s="263"/>
      <c r="EE549" s="263"/>
      <c r="EF549" s="263"/>
      <c r="EG549" s="263"/>
      <c r="EH549" s="263"/>
      <c r="EI549" s="263"/>
      <c r="EJ549" s="263"/>
      <c r="EK549" s="263"/>
      <c r="EL549" s="263"/>
      <c r="EM549" s="263"/>
      <c r="EN549" s="263"/>
      <c r="EO549" s="263"/>
      <c r="EP549" s="263"/>
      <c r="EQ549" s="263"/>
      <c r="ER549" s="263"/>
      <c r="ES549" s="263"/>
      <c r="ET549" s="263"/>
      <c r="EU549" s="263"/>
      <c r="EV549" s="263"/>
      <c r="EW549" s="263"/>
      <c r="EX549" s="263"/>
      <c r="EY549" s="263"/>
      <c r="EZ549" s="263"/>
      <c r="FA549" s="263"/>
      <c r="FB549" s="263"/>
      <c r="FC549" s="263"/>
      <c r="FD549" s="263"/>
      <c r="FE549" s="263"/>
      <c r="FF549" s="263"/>
      <c r="FG549" s="263"/>
      <c r="FH549" s="263"/>
      <c r="FI549" s="263"/>
      <c r="FJ549" s="263"/>
      <c r="FK549" s="263"/>
      <c r="FL549" s="263"/>
      <c r="FM549" s="263"/>
      <c r="FN549" s="263"/>
      <c r="FO549" s="263"/>
      <c r="FP549" s="263"/>
      <c r="FQ549" s="263"/>
      <c r="FR549" s="263"/>
      <c r="FS549" s="263"/>
      <c r="FT549" s="263"/>
      <c r="FU549" s="263"/>
      <c r="FV549" s="263"/>
      <c r="FW549" s="263"/>
      <c r="FX549" s="263"/>
      <c r="FY549" s="263"/>
      <c r="FZ549" s="263"/>
      <c r="GA549" s="263"/>
      <c r="GB549" s="263"/>
      <c r="GC549" s="263"/>
      <c r="GD549" s="263"/>
      <c r="GE549" s="263"/>
      <c r="GF549" s="263"/>
      <c r="GG549" s="263"/>
      <c r="GH549" s="263"/>
      <c r="GI549" s="263"/>
      <c r="GJ549" s="263"/>
      <c r="GK549" s="263"/>
      <c r="GL549" s="263"/>
      <c r="GM549" s="263"/>
      <c r="GN549" s="263"/>
      <c r="GO549" s="263"/>
      <c r="GP549" s="263"/>
      <c r="GQ549" s="263"/>
      <c r="GR549" s="263"/>
      <c r="GS549" s="263"/>
      <c r="GT549" s="263"/>
      <c r="GU549" s="263"/>
      <c r="GV549" s="263"/>
      <c r="GW549" s="263"/>
      <c r="GX549" s="263"/>
      <c r="GY549" s="263"/>
      <c r="GZ549" s="263"/>
      <c r="HA549" s="263"/>
      <c r="HB549" s="263"/>
      <c r="HC549" s="263"/>
      <c r="HD549" s="263"/>
      <c r="HE549" s="263"/>
      <c r="HF549" s="263"/>
      <c r="HG549" s="263"/>
      <c r="HH549" s="263"/>
      <c r="HI549" s="263"/>
      <c r="HJ549" s="263"/>
      <c r="HK549" s="263"/>
      <c r="HL549" s="263"/>
      <c r="HM549" s="263"/>
      <c r="HN549" s="263"/>
      <c r="HO549" s="263"/>
      <c r="HP549" s="263"/>
      <c r="HQ549" s="263"/>
      <c r="HR549" s="263"/>
      <c r="HS549" s="263"/>
      <c r="HT549" s="263"/>
      <c r="HU549" s="263"/>
      <c r="HV549" s="263"/>
      <c r="HW549" s="263"/>
      <c r="HX549" s="263"/>
      <c r="HY549" s="263"/>
      <c r="HZ549" s="263"/>
      <c r="IA549" s="263"/>
      <c r="IB549" s="263"/>
      <c r="IC549" s="263"/>
      <c r="ID549" s="263"/>
      <c r="IE549" s="263"/>
      <c r="IF549" s="263"/>
      <c r="IG549" s="263"/>
      <c r="IH549" s="263"/>
      <c r="II549" s="263"/>
      <c r="IJ549" s="263"/>
      <c r="IK549" s="263"/>
      <c r="IL549" s="263"/>
      <c r="IM549" s="263"/>
      <c r="IN549" s="263"/>
      <c r="IO549" s="263"/>
      <c r="IP549" s="263"/>
      <c r="IQ549" s="263"/>
      <c r="IR549" s="263"/>
      <c r="IS549" s="263"/>
      <c r="IT549" s="263"/>
      <c r="IU549" s="263"/>
      <c r="IV549" s="263"/>
      <c r="IW549" s="263"/>
      <c r="IX549" s="263"/>
      <c r="IY549" s="263"/>
      <c r="IZ549" s="263"/>
      <c r="JA549" s="263"/>
      <c r="JB549" s="263"/>
      <c r="JC549" s="263"/>
      <c r="JD549" s="263"/>
      <c r="JE549" s="263"/>
      <c r="JF549" s="263"/>
      <c r="JG549" s="263"/>
      <c r="JH549" s="263"/>
      <c r="JI549" s="263"/>
      <c r="JJ549" s="263"/>
      <c r="JK549" s="263"/>
      <c r="JL549" s="263"/>
      <c r="JM549" s="263"/>
      <c r="JN549" s="263"/>
      <c r="JO549" s="263"/>
      <c r="JP549" s="263"/>
      <c r="JQ549" s="263"/>
      <c r="JR549" s="263"/>
      <c r="JS549" s="263"/>
      <c r="JT549" s="263"/>
      <c r="JU549" s="263"/>
      <c r="JV549" s="263"/>
      <c r="JW549" s="263"/>
      <c r="JX549" s="263"/>
      <c r="JY549" s="263"/>
      <c r="JZ549" s="263"/>
      <c r="KA549" s="263"/>
      <c r="KB549" s="263"/>
      <c r="KC549" s="263"/>
      <c r="KD549" s="263"/>
      <c r="KE549" s="263"/>
      <c r="KF549" s="263"/>
      <c r="KG549" s="263"/>
      <c r="KH549" s="263"/>
      <c r="KI549" s="263"/>
      <c r="KJ549" s="263"/>
      <c r="KK549" s="263"/>
      <c r="KL549" s="263"/>
      <c r="KM549" s="263"/>
      <c r="KN549" s="263"/>
      <c r="KO549" s="263"/>
      <c r="KP549" s="263"/>
      <c r="KQ549" s="263"/>
      <c r="KR549" s="263"/>
      <c r="KS549" s="263"/>
      <c r="KT549" s="263"/>
      <c r="KU549" s="263"/>
      <c r="KV549" s="263"/>
      <c r="KW549" s="263"/>
      <c r="KX549" s="263"/>
      <c r="KY549" s="263"/>
      <c r="KZ549" s="263"/>
      <c r="LA549" s="263"/>
      <c r="LB549" s="263"/>
      <c r="LC549" s="263"/>
      <c r="LD549" s="263"/>
      <c r="LE549" s="263"/>
      <c r="LF549" s="263"/>
      <c r="LG549" s="263"/>
      <c r="LH549" s="263"/>
      <c r="LI549" s="263"/>
      <c r="LJ549" s="263"/>
      <c r="LK549" s="263"/>
      <c r="LL549" s="263"/>
      <c r="LM549" s="263"/>
      <c r="LN549" s="263"/>
      <c r="LO549" s="263"/>
      <c r="LP549" s="263"/>
      <c r="LQ549" s="263"/>
      <c r="LR549" s="263"/>
      <c r="LS549" s="263"/>
      <c r="LT549" s="263"/>
      <c r="LU549" s="263"/>
      <c r="LV549" s="263"/>
      <c r="LW549" s="263"/>
      <c r="LX549" s="263"/>
      <c r="LY549" s="263"/>
      <c r="LZ549" s="263"/>
      <c r="MA549" s="263"/>
      <c r="MB549" s="263"/>
      <c r="MC549" s="263"/>
      <c r="MD549" s="263"/>
      <c r="ME549" s="263"/>
      <c r="MF549" s="263"/>
      <c r="MG549" s="263"/>
      <c r="MH549" s="263"/>
      <c r="MI549" s="263"/>
      <c r="MJ549" s="263"/>
      <c r="MK549" s="263"/>
      <c r="ML549" s="263"/>
      <c r="MM549" s="263"/>
      <c r="MN549" s="263"/>
      <c r="MO549" s="263"/>
      <c r="MP549" s="263"/>
      <c r="MQ549" s="263"/>
      <c r="MR549" s="263"/>
      <c r="MS549" s="263"/>
      <c r="MT549" s="263"/>
      <c r="MU549" s="263"/>
      <c r="MV549" s="263"/>
      <c r="MW549" s="263"/>
      <c r="MX549" s="263"/>
      <c r="MY549" s="263"/>
      <c r="MZ549" s="263"/>
      <c r="NA549" s="263"/>
      <c r="NB549" s="263"/>
      <c r="NC549" s="263"/>
      <c r="ND549" s="263"/>
      <c r="NE549" s="263"/>
      <c r="NF549" s="263"/>
      <c r="NG549" s="263"/>
      <c r="NH549" s="263"/>
      <c r="NI549" s="263"/>
      <c r="NJ549" s="263"/>
      <c r="NK549" s="263"/>
      <c r="NL549" s="263"/>
      <c r="NM549" s="263"/>
      <c r="NN549" s="263"/>
      <c r="NO549" s="263"/>
      <c r="NP549" s="263"/>
      <c r="NQ549" s="263"/>
      <c r="NR549" s="263"/>
      <c r="NS549" s="263"/>
      <c r="NT549" s="263"/>
      <c r="NU549" s="263"/>
      <c r="NV549" s="263"/>
      <c r="NW549" s="263"/>
      <c r="NX549" s="263"/>
      <c r="NY549" s="263"/>
      <c r="NZ549" s="263"/>
      <c r="OA549" s="263"/>
      <c r="OB549" s="263"/>
      <c r="OC549" s="263"/>
      <c r="OD549" s="263"/>
      <c r="OE549" s="263"/>
      <c r="OF549" s="263"/>
      <c r="OG549" s="263"/>
      <c r="OH549" s="263"/>
      <c r="OI549" s="263"/>
      <c r="OJ549" s="263"/>
      <c r="OK549" s="263"/>
      <c r="OL549" s="263"/>
      <c r="OM549" s="263"/>
      <c r="ON549" s="263"/>
      <c r="OO549" s="263"/>
      <c r="OP549" s="263"/>
      <c r="OQ549" s="263"/>
      <c r="OR549" s="263"/>
      <c r="OS549" s="263"/>
      <c r="OT549" s="263"/>
      <c r="OU549" s="263"/>
      <c r="OV549" s="263"/>
      <c r="OW549" s="263"/>
      <c r="OX549" s="263"/>
      <c r="OY549" s="263"/>
      <c r="OZ549" s="263"/>
      <c r="PA549" s="263"/>
      <c r="PB549" s="263"/>
      <c r="PC549" s="263"/>
      <c r="PD549" s="263"/>
      <c r="PE549" s="263"/>
      <c r="PF549" s="263"/>
      <c r="PG549" s="263"/>
      <c r="PH549" s="263"/>
      <c r="PI549" s="263"/>
      <c r="PJ549" s="263"/>
      <c r="PK549" s="263"/>
      <c r="PL549" s="263"/>
      <c r="PM549" s="263"/>
      <c r="PN549" s="263"/>
      <c r="PO549" s="263"/>
      <c r="PP549" s="263"/>
      <c r="PQ549" s="263"/>
      <c r="PR549" s="263"/>
      <c r="PS549" s="263"/>
      <c r="PT549" s="263"/>
      <c r="PU549" s="263"/>
      <c r="PV549" s="263"/>
      <c r="PW549" s="263"/>
      <c r="PX549" s="263"/>
      <c r="PY549" s="263"/>
      <c r="PZ549" s="263"/>
      <c r="QA549" s="263"/>
      <c r="QB549" s="263"/>
      <c r="QC549" s="263"/>
      <c r="QD549" s="263"/>
      <c r="QE549" s="263"/>
      <c r="QF549" s="263"/>
      <c r="QG549" s="263"/>
      <c r="QH549" s="263"/>
      <c r="QI549" s="263"/>
      <c r="QJ549" s="263"/>
      <c r="QK549" s="263"/>
      <c r="QL549" s="263"/>
      <c r="QM549" s="263"/>
      <c r="QN549" s="263"/>
      <c r="QO549" s="263"/>
      <c r="QP549" s="263"/>
      <c r="QQ549" s="263"/>
      <c r="QR549" s="263"/>
      <c r="QS549" s="263"/>
      <c r="QT549" s="263"/>
      <c r="QU549" s="263"/>
      <c r="QV549" s="263"/>
      <c r="QW549" s="263"/>
      <c r="QX549" s="263"/>
      <c r="QY549" s="263"/>
      <c r="QZ549" s="263"/>
      <c r="RA549" s="263"/>
      <c r="RB549" s="263"/>
      <c r="RC549" s="263"/>
      <c r="RD549" s="263"/>
      <c r="RE549" s="263"/>
      <c r="RF549" s="263"/>
      <c r="RG549" s="263"/>
      <c r="RH549" s="263"/>
      <c r="RI549" s="263"/>
      <c r="RJ549" s="263"/>
      <c r="RK549" s="263"/>
      <c r="RL549" s="263"/>
      <c r="RM549" s="263"/>
      <c r="RN549" s="263"/>
      <c r="RO549" s="263"/>
      <c r="RP549" s="263"/>
      <c r="RQ549" s="263"/>
      <c r="RR549" s="263"/>
      <c r="RS549" s="263"/>
      <c r="RT549" s="263"/>
      <c r="RU549" s="263"/>
      <c r="RV549" s="263"/>
      <c r="RW549" s="263"/>
      <c r="RX549" s="263"/>
      <c r="RY549" s="263"/>
      <c r="RZ549" s="263"/>
      <c r="SA549" s="263"/>
      <c r="SB549" s="263"/>
      <c r="SC549" s="263"/>
      <c r="SD549" s="263"/>
      <c r="SE549" s="263"/>
      <c r="SF549" s="263"/>
      <c r="SG549" s="263"/>
      <c r="SH549" s="263"/>
      <c r="SI549" s="263"/>
      <c r="SJ549" s="263"/>
      <c r="SK549" s="263"/>
      <c r="SL549" s="263"/>
      <c r="SM549" s="263"/>
      <c r="SN549" s="263"/>
      <c r="SO549" s="263"/>
      <c r="SP549" s="263"/>
      <c r="SQ549" s="263"/>
      <c r="SR549" s="263"/>
      <c r="SS549" s="263"/>
      <c r="ST549" s="263"/>
      <c r="SU549" s="263"/>
      <c r="SV549" s="263"/>
      <c r="SW549" s="263"/>
      <c r="SX549" s="263"/>
      <c r="SY549" s="263"/>
      <c r="SZ549" s="263"/>
      <c r="TA549" s="263"/>
      <c r="TB549" s="263"/>
      <c r="TC549" s="263"/>
      <c r="TD549" s="263"/>
      <c r="TE549" s="263"/>
      <c r="TF549" s="263"/>
      <c r="TG549" s="263"/>
      <c r="TH549" s="263"/>
      <c r="TI549" s="263"/>
      <c r="TJ549" s="263"/>
      <c r="TK549" s="263"/>
      <c r="TL549" s="263"/>
      <c r="TM549" s="263"/>
      <c r="TN549" s="263"/>
      <c r="TO549" s="263"/>
      <c r="TP549" s="263"/>
      <c r="TQ549" s="263"/>
      <c r="TR549" s="263"/>
      <c r="TS549" s="263"/>
      <c r="TT549" s="263"/>
      <c r="TU549" s="263"/>
      <c r="TV549" s="263"/>
      <c r="TW549" s="263"/>
      <c r="TX549" s="263"/>
      <c r="TY549" s="263"/>
      <c r="TZ549" s="263"/>
      <c r="UA549" s="263"/>
      <c r="UB549" s="263"/>
      <c r="UC549" s="263"/>
      <c r="UD549" s="263"/>
      <c r="UE549" s="263"/>
      <c r="UF549" s="263"/>
      <c r="UG549" s="263"/>
      <c r="UH549" s="263"/>
      <c r="UI549" s="263"/>
      <c r="UJ549" s="263"/>
      <c r="UK549" s="263"/>
      <c r="UL549" s="263"/>
      <c r="UM549" s="263"/>
      <c r="UN549" s="263"/>
      <c r="UO549" s="263"/>
      <c r="UP549" s="263"/>
      <c r="UQ549" s="263"/>
      <c r="UR549" s="263"/>
      <c r="US549" s="263"/>
      <c r="UT549" s="263"/>
      <c r="UU549" s="263"/>
      <c r="UV549" s="263"/>
      <c r="UW549" s="263"/>
      <c r="UX549" s="263"/>
      <c r="UY549" s="263"/>
      <c r="UZ549" s="263"/>
      <c r="VA549" s="263"/>
      <c r="VB549" s="263"/>
      <c r="VC549" s="263"/>
      <c r="VD549" s="263"/>
      <c r="VE549" s="263"/>
      <c r="VF549" s="263"/>
      <c r="VG549" s="263"/>
      <c r="VH549" s="263"/>
      <c r="VI549" s="263"/>
      <c r="VJ549" s="263"/>
      <c r="VK549" s="263"/>
      <c r="VL549" s="263"/>
      <c r="VM549" s="263"/>
      <c r="VN549" s="263"/>
      <c r="VO549" s="263"/>
      <c r="VP549" s="263"/>
      <c r="VQ549" s="263"/>
      <c r="VR549" s="263"/>
      <c r="VS549" s="263"/>
      <c r="VT549" s="263"/>
      <c r="VU549" s="263"/>
      <c r="VV549" s="263"/>
      <c r="VW549" s="263"/>
      <c r="VX549" s="263"/>
      <c r="VY549" s="263"/>
      <c r="VZ549" s="263"/>
      <c r="WA549" s="263"/>
      <c r="WB549" s="263"/>
      <c r="WC549" s="263"/>
      <c r="WD549" s="263"/>
      <c r="WE549" s="263"/>
      <c r="WF549" s="263"/>
      <c r="WG549" s="263"/>
      <c r="WH549" s="263"/>
      <c r="WI549" s="263"/>
      <c r="WJ549" s="263"/>
      <c r="WK549" s="263"/>
      <c r="WL549" s="263"/>
      <c r="WM549" s="263"/>
      <c r="WN549" s="263"/>
      <c r="WO549" s="263"/>
      <c r="WP549" s="263"/>
      <c r="WQ549" s="263"/>
      <c r="WR549" s="263"/>
      <c r="WS549" s="263"/>
      <c r="WT549" s="263"/>
      <c r="WU549" s="263"/>
      <c r="WV549" s="263"/>
      <c r="WW549" s="263"/>
      <c r="WX549" s="263"/>
      <c r="WY549" s="263"/>
      <c r="WZ549" s="263"/>
      <c r="XA549" s="263"/>
      <c r="XB549" s="263"/>
      <c r="XC549" s="263"/>
      <c r="XD549" s="263"/>
      <c r="XE549" s="263"/>
      <c r="XF549" s="263"/>
      <c r="XG549" s="263"/>
      <c r="XH549" s="263"/>
      <c r="XI549" s="263"/>
      <c r="XJ549" s="263"/>
      <c r="XK549" s="263"/>
      <c r="XL549" s="263"/>
      <c r="XM549" s="263"/>
      <c r="XN549" s="263"/>
      <c r="XO549" s="263"/>
      <c r="XP549" s="263"/>
      <c r="XQ549" s="263"/>
      <c r="XR549" s="263"/>
      <c r="XS549" s="263"/>
      <c r="XT549" s="263"/>
      <c r="XU549" s="263"/>
      <c r="XV549" s="263"/>
      <c r="XW549" s="263"/>
      <c r="XX549" s="263"/>
      <c r="XY549" s="263"/>
      <c r="XZ549" s="263"/>
      <c r="YA549" s="263"/>
      <c r="YB549" s="263"/>
      <c r="YC549" s="263"/>
      <c r="YD549" s="263"/>
      <c r="YE549" s="263"/>
      <c r="YF549" s="263"/>
      <c r="YG549" s="263"/>
      <c r="YH549" s="263"/>
      <c r="YI549" s="263"/>
      <c r="YJ549" s="263"/>
      <c r="YK549" s="263"/>
      <c r="YL549" s="263"/>
      <c r="YM549" s="263"/>
      <c r="YN549" s="263"/>
      <c r="YO549" s="263"/>
      <c r="YP549" s="263"/>
      <c r="YQ549" s="263"/>
      <c r="YR549" s="263"/>
      <c r="YS549" s="263"/>
      <c r="YT549" s="263"/>
      <c r="YU549" s="263"/>
      <c r="YV549" s="263"/>
      <c r="YW549" s="263"/>
      <c r="YX549" s="263"/>
      <c r="YY549" s="263"/>
      <c r="YZ549" s="263"/>
      <c r="ZA549" s="263"/>
      <c r="ZB549" s="263"/>
      <c r="ZC549" s="263"/>
      <c r="ZD549" s="263"/>
      <c r="ZE549" s="263"/>
      <c r="ZF549" s="263"/>
      <c r="ZG549" s="263"/>
      <c r="ZH549" s="263"/>
      <c r="ZI549" s="263"/>
      <c r="ZJ549" s="263"/>
      <c r="ZK549" s="263"/>
      <c r="ZL549" s="263"/>
      <c r="ZM549" s="263"/>
      <c r="ZN549" s="263"/>
      <c r="ZO549" s="263"/>
      <c r="ZP549" s="263"/>
      <c r="ZQ549" s="263"/>
      <c r="ZR549" s="263"/>
      <c r="ZS549" s="263"/>
      <c r="ZT549" s="263"/>
      <c r="ZU549" s="263"/>
      <c r="ZV549" s="263"/>
      <c r="ZW549" s="263"/>
      <c r="ZX549" s="263"/>
      <c r="ZY549" s="263"/>
      <c r="ZZ549" s="263"/>
      <c r="AAA549" s="263"/>
      <c r="AAB549" s="263"/>
      <c r="AAC549" s="263"/>
      <c r="AAD549" s="263"/>
      <c r="AAE549" s="263"/>
      <c r="AAF549" s="263"/>
      <c r="AAG549" s="263"/>
      <c r="AAH549" s="263"/>
      <c r="AAI549" s="263"/>
      <c r="AAJ549" s="263"/>
      <c r="AAK549" s="263"/>
      <c r="AAL549" s="263"/>
      <c r="AAM549" s="263"/>
      <c r="AAN549" s="263"/>
      <c r="AAO549" s="263"/>
      <c r="AAP549" s="263"/>
      <c r="AAQ549" s="263"/>
      <c r="AAR549" s="263"/>
      <c r="AAS549" s="263"/>
      <c r="AAT549" s="263"/>
      <c r="AAU549" s="263"/>
      <c r="AAV549" s="263"/>
      <c r="AAW549" s="263"/>
      <c r="AAX549" s="263"/>
      <c r="AAY549" s="263"/>
      <c r="AAZ549" s="263"/>
      <c r="ABA549" s="263"/>
      <c r="ABB549" s="263"/>
      <c r="ABC549" s="263"/>
      <c r="ABD549" s="263"/>
      <c r="ABE549" s="263"/>
      <c r="ABF549" s="263"/>
      <c r="ABG549" s="263"/>
      <c r="ABH549" s="263"/>
      <c r="ABI549" s="263"/>
      <c r="ABJ549" s="263"/>
      <c r="ABK549" s="263"/>
      <c r="ABL549" s="263"/>
      <c r="ABM549" s="263"/>
      <c r="ABN549" s="263"/>
      <c r="ABO549" s="263"/>
      <c r="ABP549" s="263"/>
      <c r="ABQ549" s="263"/>
      <c r="ABR549" s="263"/>
      <c r="ABS549" s="263"/>
      <c r="ABT549" s="263"/>
      <c r="ABU549" s="263"/>
      <c r="ABV549" s="263"/>
      <c r="ABW549" s="263"/>
      <c r="ABX549" s="263"/>
      <c r="ABY549" s="263"/>
      <c r="ABZ549" s="263"/>
      <c r="ACA549" s="263"/>
      <c r="ACB549" s="263"/>
      <c r="ACC549" s="263"/>
      <c r="ACD549" s="263"/>
      <c r="ACE549" s="263"/>
      <c r="ACF549" s="263"/>
      <c r="ACG549" s="263"/>
      <c r="ACH549" s="263"/>
      <c r="ACI549" s="263"/>
      <c r="ACJ549" s="263"/>
      <c r="ACK549" s="263"/>
      <c r="ACL549" s="263"/>
      <c r="ACM549" s="263"/>
      <c r="ACN549" s="263"/>
      <c r="ACO549" s="263"/>
      <c r="ACP549" s="263"/>
      <c r="ACQ549" s="263"/>
      <c r="ACR549" s="263"/>
      <c r="ACS549" s="263"/>
      <c r="ACT549" s="263"/>
      <c r="ACU549" s="263"/>
      <c r="ACV549" s="263"/>
      <c r="ACW549" s="263"/>
      <c r="ACX549" s="263"/>
      <c r="ACY549" s="263"/>
      <c r="ACZ549" s="263"/>
      <c r="ADA549" s="263"/>
      <c r="ADB549" s="263"/>
      <c r="ADC549" s="263"/>
      <c r="ADD549" s="263"/>
      <c r="ADE549" s="263"/>
      <c r="ADF549" s="263"/>
      <c r="ADG549" s="263"/>
      <c r="ADH549" s="263"/>
      <c r="ADI549" s="263"/>
      <c r="ADJ549" s="263"/>
      <c r="ADK549" s="263"/>
      <c r="ADL549" s="263"/>
      <c r="ADM549" s="263"/>
      <c r="ADN549" s="263"/>
      <c r="ADO549" s="263"/>
      <c r="ADP549" s="263"/>
      <c r="ADQ549" s="263"/>
      <c r="ADR549" s="263"/>
      <c r="ADS549" s="263"/>
      <c r="ADT549" s="263"/>
      <c r="ADU549" s="263"/>
      <c r="ADV549" s="263"/>
      <c r="ADW549" s="263"/>
      <c r="ADX549" s="263"/>
      <c r="ADY549" s="263"/>
      <c r="ADZ549" s="263"/>
      <c r="AEA549" s="263"/>
      <c r="AEB549" s="263"/>
      <c r="AEC549" s="263"/>
      <c r="AED549" s="263"/>
      <c r="AEE549" s="263"/>
      <c r="AEF549" s="263"/>
      <c r="AEG549" s="263"/>
      <c r="AEH549" s="263"/>
      <c r="AEI549" s="263"/>
      <c r="AEJ549" s="263"/>
      <c r="AEK549" s="263"/>
      <c r="AEL549" s="263"/>
      <c r="AEM549" s="263"/>
      <c r="AEN549" s="263"/>
      <c r="AEO549" s="263"/>
      <c r="AEP549" s="263"/>
      <c r="AEQ549" s="263"/>
      <c r="AER549" s="263"/>
      <c r="AES549" s="263"/>
      <c r="AET549" s="263"/>
      <c r="AEU549" s="263"/>
      <c r="AEV549" s="263"/>
      <c r="AEW549" s="263"/>
      <c r="AEX549" s="263"/>
      <c r="AEY549" s="263"/>
      <c r="AEZ549" s="263"/>
      <c r="AFA549" s="263"/>
      <c r="AFB549" s="263"/>
      <c r="AFC549" s="263"/>
      <c r="AFD549" s="263"/>
      <c r="AFE549" s="263"/>
      <c r="AFF549" s="263"/>
      <c r="AFG549" s="263"/>
      <c r="AFH549" s="263"/>
      <c r="AFI549" s="263"/>
      <c r="AFJ549" s="263"/>
      <c r="AFK549" s="263"/>
      <c r="AFL549" s="263"/>
      <c r="AFM549" s="263"/>
      <c r="AFN549" s="263"/>
      <c r="AFO549" s="263"/>
      <c r="AFP549" s="263"/>
      <c r="AFQ549" s="263"/>
      <c r="AFR549" s="263"/>
      <c r="AFS549" s="263"/>
      <c r="AFT549" s="263"/>
      <c r="AFU549" s="263"/>
      <c r="AFV549" s="263"/>
      <c r="AFW549" s="263"/>
      <c r="AFX549" s="263"/>
      <c r="AFY549" s="263"/>
      <c r="AFZ549" s="263"/>
      <c r="AGA549" s="263"/>
      <c r="AGB549" s="263"/>
      <c r="AGC549" s="263"/>
      <c r="AGD549" s="263"/>
      <c r="AGE549" s="263"/>
      <c r="AGF549" s="263"/>
      <c r="AGG549" s="263"/>
      <c r="AGH549" s="263"/>
      <c r="AGI549" s="263"/>
      <c r="AGJ549" s="263"/>
      <c r="AGK549" s="263"/>
      <c r="AGL549" s="263"/>
      <c r="AGM549" s="263"/>
      <c r="AGN549" s="263"/>
      <c r="AGO549" s="263"/>
      <c r="AGP549" s="263"/>
      <c r="AGQ549" s="263"/>
      <c r="AGR549" s="263"/>
      <c r="AGS549" s="263"/>
      <c r="AGT549" s="263"/>
      <c r="AGU549" s="263"/>
      <c r="AGV549" s="263"/>
      <c r="AGW549" s="263"/>
      <c r="AGX549" s="263"/>
      <c r="AGY549" s="263"/>
      <c r="AGZ549" s="263"/>
      <c r="AHA549" s="263"/>
      <c r="AHB549" s="263"/>
      <c r="AHC549" s="263"/>
      <c r="AHD549" s="263"/>
      <c r="AHE549" s="263"/>
      <c r="AHF549" s="263"/>
      <c r="AHG549" s="263"/>
      <c r="AHH549" s="263"/>
      <c r="AHI549" s="263"/>
      <c r="AHJ549" s="263"/>
      <c r="AHK549" s="263"/>
      <c r="AHL549" s="263"/>
      <c r="AHM549" s="263"/>
      <c r="AHN549" s="263"/>
      <c r="AHO549" s="263"/>
      <c r="AHP549" s="263"/>
      <c r="AHQ549" s="263"/>
      <c r="AHR549" s="263"/>
      <c r="AHS549" s="263"/>
      <c r="AHT549" s="263"/>
      <c r="AHU549" s="263"/>
      <c r="AHV549" s="263"/>
      <c r="AHW549" s="263"/>
      <c r="AHX549" s="263"/>
      <c r="AHY549" s="263"/>
      <c r="AHZ549" s="263"/>
      <c r="AIA549" s="263"/>
      <c r="AIB549" s="263"/>
      <c r="AIC549" s="263"/>
      <c r="AID549" s="263"/>
      <c r="AIE549" s="263"/>
      <c r="AIF549" s="263"/>
      <c r="AIG549" s="263"/>
      <c r="AIH549" s="263"/>
      <c r="AII549" s="263"/>
      <c r="AIJ549" s="263"/>
      <c r="AIK549" s="263"/>
      <c r="AIL549" s="263"/>
      <c r="AIM549" s="263"/>
      <c r="AIN549" s="263"/>
      <c r="AIO549" s="263"/>
      <c r="AIP549" s="263"/>
      <c r="AIQ549" s="263"/>
      <c r="AIR549" s="263"/>
      <c r="AIS549" s="263"/>
      <c r="AIT549" s="263"/>
      <c r="AIU549" s="263"/>
      <c r="AIV549" s="263"/>
      <c r="AIW549" s="263"/>
      <c r="AIX549" s="263"/>
      <c r="AIY549" s="263"/>
      <c r="AIZ549" s="263"/>
      <c r="AJA549" s="263"/>
      <c r="AJB549" s="263"/>
      <c r="AJC549" s="263"/>
      <c r="AJD549" s="263"/>
      <c r="AJE549" s="263"/>
      <c r="AJF549" s="263"/>
      <c r="AJG549" s="263"/>
      <c r="AJH549" s="263"/>
      <c r="AJI549" s="263"/>
      <c r="AJJ549" s="263"/>
      <c r="AJK549" s="263"/>
      <c r="AJL549" s="263"/>
      <c r="AJM549" s="263"/>
      <c r="AJN549" s="263"/>
      <c r="AJO549" s="263"/>
      <c r="AJP549" s="263"/>
      <c r="AJQ549" s="263"/>
      <c r="AJR549" s="263"/>
      <c r="AJS549" s="263"/>
      <c r="AJT549" s="263"/>
      <c r="AJU549" s="263"/>
      <c r="AJV549" s="263"/>
      <c r="AJW549" s="263"/>
      <c r="AJX549" s="263"/>
      <c r="AJY549" s="263"/>
      <c r="AJZ549" s="263"/>
      <c r="AKA549" s="263"/>
      <c r="AKB549" s="263"/>
      <c r="AKC549" s="263"/>
      <c r="AKD549" s="263"/>
      <c r="AKE549" s="263"/>
      <c r="AKF549" s="263"/>
      <c r="AKG549" s="263"/>
      <c r="AKH549" s="263"/>
      <c r="AKI549" s="263"/>
      <c r="AKJ549" s="263"/>
      <c r="AKK549" s="263"/>
      <c r="AKL549" s="263"/>
      <c r="AKM549" s="263"/>
      <c r="AKN549" s="263"/>
      <c r="AKO549" s="263"/>
      <c r="AKP549" s="263"/>
      <c r="AKQ549" s="263"/>
      <c r="AKR549" s="263"/>
      <c r="AKS549" s="263"/>
      <c r="AKT549" s="263"/>
      <c r="AKU549" s="263"/>
      <c r="AKV549" s="263"/>
      <c r="AKW549" s="263"/>
      <c r="AKX549" s="263"/>
      <c r="AKY549" s="263"/>
      <c r="AKZ549" s="263"/>
      <c r="ALA549" s="263"/>
      <c r="ALB549" s="263"/>
      <c r="ALC549" s="263"/>
      <c r="ALD549" s="263"/>
      <c r="ALE549" s="263"/>
      <c r="ALF549" s="263"/>
      <c r="ALG549" s="263"/>
      <c r="ALH549" s="263"/>
      <c r="ALI549" s="263"/>
      <c r="ALJ549" s="263"/>
      <c r="ALK549" s="263"/>
      <c r="ALL549" s="263"/>
      <c r="ALM549" s="263"/>
      <c r="ALN549" s="263"/>
      <c r="ALO549" s="263"/>
      <c r="ALP549" s="263"/>
      <c r="ALQ549" s="263"/>
      <c r="ALR549" s="263"/>
      <c r="ALS549" s="263"/>
      <c r="ALT549" s="263"/>
      <c r="ALU549" s="263"/>
      <c r="ALV549" s="263"/>
      <c r="ALW549" s="263"/>
      <c r="ALX549" s="263"/>
      <c r="ALY549" s="263"/>
      <c r="ALZ549" s="263"/>
      <c r="AMA549" s="263"/>
      <c r="AMB549" s="263"/>
      <c r="AMC549" s="263"/>
      <c r="AMD549" s="263"/>
      <c r="AME549" s="263"/>
      <c r="AMF549" s="263"/>
      <c r="AMG549" s="263"/>
      <c r="AMH549" s="263"/>
      <c r="AMI549" s="263"/>
      <c r="AMJ549" s="263"/>
      <c r="AMK549" s="263"/>
      <c r="AML549" s="263"/>
      <c r="AMM549" s="263"/>
      <c r="AMN549" s="263"/>
      <c r="AMO549" s="263"/>
      <c r="AMP549" s="263"/>
      <c r="AMQ549" s="263"/>
      <c r="AMR549" s="263"/>
      <c r="AMS549" s="263"/>
      <c r="AMT549" s="263"/>
      <c r="AMU549" s="263"/>
      <c r="AMV549" s="263"/>
      <c r="AMW549" s="263"/>
      <c r="AMX549" s="263"/>
      <c r="AMY549" s="263"/>
      <c r="AMZ549" s="263"/>
      <c r="ANA549" s="263"/>
      <c r="ANB549" s="263"/>
      <c r="ANC549" s="263"/>
      <c r="AND549" s="263"/>
      <c r="ANE549" s="263"/>
      <c r="ANF549" s="263"/>
      <c r="ANG549" s="263"/>
      <c r="ANH549" s="263"/>
      <c r="ANI549" s="263"/>
      <c r="ANJ549" s="263"/>
      <c r="ANK549" s="263"/>
      <c r="ANL549" s="263"/>
      <c r="ANM549" s="263"/>
      <c r="ANN549" s="263"/>
      <c r="ANO549" s="263"/>
      <c r="ANP549" s="263"/>
      <c r="ANQ549" s="263"/>
      <c r="ANR549" s="263"/>
      <c r="ANS549" s="263"/>
      <c r="ANT549" s="263"/>
      <c r="ANU549" s="263"/>
      <c r="ANV549" s="263"/>
      <c r="ANW549" s="263"/>
      <c r="ANX549" s="263"/>
      <c r="ANY549" s="263"/>
      <c r="ANZ549" s="263"/>
      <c r="AOA549" s="263"/>
      <c r="AOB549" s="263"/>
      <c r="AOC549" s="263"/>
      <c r="AOD549" s="263"/>
      <c r="AOE549" s="263"/>
      <c r="AOF549" s="263"/>
      <c r="AOG549" s="263"/>
      <c r="AOH549" s="263"/>
      <c r="AOI549" s="263"/>
      <c r="AOJ549" s="263"/>
      <c r="AOK549" s="263"/>
      <c r="AOL549" s="263"/>
      <c r="AOM549" s="263"/>
      <c r="AON549" s="263"/>
      <c r="AOO549" s="263"/>
      <c r="AOP549" s="263"/>
      <c r="AOQ549" s="263"/>
      <c r="AOR549" s="263"/>
      <c r="AOS549" s="263"/>
      <c r="AOT549" s="263"/>
      <c r="AOU549" s="263"/>
    </row>
    <row r="550" spans="1:1087" s="264" customFormat="1">
      <c r="A550" s="332"/>
      <c r="B550" s="328"/>
      <c r="C550" s="292"/>
      <c r="D550" s="292"/>
      <c r="E550" s="292"/>
      <c r="F550" s="333"/>
      <c r="G550" s="334"/>
      <c r="H550" s="334"/>
      <c r="I550" s="335"/>
      <c r="J550" s="292"/>
      <c r="K550" s="336"/>
      <c r="L550" s="292"/>
      <c r="N550" s="263"/>
      <c r="O550" s="263"/>
      <c r="P550" s="263"/>
      <c r="Q550" s="263"/>
      <c r="R550" s="263"/>
      <c r="S550" s="263"/>
      <c r="T550" s="263"/>
      <c r="U550" s="263"/>
      <c r="V550" s="263"/>
      <c r="W550" s="263"/>
      <c r="X550" s="263"/>
      <c r="Y550" s="263"/>
      <c r="Z550" s="263"/>
      <c r="AA550" s="263"/>
      <c r="AB550" s="263"/>
      <c r="AC550" s="263"/>
      <c r="AD550" s="263"/>
      <c r="AE550" s="263"/>
      <c r="AF550" s="263"/>
      <c r="AG550" s="263"/>
      <c r="AH550" s="263"/>
      <c r="AI550" s="263"/>
      <c r="AJ550" s="263"/>
      <c r="AK550" s="263"/>
      <c r="AL550" s="263"/>
      <c r="AM550" s="263"/>
      <c r="AN550" s="263"/>
      <c r="AO550" s="263"/>
      <c r="AP550" s="263"/>
      <c r="AQ550" s="263"/>
      <c r="AR550" s="263"/>
      <c r="AS550" s="263"/>
      <c r="AT550" s="263"/>
      <c r="AU550" s="263"/>
      <c r="AV550" s="263"/>
      <c r="AW550" s="263"/>
      <c r="AX550" s="263"/>
      <c r="AY550" s="263"/>
      <c r="AZ550" s="263"/>
      <c r="BA550" s="263"/>
      <c r="BB550" s="263"/>
      <c r="BC550" s="263"/>
      <c r="BD550" s="263"/>
      <c r="BE550" s="263"/>
      <c r="BF550" s="263"/>
      <c r="BG550" s="263"/>
      <c r="BH550" s="263"/>
      <c r="BI550" s="263"/>
      <c r="BJ550" s="263"/>
      <c r="BK550" s="263"/>
      <c r="BL550" s="263"/>
      <c r="BM550" s="263"/>
      <c r="BN550" s="263"/>
      <c r="BO550" s="263"/>
      <c r="BP550" s="263"/>
      <c r="BQ550" s="263"/>
      <c r="BR550" s="263"/>
      <c r="BS550" s="263"/>
      <c r="BT550" s="263"/>
      <c r="BU550" s="263"/>
      <c r="BV550" s="263"/>
      <c r="BW550" s="263"/>
      <c r="BX550" s="263"/>
      <c r="BY550" s="263"/>
      <c r="BZ550" s="263"/>
      <c r="CA550" s="263"/>
      <c r="CB550" s="263"/>
      <c r="CC550" s="263"/>
      <c r="CD550" s="263"/>
      <c r="CE550" s="263"/>
      <c r="CF550" s="263"/>
      <c r="CG550" s="263"/>
      <c r="CH550" s="263"/>
      <c r="CI550" s="263"/>
      <c r="CJ550" s="263"/>
      <c r="CK550" s="263"/>
      <c r="CL550" s="263"/>
      <c r="CM550" s="263"/>
      <c r="CN550" s="263"/>
      <c r="CO550" s="263"/>
      <c r="CP550" s="263"/>
      <c r="CQ550" s="263"/>
      <c r="CR550" s="263"/>
      <c r="CS550" s="263"/>
      <c r="CT550" s="263"/>
      <c r="CU550" s="263"/>
      <c r="CV550" s="263"/>
      <c r="CW550" s="263"/>
      <c r="CX550" s="263"/>
      <c r="CY550" s="263"/>
      <c r="CZ550" s="263"/>
      <c r="DA550" s="263"/>
      <c r="DB550" s="263"/>
      <c r="DC550" s="263"/>
      <c r="DD550" s="263"/>
      <c r="DE550" s="263"/>
      <c r="DF550" s="263"/>
      <c r="DG550" s="263"/>
      <c r="DH550" s="263"/>
      <c r="DI550" s="263"/>
      <c r="DJ550" s="263"/>
      <c r="DK550" s="263"/>
      <c r="DL550" s="263"/>
      <c r="DM550" s="263"/>
      <c r="DN550" s="263"/>
      <c r="DO550" s="263"/>
      <c r="DP550" s="263"/>
      <c r="DQ550" s="263"/>
      <c r="DR550" s="263"/>
      <c r="DS550" s="263"/>
      <c r="DT550" s="263"/>
      <c r="DU550" s="263"/>
      <c r="DV550" s="263"/>
      <c r="DW550" s="263"/>
      <c r="DX550" s="263"/>
      <c r="DY550" s="263"/>
      <c r="DZ550" s="263"/>
      <c r="EA550" s="263"/>
      <c r="EB550" s="263"/>
      <c r="EC550" s="263"/>
      <c r="ED550" s="263"/>
      <c r="EE550" s="263"/>
      <c r="EF550" s="263"/>
      <c r="EG550" s="263"/>
      <c r="EH550" s="263"/>
      <c r="EI550" s="263"/>
      <c r="EJ550" s="263"/>
      <c r="EK550" s="263"/>
      <c r="EL550" s="263"/>
      <c r="EM550" s="263"/>
      <c r="EN550" s="263"/>
      <c r="EO550" s="263"/>
      <c r="EP550" s="263"/>
      <c r="EQ550" s="263"/>
      <c r="ER550" s="263"/>
      <c r="ES550" s="263"/>
      <c r="ET550" s="263"/>
      <c r="EU550" s="263"/>
      <c r="EV550" s="263"/>
      <c r="EW550" s="263"/>
      <c r="EX550" s="263"/>
      <c r="EY550" s="263"/>
      <c r="EZ550" s="263"/>
      <c r="FA550" s="263"/>
      <c r="FB550" s="263"/>
      <c r="FC550" s="263"/>
      <c r="FD550" s="263"/>
      <c r="FE550" s="263"/>
      <c r="FF550" s="263"/>
      <c r="FG550" s="263"/>
      <c r="FH550" s="263"/>
      <c r="FI550" s="263"/>
      <c r="FJ550" s="263"/>
      <c r="FK550" s="263"/>
      <c r="FL550" s="263"/>
      <c r="FM550" s="263"/>
      <c r="FN550" s="263"/>
      <c r="FO550" s="263"/>
      <c r="FP550" s="263"/>
      <c r="FQ550" s="263"/>
      <c r="FR550" s="263"/>
      <c r="FS550" s="263"/>
      <c r="FT550" s="263"/>
      <c r="FU550" s="263"/>
      <c r="FV550" s="263"/>
      <c r="FW550" s="263"/>
      <c r="FX550" s="263"/>
      <c r="FY550" s="263"/>
      <c r="FZ550" s="263"/>
      <c r="GA550" s="263"/>
      <c r="GB550" s="263"/>
      <c r="GC550" s="263"/>
      <c r="GD550" s="263"/>
      <c r="GE550" s="263"/>
      <c r="GF550" s="263"/>
      <c r="GG550" s="263"/>
      <c r="GH550" s="263"/>
      <c r="GI550" s="263"/>
      <c r="GJ550" s="263"/>
      <c r="GK550" s="263"/>
      <c r="GL550" s="263"/>
      <c r="GM550" s="263"/>
      <c r="GN550" s="263"/>
      <c r="GO550" s="263"/>
      <c r="GP550" s="263"/>
      <c r="GQ550" s="263"/>
      <c r="GR550" s="263"/>
      <c r="GS550" s="263"/>
      <c r="GT550" s="263"/>
      <c r="GU550" s="263"/>
      <c r="GV550" s="263"/>
      <c r="GW550" s="263"/>
      <c r="GX550" s="263"/>
      <c r="GY550" s="263"/>
      <c r="GZ550" s="263"/>
      <c r="HA550" s="263"/>
      <c r="HB550" s="263"/>
      <c r="HC550" s="263"/>
      <c r="HD550" s="263"/>
      <c r="HE550" s="263"/>
      <c r="HF550" s="263"/>
      <c r="HG550" s="263"/>
      <c r="HH550" s="263"/>
      <c r="HI550" s="263"/>
      <c r="HJ550" s="263"/>
      <c r="HK550" s="263"/>
      <c r="HL550" s="263"/>
      <c r="HM550" s="263"/>
      <c r="HN550" s="263"/>
      <c r="HO550" s="263"/>
      <c r="HP550" s="263"/>
      <c r="HQ550" s="263"/>
      <c r="HR550" s="263"/>
      <c r="HS550" s="263"/>
      <c r="HT550" s="263"/>
      <c r="HU550" s="263"/>
      <c r="HV550" s="263"/>
      <c r="HW550" s="263"/>
      <c r="HX550" s="263"/>
      <c r="HY550" s="263"/>
      <c r="HZ550" s="263"/>
      <c r="IA550" s="263"/>
      <c r="IB550" s="263"/>
      <c r="IC550" s="263"/>
      <c r="ID550" s="263"/>
      <c r="IE550" s="263"/>
      <c r="IF550" s="263"/>
      <c r="IG550" s="263"/>
      <c r="IH550" s="263"/>
      <c r="II550" s="263"/>
      <c r="IJ550" s="263"/>
      <c r="IK550" s="263"/>
      <c r="IL550" s="263"/>
      <c r="IM550" s="263"/>
      <c r="IN550" s="263"/>
      <c r="IO550" s="263"/>
      <c r="IP550" s="263"/>
      <c r="IQ550" s="263"/>
      <c r="IR550" s="263"/>
      <c r="IS550" s="263"/>
      <c r="IT550" s="263"/>
      <c r="IU550" s="263"/>
      <c r="IV550" s="263"/>
      <c r="IW550" s="263"/>
      <c r="IX550" s="263"/>
      <c r="IY550" s="263"/>
      <c r="IZ550" s="263"/>
      <c r="JA550" s="263"/>
      <c r="JB550" s="263"/>
      <c r="JC550" s="263"/>
      <c r="JD550" s="263"/>
      <c r="JE550" s="263"/>
      <c r="JF550" s="263"/>
      <c r="JG550" s="263"/>
      <c r="JH550" s="263"/>
      <c r="JI550" s="263"/>
      <c r="JJ550" s="263"/>
      <c r="JK550" s="263"/>
      <c r="JL550" s="263"/>
      <c r="JM550" s="263"/>
      <c r="JN550" s="263"/>
      <c r="JO550" s="263"/>
      <c r="JP550" s="263"/>
      <c r="JQ550" s="263"/>
      <c r="JR550" s="263"/>
      <c r="JS550" s="263"/>
      <c r="JT550" s="263"/>
      <c r="JU550" s="263"/>
      <c r="JV550" s="263"/>
      <c r="JW550" s="263"/>
      <c r="JX550" s="263"/>
      <c r="JY550" s="263"/>
      <c r="JZ550" s="263"/>
      <c r="KA550" s="263"/>
      <c r="KB550" s="263"/>
      <c r="KC550" s="263"/>
      <c r="KD550" s="263"/>
      <c r="KE550" s="263"/>
      <c r="KF550" s="263"/>
      <c r="KG550" s="263"/>
      <c r="KH550" s="263"/>
      <c r="KI550" s="263"/>
      <c r="KJ550" s="263"/>
      <c r="KK550" s="263"/>
      <c r="KL550" s="263"/>
      <c r="KM550" s="263"/>
      <c r="KN550" s="263"/>
      <c r="KO550" s="263"/>
      <c r="KP550" s="263"/>
      <c r="KQ550" s="263"/>
      <c r="KR550" s="263"/>
      <c r="KS550" s="263"/>
      <c r="KT550" s="263"/>
      <c r="KU550" s="263"/>
      <c r="KV550" s="263"/>
      <c r="KW550" s="263"/>
      <c r="KX550" s="263"/>
      <c r="KY550" s="263"/>
      <c r="KZ550" s="263"/>
      <c r="LA550" s="263"/>
      <c r="LB550" s="263"/>
      <c r="LC550" s="263"/>
      <c r="LD550" s="263"/>
      <c r="LE550" s="263"/>
      <c r="LF550" s="263"/>
      <c r="LG550" s="263"/>
      <c r="LH550" s="263"/>
      <c r="LI550" s="263"/>
      <c r="LJ550" s="263"/>
      <c r="LK550" s="263"/>
      <c r="LL550" s="263"/>
      <c r="LM550" s="263"/>
      <c r="LN550" s="263"/>
      <c r="LO550" s="263"/>
      <c r="LP550" s="263"/>
      <c r="LQ550" s="263"/>
      <c r="LR550" s="263"/>
      <c r="LS550" s="263"/>
      <c r="LT550" s="263"/>
      <c r="LU550" s="263"/>
      <c r="LV550" s="263"/>
      <c r="LW550" s="263"/>
      <c r="LX550" s="263"/>
      <c r="LY550" s="263"/>
      <c r="LZ550" s="263"/>
      <c r="MA550" s="263"/>
      <c r="MB550" s="263"/>
      <c r="MC550" s="263"/>
      <c r="MD550" s="263"/>
      <c r="ME550" s="263"/>
      <c r="MF550" s="263"/>
      <c r="MG550" s="263"/>
      <c r="MH550" s="263"/>
      <c r="MI550" s="263"/>
      <c r="MJ550" s="263"/>
      <c r="MK550" s="263"/>
      <c r="ML550" s="263"/>
      <c r="MM550" s="263"/>
      <c r="MN550" s="263"/>
      <c r="MO550" s="263"/>
      <c r="MP550" s="263"/>
      <c r="MQ550" s="263"/>
      <c r="MR550" s="263"/>
      <c r="MS550" s="263"/>
      <c r="MT550" s="263"/>
      <c r="MU550" s="263"/>
      <c r="MV550" s="263"/>
      <c r="MW550" s="263"/>
      <c r="MX550" s="263"/>
      <c r="MY550" s="263"/>
      <c r="MZ550" s="263"/>
      <c r="NA550" s="263"/>
      <c r="NB550" s="263"/>
      <c r="NC550" s="263"/>
      <c r="ND550" s="263"/>
      <c r="NE550" s="263"/>
      <c r="NF550" s="263"/>
      <c r="NG550" s="263"/>
      <c r="NH550" s="263"/>
      <c r="NI550" s="263"/>
      <c r="NJ550" s="263"/>
      <c r="NK550" s="263"/>
      <c r="NL550" s="263"/>
      <c r="NM550" s="263"/>
      <c r="NN550" s="263"/>
      <c r="NO550" s="263"/>
      <c r="NP550" s="263"/>
      <c r="NQ550" s="263"/>
      <c r="NR550" s="263"/>
      <c r="NS550" s="263"/>
      <c r="NT550" s="263"/>
      <c r="NU550" s="263"/>
      <c r="NV550" s="263"/>
      <c r="NW550" s="263"/>
      <c r="NX550" s="263"/>
      <c r="NY550" s="263"/>
      <c r="NZ550" s="263"/>
      <c r="OA550" s="263"/>
      <c r="OB550" s="263"/>
      <c r="OC550" s="263"/>
      <c r="OD550" s="263"/>
      <c r="OE550" s="263"/>
      <c r="OF550" s="263"/>
      <c r="OG550" s="263"/>
      <c r="OH550" s="263"/>
      <c r="OI550" s="263"/>
      <c r="OJ550" s="263"/>
      <c r="OK550" s="263"/>
      <c r="OL550" s="263"/>
      <c r="OM550" s="263"/>
      <c r="ON550" s="263"/>
      <c r="OO550" s="263"/>
      <c r="OP550" s="263"/>
      <c r="OQ550" s="263"/>
      <c r="OR550" s="263"/>
      <c r="OS550" s="263"/>
      <c r="OT550" s="263"/>
      <c r="OU550" s="263"/>
      <c r="OV550" s="263"/>
      <c r="OW550" s="263"/>
      <c r="OX550" s="263"/>
      <c r="OY550" s="263"/>
      <c r="OZ550" s="263"/>
      <c r="PA550" s="263"/>
      <c r="PB550" s="263"/>
      <c r="PC550" s="263"/>
      <c r="PD550" s="263"/>
      <c r="PE550" s="263"/>
      <c r="PF550" s="263"/>
      <c r="PG550" s="263"/>
      <c r="PH550" s="263"/>
      <c r="PI550" s="263"/>
      <c r="PJ550" s="263"/>
      <c r="PK550" s="263"/>
      <c r="PL550" s="263"/>
      <c r="PM550" s="263"/>
      <c r="PN550" s="263"/>
      <c r="PO550" s="263"/>
      <c r="PP550" s="263"/>
      <c r="PQ550" s="263"/>
      <c r="PR550" s="263"/>
      <c r="PS550" s="263"/>
      <c r="PT550" s="263"/>
      <c r="PU550" s="263"/>
      <c r="PV550" s="263"/>
      <c r="PW550" s="263"/>
      <c r="PX550" s="263"/>
      <c r="PY550" s="263"/>
      <c r="PZ550" s="263"/>
      <c r="QA550" s="263"/>
      <c r="QB550" s="263"/>
      <c r="QC550" s="263"/>
      <c r="QD550" s="263"/>
      <c r="QE550" s="263"/>
      <c r="QF550" s="263"/>
      <c r="QG550" s="263"/>
      <c r="QH550" s="263"/>
      <c r="QI550" s="263"/>
      <c r="QJ550" s="263"/>
      <c r="QK550" s="263"/>
      <c r="QL550" s="263"/>
      <c r="QM550" s="263"/>
      <c r="QN550" s="263"/>
      <c r="QO550" s="263"/>
      <c r="QP550" s="263"/>
      <c r="QQ550" s="263"/>
      <c r="QR550" s="263"/>
      <c r="QS550" s="263"/>
      <c r="QT550" s="263"/>
      <c r="QU550" s="263"/>
      <c r="QV550" s="263"/>
      <c r="QW550" s="263"/>
      <c r="QX550" s="263"/>
      <c r="QY550" s="263"/>
      <c r="QZ550" s="263"/>
      <c r="RA550" s="263"/>
      <c r="RB550" s="263"/>
      <c r="RC550" s="263"/>
      <c r="RD550" s="263"/>
      <c r="RE550" s="263"/>
      <c r="RF550" s="263"/>
      <c r="RG550" s="263"/>
      <c r="RH550" s="263"/>
      <c r="RI550" s="263"/>
      <c r="RJ550" s="263"/>
      <c r="RK550" s="263"/>
      <c r="RL550" s="263"/>
      <c r="RM550" s="263"/>
      <c r="RN550" s="263"/>
      <c r="RO550" s="263"/>
      <c r="RP550" s="263"/>
      <c r="RQ550" s="263"/>
      <c r="RR550" s="263"/>
      <c r="RS550" s="263"/>
      <c r="RT550" s="263"/>
      <c r="RU550" s="263"/>
      <c r="RV550" s="263"/>
      <c r="RW550" s="263"/>
      <c r="RX550" s="263"/>
      <c r="RY550" s="263"/>
      <c r="RZ550" s="263"/>
      <c r="SA550" s="263"/>
      <c r="SB550" s="263"/>
      <c r="SC550" s="263"/>
      <c r="SD550" s="263"/>
      <c r="SE550" s="263"/>
      <c r="SF550" s="263"/>
      <c r="SG550" s="263"/>
      <c r="SH550" s="263"/>
      <c r="SI550" s="263"/>
      <c r="SJ550" s="263"/>
      <c r="SK550" s="263"/>
      <c r="SL550" s="263"/>
      <c r="SM550" s="263"/>
      <c r="SN550" s="263"/>
      <c r="SO550" s="263"/>
      <c r="SP550" s="263"/>
      <c r="SQ550" s="263"/>
      <c r="SR550" s="263"/>
      <c r="SS550" s="263"/>
      <c r="ST550" s="263"/>
      <c r="SU550" s="263"/>
      <c r="SV550" s="263"/>
      <c r="SW550" s="263"/>
      <c r="SX550" s="263"/>
      <c r="SY550" s="263"/>
      <c r="SZ550" s="263"/>
      <c r="TA550" s="263"/>
      <c r="TB550" s="263"/>
      <c r="TC550" s="263"/>
      <c r="TD550" s="263"/>
      <c r="TE550" s="263"/>
      <c r="TF550" s="263"/>
      <c r="TG550" s="263"/>
      <c r="TH550" s="263"/>
      <c r="TI550" s="263"/>
      <c r="TJ550" s="263"/>
      <c r="TK550" s="263"/>
      <c r="TL550" s="263"/>
      <c r="TM550" s="263"/>
      <c r="TN550" s="263"/>
      <c r="TO550" s="263"/>
      <c r="TP550" s="263"/>
      <c r="TQ550" s="263"/>
      <c r="TR550" s="263"/>
      <c r="TS550" s="263"/>
      <c r="TT550" s="263"/>
      <c r="TU550" s="263"/>
      <c r="TV550" s="263"/>
      <c r="TW550" s="263"/>
      <c r="TX550" s="263"/>
      <c r="TY550" s="263"/>
      <c r="TZ550" s="263"/>
      <c r="UA550" s="263"/>
      <c r="UB550" s="263"/>
      <c r="UC550" s="263"/>
      <c r="UD550" s="263"/>
      <c r="UE550" s="263"/>
      <c r="UF550" s="263"/>
      <c r="UG550" s="263"/>
      <c r="UH550" s="263"/>
      <c r="UI550" s="263"/>
      <c r="UJ550" s="263"/>
      <c r="UK550" s="263"/>
      <c r="UL550" s="263"/>
      <c r="UM550" s="263"/>
      <c r="UN550" s="263"/>
      <c r="UO550" s="263"/>
      <c r="UP550" s="263"/>
      <c r="UQ550" s="263"/>
      <c r="UR550" s="263"/>
      <c r="US550" s="263"/>
      <c r="UT550" s="263"/>
      <c r="UU550" s="263"/>
      <c r="UV550" s="263"/>
      <c r="UW550" s="263"/>
      <c r="UX550" s="263"/>
      <c r="UY550" s="263"/>
      <c r="UZ550" s="263"/>
      <c r="VA550" s="263"/>
      <c r="VB550" s="263"/>
      <c r="VC550" s="263"/>
      <c r="VD550" s="263"/>
      <c r="VE550" s="263"/>
      <c r="VF550" s="263"/>
      <c r="VG550" s="263"/>
      <c r="VH550" s="263"/>
      <c r="VI550" s="263"/>
      <c r="VJ550" s="263"/>
      <c r="VK550" s="263"/>
      <c r="VL550" s="263"/>
      <c r="VM550" s="263"/>
      <c r="VN550" s="263"/>
      <c r="VO550" s="263"/>
      <c r="VP550" s="263"/>
      <c r="VQ550" s="263"/>
      <c r="VR550" s="263"/>
      <c r="VS550" s="263"/>
      <c r="VT550" s="263"/>
      <c r="VU550" s="263"/>
      <c r="VV550" s="263"/>
      <c r="VW550" s="263"/>
      <c r="VX550" s="263"/>
      <c r="VY550" s="263"/>
      <c r="VZ550" s="263"/>
      <c r="WA550" s="263"/>
      <c r="WB550" s="263"/>
      <c r="WC550" s="263"/>
      <c r="WD550" s="263"/>
      <c r="WE550" s="263"/>
      <c r="WF550" s="263"/>
      <c r="WG550" s="263"/>
      <c r="WH550" s="263"/>
      <c r="WI550" s="263"/>
      <c r="WJ550" s="263"/>
      <c r="WK550" s="263"/>
      <c r="WL550" s="263"/>
      <c r="WM550" s="263"/>
      <c r="WN550" s="263"/>
      <c r="WO550" s="263"/>
      <c r="WP550" s="263"/>
      <c r="WQ550" s="263"/>
      <c r="WR550" s="263"/>
      <c r="WS550" s="263"/>
      <c r="WT550" s="263"/>
      <c r="WU550" s="263"/>
      <c r="WV550" s="263"/>
      <c r="WW550" s="263"/>
      <c r="WX550" s="263"/>
      <c r="WY550" s="263"/>
      <c r="WZ550" s="263"/>
      <c r="XA550" s="263"/>
      <c r="XB550" s="263"/>
      <c r="XC550" s="263"/>
      <c r="XD550" s="263"/>
      <c r="XE550" s="263"/>
      <c r="XF550" s="263"/>
      <c r="XG550" s="263"/>
      <c r="XH550" s="263"/>
      <c r="XI550" s="263"/>
      <c r="XJ550" s="263"/>
      <c r="XK550" s="263"/>
      <c r="XL550" s="263"/>
      <c r="XM550" s="263"/>
      <c r="XN550" s="263"/>
      <c r="XO550" s="263"/>
      <c r="XP550" s="263"/>
      <c r="XQ550" s="263"/>
      <c r="XR550" s="263"/>
      <c r="XS550" s="263"/>
      <c r="XT550" s="263"/>
      <c r="XU550" s="263"/>
      <c r="XV550" s="263"/>
      <c r="XW550" s="263"/>
      <c r="XX550" s="263"/>
      <c r="XY550" s="263"/>
      <c r="XZ550" s="263"/>
      <c r="YA550" s="263"/>
      <c r="YB550" s="263"/>
      <c r="YC550" s="263"/>
      <c r="YD550" s="263"/>
      <c r="YE550" s="263"/>
      <c r="YF550" s="263"/>
      <c r="YG550" s="263"/>
      <c r="YH550" s="263"/>
      <c r="YI550" s="263"/>
      <c r="YJ550" s="263"/>
      <c r="YK550" s="263"/>
      <c r="YL550" s="263"/>
      <c r="YM550" s="263"/>
      <c r="YN550" s="263"/>
      <c r="YO550" s="263"/>
      <c r="YP550" s="263"/>
      <c r="YQ550" s="263"/>
      <c r="YR550" s="263"/>
      <c r="YS550" s="263"/>
      <c r="YT550" s="263"/>
      <c r="YU550" s="263"/>
      <c r="YV550" s="263"/>
      <c r="YW550" s="263"/>
      <c r="YX550" s="263"/>
      <c r="YY550" s="263"/>
      <c r="YZ550" s="263"/>
      <c r="ZA550" s="263"/>
      <c r="ZB550" s="263"/>
      <c r="ZC550" s="263"/>
      <c r="ZD550" s="263"/>
      <c r="ZE550" s="263"/>
      <c r="ZF550" s="263"/>
      <c r="ZG550" s="263"/>
      <c r="ZH550" s="263"/>
      <c r="ZI550" s="263"/>
      <c r="ZJ550" s="263"/>
      <c r="ZK550" s="263"/>
      <c r="ZL550" s="263"/>
      <c r="ZM550" s="263"/>
      <c r="ZN550" s="263"/>
      <c r="ZO550" s="263"/>
      <c r="ZP550" s="263"/>
      <c r="ZQ550" s="263"/>
      <c r="ZR550" s="263"/>
      <c r="ZS550" s="263"/>
      <c r="ZT550" s="263"/>
      <c r="ZU550" s="263"/>
      <c r="ZV550" s="263"/>
      <c r="ZW550" s="263"/>
      <c r="ZX550" s="263"/>
      <c r="ZY550" s="263"/>
      <c r="ZZ550" s="263"/>
      <c r="AAA550" s="263"/>
      <c r="AAB550" s="263"/>
      <c r="AAC550" s="263"/>
      <c r="AAD550" s="263"/>
      <c r="AAE550" s="263"/>
      <c r="AAF550" s="263"/>
      <c r="AAG550" s="263"/>
      <c r="AAH550" s="263"/>
      <c r="AAI550" s="263"/>
      <c r="AAJ550" s="263"/>
      <c r="AAK550" s="263"/>
      <c r="AAL550" s="263"/>
      <c r="AAM550" s="263"/>
      <c r="AAN550" s="263"/>
      <c r="AAO550" s="263"/>
      <c r="AAP550" s="263"/>
      <c r="AAQ550" s="263"/>
      <c r="AAR550" s="263"/>
      <c r="AAS550" s="263"/>
      <c r="AAT550" s="263"/>
      <c r="AAU550" s="263"/>
      <c r="AAV550" s="263"/>
      <c r="AAW550" s="263"/>
      <c r="AAX550" s="263"/>
      <c r="AAY550" s="263"/>
      <c r="AAZ550" s="263"/>
      <c r="ABA550" s="263"/>
      <c r="ABB550" s="263"/>
      <c r="ABC550" s="263"/>
      <c r="ABD550" s="263"/>
      <c r="ABE550" s="263"/>
      <c r="ABF550" s="263"/>
      <c r="ABG550" s="263"/>
      <c r="ABH550" s="263"/>
      <c r="ABI550" s="263"/>
      <c r="ABJ550" s="263"/>
      <c r="ABK550" s="263"/>
      <c r="ABL550" s="263"/>
      <c r="ABM550" s="263"/>
      <c r="ABN550" s="263"/>
      <c r="ABO550" s="263"/>
      <c r="ABP550" s="263"/>
      <c r="ABQ550" s="263"/>
      <c r="ABR550" s="263"/>
      <c r="ABS550" s="263"/>
      <c r="ABT550" s="263"/>
      <c r="ABU550" s="263"/>
      <c r="ABV550" s="263"/>
      <c r="ABW550" s="263"/>
      <c r="ABX550" s="263"/>
      <c r="ABY550" s="263"/>
      <c r="ABZ550" s="263"/>
      <c r="ACA550" s="263"/>
      <c r="ACB550" s="263"/>
      <c r="ACC550" s="263"/>
      <c r="ACD550" s="263"/>
      <c r="ACE550" s="263"/>
      <c r="ACF550" s="263"/>
      <c r="ACG550" s="263"/>
      <c r="ACH550" s="263"/>
      <c r="ACI550" s="263"/>
      <c r="ACJ550" s="263"/>
      <c r="ACK550" s="263"/>
      <c r="ACL550" s="263"/>
      <c r="ACM550" s="263"/>
      <c r="ACN550" s="263"/>
      <c r="ACO550" s="263"/>
      <c r="ACP550" s="263"/>
      <c r="ACQ550" s="263"/>
      <c r="ACR550" s="263"/>
      <c r="ACS550" s="263"/>
      <c r="ACT550" s="263"/>
      <c r="ACU550" s="263"/>
      <c r="ACV550" s="263"/>
      <c r="ACW550" s="263"/>
      <c r="ACX550" s="263"/>
      <c r="ACY550" s="263"/>
      <c r="ACZ550" s="263"/>
      <c r="ADA550" s="263"/>
      <c r="ADB550" s="263"/>
      <c r="ADC550" s="263"/>
      <c r="ADD550" s="263"/>
      <c r="ADE550" s="263"/>
      <c r="ADF550" s="263"/>
      <c r="ADG550" s="263"/>
      <c r="ADH550" s="263"/>
      <c r="ADI550" s="263"/>
      <c r="ADJ550" s="263"/>
      <c r="ADK550" s="263"/>
      <c r="ADL550" s="263"/>
      <c r="ADM550" s="263"/>
      <c r="ADN550" s="263"/>
      <c r="ADO550" s="263"/>
      <c r="ADP550" s="263"/>
      <c r="ADQ550" s="263"/>
      <c r="ADR550" s="263"/>
      <c r="ADS550" s="263"/>
      <c r="ADT550" s="263"/>
      <c r="ADU550" s="263"/>
      <c r="ADV550" s="263"/>
      <c r="ADW550" s="263"/>
      <c r="ADX550" s="263"/>
      <c r="ADY550" s="263"/>
      <c r="ADZ550" s="263"/>
      <c r="AEA550" s="263"/>
      <c r="AEB550" s="263"/>
      <c r="AEC550" s="263"/>
      <c r="AED550" s="263"/>
      <c r="AEE550" s="263"/>
      <c r="AEF550" s="263"/>
      <c r="AEG550" s="263"/>
      <c r="AEH550" s="263"/>
      <c r="AEI550" s="263"/>
      <c r="AEJ550" s="263"/>
      <c r="AEK550" s="263"/>
      <c r="AEL550" s="263"/>
      <c r="AEM550" s="263"/>
      <c r="AEN550" s="263"/>
      <c r="AEO550" s="263"/>
      <c r="AEP550" s="263"/>
      <c r="AEQ550" s="263"/>
      <c r="AER550" s="263"/>
      <c r="AES550" s="263"/>
      <c r="AET550" s="263"/>
      <c r="AEU550" s="263"/>
      <c r="AEV550" s="263"/>
      <c r="AEW550" s="263"/>
      <c r="AEX550" s="263"/>
      <c r="AEY550" s="263"/>
      <c r="AEZ550" s="263"/>
      <c r="AFA550" s="263"/>
      <c r="AFB550" s="263"/>
      <c r="AFC550" s="263"/>
      <c r="AFD550" s="263"/>
      <c r="AFE550" s="263"/>
      <c r="AFF550" s="263"/>
      <c r="AFG550" s="263"/>
      <c r="AFH550" s="263"/>
      <c r="AFI550" s="263"/>
      <c r="AFJ550" s="263"/>
      <c r="AFK550" s="263"/>
      <c r="AFL550" s="263"/>
      <c r="AFM550" s="263"/>
      <c r="AFN550" s="263"/>
      <c r="AFO550" s="263"/>
      <c r="AFP550" s="263"/>
      <c r="AFQ550" s="263"/>
      <c r="AFR550" s="263"/>
      <c r="AFS550" s="263"/>
      <c r="AFT550" s="263"/>
      <c r="AFU550" s="263"/>
      <c r="AFV550" s="263"/>
      <c r="AFW550" s="263"/>
      <c r="AFX550" s="263"/>
      <c r="AFY550" s="263"/>
      <c r="AFZ550" s="263"/>
      <c r="AGA550" s="263"/>
      <c r="AGB550" s="263"/>
      <c r="AGC550" s="263"/>
      <c r="AGD550" s="263"/>
      <c r="AGE550" s="263"/>
      <c r="AGF550" s="263"/>
      <c r="AGG550" s="263"/>
      <c r="AGH550" s="263"/>
      <c r="AGI550" s="263"/>
      <c r="AGJ550" s="263"/>
      <c r="AGK550" s="263"/>
      <c r="AGL550" s="263"/>
      <c r="AGM550" s="263"/>
      <c r="AGN550" s="263"/>
      <c r="AGO550" s="263"/>
      <c r="AGP550" s="263"/>
      <c r="AGQ550" s="263"/>
      <c r="AGR550" s="263"/>
      <c r="AGS550" s="263"/>
      <c r="AGT550" s="263"/>
      <c r="AGU550" s="263"/>
      <c r="AGV550" s="263"/>
      <c r="AGW550" s="263"/>
      <c r="AGX550" s="263"/>
      <c r="AGY550" s="263"/>
      <c r="AGZ550" s="263"/>
      <c r="AHA550" s="263"/>
      <c r="AHB550" s="263"/>
      <c r="AHC550" s="263"/>
      <c r="AHD550" s="263"/>
      <c r="AHE550" s="263"/>
      <c r="AHF550" s="263"/>
      <c r="AHG550" s="263"/>
      <c r="AHH550" s="263"/>
      <c r="AHI550" s="263"/>
      <c r="AHJ550" s="263"/>
      <c r="AHK550" s="263"/>
      <c r="AHL550" s="263"/>
      <c r="AHM550" s="263"/>
      <c r="AHN550" s="263"/>
      <c r="AHO550" s="263"/>
      <c r="AHP550" s="263"/>
      <c r="AHQ550" s="263"/>
      <c r="AHR550" s="263"/>
      <c r="AHS550" s="263"/>
      <c r="AHT550" s="263"/>
      <c r="AHU550" s="263"/>
      <c r="AHV550" s="263"/>
      <c r="AHW550" s="263"/>
      <c r="AHX550" s="263"/>
      <c r="AHY550" s="263"/>
      <c r="AHZ550" s="263"/>
      <c r="AIA550" s="263"/>
      <c r="AIB550" s="263"/>
      <c r="AIC550" s="263"/>
      <c r="AID550" s="263"/>
      <c r="AIE550" s="263"/>
      <c r="AIF550" s="263"/>
      <c r="AIG550" s="263"/>
      <c r="AIH550" s="263"/>
      <c r="AII550" s="263"/>
      <c r="AIJ550" s="263"/>
      <c r="AIK550" s="263"/>
      <c r="AIL550" s="263"/>
      <c r="AIM550" s="263"/>
      <c r="AIN550" s="263"/>
      <c r="AIO550" s="263"/>
      <c r="AIP550" s="263"/>
      <c r="AIQ550" s="263"/>
      <c r="AIR550" s="263"/>
      <c r="AIS550" s="263"/>
      <c r="AIT550" s="263"/>
      <c r="AIU550" s="263"/>
      <c r="AIV550" s="263"/>
      <c r="AIW550" s="263"/>
      <c r="AIX550" s="263"/>
      <c r="AIY550" s="263"/>
      <c r="AIZ550" s="263"/>
      <c r="AJA550" s="263"/>
      <c r="AJB550" s="263"/>
      <c r="AJC550" s="263"/>
      <c r="AJD550" s="263"/>
      <c r="AJE550" s="263"/>
      <c r="AJF550" s="263"/>
      <c r="AJG550" s="263"/>
      <c r="AJH550" s="263"/>
      <c r="AJI550" s="263"/>
      <c r="AJJ550" s="263"/>
      <c r="AJK550" s="263"/>
      <c r="AJL550" s="263"/>
      <c r="AJM550" s="263"/>
      <c r="AJN550" s="263"/>
      <c r="AJO550" s="263"/>
      <c r="AJP550" s="263"/>
      <c r="AJQ550" s="263"/>
      <c r="AJR550" s="263"/>
      <c r="AJS550" s="263"/>
      <c r="AJT550" s="263"/>
      <c r="AJU550" s="263"/>
      <c r="AJV550" s="263"/>
      <c r="AJW550" s="263"/>
      <c r="AJX550" s="263"/>
      <c r="AJY550" s="263"/>
      <c r="AJZ550" s="263"/>
      <c r="AKA550" s="263"/>
      <c r="AKB550" s="263"/>
      <c r="AKC550" s="263"/>
      <c r="AKD550" s="263"/>
      <c r="AKE550" s="263"/>
      <c r="AKF550" s="263"/>
      <c r="AKG550" s="263"/>
      <c r="AKH550" s="263"/>
      <c r="AKI550" s="263"/>
      <c r="AKJ550" s="263"/>
      <c r="AKK550" s="263"/>
      <c r="AKL550" s="263"/>
      <c r="AKM550" s="263"/>
      <c r="AKN550" s="263"/>
      <c r="AKO550" s="263"/>
      <c r="AKP550" s="263"/>
      <c r="AKQ550" s="263"/>
      <c r="AKR550" s="263"/>
      <c r="AKS550" s="263"/>
      <c r="AKT550" s="263"/>
      <c r="AKU550" s="263"/>
      <c r="AKV550" s="263"/>
      <c r="AKW550" s="263"/>
      <c r="AKX550" s="263"/>
      <c r="AKY550" s="263"/>
      <c r="AKZ550" s="263"/>
      <c r="ALA550" s="263"/>
      <c r="ALB550" s="263"/>
      <c r="ALC550" s="263"/>
      <c r="ALD550" s="263"/>
      <c r="ALE550" s="263"/>
      <c r="ALF550" s="263"/>
      <c r="ALG550" s="263"/>
      <c r="ALH550" s="263"/>
      <c r="ALI550" s="263"/>
      <c r="ALJ550" s="263"/>
      <c r="ALK550" s="263"/>
      <c r="ALL550" s="263"/>
      <c r="ALM550" s="263"/>
      <c r="ALN550" s="263"/>
      <c r="ALO550" s="263"/>
      <c r="ALP550" s="263"/>
      <c r="ALQ550" s="263"/>
      <c r="ALR550" s="263"/>
      <c r="ALS550" s="263"/>
      <c r="ALT550" s="263"/>
      <c r="ALU550" s="263"/>
      <c r="ALV550" s="263"/>
      <c r="ALW550" s="263"/>
      <c r="ALX550" s="263"/>
      <c r="ALY550" s="263"/>
      <c r="ALZ550" s="263"/>
      <c r="AMA550" s="263"/>
      <c r="AMB550" s="263"/>
      <c r="AMC550" s="263"/>
      <c r="AMD550" s="263"/>
      <c r="AME550" s="263"/>
      <c r="AMF550" s="263"/>
      <c r="AMG550" s="263"/>
      <c r="AMH550" s="263"/>
      <c r="AMI550" s="263"/>
      <c r="AMJ550" s="263"/>
      <c r="AMK550" s="263"/>
      <c r="AML550" s="263"/>
      <c r="AMM550" s="263"/>
      <c r="AMN550" s="263"/>
      <c r="AMO550" s="263"/>
      <c r="AMP550" s="263"/>
      <c r="AMQ550" s="263"/>
      <c r="AMR550" s="263"/>
      <c r="AMS550" s="263"/>
      <c r="AMT550" s="263"/>
      <c r="AMU550" s="263"/>
      <c r="AMV550" s="263"/>
      <c r="AMW550" s="263"/>
      <c r="AMX550" s="263"/>
      <c r="AMY550" s="263"/>
      <c r="AMZ550" s="263"/>
      <c r="ANA550" s="263"/>
      <c r="ANB550" s="263"/>
      <c r="ANC550" s="263"/>
      <c r="AND550" s="263"/>
      <c r="ANE550" s="263"/>
      <c r="ANF550" s="263"/>
      <c r="ANG550" s="263"/>
      <c r="ANH550" s="263"/>
      <c r="ANI550" s="263"/>
      <c r="ANJ550" s="263"/>
      <c r="ANK550" s="263"/>
      <c r="ANL550" s="263"/>
      <c r="ANM550" s="263"/>
      <c r="ANN550" s="263"/>
      <c r="ANO550" s="263"/>
      <c r="ANP550" s="263"/>
      <c r="ANQ550" s="263"/>
      <c r="ANR550" s="263"/>
      <c r="ANS550" s="263"/>
      <c r="ANT550" s="263"/>
      <c r="ANU550" s="263"/>
      <c r="ANV550" s="263"/>
      <c r="ANW550" s="263"/>
      <c r="ANX550" s="263"/>
      <c r="ANY550" s="263"/>
      <c r="ANZ550" s="263"/>
      <c r="AOA550" s="263"/>
      <c r="AOB550" s="263"/>
      <c r="AOC550" s="263"/>
      <c r="AOD550" s="263"/>
      <c r="AOE550" s="263"/>
      <c r="AOF550" s="263"/>
      <c r="AOG550" s="263"/>
      <c r="AOH550" s="263"/>
      <c r="AOI550" s="263"/>
      <c r="AOJ550" s="263"/>
      <c r="AOK550" s="263"/>
      <c r="AOL550" s="263"/>
      <c r="AOM550" s="263"/>
      <c r="AON550" s="263"/>
      <c r="AOO550" s="263"/>
      <c r="AOP550" s="263"/>
      <c r="AOQ550" s="263"/>
      <c r="AOR550" s="263"/>
      <c r="AOS550" s="263"/>
      <c r="AOT550" s="263"/>
      <c r="AOU550" s="263"/>
    </row>
    <row r="551" spans="1:1087" s="264" customFormat="1">
      <c r="A551" s="332"/>
      <c r="B551" s="328"/>
      <c r="C551" s="292"/>
      <c r="D551" s="292"/>
      <c r="E551" s="292"/>
      <c r="F551" s="333"/>
      <c r="G551" s="334"/>
      <c r="H551" s="334"/>
      <c r="I551" s="335"/>
      <c r="J551" s="292"/>
      <c r="K551" s="336"/>
      <c r="L551" s="292"/>
      <c r="N551" s="263"/>
      <c r="O551" s="263"/>
      <c r="P551" s="263"/>
      <c r="Q551" s="263"/>
      <c r="R551" s="263"/>
      <c r="S551" s="263"/>
      <c r="T551" s="263"/>
      <c r="U551" s="263"/>
      <c r="V551" s="263"/>
      <c r="W551" s="263"/>
      <c r="X551" s="263"/>
      <c r="Y551" s="263"/>
      <c r="Z551" s="263"/>
      <c r="AA551" s="263"/>
      <c r="AB551" s="263"/>
      <c r="AC551" s="263"/>
      <c r="AD551" s="263"/>
      <c r="AE551" s="263"/>
      <c r="AF551" s="263"/>
      <c r="AG551" s="263"/>
      <c r="AH551" s="263"/>
      <c r="AI551" s="263"/>
      <c r="AJ551" s="263"/>
      <c r="AK551" s="263"/>
      <c r="AL551" s="263"/>
      <c r="AM551" s="263"/>
      <c r="AN551" s="263"/>
      <c r="AO551" s="263"/>
      <c r="AP551" s="263"/>
      <c r="AQ551" s="263"/>
      <c r="AR551" s="263"/>
      <c r="AS551" s="263"/>
      <c r="AT551" s="263"/>
      <c r="AU551" s="263"/>
      <c r="AV551" s="263"/>
      <c r="AW551" s="263"/>
      <c r="AX551" s="263"/>
      <c r="AY551" s="263"/>
      <c r="AZ551" s="263"/>
      <c r="BA551" s="263"/>
      <c r="BB551" s="263"/>
      <c r="BC551" s="263"/>
      <c r="BD551" s="263"/>
      <c r="BE551" s="263"/>
      <c r="BF551" s="263"/>
      <c r="BG551" s="263"/>
      <c r="BH551" s="263"/>
      <c r="BI551" s="263"/>
      <c r="BJ551" s="263"/>
      <c r="BK551" s="263"/>
      <c r="BL551" s="263"/>
      <c r="BM551" s="263"/>
      <c r="BN551" s="263"/>
      <c r="BO551" s="263"/>
      <c r="BP551" s="263"/>
      <c r="BQ551" s="263"/>
      <c r="BR551" s="263"/>
      <c r="BS551" s="263"/>
      <c r="BT551" s="263"/>
      <c r="BU551" s="263"/>
      <c r="BV551" s="263"/>
      <c r="BW551" s="263"/>
      <c r="BX551" s="263"/>
      <c r="BY551" s="263"/>
      <c r="BZ551" s="263"/>
      <c r="CA551" s="263"/>
      <c r="CB551" s="263"/>
      <c r="CC551" s="263"/>
      <c r="CD551" s="263"/>
      <c r="CE551" s="263"/>
      <c r="CF551" s="263"/>
      <c r="CG551" s="263"/>
      <c r="CH551" s="263"/>
      <c r="CI551" s="263"/>
      <c r="CJ551" s="263"/>
      <c r="CK551" s="263"/>
      <c r="CL551" s="263"/>
      <c r="CM551" s="263"/>
      <c r="CN551" s="263"/>
      <c r="CO551" s="263"/>
      <c r="CP551" s="263"/>
      <c r="CQ551" s="263"/>
      <c r="CR551" s="263"/>
      <c r="CS551" s="263"/>
      <c r="CT551" s="263"/>
      <c r="CU551" s="263"/>
      <c r="CV551" s="263"/>
      <c r="CW551" s="263"/>
      <c r="CX551" s="263"/>
      <c r="CY551" s="263"/>
      <c r="CZ551" s="263"/>
      <c r="DA551" s="263"/>
      <c r="DB551" s="263"/>
      <c r="DC551" s="263"/>
      <c r="DD551" s="263"/>
      <c r="DE551" s="263"/>
      <c r="DF551" s="263"/>
      <c r="DG551" s="263"/>
      <c r="DH551" s="263"/>
      <c r="DI551" s="263"/>
      <c r="DJ551" s="263"/>
      <c r="DK551" s="263"/>
      <c r="DL551" s="263"/>
      <c r="DM551" s="263"/>
      <c r="DN551" s="263"/>
      <c r="DO551" s="263"/>
      <c r="DP551" s="263"/>
      <c r="DQ551" s="263"/>
      <c r="DR551" s="263"/>
      <c r="DS551" s="263"/>
      <c r="DT551" s="263"/>
      <c r="DU551" s="263"/>
      <c r="DV551" s="263"/>
      <c r="DW551" s="263"/>
      <c r="DX551" s="263"/>
      <c r="DY551" s="263"/>
      <c r="DZ551" s="263"/>
      <c r="EA551" s="263"/>
      <c r="EB551" s="263"/>
      <c r="EC551" s="263"/>
      <c r="ED551" s="263"/>
      <c r="EE551" s="263"/>
      <c r="EF551" s="263"/>
      <c r="EG551" s="263"/>
      <c r="EH551" s="263"/>
      <c r="EI551" s="263"/>
      <c r="EJ551" s="263"/>
      <c r="EK551" s="263"/>
      <c r="EL551" s="263"/>
      <c r="EM551" s="263"/>
      <c r="EN551" s="263"/>
      <c r="EO551" s="263"/>
      <c r="EP551" s="263"/>
      <c r="EQ551" s="263"/>
      <c r="ER551" s="263"/>
      <c r="ES551" s="263"/>
      <c r="ET551" s="263"/>
      <c r="EU551" s="263"/>
      <c r="EV551" s="263"/>
      <c r="EW551" s="263"/>
      <c r="EX551" s="263"/>
      <c r="EY551" s="263"/>
      <c r="EZ551" s="263"/>
      <c r="FA551" s="263"/>
      <c r="FB551" s="263"/>
      <c r="FC551" s="263"/>
      <c r="FD551" s="263"/>
      <c r="FE551" s="263"/>
      <c r="FF551" s="263"/>
      <c r="FG551" s="263"/>
      <c r="FH551" s="263"/>
      <c r="FI551" s="263"/>
      <c r="FJ551" s="263"/>
      <c r="FK551" s="263"/>
      <c r="FL551" s="263"/>
      <c r="FM551" s="263"/>
      <c r="FN551" s="263"/>
      <c r="FO551" s="263"/>
      <c r="FP551" s="263"/>
      <c r="FQ551" s="263"/>
      <c r="FR551" s="263"/>
      <c r="FS551" s="263"/>
      <c r="FT551" s="263"/>
      <c r="FU551" s="263"/>
      <c r="FV551" s="263"/>
      <c r="FW551" s="263"/>
      <c r="FX551" s="263"/>
      <c r="FY551" s="263"/>
      <c r="FZ551" s="263"/>
      <c r="GA551" s="263"/>
      <c r="GB551" s="263"/>
      <c r="GC551" s="263"/>
      <c r="GD551" s="263"/>
      <c r="GE551" s="263"/>
      <c r="GF551" s="263"/>
      <c r="GG551" s="263"/>
      <c r="GH551" s="263"/>
      <c r="GI551" s="263"/>
      <c r="GJ551" s="263"/>
      <c r="GK551" s="263"/>
      <c r="GL551" s="263"/>
      <c r="GM551" s="263"/>
      <c r="GN551" s="263"/>
      <c r="GO551" s="263"/>
      <c r="GP551" s="263"/>
      <c r="GQ551" s="263"/>
      <c r="GR551" s="263"/>
      <c r="GS551" s="263"/>
      <c r="GT551" s="263"/>
      <c r="GU551" s="263"/>
      <c r="GV551" s="263"/>
      <c r="GW551" s="263"/>
      <c r="GX551" s="263"/>
      <c r="GY551" s="263"/>
      <c r="GZ551" s="263"/>
      <c r="HA551" s="263"/>
      <c r="HB551" s="263"/>
      <c r="HC551" s="263"/>
      <c r="HD551" s="263"/>
      <c r="HE551" s="263"/>
      <c r="HF551" s="263"/>
      <c r="HG551" s="263"/>
      <c r="HH551" s="263"/>
      <c r="HI551" s="263"/>
      <c r="HJ551" s="263"/>
      <c r="HK551" s="263"/>
      <c r="HL551" s="263"/>
      <c r="HM551" s="263"/>
      <c r="HN551" s="263"/>
      <c r="HO551" s="263"/>
      <c r="HP551" s="263"/>
      <c r="HQ551" s="263"/>
      <c r="HR551" s="263"/>
      <c r="HS551" s="263"/>
      <c r="HT551" s="263"/>
      <c r="HU551" s="263"/>
      <c r="HV551" s="263"/>
      <c r="HW551" s="263"/>
      <c r="HX551" s="263"/>
      <c r="HY551" s="263"/>
      <c r="HZ551" s="263"/>
      <c r="IA551" s="263"/>
      <c r="IB551" s="263"/>
      <c r="IC551" s="263"/>
      <c r="ID551" s="263"/>
      <c r="IE551" s="263"/>
      <c r="IF551" s="263"/>
      <c r="IG551" s="263"/>
      <c r="IH551" s="263"/>
      <c r="II551" s="263"/>
      <c r="IJ551" s="263"/>
      <c r="IK551" s="263"/>
      <c r="IL551" s="263"/>
      <c r="IM551" s="263"/>
      <c r="IN551" s="263"/>
      <c r="IO551" s="263"/>
      <c r="IP551" s="263"/>
      <c r="IQ551" s="263"/>
      <c r="IR551" s="263"/>
      <c r="IS551" s="263"/>
      <c r="IT551" s="263"/>
      <c r="IU551" s="263"/>
      <c r="IV551" s="263"/>
      <c r="IW551" s="263"/>
      <c r="IX551" s="263"/>
      <c r="IY551" s="263"/>
      <c r="IZ551" s="263"/>
      <c r="JA551" s="263"/>
      <c r="JB551" s="263"/>
      <c r="JC551" s="263"/>
      <c r="JD551" s="263"/>
      <c r="JE551" s="263"/>
      <c r="JF551" s="263"/>
      <c r="JG551" s="263"/>
      <c r="JH551" s="263"/>
      <c r="JI551" s="263"/>
      <c r="JJ551" s="263"/>
      <c r="JK551" s="263"/>
      <c r="JL551" s="263"/>
      <c r="JM551" s="263"/>
      <c r="JN551" s="263"/>
      <c r="JO551" s="263"/>
      <c r="JP551" s="263"/>
      <c r="JQ551" s="263"/>
      <c r="JR551" s="263"/>
      <c r="JS551" s="263"/>
      <c r="JT551" s="263"/>
      <c r="JU551" s="263"/>
      <c r="JV551" s="263"/>
      <c r="JW551" s="263"/>
      <c r="JX551" s="263"/>
      <c r="JY551" s="263"/>
      <c r="JZ551" s="263"/>
      <c r="KA551" s="263"/>
      <c r="KB551" s="263"/>
      <c r="KC551" s="263"/>
      <c r="KD551" s="263"/>
      <c r="KE551" s="263"/>
      <c r="KF551" s="263"/>
      <c r="KG551" s="263"/>
      <c r="KH551" s="263"/>
      <c r="KI551" s="263"/>
      <c r="KJ551" s="263"/>
      <c r="KK551" s="263"/>
      <c r="KL551" s="263"/>
      <c r="KM551" s="263"/>
      <c r="KN551" s="263"/>
      <c r="KO551" s="263"/>
      <c r="KP551" s="263"/>
      <c r="KQ551" s="263"/>
      <c r="KR551" s="263"/>
      <c r="KS551" s="263"/>
      <c r="KT551" s="263"/>
      <c r="KU551" s="263"/>
      <c r="KV551" s="263"/>
      <c r="KW551" s="263"/>
      <c r="KX551" s="263"/>
      <c r="KY551" s="263"/>
      <c r="KZ551" s="263"/>
      <c r="LA551" s="263"/>
      <c r="LB551" s="263"/>
      <c r="LC551" s="263"/>
      <c r="LD551" s="263"/>
      <c r="LE551" s="263"/>
      <c r="LF551" s="263"/>
      <c r="LG551" s="263"/>
      <c r="LH551" s="263"/>
      <c r="LI551" s="263"/>
      <c r="LJ551" s="263"/>
      <c r="LK551" s="263"/>
      <c r="LL551" s="263"/>
      <c r="LM551" s="263"/>
      <c r="LN551" s="263"/>
      <c r="LO551" s="263"/>
      <c r="LP551" s="263"/>
      <c r="LQ551" s="263"/>
      <c r="LR551" s="263"/>
      <c r="LS551" s="263"/>
      <c r="LT551" s="263"/>
      <c r="LU551" s="263"/>
      <c r="LV551" s="263"/>
      <c r="LW551" s="263"/>
      <c r="LX551" s="263"/>
      <c r="LY551" s="263"/>
      <c r="LZ551" s="263"/>
      <c r="MA551" s="263"/>
      <c r="MB551" s="263"/>
      <c r="MC551" s="263"/>
      <c r="MD551" s="263"/>
      <c r="ME551" s="263"/>
      <c r="MF551" s="263"/>
      <c r="MG551" s="263"/>
      <c r="MH551" s="263"/>
      <c r="MI551" s="263"/>
      <c r="MJ551" s="263"/>
      <c r="MK551" s="263"/>
      <c r="ML551" s="263"/>
      <c r="MM551" s="263"/>
      <c r="MN551" s="263"/>
      <c r="MO551" s="263"/>
      <c r="MP551" s="263"/>
      <c r="MQ551" s="263"/>
      <c r="MR551" s="263"/>
      <c r="MS551" s="263"/>
      <c r="MT551" s="263"/>
      <c r="MU551" s="263"/>
      <c r="MV551" s="263"/>
      <c r="MW551" s="263"/>
      <c r="MX551" s="263"/>
      <c r="MY551" s="263"/>
      <c r="MZ551" s="263"/>
      <c r="NA551" s="263"/>
      <c r="NB551" s="263"/>
      <c r="NC551" s="263"/>
      <c r="ND551" s="263"/>
      <c r="NE551" s="263"/>
      <c r="NF551" s="263"/>
      <c r="NG551" s="263"/>
      <c r="NH551" s="263"/>
      <c r="NI551" s="263"/>
      <c r="NJ551" s="263"/>
      <c r="NK551" s="263"/>
      <c r="NL551" s="263"/>
      <c r="NM551" s="263"/>
      <c r="NN551" s="263"/>
      <c r="NO551" s="263"/>
      <c r="NP551" s="263"/>
      <c r="NQ551" s="263"/>
      <c r="NR551" s="263"/>
      <c r="NS551" s="263"/>
      <c r="NT551" s="263"/>
      <c r="NU551" s="263"/>
      <c r="NV551" s="263"/>
      <c r="NW551" s="263"/>
      <c r="NX551" s="263"/>
      <c r="NY551" s="263"/>
      <c r="NZ551" s="263"/>
      <c r="OA551" s="263"/>
      <c r="OB551" s="263"/>
      <c r="OC551" s="263"/>
      <c r="OD551" s="263"/>
      <c r="OE551" s="263"/>
      <c r="OF551" s="263"/>
      <c r="OG551" s="263"/>
      <c r="OH551" s="263"/>
      <c r="OI551" s="263"/>
      <c r="OJ551" s="263"/>
      <c r="OK551" s="263"/>
      <c r="OL551" s="263"/>
      <c r="OM551" s="263"/>
      <c r="ON551" s="263"/>
      <c r="OO551" s="263"/>
      <c r="OP551" s="263"/>
      <c r="OQ551" s="263"/>
      <c r="OR551" s="263"/>
      <c r="OS551" s="263"/>
      <c r="OT551" s="263"/>
      <c r="OU551" s="263"/>
      <c r="OV551" s="263"/>
      <c r="OW551" s="263"/>
      <c r="OX551" s="263"/>
      <c r="OY551" s="263"/>
      <c r="OZ551" s="263"/>
      <c r="PA551" s="263"/>
      <c r="PB551" s="263"/>
      <c r="PC551" s="263"/>
      <c r="PD551" s="263"/>
      <c r="PE551" s="263"/>
      <c r="PF551" s="263"/>
      <c r="PG551" s="263"/>
      <c r="PH551" s="263"/>
      <c r="PI551" s="263"/>
      <c r="PJ551" s="263"/>
      <c r="PK551" s="263"/>
      <c r="PL551" s="263"/>
      <c r="PM551" s="263"/>
      <c r="PN551" s="263"/>
      <c r="PO551" s="263"/>
      <c r="PP551" s="263"/>
      <c r="PQ551" s="263"/>
      <c r="PR551" s="263"/>
      <c r="PS551" s="263"/>
      <c r="PT551" s="263"/>
      <c r="PU551" s="263"/>
      <c r="PV551" s="263"/>
      <c r="PW551" s="263"/>
      <c r="PX551" s="263"/>
      <c r="PY551" s="263"/>
      <c r="PZ551" s="263"/>
      <c r="QA551" s="263"/>
      <c r="QB551" s="263"/>
      <c r="QC551" s="263"/>
      <c r="QD551" s="263"/>
      <c r="QE551" s="263"/>
      <c r="QF551" s="263"/>
      <c r="QG551" s="263"/>
      <c r="QH551" s="263"/>
      <c r="QI551" s="263"/>
      <c r="QJ551" s="263"/>
      <c r="QK551" s="263"/>
      <c r="QL551" s="263"/>
      <c r="QM551" s="263"/>
      <c r="QN551" s="263"/>
      <c r="QO551" s="263"/>
      <c r="QP551" s="263"/>
      <c r="QQ551" s="263"/>
      <c r="QR551" s="263"/>
      <c r="QS551" s="263"/>
      <c r="QT551" s="263"/>
      <c r="QU551" s="263"/>
      <c r="QV551" s="263"/>
      <c r="QW551" s="263"/>
      <c r="QX551" s="263"/>
      <c r="QY551" s="263"/>
      <c r="QZ551" s="263"/>
      <c r="RA551" s="263"/>
      <c r="RB551" s="263"/>
      <c r="RC551" s="263"/>
      <c r="RD551" s="263"/>
      <c r="RE551" s="263"/>
      <c r="RF551" s="263"/>
      <c r="RG551" s="263"/>
      <c r="RH551" s="263"/>
      <c r="RI551" s="263"/>
      <c r="RJ551" s="263"/>
      <c r="RK551" s="263"/>
      <c r="RL551" s="263"/>
      <c r="RM551" s="263"/>
      <c r="RN551" s="263"/>
      <c r="RO551" s="263"/>
      <c r="RP551" s="263"/>
      <c r="RQ551" s="263"/>
      <c r="RR551" s="263"/>
      <c r="RS551" s="263"/>
      <c r="RT551" s="263"/>
      <c r="RU551" s="263"/>
      <c r="RV551" s="263"/>
      <c r="RW551" s="263"/>
      <c r="RX551" s="263"/>
      <c r="RY551" s="263"/>
      <c r="RZ551" s="263"/>
      <c r="SA551" s="263"/>
      <c r="SB551" s="263"/>
      <c r="SC551" s="263"/>
      <c r="SD551" s="263"/>
      <c r="SE551" s="263"/>
      <c r="SF551" s="263"/>
      <c r="SG551" s="263"/>
      <c r="SH551" s="263"/>
      <c r="SI551" s="263"/>
      <c r="SJ551" s="263"/>
      <c r="SK551" s="263"/>
      <c r="SL551" s="263"/>
      <c r="SM551" s="263"/>
      <c r="SN551" s="263"/>
      <c r="SO551" s="263"/>
      <c r="SP551" s="263"/>
      <c r="SQ551" s="263"/>
      <c r="SR551" s="263"/>
      <c r="SS551" s="263"/>
      <c r="ST551" s="263"/>
      <c r="SU551" s="263"/>
      <c r="SV551" s="263"/>
      <c r="SW551" s="263"/>
      <c r="SX551" s="263"/>
      <c r="SY551" s="263"/>
      <c r="SZ551" s="263"/>
      <c r="TA551" s="263"/>
      <c r="TB551" s="263"/>
      <c r="TC551" s="263"/>
      <c r="TD551" s="263"/>
      <c r="TE551" s="263"/>
      <c r="TF551" s="263"/>
      <c r="TG551" s="263"/>
      <c r="TH551" s="263"/>
      <c r="TI551" s="263"/>
      <c r="TJ551" s="263"/>
      <c r="TK551" s="263"/>
      <c r="TL551" s="263"/>
      <c r="TM551" s="263"/>
      <c r="TN551" s="263"/>
      <c r="TO551" s="263"/>
      <c r="TP551" s="263"/>
      <c r="TQ551" s="263"/>
      <c r="TR551" s="263"/>
      <c r="TS551" s="263"/>
      <c r="TT551" s="263"/>
      <c r="TU551" s="263"/>
      <c r="TV551" s="263"/>
      <c r="TW551" s="263"/>
      <c r="TX551" s="263"/>
      <c r="TY551" s="263"/>
      <c r="TZ551" s="263"/>
      <c r="UA551" s="263"/>
      <c r="UB551" s="263"/>
      <c r="UC551" s="263"/>
      <c r="UD551" s="263"/>
      <c r="UE551" s="263"/>
      <c r="UF551" s="263"/>
      <c r="UG551" s="263"/>
      <c r="UH551" s="263"/>
      <c r="UI551" s="263"/>
      <c r="UJ551" s="263"/>
      <c r="UK551" s="263"/>
      <c r="UL551" s="263"/>
      <c r="UM551" s="263"/>
      <c r="UN551" s="263"/>
      <c r="UO551" s="263"/>
      <c r="UP551" s="263"/>
      <c r="UQ551" s="263"/>
      <c r="UR551" s="263"/>
      <c r="US551" s="263"/>
      <c r="UT551" s="263"/>
      <c r="UU551" s="263"/>
      <c r="UV551" s="263"/>
      <c r="UW551" s="263"/>
      <c r="UX551" s="263"/>
      <c r="UY551" s="263"/>
      <c r="UZ551" s="263"/>
      <c r="VA551" s="263"/>
      <c r="VB551" s="263"/>
      <c r="VC551" s="263"/>
      <c r="VD551" s="263"/>
      <c r="VE551" s="263"/>
      <c r="VF551" s="263"/>
      <c r="VG551" s="263"/>
      <c r="VH551" s="263"/>
      <c r="VI551" s="263"/>
      <c r="VJ551" s="263"/>
      <c r="VK551" s="263"/>
      <c r="VL551" s="263"/>
      <c r="VM551" s="263"/>
      <c r="VN551" s="263"/>
      <c r="VO551" s="263"/>
      <c r="VP551" s="263"/>
      <c r="VQ551" s="263"/>
      <c r="VR551" s="263"/>
      <c r="VS551" s="263"/>
      <c r="VT551" s="263"/>
      <c r="VU551" s="263"/>
      <c r="VV551" s="263"/>
      <c r="VW551" s="263"/>
      <c r="VX551" s="263"/>
      <c r="VY551" s="263"/>
      <c r="VZ551" s="263"/>
      <c r="WA551" s="263"/>
      <c r="WB551" s="263"/>
      <c r="WC551" s="263"/>
      <c r="WD551" s="263"/>
      <c r="WE551" s="263"/>
      <c r="WF551" s="263"/>
      <c r="WG551" s="263"/>
      <c r="WH551" s="263"/>
      <c r="WI551" s="263"/>
      <c r="WJ551" s="263"/>
      <c r="WK551" s="263"/>
      <c r="WL551" s="263"/>
      <c r="WM551" s="263"/>
      <c r="WN551" s="263"/>
      <c r="WO551" s="263"/>
      <c r="WP551" s="263"/>
      <c r="WQ551" s="263"/>
      <c r="WR551" s="263"/>
      <c r="WS551" s="263"/>
      <c r="WT551" s="263"/>
      <c r="WU551" s="263"/>
      <c r="WV551" s="263"/>
      <c r="WW551" s="263"/>
      <c r="WX551" s="263"/>
      <c r="WY551" s="263"/>
      <c r="WZ551" s="263"/>
      <c r="XA551" s="263"/>
      <c r="XB551" s="263"/>
      <c r="XC551" s="263"/>
      <c r="XD551" s="263"/>
      <c r="XE551" s="263"/>
      <c r="XF551" s="263"/>
      <c r="XG551" s="263"/>
      <c r="XH551" s="263"/>
      <c r="XI551" s="263"/>
      <c r="XJ551" s="263"/>
      <c r="XK551" s="263"/>
      <c r="XL551" s="263"/>
      <c r="XM551" s="263"/>
      <c r="XN551" s="263"/>
      <c r="XO551" s="263"/>
      <c r="XP551" s="263"/>
      <c r="XQ551" s="263"/>
      <c r="XR551" s="263"/>
      <c r="XS551" s="263"/>
      <c r="XT551" s="263"/>
      <c r="XU551" s="263"/>
      <c r="XV551" s="263"/>
      <c r="XW551" s="263"/>
      <c r="XX551" s="263"/>
      <c r="XY551" s="263"/>
      <c r="XZ551" s="263"/>
      <c r="YA551" s="263"/>
      <c r="YB551" s="263"/>
      <c r="YC551" s="263"/>
      <c r="YD551" s="263"/>
      <c r="YE551" s="263"/>
      <c r="YF551" s="263"/>
      <c r="YG551" s="263"/>
      <c r="YH551" s="263"/>
      <c r="YI551" s="263"/>
      <c r="YJ551" s="263"/>
      <c r="YK551" s="263"/>
      <c r="YL551" s="263"/>
      <c r="YM551" s="263"/>
      <c r="YN551" s="263"/>
      <c r="YO551" s="263"/>
      <c r="YP551" s="263"/>
      <c r="YQ551" s="263"/>
      <c r="YR551" s="263"/>
      <c r="YS551" s="263"/>
      <c r="YT551" s="263"/>
      <c r="YU551" s="263"/>
      <c r="YV551" s="263"/>
      <c r="YW551" s="263"/>
      <c r="YX551" s="263"/>
      <c r="YY551" s="263"/>
      <c r="YZ551" s="263"/>
      <c r="ZA551" s="263"/>
      <c r="ZB551" s="263"/>
      <c r="ZC551" s="263"/>
      <c r="ZD551" s="263"/>
      <c r="ZE551" s="263"/>
      <c r="ZF551" s="263"/>
      <c r="ZG551" s="263"/>
      <c r="ZH551" s="263"/>
      <c r="ZI551" s="263"/>
      <c r="ZJ551" s="263"/>
      <c r="ZK551" s="263"/>
      <c r="ZL551" s="263"/>
      <c r="ZM551" s="263"/>
      <c r="ZN551" s="263"/>
      <c r="ZO551" s="263"/>
      <c r="ZP551" s="263"/>
      <c r="ZQ551" s="263"/>
      <c r="ZR551" s="263"/>
      <c r="ZS551" s="263"/>
      <c r="ZT551" s="263"/>
      <c r="ZU551" s="263"/>
      <c r="ZV551" s="263"/>
      <c r="ZW551" s="263"/>
      <c r="ZX551" s="263"/>
      <c r="ZY551" s="263"/>
      <c r="ZZ551" s="263"/>
      <c r="AAA551" s="263"/>
      <c r="AAB551" s="263"/>
      <c r="AAC551" s="263"/>
      <c r="AAD551" s="263"/>
      <c r="AAE551" s="263"/>
      <c r="AAF551" s="263"/>
      <c r="AAG551" s="263"/>
      <c r="AAH551" s="263"/>
      <c r="AAI551" s="263"/>
      <c r="AAJ551" s="263"/>
      <c r="AAK551" s="263"/>
      <c r="AAL551" s="263"/>
      <c r="AAM551" s="263"/>
      <c r="AAN551" s="263"/>
      <c r="AAO551" s="263"/>
      <c r="AAP551" s="263"/>
      <c r="AAQ551" s="263"/>
      <c r="AAR551" s="263"/>
      <c r="AAS551" s="263"/>
      <c r="AAT551" s="263"/>
      <c r="AAU551" s="263"/>
      <c r="AAV551" s="263"/>
      <c r="AAW551" s="263"/>
      <c r="AAX551" s="263"/>
      <c r="AAY551" s="263"/>
      <c r="AAZ551" s="263"/>
      <c r="ABA551" s="263"/>
      <c r="ABB551" s="263"/>
      <c r="ABC551" s="263"/>
      <c r="ABD551" s="263"/>
      <c r="ABE551" s="263"/>
      <c r="ABF551" s="263"/>
      <c r="ABG551" s="263"/>
      <c r="ABH551" s="263"/>
      <c r="ABI551" s="263"/>
      <c r="ABJ551" s="263"/>
      <c r="ABK551" s="263"/>
      <c r="ABL551" s="263"/>
      <c r="ABM551" s="263"/>
      <c r="ABN551" s="263"/>
      <c r="ABO551" s="263"/>
      <c r="ABP551" s="263"/>
      <c r="ABQ551" s="263"/>
      <c r="ABR551" s="263"/>
      <c r="ABS551" s="263"/>
      <c r="ABT551" s="263"/>
      <c r="ABU551" s="263"/>
      <c r="ABV551" s="263"/>
      <c r="ABW551" s="263"/>
      <c r="ABX551" s="263"/>
      <c r="ABY551" s="263"/>
      <c r="ABZ551" s="263"/>
      <c r="ACA551" s="263"/>
      <c r="ACB551" s="263"/>
      <c r="ACC551" s="263"/>
      <c r="ACD551" s="263"/>
      <c r="ACE551" s="263"/>
      <c r="ACF551" s="263"/>
      <c r="ACG551" s="263"/>
      <c r="ACH551" s="263"/>
      <c r="ACI551" s="263"/>
      <c r="ACJ551" s="263"/>
      <c r="ACK551" s="263"/>
      <c r="ACL551" s="263"/>
      <c r="ACM551" s="263"/>
      <c r="ACN551" s="263"/>
      <c r="ACO551" s="263"/>
      <c r="ACP551" s="263"/>
      <c r="ACQ551" s="263"/>
      <c r="ACR551" s="263"/>
      <c r="ACS551" s="263"/>
      <c r="ACT551" s="263"/>
      <c r="ACU551" s="263"/>
      <c r="ACV551" s="263"/>
      <c r="ACW551" s="263"/>
      <c r="ACX551" s="263"/>
      <c r="ACY551" s="263"/>
      <c r="ACZ551" s="263"/>
      <c r="ADA551" s="263"/>
      <c r="ADB551" s="263"/>
      <c r="ADC551" s="263"/>
      <c r="ADD551" s="263"/>
      <c r="ADE551" s="263"/>
      <c r="ADF551" s="263"/>
      <c r="ADG551" s="263"/>
      <c r="ADH551" s="263"/>
      <c r="ADI551" s="263"/>
      <c r="ADJ551" s="263"/>
      <c r="ADK551" s="263"/>
      <c r="ADL551" s="263"/>
      <c r="ADM551" s="263"/>
      <c r="ADN551" s="263"/>
      <c r="ADO551" s="263"/>
      <c r="ADP551" s="263"/>
      <c r="ADQ551" s="263"/>
      <c r="ADR551" s="263"/>
      <c r="ADS551" s="263"/>
      <c r="ADT551" s="263"/>
      <c r="ADU551" s="263"/>
      <c r="ADV551" s="263"/>
      <c r="ADW551" s="263"/>
      <c r="ADX551" s="263"/>
      <c r="ADY551" s="263"/>
      <c r="ADZ551" s="263"/>
      <c r="AEA551" s="263"/>
      <c r="AEB551" s="263"/>
      <c r="AEC551" s="263"/>
      <c r="AED551" s="263"/>
      <c r="AEE551" s="263"/>
      <c r="AEF551" s="263"/>
      <c r="AEG551" s="263"/>
      <c r="AEH551" s="263"/>
      <c r="AEI551" s="263"/>
      <c r="AEJ551" s="263"/>
      <c r="AEK551" s="263"/>
      <c r="AEL551" s="263"/>
      <c r="AEM551" s="263"/>
      <c r="AEN551" s="263"/>
      <c r="AEO551" s="263"/>
      <c r="AEP551" s="263"/>
      <c r="AEQ551" s="263"/>
      <c r="AER551" s="263"/>
      <c r="AES551" s="263"/>
      <c r="AET551" s="263"/>
      <c r="AEU551" s="263"/>
      <c r="AEV551" s="263"/>
      <c r="AEW551" s="263"/>
      <c r="AEX551" s="263"/>
      <c r="AEY551" s="263"/>
      <c r="AEZ551" s="263"/>
      <c r="AFA551" s="263"/>
      <c r="AFB551" s="263"/>
      <c r="AFC551" s="263"/>
      <c r="AFD551" s="263"/>
      <c r="AFE551" s="263"/>
      <c r="AFF551" s="263"/>
      <c r="AFG551" s="263"/>
      <c r="AFH551" s="263"/>
      <c r="AFI551" s="263"/>
      <c r="AFJ551" s="263"/>
      <c r="AFK551" s="263"/>
      <c r="AFL551" s="263"/>
      <c r="AFM551" s="263"/>
      <c r="AFN551" s="263"/>
      <c r="AFO551" s="263"/>
      <c r="AFP551" s="263"/>
      <c r="AFQ551" s="263"/>
      <c r="AFR551" s="263"/>
      <c r="AFS551" s="263"/>
      <c r="AFT551" s="263"/>
      <c r="AFU551" s="263"/>
      <c r="AFV551" s="263"/>
      <c r="AFW551" s="263"/>
      <c r="AFX551" s="263"/>
      <c r="AFY551" s="263"/>
      <c r="AFZ551" s="263"/>
      <c r="AGA551" s="263"/>
      <c r="AGB551" s="263"/>
      <c r="AGC551" s="263"/>
      <c r="AGD551" s="263"/>
      <c r="AGE551" s="263"/>
      <c r="AGF551" s="263"/>
      <c r="AGG551" s="263"/>
      <c r="AGH551" s="263"/>
      <c r="AGI551" s="263"/>
      <c r="AGJ551" s="263"/>
      <c r="AGK551" s="263"/>
      <c r="AGL551" s="263"/>
      <c r="AGM551" s="263"/>
      <c r="AGN551" s="263"/>
      <c r="AGO551" s="263"/>
      <c r="AGP551" s="263"/>
      <c r="AGQ551" s="263"/>
      <c r="AGR551" s="263"/>
      <c r="AGS551" s="263"/>
      <c r="AGT551" s="263"/>
      <c r="AGU551" s="263"/>
      <c r="AGV551" s="263"/>
      <c r="AGW551" s="263"/>
      <c r="AGX551" s="263"/>
      <c r="AGY551" s="263"/>
      <c r="AGZ551" s="263"/>
      <c r="AHA551" s="263"/>
      <c r="AHB551" s="263"/>
      <c r="AHC551" s="263"/>
      <c r="AHD551" s="263"/>
      <c r="AHE551" s="263"/>
      <c r="AHF551" s="263"/>
      <c r="AHG551" s="263"/>
      <c r="AHH551" s="263"/>
      <c r="AHI551" s="263"/>
      <c r="AHJ551" s="263"/>
      <c r="AHK551" s="263"/>
      <c r="AHL551" s="263"/>
      <c r="AHM551" s="263"/>
      <c r="AHN551" s="263"/>
      <c r="AHO551" s="263"/>
      <c r="AHP551" s="263"/>
      <c r="AHQ551" s="263"/>
      <c r="AHR551" s="263"/>
      <c r="AHS551" s="263"/>
      <c r="AHT551" s="263"/>
      <c r="AHU551" s="263"/>
      <c r="AHV551" s="263"/>
      <c r="AHW551" s="263"/>
      <c r="AHX551" s="263"/>
      <c r="AHY551" s="263"/>
      <c r="AHZ551" s="263"/>
      <c r="AIA551" s="263"/>
      <c r="AIB551" s="263"/>
      <c r="AIC551" s="263"/>
      <c r="AID551" s="263"/>
      <c r="AIE551" s="263"/>
      <c r="AIF551" s="263"/>
      <c r="AIG551" s="263"/>
      <c r="AIH551" s="263"/>
      <c r="AII551" s="263"/>
      <c r="AIJ551" s="263"/>
      <c r="AIK551" s="263"/>
      <c r="AIL551" s="263"/>
      <c r="AIM551" s="263"/>
      <c r="AIN551" s="263"/>
      <c r="AIO551" s="263"/>
      <c r="AIP551" s="263"/>
      <c r="AIQ551" s="263"/>
      <c r="AIR551" s="263"/>
      <c r="AIS551" s="263"/>
      <c r="AIT551" s="263"/>
      <c r="AIU551" s="263"/>
      <c r="AIV551" s="263"/>
      <c r="AIW551" s="263"/>
      <c r="AIX551" s="263"/>
      <c r="AIY551" s="263"/>
      <c r="AIZ551" s="263"/>
      <c r="AJA551" s="263"/>
      <c r="AJB551" s="263"/>
      <c r="AJC551" s="263"/>
      <c r="AJD551" s="263"/>
      <c r="AJE551" s="263"/>
      <c r="AJF551" s="263"/>
      <c r="AJG551" s="263"/>
      <c r="AJH551" s="263"/>
      <c r="AJI551" s="263"/>
      <c r="AJJ551" s="263"/>
      <c r="AJK551" s="263"/>
      <c r="AJL551" s="263"/>
      <c r="AJM551" s="263"/>
      <c r="AJN551" s="263"/>
      <c r="AJO551" s="263"/>
      <c r="AJP551" s="263"/>
      <c r="AJQ551" s="263"/>
      <c r="AJR551" s="263"/>
      <c r="AJS551" s="263"/>
      <c r="AJT551" s="263"/>
      <c r="AJU551" s="263"/>
      <c r="AJV551" s="263"/>
      <c r="AJW551" s="263"/>
      <c r="AJX551" s="263"/>
      <c r="AJY551" s="263"/>
      <c r="AJZ551" s="263"/>
      <c r="AKA551" s="263"/>
      <c r="AKB551" s="263"/>
      <c r="AKC551" s="263"/>
      <c r="AKD551" s="263"/>
      <c r="AKE551" s="263"/>
      <c r="AKF551" s="263"/>
      <c r="AKG551" s="263"/>
      <c r="AKH551" s="263"/>
      <c r="AKI551" s="263"/>
      <c r="AKJ551" s="263"/>
      <c r="AKK551" s="263"/>
      <c r="AKL551" s="263"/>
      <c r="AKM551" s="263"/>
      <c r="AKN551" s="263"/>
      <c r="AKO551" s="263"/>
      <c r="AKP551" s="263"/>
      <c r="AKQ551" s="263"/>
      <c r="AKR551" s="263"/>
      <c r="AKS551" s="263"/>
      <c r="AKT551" s="263"/>
      <c r="AKU551" s="263"/>
      <c r="AKV551" s="263"/>
      <c r="AKW551" s="263"/>
      <c r="AKX551" s="263"/>
      <c r="AKY551" s="263"/>
      <c r="AKZ551" s="263"/>
      <c r="ALA551" s="263"/>
      <c r="ALB551" s="263"/>
      <c r="ALC551" s="263"/>
      <c r="ALD551" s="263"/>
      <c r="ALE551" s="263"/>
      <c r="ALF551" s="263"/>
      <c r="ALG551" s="263"/>
      <c r="ALH551" s="263"/>
      <c r="ALI551" s="263"/>
      <c r="ALJ551" s="263"/>
      <c r="ALK551" s="263"/>
      <c r="ALL551" s="263"/>
      <c r="ALM551" s="263"/>
      <c r="ALN551" s="263"/>
      <c r="ALO551" s="263"/>
      <c r="ALP551" s="263"/>
      <c r="ALQ551" s="263"/>
      <c r="ALR551" s="263"/>
      <c r="ALS551" s="263"/>
      <c r="ALT551" s="263"/>
      <c r="ALU551" s="263"/>
      <c r="ALV551" s="263"/>
      <c r="ALW551" s="263"/>
      <c r="ALX551" s="263"/>
      <c r="ALY551" s="263"/>
      <c r="ALZ551" s="263"/>
      <c r="AMA551" s="263"/>
      <c r="AMB551" s="263"/>
      <c r="AMC551" s="263"/>
      <c r="AMD551" s="263"/>
      <c r="AME551" s="263"/>
      <c r="AMF551" s="263"/>
      <c r="AMG551" s="263"/>
      <c r="AMH551" s="263"/>
      <c r="AMI551" s="263"/>
      <c r="AMJ551" s="263"/>
      <c r="AMK551" s="263"/>
      <c r="AML551" s="263"/>
      <c r="AMM551" s="263"/>
      <c r="AMN551" s="263"/>
      <c r="AMO551" s="263"/>
      <c r="AMP551" s="263"/>
      <c r="AMQ551" s="263"/>
      <c r="AMR551" s="263"/>
      <c r="AMS551" s="263"/>
      <c r="AMT551" s="263"/>
      <c r="AMU551" s="263"/>
      <c r="AMV551" s="263"/>
      <c r="AMW551" s="263"/>
      <c r="AMX551" s="263"/>
      <c r="AMY551" s="263"/>
      <c r="AMZ551" s="263"/>
      <c r="ANA551" s="263"/>
      <c r="ANB551" s="263"/>
      <c r="ANC551" s="263"/>
      <c r="AND551" s="263"/>
      <c r="ANE551" s="263"/>
      <c r="ANF551" s="263"/>
      <c r="ANG551" s="263"/>
      <c r="ANH551" s="263"/>
      <c r="ANI551" s="263"/>
      <c r="ANJ551" s="263"/>
      <c r="ANK551" s="263"/>
      <c r="ANL551" s="263"/>
      <c r="ANM551" s="263"/>
      <c r="ANN551" s="263"/>
      <c r="ANO551" s="263"/>
      <c r="ANP551" s="263"/>
      <c r="ANQ551" s="263"/>
      <c r="ANR551" s="263"/>
      <c r="ANS551" s="263"/>
      <c r="ANT551" s="263"/>
      <c r="ANU551" s="263"/>
      <c r="ANV551" s="263"/>
      <c r="ANW551" s="263"/>
      <c r="ANX551" s="263"/>
      <c r="ANY551" s="263"/>
      <c r="ANZ551" s="263"/>
      <c r="AOA551" s="263"/>
      <c r="AOB551" s="263"/>
      <c r="AOC551" s="263"/>
      <c r="AOD551" s="263"/>
      <c r="AOE551" s="263"/>
      <c r="AOF551" s="263"/>
      <c r="AOG551" s="263"/>
      <c r="AOH551" s="263"/>
      <c r="AOI551" s="263"/>
      <c r="AOJ551" s="263"/>
      <c r="AOK551" s="263"/>
      <c r="AOL551" s="263"/>
      <c r="AOM551" s="263"/>
      <c r="AON551" s="263"/>
      <c r="AOO551" s="263"/>
      <c r="AOP551" s="263"/>
      <c r="AOQ551" s="263"/>
      <c r="AOR551" s="263"/>
      <c r="AOS551" s="263"/>
      <c r="AOT551" s="263"/>
      <c r="AOU551" s="263"/>
    </row>
    <row r="552" spans="1:1087" s="264" customFormat="1">
      <c r="A552" s="332"/>
      <c r="B552" s="328"/>
      <c r="C552" s="292"/>
      <c r="D552" s="292"/>
      <c r="E552" s="292"/>
      <c r="F552" s="333"/>
      <c r="G552" s="334"/>
      <c r="H552" s="334"/>
      <c r="I552" s="335"/>
      <c r="J552" s="292"/>
      <c r="K552" s="336"/>
      <c r="L552" s="292"/>
      <c r="N552" s="263"/>
      <c r="O552" s="263"/>
      <c r="P552" s="263"/>
      <c r="Q552" s="263"/>
      <c r="R552" s="263"/>
      <c r="S552" s="263"/>
      <c r="T552" s="263"/>
      <c r="U552" s="263"/>
      <c r="V552" s="263"/>
      <c r="W552" s="263"/>
      <c r="X552" s="263"/>
      <c r="Y552" s="263"/>
      <c r="Z552" s="263"/>
      <c r="AA552" s="263"/>
      <c r="AB552" s="263"/>
      <c r="AC552" s="263"/>
      <c r="AD552" s="263"/>
      <c r="AE552" s="263"/>
      <c r="AF552" s="263"/>
      <c r="AG552" s="263"/>
      <c r="AH552" s="263"/>
      <c r="AI552" s="263"/>
      <c r="AJ552" s="263"/>
      <c r="AK552" s="263"/>
      <c r="AL552" s="263"/>
      <c r="AM552" s="263"/>
      <c r="AN552" s="263"/>
      <c r="AO552" s="263"/>
      <c r="AP552" s="263"/>
      <c r="AQ552" s="263"/>
      <c r="AR552" s="263"/>
      <c r="AS552" s="263"/>
      <c r="AT552" s="263"/>
      <c r="AU552" s="263"/>
      <c r="AV552" s="263"/>
      <c r="AW552" s="263"/>
      <c r="AX552" s="263"/>
      <c r="AY552" s="263"/>
      <c r="AZ552" s="263"/>
      <c r="BA552" s="263"/>
      <c r="BB552" s="263"/>
      <c r="BC552" s="263"/>
      <c r="BD552" s="263"/>
      <c r="BE552" s="263"/>
      <c r="BF552" s="263"/>
      <c r="BG552" s="263"/>
      <c r="BH552" s="263"/>
      <c r="BI552" s="263"/>
      <c r="BJ552" s="263"/>
      <c r="BK552" s="263"/>
      <c r="BL552" s="263"/>
      <c r="BM552" s="263"/>
      <c r="BN552" s="263"/>
      <c r="BO552" s="263"/>
      <c r="BP552" s="263"/>
      <c r="BQ552" s="263"/>
      <c r="BR552" s="263"/>
      <c r="BS552" s="263"/>
      <c r="BT552" s="263"/>
      <c r="BU552" s="263"/>
      <c r="BV552" s="263"/>
      <c r="BW552" s="263"/>
      <c r="BX552" s="263"/>
      <c r="BY552" s="263"/>
      <c r="BZ552" s="263"/>
      <c r="CA552" s="263"/>
      <c r="CB552" s="263"/>
      <c r="CC552" s="263"/>
      <c r="CD552" s="263"/>
      <c r="CE552" s="263"/>
      <c r="CF552" s="263"/>
      <c r="CG552" s="263"/>
      <c r="CH552" s="263"/>
      <c r="CI552" s="263"/>
      <c r="CJ552" s="263"/>
      <c r="CK552" s="263"/>
      <c r="CL552" s="263"/>
      <c r="CM552" s="263"/>
      <c r="CN552" s="263"/>
      <c r="CO552" s="263"/>
      <c r="CP552" s="263"/>
      <c r="CQ552" s="263"/>
      <c r="CR552" s="263"/>
      <c r="CS552" s="263"/>
      <c r="CT552" s="263"/>
      <c r="CU552" s="263"/>
      <c r="CV552" s="263"/>
      <c r="CW552" s="263"/>
      <c r="CX552" s="263"/>
      <c r="CY552" s="263"/>
      <c r="CZ552" s="263"/>
      <c r="DA552" s="263"/>
      <c r="DB552" s="263"/>
      <c r="DC552" s="263"/>
      <c r="DD552" s="263"/>
      <c r="DE552" s="263"/>
      <c r="DF552" s="263"/>
      <c r="DG552" s="263"/>
      <c r="DH552" s="263"/>
      <c r="DI552" s="263"/>
      <c r="DJ552" s="263"/>
      <c r="DK552" s="263"/>
      <c r="DL552" s="263"/>
      <c r="DM552" s="263"/>
      <c r="DN552" s="263"/>
      <c r="DO552" s="263"/>
      <c r="DP552" s="263"/>
      <c r="DQ552" s="263"/>
      <c r="DR552" s="263"/>
      <c r="DS552" s="263"/>
      <c r="DT552" s="263"/>
      <c r="DU552" s="263"/>
      <c r="DV552" s="263"/>
      <c r="DW552" s="263"/>
      <c r="DX552" s="263"/>
      <c r="DY552" s="263"/>
      <c r="DZ552" s="263"/>
      <c r="EA552" s="263"/>
      <c r="EB552" s="263"/>
      <c r="EC552" s="263"/>
      <c r="ED552" s="263"/>
      <c r="EE552" s="263"/>
      <c r="EF552" s="263"/>
      <c r="EG552" s="263"/>
      <c r="EH552" s="263"/>
      <c r="EI552" s="263"/>
      <c r="EJ552" s="263"/>
      <c r="EK552" s="263"/>
      <c r="EL552" s="263"/>
      <c r="EM552" s="263"/>
      <c r="EN552" s="263"/>
      <c r="EO552" s="263"/>
      <c r="EP552" s="263"/>
      <c r="EQ552" s="263"/>
      <c r="ER552" s="263"/>
      <c r="ES552" s="263"/>
      <c r="ET552" s="263"/>
      <c r="EU552" s="263"/>
      <c r="EV552" s="263"/>
      <c r="EW552" s="263"/>
      <c r="EX552" s="263"/>
      <c r="EY552" s="263"/>
      <c r="EZ552" s="263"/>
      <c r="FA552" s="263"/>
      <c r="FB552" s="263"/>
      <c r="FC552" s="263"/>
      <c r="FD552" s="263"/>
      <c r="FE552" s="263"/>
      <c r="FF552" s="263"/>
      <c r="FG552" s="263"/>
      <c r="FH552" s="263"/>
      <c r="FI552" s="263"/>
      <c r="FJ552" s="263"/>
      <c r="FK552" s="263"/>
      <c r="FL552" s="263"/>
      <c r="FM552" s="263"/>
      <c r="FN552" s="263"/>
      <c r="FO552" s="263"/>
      <c r="FP552" s="263"/>
      <c r="FQ552" s="263"/>
      <c r="FR552" s="263"/>
      <c r="FS552" s="263"/>
      <c r="FT552" s="263"/>
      <c r="FU552" s="263"/>
      <c r="FV552" s="263"/>
      <c r="FW552" s="263"/>
      <c r="FX552" s="263"/>
      <c r="FY552" s="263"/>
      <c r="FZ552" s="263"/>
      <c r="GA552" s="263"/>
      <c r="GB552" s="263"/>
      <c r="GC552" s="263"/>
      <c r="GD552" s="263"/>
      <c r="GE552" s="263"/>
      <c r="GF552" s="263"/>
      <c r="GG552" s="263"/>
      <c r="GH552" s="263"/>
      <c r="GI552" s="263"/>
      <c r="GJ552" s="263"/>
      <c r="GK552" s="263"/>
      <c r="GL552" s="263"/>
      <c r="GM552" s="263"/>
      <c r="GN552" s="263"/>
      <c r="GO552" s="263"/>
      <c r="GP552" s="263"/>
      <c r="GQ552" s="263"/>
      <c r="GR552" s="263"/>
      <c r="GS552" s="263"/>
      <c r="GT552" s="263"/>
      <c r="GU552" s="263"/>
      <c r="GV552" s="263"/>
      <c r="GW552" s="263"/>
      <c r="GX552" s="263"/>
      <c r="GY552" s="263"/>
      <c r="GZ552" s="263"/>
      <c r="HA552" s="263"/>
      <c r="HB552" s="263"/>
      <c r="HC552" s="263"/>
      <c r="HD552" s="263"/>
      <c r="HE552" s="263"/>
      <c r="HF552" s="263"/>
      <c r="HG552" s="263"/>
      <c r="HH552" s="263"/>
      <c r="HI552" s="263"/>
      <c r="HJ552" s="263"/>
      <c r="HK552" s="263"/>
      <c r="HL552" s="263"/>
      <c r="HM552" s="263"/>
      <c r="HN552" s="263"/>
      <c r="HO552" s="263"/>
      <c r="HP552" s="263"/>
      <c r="HQ552" s="263"/>
      <c r="HR552" s="263"/>
      <c r="HS552" s="263"/>
      <c r="HT552" s="263"/>
      <c r="HU552" s="263"/>
      <c r="HV552" s="263"/>
      <c r="HW552" s="263"/>
      <c r="HX552" s="263"/>
      <c r="HY552" s="263"/>
      <c r="HZ552" s="263"/>
      <c r="IA552" s="263"/>
      <c r="IB552" s="263"/>
      <c r="IC552" s="263"/>
      <c r="ID552" s="263"/>
      <c r="IE552" s="263"/>
      <c r="IF552" s="263"/>
      <c r="IG552" s="263"/>
      <c r="IH552" s="263"/>
      <c r="II552" s="263"/>
      <c r="IJ552" s="263"/>
      <c r="IK552" s="263"/>
      <c r="IL552" s="263"/>
      <c r="IM552" s="263"/>
      <c r="IN552" s="263"/>
      <c r="IO552" s="263"/>
      <c r="IP552" s="263"/>
      <c r="IQ552" s="263"/>
      <c r="IR552" s="263"/>
      <c r="IS552" s="263"/>
      <c r="IT552" s="263"/>
      <c r="IU552" s="263"/>
      <c r="IV552" s="263"/>
      <c r="IW552" s="263"/>
      <c r="IX552" s="263"/>
      <c r="IY552" s="263"/>
      <c r="IZ552" s="263"/>
      <c r="JA552" s="263"/>
      <c r="JB552" s="263"/>
      <c r="JC552" s="263"/>
      <c r="JD552" s="263"/>
      <c r="JE552" s="263"/>
      <c r="JF552" s="263"/>
      <c r="JG552" s="263"/>
      <c r="JH552" s="263"/>
      <c r="JI552" s="263"/>
      <c r="JJ552" s="263"/>
      <c r="JK552" s="263"/>
      <c r="JL552" s="263"/>
      <c r="JM552" s="263"/>
      <c r="JN552" s="263"/>
      <c r="JO552" s="263"/>
      <c r="JP552" s="263"/>
      <c r="JQ552" s="263"/>
      <c r="JR552" s="263"/>
      <c r="JS552" s="263"/>
      <c r="JT552" s="263"/>
      <c r="JU552" s="263"/>
      <c r="JV552" s="263"/>
      <c r="JW552" s="263"/>
      <c r="JX552" s="263"/>
      <c r="JY552" s="263"/>
      <c r="JZ552" s="263"/>
      <c r="KA552" s="263"/>
      <c r="KB552" s="263"/>
      <c r="KC552" s="263"/>
      <c r="KD552" s="263"/>
      <c r="KE552" s="263"/>
      <c r="KF552" s="263"/>
      <c r="KG552" s="263"/>
      <c r="KH552" s="263"/>
      <c r="KI552" s="263"/>
      <c r="KJ552" s="263"/>
      <c r="KK552" s="263"/>
      <c r="KL552" s="263"/>
      <c r="KM552" s="263"/>
      <c r="KN552" s="263"/>
      <c r="KO552" s="263"/>
      <c r="KP552" s="263"/>
      <c r="KQ552" s="263"/>
      <c r="KR552" s="263"/>
      <c r="KS552" s="263"/>
      <c r="KT552" s="263"/>
      <c r="KU552" s="263"/>
      <c r="KV552" s="263"/>
      <c r="KW552" s="263"/>
      <c r="KX552" s="263"/>
      <c r="KY552" s="263"/>
      <c r="KZ552" s="263"/>
      <c r="LA552" s="263"/>
      <c r="LB552" s="263"/>
      <c r="LC552" s="263"/>
      <c r="LD552" s="263"/>
      <c r="LE552" s="263"/>
      <c r="LF552" s="263"/>
      <c r="LG552" s="263"/>
      <c r="LH552" s="263"/>
      <c r="LI552" s="263"/>
      <c r="LJ552" s="263"/>
      <c r="LK552" s="263"/>
      <c r="LL552" s="263"/>
      <c r="LM552" s="263"/>
      <c r="LN552" s="263"/>
      <c r="LO552" s="263"/>
      <c r="LP552" s="263"/>
      <c r="LQ552" s="263"/>
      <c r="LR552" s="263"/>
      <c r="LS552" s="263"/>
      <c r="LT552" s="263"/>
      <c r="LU552" s="263"/>
      <c r="LV552" s="263"/>
      <c r="LW552" s="263"/>
      <c r="LX552" s="263"/>
      <c r="LY552" s="263"/>
      <c r="LZ552" s="263"/>
      <c r="MA552" s="263"/>
      <c r="MB552" s="263"/>
      <c r="MC552" s="263"/>
      <c r="MD552" s="263"/>
      <c r="ME552" s="263"/>
      <c r="MF552" s="263"/>
      <c r="MG552" s="263"/>
      <c r="MH552" s="263"/>
      <c r="MI552" s="263"/>
      <c r="MJ552" s="263"/>
      <c r="MK552" s="263"/>
      <c r="ML552" s="263"/>
      <c r="MM552" s="263"/>
      <c r="MN552" s="263"/>
      <c r="MO552" s="263"/>
      <c r="MP552" s="263"/>
      <c r="MQ552" s="263"/>
      <c r="MR552" s="263"/>
      <c r="MS552" s="263"/>
      <c r="MT552" s="263"/>
      <c r="MU552" s="263"/>
      <c r="MV552" s="263"/>
      <c r="MW552" s="263"/>
      <c r="MX552" s="263"/>
      <c r="MY552" s="263"/>
      <c r="MZ552" s="263"/>
      <c r="NA552" s="263"/>
      <c r="NB552" s="263"/>
      <c r="NC552" s="263"/>
      <c r="ND552" s="263"/>
      <c r="NE552" s="263"/>
      <c r="NF552" s="263"/>
      <c r="NG552" s="263"/>
      <c r="NH552" s="263"/>
      <c r="NI552" s="263"/>
      <c r="NJ552" s="263"/>
      <c r="NK552" s="263"/>
      <c r="NL552" s="263"/>
      <c r="NM552" s="263"/>
      <c r="NN552" s="263"/>
      <c r="NO552" s="263"/>
      <c r="NP552" s="263"/>
      <c r="NQ552" s="263"/>
      <c r="NR552" s="263"/>
      <c r="NS552" s="263"/>
      <c r="NT552" s="263"/>
      <c r="NU552" s="263"/>
      <c r="NV552" s="263"/>
      <c r="NW552" s="263"/>
      <c r="NX552" s="263"/>
      <c r="NY552" s="263"/>
      <c r="NZ552" s="263"/>
      <c r="OA552" s="263"/>
      <c r="OB552" s="263"/>
      <c r="OC552" s="263"/>
      <c r="OD552" s="263"/>
      <c r="OE552" s="263"/>
      <c r="OF552" s="263"/>
      <c r="OG552" s="263"/>
      <c r="OH552" s="263"/>
      <c r="OI552" s="263"/>
      <c r="OJ552" s="263"/>
      <c r="OK552" s="263"/>
      <c r="OL552" s="263"/>
      <c r="OM552" s="263"/>
      <c r="ON552" s="263"/>
      <c r="OO552" s="263"/>
      <c r="OP552" s="263"/>
      <c r="OQ552" s="263"/>
      <c r="OR552" s="263"/>
      <c r="OS552" s="263"/>
      <c r="OT552" s="263"/>
      <c r="OU552" s="263"/>
      <c r="OV552" s="263"/>
      <c r="OW552" s="263"/>
      <c r="OX552" s="263"/>
      <c r="OY552" s="263"/>
      <c r="OZ552" s="263"/>
      <c r="PA552" s="263"/>
      <c r="PB552" s="263"/>
      <c r="PC552" s="263"/>
      <c r="PD552" s="263"/>
      <c r="PE552" s="263"/>
      <c r="PF552" s="263"/>
      <c r="PG552" s="263"/>
      <c r="PH552" s="263"/>
      <c r="PI552" s="263"/>
      <c r="PJ552" s="263"/>
      <c r="PK552" s="263"/>
      <c r="PL552" s="263"/>
      <c r="PM552" s="263"/>
      <c r="PN552" s="263"/>
      <c r="PO552" s="263"/>
      <c r="PP552" s="263"/>
      <c r="PQ552" s="263"/>
      <c r="PR552" s="263"/>
      <c r="PS552" s="263"/>
      <c r="PT552" s="263"/>
      <c r="PU552" s="263"/>
      <c r="PV552" s="263"/>
      <c r="PW552" s="263"/>
      <c r="PX552" s="263"/>
      <c r="PY552" s="263"/>
      <c r="PZ552" s="263"/>
      <c r="QA552" s="263"/>
      <c r="QB552" s="263"/>
      <c r="QC552" s="263"/>
      <c r="QD552" s="263"/>
      <c r="QE552" s="263"/>
      <c r="QF552" s="263"/>
      <c r="QG552" s="263"/>
      <c r="QH552" s="263"/>
      <c r="QI552" s="263"/>
      <c r="QJ552" s="263"/>
      <c r="QK552" s="263"/>
      <c r="QL552" s="263"/>
      <c r="QM552" s="263"/>
      <c r="QN552" s="263"/>
      <c r="QO552" s="263"/>
      <c r="QP552" s="263"/>
      <c r="QQ552" s="263"/>
      <c r="QR552" s="263"/>
      <c r="QS552" s="263"/>
      <c r="QT552" s="263"/>
      <c r="QU552" s="263"/>
      <c r="QV552" s="263"/>
      <c r="QW552" s="263"/>
      <c r="QX552" s="263"/>
      <c r="QY552" s="263"/>
      <c r="QZ552" s="263"/>
      <c r="RA552" s="263"/>
      <c r="RB552" s="263"/>
      <c r="RC552" s="263"/>
      <c r="RD552" s="263"/>
      <c r="RE552" s="263"/>
      <c r="RF552" s="263"/>
      <c r="RG552" s="263"/>
      <c r="RH552" s="263"/>
      <c r="RI552" s="263"/>
      <c r="RJ552" s="263"/>
      <c r="RK552" s="263"/>
      <c r="RL552" s="263"/>
      <c r="RM552" s="263"/>
      <c r="RN552" s="263"/>
      <c r="RO552" s="263"/>
      <c r="RP552" s="263"/>
      <c r="RQ552" s="263"/>
      <c r="RR552" s="263"/>
      <c r="RS552" s="263"/>
      <c r="RT552" s="263"/>
      <c r="RU552" s="263"/>
      <c r="RV552" s="263"/>
      <c r="RW552" s="263"/>
      <c r="RX552" s="263"/>
      <c r="RY552" s="263"/>
      <c r="RZ552" s="263"/>
      <c r="SA552" s="263"/>
      <c r="SB552" s="263"/>
      <c r="SC552" s="263"/>
      <c r="SD552" s="263"/>
      <c r="SE552" s="263"/>
      <c r="SF552" s="263"/>
      <c r="SG552" s="263"/>
      <c r="SH552" s="263"/>
      <c r="SI552" s="263"/>
      <c r="SJ552" s="263"/>
      <c r="SK552" s="263"/>
      <c r="SL552" s="263"/>
      <c r="SM552" s="263"/>
      <c r="SN552" s="263"/>
      <c r="SO552" s="263"/>
      <c r="SP552" s="263"/>
      <c r="SQ552" s="263"/>
      <c r="SR552" s="263"/>
      <c r="SS552" s="263"/>
      <c r="ST552" s="263"/>
      <c r="SU552" s="263"/>
      <c r="SV552" s="263"/>
      <c r="SW552" s="263"/>
      <c r="SX552" s="263"/>
      <c r="SY552" s="263"/>
      <c r="SZ552" s="263"/>
      <c r="TA552" s="263"/>
      <c r="TB552" s="263"/>
      <c r="TC552" s="263"/>
      <c r="TD552" s="263"/>
      <c r="TE552" s="263"/>
      <c r="TF552" s="263"/>
      <c r="TG552" s="263"/>
      <c r="TH552" s="263"/>
      <c r="TI552" s="263"/>
      <c r="TJ552" s="263"/>
      <c r="TK552" s="263"/>
      <c r="TL552" s="263"/>
      <c r="TM552" s="263"/>
      <c r="TN552" s="263"/>
      <c r="TO552" s="263"/>
      <c r="TP552" s="263"/>
      <c r="TQ552" s="263"/>
      <c r="TR552" s="263"/>
      <c r="TS552" s="263"/>
      <c r="TT552" s="263"/>
      <c r="TU552" s="263"/>
      <c r="TV552" s="263"/>
      <c r="TW552" s="263"/>
      <c r="TX552" s="263"/>
      <c r="TY552" s="263"/>
      <c r="TZ552" s="263"/>
      <c r="UA552" s="263"/>
      <c r="UB552" s="263"/>
      <c r="UC552" s="263"/>
      <c r="UD552" s="263"/>
      <c r="UE552" s="263"/>
      <c r="UF552" s="263"/>
      <c r="UG552" s="263"/>
      <c r="UH552" s="263"/>
      <c r="UI552" s="263"/>
      <c r="UJ552" s="263"/>
      <c r="UK552" s="263"/>
      <c r="UL552" s="263"/>
      <c r="UM552" s="263"/>
      <c r="UN552" s="263"/>
      <c r="UO552" s="263"/>
      <c r="UP552" s="263"/>
      <c r="UQ552" s="263"/>
      <c r="UR552" s="263"/>
      <c r="US552" s="263"/>
      <c r="UT552" s="263"/>
      <c r="UU552" s="263"/>
      <c r="UV552" s="263"/>
      <c r="UW552" s="263"/>
      <c r="UX552" s="263"/>
      <c r="UY552" s="263"/>
      <c r="UZ552" s="263"/>
      <c r="VA552" s="263"/>
      <c r="VB552" s="263"/>
      <c r="VC552" s="263"/>
      <c r="VD552" s="263"/>
      <c r="VE552" s="263"/>
      <c r="VF552" s="263"/>
      <c r="VG552" s="263"/>
      <c r="VH552" s="263"/>
      <c r="VI552" s="263"/>
      <c r="VJ552" s="263"/>
      <c r="VK552" s="263"/>
      <c r="VL552" s="263"/>
      <c r="VM552" s="263"/>
      <c r="VN552" s="263"/>
      <c r="VO552" s="263"/>
      <c r="VP552" s="263"/>
      <c r="VQ552" s="263"/>
      <c r="VR552" s="263"/>
      <c r="VS552" s="263"/>
      <c r="VT552" s="263"/>
      <c r="VU552" s="263"/>
      <c r="VV552" s="263"/>
      <c r="VW552" s="263"/>
      <c r="VX552" s="263"/>
      <c r="VY552" s="263"/>
      <c r="VZ552" s="263"/>
      <c r="WA552" s="263"/>
      <c r="WB552" s="263"/>
      <c r="WC552" s="263"/>
      <c r="WD552" s="263"/>
      <c r="WE552" s="263"/>
      <c r="WF552" s="263"/>
      <c r="WG552" s="263"/>
      <c r="WH552" s="263"/>
      <c r="WI552" s="263"/>
      <c r="WJ552" s="263"/>
      <c r="WK552" s="263"/>
      <c r="WL552" s="263"/>
      <c r="WM552" s="263"/>
      <c r="WN552" s="263"/>
      <c r="WO552" s="263"/>
      <c r="WP552" s="263"/>
      <c r="WQ552" s="263"/>
      <c r="WR552" s="263"/>
      <c r="WS552" s="263"/>
      <c r="WT552" s="263"/>
      <c r="WU552" s="263"/>
      <c r="WV552" s="263"/>
      <c r="WW552" s="263"/>
      <c r="WX552" s="263"/>
      <c r="WY552" s="263"/>
      <c r="WZ552" s="263"/>
      <c r="XA552" s="263"/>
      <c r="XB552" s="263"/>
      <c r="XC552" s="263"/>
      <c r="XD552" s="263"/>
      <c r="XE552" s="263"/>
      <c r="XF552" s="263"/>
      <c r="XG552" s="263"/>
      <c r="XH552" s="263"/>
      <c r="XI552" s="263"/>
      <c r="XJ552" s="263"/>
      <c r="XK552" s="263"/>
      <c r="XL552" s="263"/>
      <c r="XM552" s="263"/>
      <c r="XN552" s="263"/>
      <c r="XO552" s="263"/>
      <c r="XP552" s="263"/>
      <c r="XQ552" s="263"/>
      <c r="XR552" s="263"/>
      <c r="XS552" s="263"/>
      <c r="XT552" s="263"/>
      <c r="XU552" s="263"/>
      <c r="XV552" s="263"/>
      <c r="XW552" s="263"/>
      <c r="XX552" s="263"/>
      <c r="XY552" s="263"/>
      <c r="XZ552" s="263"/>
      <c r="YA552" s="263"/>
      <c r="YB552" s="263"/>
      <c r="YC552" s="263"/>
      <c r="YD552" s="263"/>
      <c r="YE552" s="263"/>
      <c r="YF552" s="263"/>
      <c r="YG552" s="263"/>
      <c r="YH552" s="263"/>
      <c r="YI552" s="263"/>
      <c r="YJ552" s="263"/>
      <c r="YK552" s="263"/>
      <c r="YL552" s="263"/>
      <c r="YM552" s="263"/>
      <c r="YN552" s="263"/>
      <c r="YO552" s="263"/>
      <c r="YP552" s="263"/>
      <c r="YQ552" s="263"/>
      <c r="YR552" s="263"/>
      <c r="YS552" s="263"/>
      <c r="YT552" s="263"/>
      <c r="YU552" s="263"/>
      <c r="YV552" s="263"/>
      <c r="YW552" s="263"/>
      <c r="YX552" s="263"/>
      <c r="YY552" s="263"/>
      <c r="YZ552" s="263"/>
      <c r="ZA552" s="263"/>
      <c r="ZB552" s="263"/>
      <c r="ZC552" s="263"/>
      <c r="ZD552" s="263"/>
      <c r="ZE552" s="263"/>
      <c r="ZF552" s="263"/>
      <c r="ZG552" s="263"/>
      <c r="ZH552" s="263"/>
      <c r="ZI552" s="263"/>
      <c r="ZJ552" s="263"/>
      <c r="ZK552" s="263"/>
      <c r="ZL552" s="263"/>
      <c r="ZM552" s="263"/>
      <c r="ZN552" s="263"/>
      <c r="ZO552" s="263"/>
      <c r="ZP552" s="263"/>
      <c r="ZQ552" s="263"/>
      <c r="ZR552" s="263"/>
      <c r="ZS552" s="263"/>
      <c r="ZT552" s="263"/>
      <c r="ZU552" s="263"/>
      <c r="ZV552" s="263"/>
      <c r="ZW552" s="263"/>
      <c r="ZX552" s="263"/>
      <c r="ZY552" s="263"/>
      <c r="ZZ552" s="263"/>
      <c r="AAA552" s="263"/>
      <c r="AAB552" s="263"/>
      <c r="AAC552" s="263"/>
      <c r="AAD552" s="263"/>
      <c r="AAE552" s="263"/>
      <c r="AAF552" s="263"/>
      <c r="AAG552" s="263"/>
      <c r="AAH552" s="263"/>
      <c r="AAI552" s="263"/>
      <c r="AAJ552" s="263"/>
      <c r="AAK552" s="263"/>
      <c r="AAL552" s="263"/>
      <c r="AAM552" s="263"/>
      <c r="AAN552" s="263"/>
      <c r="AAO552" s="263"/>
      <c r="AAP552" s="263"/>
      <c r="AAQ552" s="263"/>
      <c r="AAR552" s="263"/>
      <c r="AAS552" s="263"/>
      <c r="AAT552" s="263"/>
      <c r="AAU552" s="263"/>
      <c r="AAV552" s="263"/>
      <c r="AAW552" s="263"/>
      <c r="AAX552" s="263"/>
      <c r="AAY552" s="263"/>
      <c r="AAZ552" s="263"/>
      <c r="ABA552" s="263"/>
      <c r="ABB552" s="263"/>
      <c r="ABC552" s="263"/>
      <c r="ABD552" s="263"/>
      <c r="ABE552" s="263"/>
      <c r="ABF552" s="263"/>
      <c r="ABG552" s="263"/>
      <c r="ABH552" s="263"/>
      <c r="ABI552" s="263"/>
      <c r="ABJ552" s="263"/>
      <c r="ABK552" s="263"/>
      <c r="ABL552" s="263"/>
      <c r="ABM552" s="263"/>
      <c r="ABN552" s="263"/>
      <c r="ABO552" s="263"/>
      <c r="ABP552" s="263"/>
      <c r="ABQ552" s="263"/>
      <c r="ABR552" s="263"/>
      <c r="ABS552" s="263"/>
      <c r="ABT552" s="263"/>
      <c r="ABU552" s="263"/>
      <c r="ABV552" s="263"/>
      <c r="ABW552" s="263"/>
      <c r="ABX552" s="263"/>
      <c r="ABY552" s="263"/>
      <c r="ABZ552" s="263"/>
      <c r="ACA552" s="263"/>
      <c r="ACB552" s="263"/>
      <c r="ACC552" s="263"/>
      <c r="ACD552" s="263"/>
      <c r="ACE552" s="263"/>
      <c r="ACF552" s="263"/>
      <c r="ACG552" s="263"/>
      <c r="ACH552" s="263"/>
      <c r="ACI552" s="263"/>
      <c r="ACJ552" s="263"/>
      <c r="ACK552" s="263"/>
      <c r="ACL552" s="263"/>
      <c r="ACM552" s="263"/>
      <c r="ACN552" s="263"/>
      <c r="ACO552" s="263"/>
      <c r="ACP552" s="263"/>
      <c r="ACQ552" s="263"/>
      <c r="ACR552" s="263"/>
      <c r="ACS552" s="263"/>
      <c r="ACT552" s="263"/>
      <c r="ACU552" s="263"/>
      <c r="ACV552" s="263"/>
      <c r="ACW552" s="263"/>
      <c r="ACX552" s="263"/>
      <c r="ACY552" s="263"/>
      <c r="ACZ552" s="263"/>
      <c r="ADA552" s="263"/>
      <c r="ADB552" s="263"/>
      <c r="ADC552" s="263"/>
      <c r="ADD552" s="263"/>
      <c r="ADE552" s="263"/>
      <c r="ADF552" s="263"/>
      <c r="ADG552" s="263"/>
      <c r="ADH552" s="263"/>
      <c r="ADI552" s="263"/>
      <c r="ADJ552" s="263"/>
      <c r="ADK552" s="263"/>
      <c r="ADL552" s="263"/>
      <c r="ADM552" s="263"/>
      <c r="ADN552" s="263"/>
      <c r="ADO552" s="263"/>
      <c r="ADP552" s="263"/>
      <c r="ADQ552" s="263"/>
      <c r="ADR552" s="263"/>
      <c r="ADS552" s="263"/>
      <c r="ADT552" s="263"/>
      <c r="ADU552" s="263"/>
      <c r="ADV552" s="263"/>
      <c r="ADW552" s="263"/>
      <c r="ADX552" s="263"/>
      <c r="ADY552" s="263"/>
      <c r="ADZ552" s="263"/>
      <c r="AEA552" s="263"/>
      <c r="AEB552" s="263"/>
      <c r="AEC552" s="263"/>
      <c r="AED552" s="263"/>
      <c r="AEE552" s="263"/>
      <c r="AEF552" s="263"/>
      <c r="AEG552" s="263"/>
      <c r="AEH552" s="263"/>
      <c r="AEI552" s="263"/>
      <c r="AEJ552" s="263"/>
      <c r="AEK552" s="263"/>
      <c r="AEL552" s="263"/>
      <c r="AEM552" s="263"/>
      <c r="AEN552" s="263"/>
      <c r="AEO552" s="263"/>
      <c r="AEP552" s="263"/>
      <c r="AEQ552" s="263"/>
      <c r="AER552" s="263"/>
      <c r="AES552" s="263"/>
      <c r="AET552" s="263"/>
      <c r="AEU552" s="263"/>
      <c r="AEV552" s="263"/>
      <c r="AEW552" s="263"/>
      <c r="AEX552" s="263"/>
      <c r="AEY552" s="263"/>
      <c r="AEZ552" s="263"/>
      <c r="AFA552" s="263"/>
      <c r="AFB552" s="263"/>
      <c r="AFC552" s="263"/>
      <c r="AFD552" s="263"/>
      <c r="AFE552" s="263"/>
      <c r="AFF552" s="263"/>
      <c r="AFG552" s="263"/>
      <c r="AFH552" s="263"/>
      <c r="AFI552" s="263"/>
      <c r="AFJ552" s="263"/>
      <c r="AFK552" s="263"/>
      <c r="AFL552" s="263"/>
      <c r="AFM552" s="263"/>
      <c r="AFN552" s="263"/>
      <c r="AFO552" s="263"/>
      <c r="AFP552" s="263"/>
      <c r="AFQ552" s="263"/>
      <c r="AFR552" s="263"/>
      <c r="AFS552" s="263"/>
      <c r="AFT552" s="263"/>
      <c r="AFU552" s="263"/>
      <c r="AFV552" s="263"/>
      <c r="AFW552" s="263"/>
      <c r="AFX552" s="263"/>
      <c r="AFY552" s="263"/>
      <c r="AFZ552" s="263"/>
      <c r="AGA552" s="263"/>
      <c r="AGB552" s="263"/>
      <c r="AGC552" s="263"/>
      <c r="AGD552" s="263"/>
      <c r="AGE552" s="263"/>
      <c r="AGF552" s="263"/>
      <c r="AGG552" s="263"/>
      <c r="AGH552" s="263"/>
      <c r="AGI552" s="263"/>
      <c r="AGJ552" s="263"/>
      <c r="AGK552" s="263"/>
      <c r="AGL552" s="263"/>
      <c r="AGM552" s="263"/>
      <c r="AGN552" s="263"/>
      <c r="AGO552" s="263"/>
      <c r="AGP552" s="263"/>
      <c r="AGQ552" s="263"/>
      <c r="AGR552" s="263"/>
      <c r="AGS552" s="263"/>
      <c r="AGT552" s="263"/>
      <c r="AGU552" s="263"/>
      <c r="AGV552" s="263"/>
      <c r="AGW552" s="263"/>
      <c r="AGX552" s="263"/>
      <c r="AGY552" s="263"/>
      <c r="AGZ552" s="263"/>
      <c r="AHA552" s="263"/>
      <c r="AHB552" s="263"/>
      <c r="AHC552" s="263"/>
      <c r="AHD552" s="263"/>
      <c r="AHE552" s="263"/>
      <c r="AHF552" s="263"/>
      <c r="AHG552" s="263"/>
      <c r="AHH552" s="263"/>
      <c r="AHI552" s="263"/>
      <c r="AHJ552" s="263"/>
      <c r="AHK552" s="263"/>
      <c r="AHL552" s="263"/>
      <c r="AHM552" s="263"/>
      <c r="AHN552" s="263"/>
      <c r="AHO552" s="263"/>
      <c r="AHP552" s="263"/>
      <c r="AHQ552" s="263"/>
      <c r="AHR552" s="263"/>
      <c r="AHS552" s="263"/>
      <c r="AHT552" s="263"/>
      <c r="AHU552" s="263"/>
      <c r="AHV552" s="263"/>
      <c r="AHW552" s="263"/>
      <c r="AHX552" s="263"/>
      <c r="AHY552" s="263"/>
      <c r="AHZ552" s="263"/>
      <c r="AIA552" s="263"/>
      <c r="AIB552" s="263"/>
      <c r="AIC552" s="263"/>
      <c r="AID552" s="263"/>
      <c r="AIE552" s="263"/>
      <c r="AIF552" s="263"/>
      <c r="AIG552" s="263"/>
      <c r="AIH552" s="263"/>
      <c r="AII552" s="263"/>
      <c r="AIJ552" s="263"/>
      <c r="AIK552" s="263"/>
      <c r="AIL552" s="263"/>
      <c r="AIM552" s="263"/>
      <c r="AIN552" s="263"/>
      <c r="AIO552" s="263"/>
      <c r="AIP552" s="263"/>
      <c r="AIQ552" s="263"/>
      <c r="AIR552" s="263"/>
      <c r="AIS552" s="263"/>
      <c r="AIT552" s="263"/>
      <c r="AIU552" s="263"/>
      <c r="AIV552" s="263"/>
      <c r="AIW552" s="263"/>
      <c r="AIX552" s="263"/>
      <c r="AIY552" s="263"/>
      <c r="AIZ552" s="263"/>
      <c r="AJA552" s="263"/>
      <c r="AJB552" s="263"/>
      <c r="AJC552" s="263"/>
      <c r="AJD552" s="263"/>
      <c r="AJE552" s="263"/>
      <c r="AJF552" s="263"/>
      <c r="AJG552" s="263"/>
      <c r="AJH552" s="263"/>
      <c r="AJI552" s="263"/>
      <c r="AJJ552" s="263"/>
      <c r="AJK552" s="263"/>
      <c r="AJL552" s="263"/>
      <c r="AJM552" s="263"/>
      <c r="AJN552" s="263"/>
      <c r="AJO552" s="263"/>
      <c r="AJP552" s="263"/>
      <c r="AJQ552" s="263"/>
      <c r="AJR552" s="263"/>
      <c r="AJS552" s="263"/>
      <c r="AJT552" s="263"/>
      <c r="AJU552" s="263"/>
      <c r="AJV552" s="263"/>
      <c r="AJW552" s="263"/>
      <c r="AJX552" s="263"/>
      <c r="AJY552" s="263"/>
      <c r="AJZ552" s="263"/>
      <c r="AKA552" s="263"/>
      <c r="AKB552" s="263"/>
      <c r="AKC552" s="263"/>
      <c r="AKD552" s="263"/>
      <c r="AKE552" s="263"/>
      <c r="AKF552" s="263"/>
      <c r="AKG552" s="263"/>
      <c r="AKH552" s="263"/>
      <c r="AKI552" s="263"/>
      <c r="AKJ552" s="263"/>
      <c r="AKK552" s="263"/>
      <c r="AKL552" s="263"/>
      <c r="AKM552" s="263"/>
      <c r="AKN552" s="263"/>
      <c r="AKO552" s="263"/>
      <c r="AKP552" s="263"/>
      <c r="AKQ552" s="263"/>
      <c r="AKR552" s="263"/>
      <c r="AKS552" s="263"/>
      <c r="AKT552" s="263"/>
      <c r="AKU552" s="263"/>
      <c r="AKV552" s="263"/>
      <c r="AKW552" s="263"/>
      <c r="AKX552" s="263"/>
      <c r="AKY552" s="263"/>
      <c r="AKZ552" s="263"/>
      <c r="ALA552" s="263"/>
      <c r="ALB552" s="263"/>
      <c r="ALC552" s="263"/>
      <c r="ALD552" s="263"/>
      <c r="ALE552" s="263"/>
      <c r="ALF552" s="263"/>
      <c r="ALG552" s="263"/>
      <c r="ALH552" s="263"/>
      <c r="ALI552" s="263"/>
      <c r="ALJ552" s="263"/>
      <c r="ALK552" s="263"/>
      <c r="ALL552" s="263"/>
      <c r="ALM552" s="263"/>
      <c r="ALN552" s="263"/>
      <c r="ALO552" s="263"/>
      <c r="ALP552" s="263"/>
      <c r="ALQ552" s="263"/>
      <c r="ALR552" s="263"/>
      <c r="ALS552" s="263"/>
      <c r="ALT552" s="263"/>
      <c r="ALU552" s="263"/>
      <c r="ALV552" s="263"/>
      <c r="ALW552" s="263"/>
      <c r="ALX552" s="263"/>
      <c r="ALY552" s="263"/>
      <c r="ALZ552" s="263"/>
      <c r="AMA552" s="263"/>
      <c r="AMB552" s="263"/>
      <c r="AMC552" s="263"/>
      <c r="AMD552" s="263"/>
      <c r="AME552" s="263"/>
      <c r="AMF552" s="263"/>
      <c r="AMG552" s="263"/>
      <c r="AMH552" s="263"/>
      <c r="AMI552" s="263"/>
      <c r="AMJ552" s="263"/>
      <c r="AMK552" s="263"/>
      <c r="AML552" s="263"/>
      <c r="AMM552" s="263"/>
      <c r="AMN552" s="263"/>
      <c r="AMO552" s="263"/>
      <c r="AMP552" s="263"/>
      <c r="AMQ552" s="263"/>
      <c r="AMR552" s="263"/>
      <c r="AMS552" s="263"/>
      <c r="AMT552" s="263"/>
      <c r="AMU552" s="263"/>
      <c r="AMV552" s="263"/>
      <c r="AMW552" s="263"/>
      <c r="AMX552" s="263"/>
      <c r="AMY552" s="263"/>
      <c r="AMZ552" s="263"/>
      <c r="ANA552" s="263"/>
      <c r="ANB552" s="263"/>
      <c r="ANC552" s="263"/>
      <c r="AND552" s="263"/>
      <c r="ANE552" s="263"/>
      <c r="ANF552" s="263"/>
      <c r="ANG552" s="263"/>
      <c r="ANH552" s="263"/>
      <c r="ANI552" s="263"/>
      <c r="ANJ552" s="263"/>
      <c r="ANK552" s="263"/>
      <c r="ANL552" s="263"/>
      <c r="ANM552" s="263"/>
      <c r="ANN552" s="263"/>
      <c r="ANO552" s="263"/>
      <c r="ANP552" s="263"/>
      <c r="ANQ552" s="263"/>
      <c r="ANR552" s="263"/>
      <c r="ANS552" s="263"/>
      <c r="ANT552" s="263"/>
      <c r="ANU552" s="263"/>
      <c r="ANV552" s="263"/>
      <c r="ANW552" s="263"/>
      <c r="ANX552" s="263"/>
      <c r="ANY552" s="263"/>
      <c r="ANZ552" s="263"/>
      <c r="AOA552" s="263"/>
      <c r="AOB552" s="263"/>
      <c r="AOC552" s="263"/>
      <c r="AOD552" s="263"/>
      <c r="AOE552" s="263"/>
      <c r="AOF552" s="263"/>
      <c r="AOG552" s="263"/>
      <c r="AOH552" s="263"/>
      <c r="AOI552" s="263"/>
      <c r="AOJ552" s="263"/>
      <c r="AOK552" s="263"/>
      <c r="AOL552" s="263"/>
      <c r="AOM552" s="263"/>
      <c r="AON552" s="263"/>
      <c r="AOO552" s="263"/>
      <c r="AOP552" s="263"/>
      <c r="AOQ552" s="263"/>
      <c r="AOR552" s="263"/>
      <c r="AOS552" s="263"/>
      <c r="AOT552" s="263"/>
      <c r="AOU552" s="263"/>
    </row>
    <row r="553" spans="1:1087" s="264" customFormat="1">
      <c r="A553" s="332"/>
      <c r="B553" s="328"/>
      <c r="C553" s="292"/>
      <c r="D553" s="292"/>
      <c r="E553" s="292"/>
      <c r="F553" s="333"/>
      <c r="G553" s="334"/>
      <c r="H553" s="334"/>
      <c r="I553" s="335"/>
      <c r="J553" s="292"/>
      <c r="K553" s="336"/>
      <c r="L553" s="292"/>
      <c r="N553" s="263"/>
      <c r="O553" s="263"/>
      <c r="P553" s="263"/>
      <c r="Q553" s="263"/>
      <c r="R553" s="263"/>
      <c r="S553" s="263"/>
      <c r="T553" s="263"/>
      <c r="U553" s="263"/>
      <c r="V553" s="263"/>
      <c r="W553" s="263"/>
      <c r="X553" s="263"/>
      <c r="Y553" s="263"/>
      <c r="Z553" s="263"/>
      <c r="AA553" s="263"/>
      <c r="AB553" s="263"/>
      <c r="AC553" s="263"/>
      <c r="AD553" s="263"/>
      <c r="AE553" s="263"/>
      <c r="AF553" s="263"/>
      <c r="AG553" s="263"/>
      <c r="AH553" s="263"/>
      <c r="AI553" s="263"/>
      <c r="AJ553" s="263"/>
      <c r="AK553" s="263"/>
      <c r="AL553" s="263"/>
      <c r="AM553" s="263"/>
      <c r="AN553" s="263"/>
      <c r="AO553" s="263"/>
      <c r="AP553" s="263"/>
      <c r="AQ553" s="263"/>
      <c r="AR553" s="263"/>
      <c r="AS553" s="263"/>
      <c r="AT553" s="263"/>
      <c r="AU553" s="263"/>
      <c r="AV553" s="263"/>
      <c r="AW553" s="263"/>
      <c r="AX553" s="263"/>
      <c r="AY553" s="263"/>
      <c r="AZ553" s="263"/>
      <c r="BA553" s="263"/>
      <c r="BB553" s="263"/>
      <c r="BC553" s="263"/>
      <c r="BD553" s="263"/>
      <c r="BE553" s="263"/>
      <c r="BF553" s="263"/>
      <c r="BG553" s="263"/>
      <c r="BH553" s="263"/>
      <c r="BI553" s="263"/>
      <c r="BJ553" s="263"/>
      <c r="BK553" s="263"/>
      <c r="BL553" s="263"/>
      <c r="BM553" s="263"/>
      <c r="BN553" s="263"/>
      <c r="BO553" s="263"/>
      <c r="BP553" s="263"/>
      <c r="BQ553" s="263"/>
      <c r="BR553" s="263"/>
      <c r="BS553" s="263"/>
      <c r="BT553" s="263"/>
      <c r="BU553" s="263"/>
      <c r="BV553" s="263"/>
      <c r="BW553" s="263"/>
      <c r="BX553" s="263"/>
      <c r="BY553" s="263"/>
      <c r="BZ553" s="263"/>
      <c r="CA553" s="263"/>
      <c r="CB553" s="263"/>
      <c r="CC553" s="263"/>
      <c r="CD553" s="263"/>
      <c r="CE553" s="263"/>
      <c r="CF553" s="263"/>
      <c r="CG553" s="263"/>
      <c r="CH553" s="263"/>
      <c r="CI553" s="263"/>
      <c r="CJ553" s="263"/>
      <c r="CK553" s="263"/>
      <c r="CL553" s="263"/>
      <c r="CM553" s="263"/>
      <c r="CN553" s="263"/>
      <c r="CO553" s="263"/>
      <c r="CP553" s="263"/>
      <c r="CQ553" s="263"/>
      <c r="CR553" s="263"/>
      <c r="CS553" s="263"/>
      <c r="CT553" s="263"/>
      <c r="CU553" s="263"/>
      <c r="CV553" s="263"/>
      <c r="CW553" s="263"/>
      <c r="CX553" s="263"/>
      <c r="CY553" s="263"/>
      <c r="CZ553" s="263"/>
      <c r="DA553" s="263"/>
      <c r="DB553" s="263"/>
      <c r="DC553" s="263"/>
      <c r="DD553" s="263"/>
      <c r="DE553" s="263"/>
      <c r="DF553" s="263"/>
      <c r="DG553" s="263"/>
      <c r="DH553" s="263"/>
      <c r="DI553" s="263"/>
      <c r="DJ553" s="263"/>
      <c r="DK553" s="263"/>
      <c r="DL553" s="263"/>
      <c r="DM553" s="263"/>
      <c r="DN553" s="263"/>
      <c r="DO553" s="263"/>
      <c r="DP553" s="263"/>
      <c r="DQ553" s="263"/>
      <c r="DR553" s="263"/>
      <c r="DS553" s="263"/>
      <c r="DT553" s="263"/>
      <c r="DU553" s="263"/>
      <c r="DV553" s="263"/>
      <c r="DW553" s="263"/>
      <c r="DX553" s="263"/>
      <c r="DY553" s="263"/>
      <c r="DZ553" s="263"/>
      <c r="EA553" s="263"/>
      <c r="EB553" s="263"/>
      <c r="EC553" s="263"/>
      <c r="ED553" s="263"/>
      <c r="EE553" s="263"/>
      <c r="EF553" s="263"/>
      <c r="EG553" s="263"/>
      <c r="EH553" s="263"/>
      <c r="EI553" s="263"/>
      <c r="EJ553" s="263"/>
      <c r="EK553" s="263"/>
      <c r="EL553" s="263"/>
      <c r="EM553" s="263"/>
      <c r="EN553" s="263"/>
      <c r="EO553" s="263"/>
      <c r="EP553" s="263"/>
      <c r="EQ553" s="263"/>
      <c r="ER553" s="263"/>
      <c r="ES553" s="263"/>
      <c r="ET553" s="263"/>
      <c r="EU553" s="263"/>
      <c r="EV553" s="263"/>
      <c r="EW553" s="263"/>
      <c r="EX553" s="263"/>
      <c r="EY553" s="263"/>
      <c r="EZ553" s="263"/>
      <c r="FA553" s="263"/>
      <c r="FB553" s="263"/>
      <c r="FC553" s="263"/>
      <c r="FD553" s="263"/>
      <c r="FE553" s="263"/>
      <c r="FF553" s="263"/>
      <c r="FG553" s="263"/>
      <c r="FH553" s="263"/>
      <c r="FI553" s="263"/>
      <c r="FJ553" s="263"/>
      <c r="FK553" s="263"/>
      <c r="FL553" s="263"/>
      <c r="FM553" s="263"/>
      <c r="FN553" s="263"/>
      <c r="FO553" s="263"/>
      <c r="FP553" s="263"/>
      <c r="FQ553" s="263"/>
      <c r="FR553" s="263"/>
      <c r="FS553" s="263"/>
      <c r="FT553" s="263"/>
      <c r="FU553" s="263"/>
      <c r="FV553" s="263"/>
      <c r="FW553" s="263"/>
      <c r="FX553" s="263"/>
      <c r="FY553" s="263"/>
      <c r="FZ553" s="263"/>
      <c r="GA553" s="263"/>
      <c r="GB553" s="263"/>
      <c r="GC553" s="263"/>
      <c r="GD553" s="263"/>
      <c r="GE553" s="263"/>
      <c r="GF553" s="263"/>
      <c r="GG553" s="263"/>
      <c r="GH553" s="263"/>
      <c r="GI553" s="263"/>
      <c r="GJ553" s="263"/>
      <c r="GK553" s="263"/>
      <c r="GL553" s="263"/>
      <c r="GM553" s="263"/>
      <c r="GN553" s="263"/>
      <c r="GO553" s="263"/>
      <c r="GP553" s="263"/>
      <c r="GQ553" s="263"/>
      <c r="GR553" s="263"/>
      <c r="GS553" s="263"/>
      <c r="GT553" s="263"/>
      <c r="GU553" s="263"/>
      <c r="GV553" s="263"/>
      <c r="GW553" s="263"/>
      <c r="GX553" s="263"/>
      <c r="GY553" s="263"/>
      <c r="GZ553" s="263"/>
      <c r="HA553" s="263"/>
      <c r="HB553" s="263"/>
      <c r="HC553" s="263"/>
      <c r="HD553" s="263"/>
      <c r="HE553" s="263"/>
      <c r="HF553" s="263"/>
      <c r="HG553" s="263"/>
      <c r="HH553" s="263"/>
      <c r="HI553" s="263"/>
      <c r="HJ553" s="263"/>
      <c r="HK553" s="263"/>
      <c r="HL553" s="263"/>
      <c r="HM553" s="263"/>
      <c r="HN553" s="263"/>
      <c r="HO553" s="263"/>
      <c r="HP553" s="263"/>
      <c r="HQ553" s="263"/>
      <c r="HR553" s="263"/>
      <c r="HS553" s="263"/>
      <c r="HT553" s="263"/>
      <c r="HU553" s="263"/>
      <c r="HV553" s="263"/>
      <c r="HW553" s="263"/>
      <c r="HX553" s="263"/>
      <c r="HY553" s="263"/>
      <c r="HZ553" s="263"/>
      <c r="IA553" s="263"/>
      <c r="IB553" s="263"/>
      <c r="IC553" s="263"/>
      <c r="ID553" s="263"/>
      <c r="IE553" s="263"/>
      <c r="IF553" s="263"/>
      <c r="IG553" s="263"/>
      <c r="IH553" s="263"/>
      <c r="II553" s="263"/>
      <c r="IJ553" s="263"/>
      <c r="IK553" s="263"/>
      <c r="IL553" s="263"/>
      <c r="IM553" s="263"/>
      <c r="IN553" s="263"/>
      <c r="IO553" s="263"/>
      <c r="IP553" s="263"/>
      <c r="IQ553" s="263"/>
      <c r="IR553" s="263"/>
      <c r="IS553" s="263"/>
      <c r="IT553" s="263"/>
      <c r="IU553" s="263"/>
      <c r="IV553" s="263"/>
      <c r="IW553" s="263"/>
      <c r="IX553" s="263"/>
      <c r="IY553" s="263"/>
      <c r="IZ553" s="263"/>
      <c r="JA553" s="263"/>
      <c r="JB553" s="263"/>
      <c r="JC553" s="263"/>
      <c r="JD553" s="263"/>
      <c r="JE553" s="263"/>
      <c r="JF553" s="263"/>
      <c r="JG553" s="263"/>
      <c r="JH553" s="263"/>
      <c r="JI553" s="263"/>
      <c r="JJ553" s="263"/>
      <c r="JK553" s="263"/>
      <c r="JL553" s="263"/>
      <c r="JM553" s="263"/>
      <c r="JN553" s="263"/>
      <c r="JO553" s="263"/>
      <c r="JP553" s="263"/>
      <c r="JQ553" s="263"/>
      <c r="JR553" s="263"/>
      <c r="JS553" s="263"/>
      <c r="JT553" s="263"/>
      <c r="JU553" s="263"/>
      <c r="JV553" s="263"/>
      <c r="JW553" s="263"/>
      <c r="JX553" s="263"/>
      <c r="JY553" s="263"/>
      <c r="JZ553" s="263"/>
      <c r="KA553" s="263"/>
      <c r="KB553" s="263"/>
      <c r="KC553" s="263"/>
      <c r="KD553" s="263"/>
      <c r="KE553" s="263"/>
      <c r="KF553" s="263"/>
      <c r="KG553" s="263"/>
      <c r="KH553" s="263"/>
      <c r="KI553" s="263"/>
      <c r="KJ553" s="263"/>
      <c r="KK553" s="263"/>
      <c r="KL553" s="263"/>
      <c r="KM553" s="263"/>
      <c r="KN553" s="263"/>
      <c r="KO553" s="263"/>
      <c r="KP553" s="263"/>
      <c r="KQ553" s="263"/>
      <c r="KR553" s="263"/>
      <c r="KS553" s="263"/>
      <c r="KT553" s="263"/>
      <c r="KU553" s="263"/>
      <c r="KV553" s="263"/>
      <c r="KW553" s="263"/>
      <c r="KX553" s="263"/>
      <c r="KY553" s="263"/>
      <c r="KZ553" s="263"/>
      <c r="LA553" s="263"/>
      <c r="LB553" s="263"/>
      <c r="LC553" s="263"/>
      <c r="LD553" s="263"/>
      <c r="LE553" s="263"/>
      <c r="LF553" s="263"/>
      <c r="LG553" s="263"/>
      <c r="LH553" s="263"/>
      <c r="LI553" s="263"/>
      <c r="LJ553" s="263"/>
      <c r="LK553" s="263"/>
      <c r="LL553" s="263"/>
      <c r="LM553" s="263"/>
      <c r="LN553" s="263"/>
      <c r="LO553" s="263"/>
      <c r="LP553" s="263"/>
      <c r="LQ553" s="263"/>
      <c r="LR553" s="263"/>
      <c r="LS553" s="263"/>
      <c r="LT553" s="263"/>
      <c r="LU553" s="263"/>
      <c r="LV553" s="263"/>
      <c r="LW553" s="263"/>
      <c r="LX553" s="263"/>
      <c r="LY553" s="263"/>
      <c r="LZ553" s="263"/>
      <c r="MA553" s="263"/>
      <c r="MB553" s="263"/>
      <c r="MC553" s="263"/>
      <c r="MD553" s="263"/>
      <c r="ME553" s="263"/>
      <c r="MF553" s="263"/>
      <c r="MG553" s="263"/>
      <c r="MH553" s="263"/>
      <c r="MI553" s="263"/>
      <c r="MJ553" s="263"/>
      <c r="MK553" s="263"/>
      <c r="ML553" s="263"/>
      <c r="MM553" s="263"/>
      <c r="MN553" s="263"/>
      <c r="MO553" s="263"/>
      <c r="MP553" s="263"/>
      <c r="MQ553" s="263"/>
      <c r="MR553" s="263"/>
      <c r="MS553" s="263"/>
      <c r="MT553" s="263"/>
      <c r="MU553" s="263"/>
      <c r="MV553" s="263"/>
      <c r="MW553" s="263"/>
      <c r="MX553" s="263"/>
      <c r="MY553" s="263"/>
      <c r="MZ553" s="263"/>
      <c r="NA553" s="263"/>
      <c r="NB553" s="263"/>
      <c r="NC553" s="263"/>
      <c r="ND553" s="263"/>
      <c r="NE553" s="263"/>
      <c r="NF553" s="263"/>
      <c r="NG553" s="263"/>
      <c r="NH553" s="263"/>
      <c r="NI553" s="263"/>
      <c r="NJ553" s="263"/>
      <c r="NK553" s="263"/>
      <c r="NL553" s="263"/>
      <c r="NM553" s="263"/>
      <c r="NN553" s="263"/>
      <c r="NO553" s="263"/>
      <c r="NP553" s="263"/>
      <c r="NQ553" s="263"/>
      <c r="NR553" s="263"/>
      <c r="NS553" s="263"/>
      <c r="NT553" s="263"/>
      <c r="NU553" s="263"/>
      <c r="NV553" s="263"/>
      <c r="NW553" s="263"/>
      <c r="NX553" s="263"/>
      <c r="NY553" s="263"/>
      <c r="NZ553" s="263"/>
      <c r="OA553" s="263"/>
      <c r="OB553" s="263"/>
      <c r="OC553" s="263"/>
      <c r="OD553" s="263"/>
      <c r="OE553" s="263"/>
      <c r="OF553" s="263"/>
      <c r="OG553" s="263"/>
      <c r="OH553" s="263"/>
      <c r="OI553" s="263"/>
      <c r="OJ553" s="263"/>
      <c r="OK553" s="263"/>
      <c r="OL553" s="263"/>
      <c r="OM553" s="263"/>
      <c r="ON553" s="263"/>
      <c r="OO553" s="263"/>
      <c r="OP553" s="263"/>
      <c r="OQ553" s="263"/>
      <c r="OR553" s="263"/>
      <c r="OS553" s="263"/>
      <c r="OT553" s="263"/>
      <c r="OU553" s="263"/>
      <c r="OV553" s="263"/>
      <c r="OW553" s="263"/>
      <c r="OX553" s="263"/>
      <c r="OY553" s="263"/>
      <c r="OZ553" s="263"/>
      <c r="PA553" s="263"/>
      <c r="PB553" s="263"/>
      <c r="PC553" s="263"/>
      <c r="PD553" s="263"/>
      <c r="PE553" s="263"/>
      <c r="PF553" s="263"/>
      <c r="PG553" s="263"/>
      <c r="PH553" s="263"/>
      <c r="PI553" s="263"/>
      <c r="PJ553" s="263"/>
      <c r="PK553" s="263"/>
      <c r="PL553" s="263"/>
      <c r="PM553" s="263"/>
      <c r="PN553" s="263"/>
      <c r="PO553" s="263"/>
      <c r="PP553" s="263"/>
      <c r="PQ553" s="263"/>
      <c r="PR553" s="263"/>
      <c r="PS553" s="263"/>
      <c r="PT553" s="263"/>
      <c r="PU553" s="263"/>
      <c r="PV553" s="263"/>
      <c r="PW553" s="263"/>
      <c r="PX553" s="263"/>
      <c r="PY553" s="263"/>
      <c r="PZ553" s="263"/>
      <c r="QA553" s="263"/>
      <c r="QB553" s="263"/>
      <c r="QC553" s="263"/>
      <c r="QD553" s="263"/>
      <c r="QE553" s="263"/>
      <c r="QF553" s="263"/>
      <c r="QG553" s="263"/>
      <c r="QH553" s="263"/>
      <c r="QI553" s="263"/>
      <c r="QJ553" s="263"/>
      <c r="QK553" s="263"/>
      <c r="QL553" s="263"/>
      <c r="QM553" s="263"/>
      <c r="QN553" s="263"/>
      <c r="QO553" s="263"/>
      <c r="QP553" s="263"/>
      <c r="QQ553" s="263"/>
      <c r="QR553" s="263"/>
      <c r="QS553" s="263"/>
      <c r="QT553" s="263"/>
      <c r="QU553" s="263"/>
      <c r="QV553" s="263"/>
      <c r="QW553" s="263"/>
      <c r="QX553" s="263"/>
      <c r="QY553" s="263"/>
      <c r="QZ553" s="263"/>
      <c r="RA553" s="263"/>
      <c r="RB553" s="263"/>
      <c r="RC553" s="263"/>
      <c r="RD553" s="263"/>
      <c r="RE553" s="263"/>
      <c r="RF553" s="263"/>
      <c r="RG553" s="263"/>
      <c r="RH553" s="263"/>
      <c r="RI553" s="263"/>
      <c r="RJ553" s="263"/>
      <c r="RK553" s="263"/>
      <c r="RL553" s="263"/>
      <c r="RM553" s="263"/>
      <c r="RN553" s="263"/>
      <c r="RO553" s="263"/>
      <c r="RP553" s="263"/>
      <c r="RQ553" s="263"/>
      <c r="RR553" s="263"/>
      <c r="RS553" s="263"/>
      <c r="RT553" s="263"/>
      <c r="RU553" s="263"/>
      <c r="RV553" s="263"/>
      <c r="RW553" s="263"/>
      <c r="RX553" s="263"/>
      <c r="RY553" s="263"/>
      <c r="RZ553" s="263"/>
      <c r="SA553" s="263"/>
      <c r="SB553" s="263"/>
      <c r="SC553" s="263"/>
      <c r="SD553" s="263"/>
      <c r="SE553" s="263"/>
      <c r="SF553" s="263"/>
      <c r="SG553" s="263"/>
      <c r="SH553" s="263"/>
      <c r="SI553" s="263"/>
      <c r="SJ553" s="263"/>
      <c r="SK553" s="263"/>
      <c r="SL553" s="263"/>
      <c r="SM553" s="263"/>
      <c r="SN553" s="263"/>
      <c r="SO553" s="263"/>
      <c r="SP553" s="263"/>
      <c r="SQ553" s="263"/>
      <c r="SR553" s="263"/>
      <c r="SS553" s="263"/>
      <c r="ST553" s="263"/>
      <c r="SU553" s="263"/>
      <c r="SV553" s="263"/>
      <c r="SW553" s="263"/>
      <c r="SX553" s="263"/>
      <c r="SY553" s="263"/>
      <c r="SZ553" s="263"/>
      <c r="TA553" s="263"/>
      <c r="TB553" s="263"/>
      <c r="TC553" s="263"/>
      <c r="TD553" s="263"/>
      <c r="TE553" s="263"/>
      <c r="TF553" s="263"/>
      <c r="TG553" s="263"/>
      <c r="TH553" s="263"/>
      <c r="TI553" s="263"/>
      <c r="TJ553" s="263"/>
      <c r="TK553" s="263"/>
      <c r="TL553" s="263"/>
      <c r="TM553" s="263"/>
      <c r="TN553" s="263"/>
      <c r="TO553" s="263"/>
      <c r="TP553" s="263"/>
      <c r="TQ553" s="263"/>
      <c r="TR553" s="263"/>
      <c r="TS553" s="263"/>
      <c r="TT553" s="263"/>
      <c r="TU553" s="263"/>
      <c r="TV553" s="263"/>
      <c r="TW553" s="263"/>
      <c r="TX553" s="263"/>
      <c r="TY553" s="263"/>
      <c r="TZ553" s="263"/>
      <c r="UA553" s="263"/>
      <c r="UB553" s="263"/>
      <c r="UC553" s="263"/>
      <c r="UD553" s="263"/>
      <c r="UE553" s="263"/>
      <c r="UF553" s="263"/>
      <c r="UG553" s="263"/>
      <c r="UH553" s="263"/>
      <c r="UI553" s="263"/>
      <c r="UJ553" s="263"/>
      <c r="UK553" s="263"/>
      <c r="UL553" s="263"/>
      <c r="UM553" s="263"/>
      <c r="UN553" s="263"/>
      <c r="UO553" s="263"/>
      <c r="UP553" s="263"/>
      <c r="UQ553" s="263"/>
      <c r="UR553" s="263"/>
      <c r="US553" s="263"/>
      <c r="UT553" s="263"/>
      <c r="UU553" s="263"/>
      <c r="UV553" s="263"/>
      <c r="UW553" s="263"/>
      <c r="UX553" s="263"/>
      <c r="UY553" s="263"/>
      <c r="UZ553" s="263"/>
      <c r="VA553" s="263"/>
      <c r="VB553" s="263"/>
      <c r="VC553" s="263"/>
      <c r="VD553" s="263"/>
      <c r="VE553" s="263"/>
      <c r="VF553" s="263"/>
      <c r="VG553" s="263"/>
      <c r="VH553" s="263"/>
      <c r="VI553" s="263"/>
      <c r="VJ553" s="263"/>
      <c r="VK553" s="263"/>
      <c r="VL553" s="263"/>
      <c r="VM553" s="263"/>
      <c r="VN553" s="263"/>
      <c r="VO553" s="263"/>
      <c r="VP553" s="263"/>
      <c r="VQ553" s="263"/>
      <c r="VR553" s="263"/>
      <c r="VS553" s="263"/>
      <c r="VT553" s="263"/>
      <c r="VU553" s="263"/>
      <c r="VV553" s="263"/>
      <c r="VW553" s="263"/>
      <c r="VX553" s="263"/>
      <c r="VY553" s="263"/>
      <c r="VZ553" s="263"/>
      <c r="WA553" s="263"/>
      <c r="WB553" s="263"/>
      <c r="WC553" s="263"/>
      <c r="WD553" s="263"/>
      <c r="WE553" s="263"/>
      <c r="WF553" s="263"/>
      <c r="WG553" s="263"/>
      <c r="WH553" s="263"/>
      <c r="WI553" s="263"/>
      <c r="WJ553" s="263"/>
      <c r="WK553" s="263"/>
      <c r="WL553" s="263"/>
      <c r="WM553" s="263"/>
      <c r="WN553" s="263"/>
      <c r="WO553" s="263"/>
      <c r="WP553" s="263"/>
      <c r="WQ553" s="263"/>
      <c r="WR553" s="263"/>
      <c r="WS553" s="263"/>
      <c r="WT553" s="263"/>
      <c r="WU553" s="263"/>
      <c r="WV553" s="263"/>
      <c r="WW553" s="263"/>
      <c r="WX553" s="263"/>
      <c r="WY553" s="263"/>
      <c r="WZ553" s="263"/>
      <c r="XA553" s="263"/>
      <c r="XB553" s="263"/>
      <c r="XC553" s="263"/>
      <c r="XD553" s="263"/>
      <c r="XE553" s="263"/>
      <c r="XF553" s="263"/>
      <c r="XG553" s="263"/>
      <c r="XH553" s="263"/>
      <c r="XI553" s="263"/>
      <c r="XJ553" s="263"/>
      <c r="XK553" s="263"/>
      <c r="XL553" s="263"/>
      <c r="XM553" s="263"/>
      <c r="XN553" s="263"/>
      <c r="XO553" s="263"/>
      <c r="XP553" s="263"/>
      <c r="XQ553" s="263"/>
      <c r="XR553" s="263"/>
      <c r="XS553" s="263"/>
      <c r="XT553" s="263"/>
      <c r="XU553" s="263"/>
      <c r="XV553" s="263"/>
      <c r="XW553" s="263"/>
      <c r="XX553" s="263"/>
      <c r="XY553" s="263"/>
      <c r="XZ553" s="263"/>
      <c r="YA553" s="263"/>
      <c r="YB553" s="263"/>
      <c r="YC553" s="263"/>
      <c r="YD553" s="263"/>
      <c r="YE553" s="263"/>
      <c r="YF553" s="263"/>
      <c r="YG553" s="263"/>
      <c r="YH553" s="263"/>
      <c r="YI553" s="263"/>
      <c r="YJ553" s="263"/>
      <c r="YK553" s="263"/>
      <c r="YL553" s="263"/>
      <c r="YM553" s="263"/>
      <c r="YN553" s="263"/>
      <c r="YO553" s="263"/>
      <c r="YP553" s="263"/>
      <c r="YQ553" s="263"/>
      <c r="YR553" s="263"/>
      <c r="YS553" s="263"/>
      <c r="YT553" s="263"/>
      <c r="YU553" s="263"/>
      <c r="YV553" s="263"/>
      <c r="YW553" s="263"/>
      <c r="YX553" s="263"/>
      <c r="YY553" s="263"/>
      <c r="YZ553" s="263"/>
      <c r="ZA553" s="263"/>
      <c r="ZB553" s="263"/>
      <c r="ZC553" s="263"/>
      <c r="ZD553" s="263"/>
      <c r="ZE553" s="263"/>
      <c r="ZF553" s="263"/>
      <c r="ZG553" s="263"/>
      <c r="ZH553" s="263"/>
      <c r="ZI553" s="263"/>
      <c r="ZJ553" s="263"/>
      <c r="ZK553" s="263"/>
      <c r="ZL553" s="263"/>
      <c r="ZM553" s="263"/>
      <c r="ZN553" s="263"/>
      <c r="ZO553" s="263"/>
      <c r="ZP553" s="263"/>
      <c r="ZQ553" s="263"/>
      <c r="ZR553" s="263"/>
      <c r="ZS553" s="263"/>
      <c r="ZT553" s="263"/>
      <c r="ZU553" s="263"/>
      <c r="ZV553" s="263"/>
      <c r="ZW553" s="263"/>
      <c r="ZX553" s="263"/>
      <c r="ZY553" s="263"/>
      <c r="ZZ553" s="263"/>
      <c r="AAA553" s="263"/>
      <c r="AAB553" s="263"/>
      <c r="AAC553" s="263"/>
      <c r="AAD553" s="263"/>
      <c r="AAE553" s="263"/>
      <c r="AAF553" s="263"/>
      <c r="AAG553" s="263"/>
      <c r="AAH553" s="263"/>
      <c r="AAI553" s="263"/>
      <c r="AAJ553" s="263"/>
      <c r="AAK553" s="263"/>
      <c r="AAL553" s="263"/>
      <c r="AAM553" s="263"/>
      <c r="AAN553" s="263"/>
      <c r="AAO553" s="263"/>
      <c r="AAP553" s="263"/>
      <c r="AAQ553" s="263"/>
      <c r="AAR553" s="263"/>
      <c r="AAS553" s="263"/>
      <c r="AAT553" s="263"/>
      <c r="AAU553" s="263"/>
      <c r="AAV553" s="263"/>
      <c r="AAW553" s="263"/>
      <c r="AAX553" s="263"/>
      <c r="AAY553" s="263"/>
      <c r="AAZ553" s="263"/>
      <c r="ABA553" s="263"/>
      <c r="ABB553" s="263"/>
      <c r="ABC553" s="263"/>
      <c r="ABD553" s="263"/>
      <c r="ABE553" s="263"/>
      <c r="ABF553" s="263"/>
      <c r="ABG553" s="263"/>
      <c r="ABH553" s="263"/>
      <c r="ABI553" s="263"/>
      <c r="ABJ553" s="263"/>
      <c r="ABK553" s="263"/>
      <c r="ABL553" s="263"/>
      <c r="ABM553" s="263"/>
      <c r="ABN553" s="263"/>
      <c r="ABO553" s="263"/>
      <c r="ABP553" s="263"/>
      <c r="ABQ553" s="263"/>
      <c r="ABR553" s="263"/>
      <c r="ABS553" s="263"/>
      <c r="ABT553" s="263"/>
      <c r="ABU553" s="263"/>
      <c r="ABV553" s="263"/>
      <c r="ABW553" s="263"/>
      <c r="ABX553" s="263"/>
      <c r="ABY553" s="263"/>
      <c r="ABZ553" s="263"/>
      <c r="ACA553" s="263"/>
      <c r="ACB553" s="263"/>
      <c r="ACC553" s="263"/>
      <c r="ACD553" s="263"/>
      <c r="ACE553" s="263"/>
      <c r="ACF553" s="263"/>
      <c r="ACG553" s="263"/>
      <c r="ACH553" s="263"/>
      <c r="ACI553" s="263"/>
      <c r="ACJ553" s="263"/>
      <c r="ACK553" s="263"/>
      <c r="ACL553" s="263"/>
      <c r="ACM553" s="263"/>
      <c r="ACN553" s="263"/>
      <c r="ACO553" s="263"/>
      <c r="ACP553" s="263"/>
      <c r="ACQ553" s="263"/>
      <c r="ACR553" s="263"/>
      <c r="ACS553" s="263"/>
      <c r="ACT553" s="263"/>
      <c r="ACU553" s="263"/>
      <c r="ACV553" s="263"/>
      <c r="ACW553" s="263"/>
      <c r="ACX553" s="263"/>
      <c r="ACY553" s="263"/>
      <c r="ACZ553" s="263"/>
      <c r="ADA553" s="263"/>
      <c r="ADB553" s="263"/>
      <c r="ADC553" s="263"/>
      <c r="ADD553" s="263"/>
      <c r="ADE553" s="263"/>
      <c r="ADF553" s="263"/>
      <c r="ADG553" s="263"/>
      <c r="ADH553" s="263"/>
      <c r="ADI553" s="263"/>
      <c r="ADJ553" s="263"/>
      <c r="ADK553" s="263"/>
      <c r="ADL553" s="263"/>
      <c r="ADM553" s="263"/>
      <c r="ADN553" s="263"/>
      <c r="ADO553" s="263"/>
      <c r="ADP553" s="263"/>
      <c r="ADQ553" s="263"/>
      <c r="ADR553" s="263"/>
      <c r="ADS553" s="263"/>
      <c r="ADT553" s="263"/>
      <c r="ADU553" s="263"/>
      <c r="ADV553" s="263"/>
      <c r="ADW553" s="263"/>
      <c r="ADX553" s="263"/>
      <c r="ADY553" s="263"/>
      <c r="ADZ553" s="263"/>
      <c r="AEA553" s="263"/>
      <c r="AEB553" s="263"/>
      <c r="AEC553" s="263"/>
      <c r="AED553" s="263"/>
      <c r="AEE553" s="263"/>
      <c r="AEF553" s="263"/>
      <c r="AEG553" s="263"/>
      <c r="AEH553" s="263"/>
      <c r="AEI553" s="263"/>
      <c r="AEJ553" s="263"/>
      <c r="AEK553" s="263"/>
      <c r="AEL553" s="263"/>
      <c r="AEM553" s="263"/>
      <c r="AEN553" s="263"/>
      <c r="AEO553" s="263"/>
      <c r="AEP553" s="263"/>
      <c r="AEQ553" s="263"/>
      <c r="AER553" s="263"/>
      <c r="AES553" s="263"/>
      <c r="AET553" s="263"/>
      <c r="AEU553" s="263"/>
      <c r="AEV553" s="263"/>
      <c r="AEW553" s="263"/>
      <c r="AEX553" s="263"/>
      <c r="AEY553" s="263"/>
      <c r="AEZ553" s="263"/>
      <c r="AFA553" s="263"/>
      <c r="AFB553" s="263"/>
      <c r="AFC553" s="263"/>
      <c r="AFD553" s="263"/>
      <c r="AFE553" s="263"/>
      <c r="AFF553" s="263"/>
      <c r="AFG553" s="263"/>
      <c r="AFH553" s="263"/>
      <c r="AFI553" s="263"/>
      <c r="AFJ553" s="263"/>
      <c r="AFK553" s="263"/>
      <c r="AFL553" s="263"/>
      <c r="AFM553" s="263"/>
      <c r="AFN553" s="263"/>
      <c r="AFO553" s="263"/>
      <c r="AFP553" s="263"/>
      <c r="AFQ553" s="263"/>
      <c r="AFR553" s="263"/>
      <c r="AFS553" s="263"/>
      <c r="AFT553" s="263"/>
      <c r="AFU553" s="263"/>
      <c r="AFV553" s="263"/>
      <c r="AFW553" s="263"/>
      <c r="AFX553" s="263"/>
      <c r="AFY553" s="263"/>
      <c r="AFZ553" s="263"/>
      <c r="AGA553" s="263"/>
      <c r="AGB553" s="263"/>
      <c r="AGC553" s="263"/>
      <c r="AGD553" s="263"/>
      <c r="AGE553" s="263"/>
      <c r="AGF553" s="263"/>
      <c r="AGG553" s="263"/>
      <c r="AGH553" s="263"/>
      <c r="AGI553" s="263"/>
      <c r="AGJ553" s="263"/>
      <c r="AGK553" s="263"/>
      <c r="AGL553" s="263"/>
      <c r="AGM553" s="263"/>
      <c r="AGN553" s="263"/>
      <c r="AGO553" s="263"/>
      <c r="AGP553" s="263"/>
      <c r="AGQ553" s="263"/>
      <c r="AGR553" s="263"/>
      <c r="AGS553" s="263"/>
      <c r="AGT553" s="263"/>
      <c r="AGU553" s="263"/>
      <c r="AGV553" s="263"/>
      <c r="AGW553" s="263"/>
      <c r="AGX553" s="263"/>
      <c r="AGY553" s="263"/>
      <c r="AGZ553" s="263"/>
      <c r="AHA553" s="263"/>
      <c r="AHB553" s="263"/>
      <c r="AHC553" s="263"/>
      <c r="AHD553" s="263"/>
      <c r="AHE553" s="263"/>
      <c r="AHF553" s="263"/>
      <c r="AHG553" s="263"/>
      <c r="AHH553" s="263"/>
      <c r="AHI553" s="263"/>
      <c r="AHJ553" s="263"/>
      <c r="AHK553" s="263"/>
      <c r="AHL553" s="263"/>
      <c r="AHM553" s="263"/>
      <c r="AHN553" s="263"/>
      <c r="AHO553" s="263"/>
      <c r="AHP553" s="263"/>
      <c r="AHQ553" s="263"/>
      <c r="AHR553" s="263"/>
      <c r="AHS553" s="263"/>
      <c r="AHT553" s="263"/>
      <c r="AHU553" s="263"/>
      <c r="AHV553" s="263"/>
      <c r="AHW553" s="263"/>
      <c r="AHX553" s="263"/>
      <c r="AHY553" s="263"/>
      <c r="AHZ553" s="263"/>
      <c r="AIA553" s="263"/>
      <c r="AIB553" s="263"/>
      <c r="AIC553" s="263"/>
      <c r="AID553" s="263"/>
      <c r="AIE553" s="263"/>
      <c r="AIF553" s="263"/>
      <c r="AIG553" s="263"/>
      <c r="AIH553" s="263"/>
      <c r="AII553" s="263"/>
      <c r="AIJ553" s="263"/>
      <c r="AIK553" s="263"/>
      <c r="AIL553" s="263"/>
      <c r="AIM553" s="263"/>
      <c r="AIN553" s="263"/>
      <c r="AIO553" s="263"/>
      <c r="AIP553" s="263"/>
      <c r="AIQ553" s="263"/>
      <c r="AIR553" s="263"/>
      <c r="AIS553" s="263"/>
      <c r="AIT553" s="263"/>
      <c r="AIU553" s="263"/>
      <c r="AIV553" s="263"/>
      <c r="AIW553" s="263"/>
      <c r="AIX553" s="263"/>
      <c r="AIY553" s="263"/>
      <c r="AIZ553" s="263"/>
      <c r="AJA553" s="263"/>
      <c r="AJB553" s="263"/>
      <c r="AJC553" s="263"/>
      <c r="AJD553" s="263"/>
      <c r="AJE553" s="263"/>
      <c r="AJF553" s="263"/>
      <c r="AJG553" s="263"/>
      <c r="AJH553" s="263"/>
      <c r="AJI553" s="263"/>
      <c r="AJJ553" s="263"/>
      <c r="AJK553" s="263"/>
      <c r="AJL553" s="263"/>
      <c r="AJM553" s="263"/>
      <c r="AJN553" s="263"/>
      <c r="AJO553" s="263"/>
      <c r="AJP553" s="263"/>
      <c r="AJQ553" s="263"/>
      <c r="AJR553" s="263"/>
      <c r="AJS553" s="263"/>
      <c r="AJT553" s="263"/>
      <c r="AJU553" s="263"/>
      <c r="AJV553" s="263"/>
      <c r="AJW553" s="263"/>
      <c r="AJX553" s="263"/>
      <c r="AJY553" s="263"/>
      <c r="AJZ553" s="263"/>
      <c r="AKA553" s="263"/>
      <c r="AKB553" s="263"/>
      <c r="AKC553" s="263"/>
      <c r="AKD553" s="263"/>
      <c r="AKE553" s="263"/>
      <c r="AKF553" s="263"/>
      <c r="AKG553" s="263"/>
      <c r="AKH553" s="263"/>
      <c r="AKI553" s="263"/>
      <c r="AKJ553" s="263"/>
      <c r="AKK553" s="263"/>
      <c r="AKL553" s="263"/>
      <c r="AKM553" s="263"/>
      <c r="AKN553" s="263"/>
      <c r="AKO553" s="263"/>
      <c r="AKP553" s="263"/>
      <c r="AKQ553" s="263"/>
      <c r="AKR553" s="263"/>
      <c r="AKS553" s="263"/>
      <c r="AKT553" s="263"/>
      <c r="AKU553" s="263"/>
      <c r="AKV553" s="263"/>
      <c r="AKW553" s="263"/>
      <c r="AKX553" s="263"/>
      <c r="AKY553" s="263"/>
      <c r="AKZ553" s="263"/>
      <c r="ALA553" s="263"/>
      <c r="ALB553" s="263"/>
      <c r="ALC553" s="263"/>
      <c r="ALD553" s="263"/>
      <c r="ALE553" s="263"/>
      <c r="ALF553" s="263"/>
      <c r="ALG553" s="263"/>
      <c r="ALH553" s="263"/>
      <c r="ALI553" s="263"/>
      <c r="ALJ553" s="263"/>
      <c r="ALK553" s="263"/>
      <c r="ALL553" s="263"/>
      <c r="ALM553" s="263"/>
      <c r="ALN553" s="263"/>
      <c r="ALO553" s="263"/>
      <c r="ALP553" s="263"/>
      <c r="ALQ553" s="263"/>
      <c r="ALR553" s="263"/>
      <c r="ALS553" s="263"/>
      <c r="ALT553" s="263"/>
      <c r="ALU553" s="263"/>
      <c r="ALV553" s="263"/>
      <c r="ALW553" s="263"/>
      <c r="ALX553" s="263"/>
      <c r="ALY553" s="263"/>
      <c r="ALZ553" s="263"/>
      <c r="AMA553" s="263"/>
      <c r="AMB553" s="263"/>
      <c r="AMC553" s="263"/>
      <c r="AMD553" s="263"/>
      <c r="AME553" s="263"/>
      <c r="AMF553" s="263"/>
      <c r="AMG553" s="263"/>
      <c r="AMH553" s="263"/>
      <c r="AMI553" s="263"/>
      <c r="AMJ553" s="263"/>
      <c r="AMK553" s="263"/>
      <c r="AML553" s="263"/>
      <c r="AMM553" s="263"/>
      <c r="AMN553" s="263"/>
      <c r="AMO553" s="263"/>
      <c r="AMP553" s="263"/>
      <c r="AMQ553" s="263"/>
      <c r="AMR553" s="263"/>
      <c r="AMS553" s="263"/>
      <c r="AMT553" s="263"/>
      <c r="AMU553" s="263"/>
      <c r="AMV553" s="263"/>
      <c r="AMW553" s="263"/>
      <c r="AMX553" s="263"/>
      <c r="AMY553" s="263"/>
      <c r="AMZ553" s="263"/>
      <c r="ANA553" s="263"/>
      <c r="ANB553" s="263"/>
      <c r="ANC553" s="263"/>
      <c r="AND553" s="263"/>
      <c r="ANE553" s="263"/>
      <c r="ANF553" s="263"/>
      <c r="ANG553" s="263"/>
      <c r="ANH553" s="263"/>
      <c r="ANI553" s="263"/>
      <c r="ANJ553" s="263"/>
      <c r="ANK553" s="263"/>
      <c r="ANL553" s="263"/>
      <c r="ANM553" s="263"/>
      <c r="ANN553" s="263"/>
      <c r="ANO553" s="263"/>
      <c r="ANP553" s="263"/>
      <c r="ANQ553" s="263"/>
      <c r="ANR553" s="263"/>
      <c r="ANS553" s="263"/>
      <c r="ANT553" s="263"/>
      <c r="ANU553" s="263"/>
      <c r="ANV553" s="263"/>
      <c r="ANW553" s="263"/>
      <c r="ANX553" s="263"/>
      <c r="ANY553" s="263"/>
      <c r="ANZ553" s="263"/>
      <c r="AOA553" s="263"/>
      <c r="AOB553" s="263"/>
      <c r="AOC553" s="263"/>
      <c r="AOD553" s="263"/>
      <c r="AOE553" s="263"/>
      <c r="AOF553" s="263"/>
      <c r="AOG553" s="263"/>
      <c r="AOH553" s="263"/>
      <c r="AOI553" s="263"/>
      <c r="AOJ553" s="263"/>
      <c r="AOK553" s="263"/>
      <c r="AOL553" s="263"/>
      <c r="AOM553" s="263"/>
      <c r="AON553" s="263"/>
      <c r="AOO553" s="263"/>
      <c r="AOP553" s="263"/>
      <c r="AOQ553" s="263"/>
      <c r="AOR553" s="263"/>
      <c r="AOS553" s="263"/>
      <c r="AOT553" s="263"/>
      <c r="AOU553" s="263"/>
    </row>
    <row r="554" spans="1:1087" s="264" customFormat="1">
      <c r="A554" s="332"/>
      <c r="B554" s="328"/>
      <c r="C554" s="292"/>
      <c r="D554" s="292"/>
      <c r="E554" s="292"/>
      <c r="F554" s="333"/>
      <c r="G554" s="334"/>
      <c r="H554" s="334"/>
      <c r="I554" s="335"/>
      <c r="J554" s="292"/>
      <c r="K554" s="336"/>
      <c r="L554" s="292"/>
      <c r="N554" s="263"/>
      <c r="O554" s="263"/>
      <c r="P554" s="263"/>
      <c r="Q554" s="263"/>
      <c r="R554" s="263"/>
      <c r="S554" s="263"/>
      <c r="T554" s="263"/>
      <c r="U554" s="263"/>
      <c r="V554" s="263"/>
      <c r="W554" s="263"/>
      <c r="X554" s="263"/>
      <c r="Y554" s="263"/>
      <c r="Z554" s="263"/>
      <c r="AA554" s="263"/>
      <c r="AB554" s="263"/>
      <c r="AC554" s="263"/>
      <c r="AD554" s="263"/>
      <c r="AE554" s="263"/>
      <c r="AF554" s="263"/>
      <c r="AG554" s="263"/>
      <c r="AH554" s="263"/>
      <c r="AI554" s="263"/>
      <c r="AJ554" s="263"/>
      <c r="AK554" s="263"/>
      <c r="AL554" s="263"/>
      <c r="AM554" s="263"/>
      <c r="AN554" s="263"/>
      <c r="AO554" s="263"/>
      <c r="AP554" s="263"/>
      <c r="AQ554" s="263"/>
      <c r="AR554" s="263"/>
      <c r="AS554" s="263"/>
      <c r="AT554" s="263"/>
      <c r="AU554" s="263"/>
      <c r="AV554" s="263"/>
      <c r="AW554" s="263"/>
      <c r="AX554" s="263"/>
      <c r="AY554" s="263"/>
      <c r="AZ554" s="263"/>
      <c r="BA554" s="263"/>
      <c r="BB554" s="263"/>
      <c r="BC554" s="263"/>
      <c r="BD554" s="263"/>
      <c r="BE554" s="263"/>
      <c r="BF554" s="263"/>
      <c r="BG554" s="263"/>
      <c r="BH554" s="263"/>
      <c r="BI554" s="263"/>
      <c r="BJ554" s="263"/>
      <c r="BK554" s="263"/>
      <c r="BL554" s="263"/>
      <c r="BM554" s="263"/>
      <c r="BN554" s="263"/>
      <c r="BO554" s="263"/>
      <c r="BP554" s="263"/>
      <c r="BQ554" s="263"/>
      <c r="BR554" s="263"/>
      <c r="BS554" s="263"/>
      <c r="BT554" s="263"/>
      <c r="BU554" s="263"/>
      <c r="BV554" s="263"/>
      <c r="BW554" s="263"/>
      <c r="BX554" s="263"/>
      <c r="BY554" s="263"/>
      <c r="BZ554" s="263"/>
      <c r="CA554" s="263"/>
      <c r="CB554" s="263"/>
      <c r="CC554" s="263"/>
      <c r="CD554" s="263"/>
      <c r="CE554" s="263"/>
      <c r="CF554" s="263"/>
      <c r="CG554" s="263"/>
      <c r="CH554" s="263"/>
      <c r="CI554" s="263"/>
      <c r="CJ554" s="263"/>
      <c r="CK554" s="263"/>
      <c r="CL554" s="263"/>
      <c r="CM554" s="263"/>
      <c r="CN554" s="263"/>
      <c r="CO554" s="263"/>
      <c r="CP554" s="263"/>
      <c r="CQ554" s="263"/>
      <c r="CR554" s="263"/>
      <c r="CS554" s="263"/>
      <c r="CT554" s="263"/>
      <c r="CU554" s="263"/>
      <c r="CV554" s="263"/>
      <c r="CW554" s="263"/>
      <c r="CX554" s="263"/>
      <c r="CY554" s="263"/>
      <c r="CZ554" s="263"/>
      <c r="DA554" s="263"/>
      <c r="DB554" s="263"/>
      <c r="DC554" s="263"/>
      <c r="DD554" s="263"/>
      <c r="DE554" s="263"/>
      <c r="DF554" s="263"/>
      <c r="DG554" s="263"/>
      <c r="DH554" s="263"/>
      <c r="DI554" s="263"/>
      <c r="DJ554" s="263"/>
      <c r="DK554" s="263"/>
      <c r="DL554" s="263"/>
      <c r="DM554" s="263"/>
      <c r="DN554" s="263"/>
      <c r="DO554" s="263"/>
      <c r="DP554" s="263"/>
      <c r="DQ554" s="263"/>
      <c r="DR554" s="263"/>
      <c r="DS554" s="263"/>
      <c r="DT554" s="263"/>
      <c r="DU554" s="263"/>
      <c r="DV554" s="263"/>
      <c r="DW554" s="263"/>
      <c r="DX554" s="263"/>
      <c r="DY554" s="263"/>
      <c r="DZ554" s="263"/>
      <c r="EA554" s="263"/>
      <c r="EB554" s="263"/>
      <c r="EC554" s="263"/>
      <c r="ED554" s="263"/>
      <c r="EE554" s="263"/>
      <c r="EF554" s="263"/>
      <c r="EG554" s="263"/>
      <c r="EH554" s="263"/>
      <c r="EI554" s="263"/>
      <c r="EJ554" s="263"/>
      <c r="EK554" s="263"/>
      <c r="EL554" s="263"/>
      <c r="EM554" s="263"/>
      <c r="EN554" s="263"/>
      <c r="EO554" s="263"/>
      <c r="EP554" s="263"/>
      <c r="EQ554" s="263"/>
      <c r="ER554" s="263"/>
      <c r="ES554" s="263"/>
      <c r="ET554" s="263"/>
      <c r="EU554" s="263"/>
      <c r="EV554" s="263"/>
      <c r="EW554" s="263"/>
      <c r="EX554" s="263"/>
      <c r="EY554" s="263"/>
      <c r="EZ554" s="263"/>
      <c r="FA554" s="263"/>
      <c r="FB554" s="263"/>
      <c r="FC554" s="263"/>
      <c r="FD554" s="263"/>
      <c r="FE554" s="263"/>
      <c r="FF554" s="263"/>
      <c r="FG554" s="263"/>
      <c r="FH554" s="263"/>
      <c r="FI554" s="263"/>
      <c r="FJ554" s="263"/>
      <c r="FK554" s="263"/>
      <c r="FL554" s="263"/>
      <c r="FM554" s="263"/>
      <c r="FN554" s="263"/>
      <c r="FO554" s="263"/>
      <c r="FP554" s="263"/>
      <c r="FQ554" s="263"/>
      <c r="FR554" s="263"/>
      <c r="FS554" s="263"/>
      <c r="FT554" s="263"/>
      <c r="FU554" s="263"/>
      <c r="FV554" s="263"/>
      <c r="FW554" s="263"/>
      <c r="FX554" s="263"/>
      <c r="FY554" s="263"/>
      <c r="FZ554" s="263"/>
      <c r="GA554" s="263"/>
      <c r="GB554" s="263"/>
      <c r="GC554" s="263"/>
      <c r="GD554" s="263"/>
      <c r="GE554" s="263"/>
      <c r="GF554" s="263"/>
      <c r="GG554" s="263"/>
      <c r="GH554" s="263"/>
      <c r="GI554" s="263"/>
      <c r="GJ554" s="263"/>
      <c r="GK554" s="263"/>
      <c r="GL554" s="263"/>
      <c r="GM554" s="263"/>
      <c r="GN554" s="263"/>
      <c r="GO554" s="263"/>
      <c r="GP554" s="263"/>
      <c r="GQ554" s="263"/>
      <c r="GR554" s="263"/>
      <c r="GS554" s="263"/>
      <c r="GT554" s="263"/>
      <c r="GU554" s="263"/>
      <c r="GV554" s="263"/>
      <c r="GW554" s="263"/>
      <c r="GX554" s="263"/>
      <c r="GY554" s="263"/>
      <c r="GZ554" s="263"/>
      <c r="HA554" s="263"/>
      <c r="HB554" s="263"/>
      <c r="HC554" s="263"/>
      <c r="HD554" s="263"/>
      <c r="HE554" s="263"/>
      <c r="HF554" s="263"/>
      <c r="HG554" s="263"/>
      <c r="HH554" s="263"/>
      <c r="HI554" s="263"/>
      <c r="HJ554" s="263"/>
      <c r="HK554" s="263"/>
      <c r="HL554" s="263"/>
      <c r="HM554" s="263"/>
      <c r="HN554" s="263"/>
      <c r="HO554" s="263"/>
      <c r="HP554" s="263"/>
      <c r="HQ554" s="263"/>
      <c r="HR554" s="263"/>
      <c r="HS554" s="263"/>
      <c r="HT554" s="263"/>
      <c r="HU554" s="263"/>
      <c r="HV554" s="263"/>
      <c r="HW554" s="263"/>
      <c r="HX554" s="263"/>
      <c r="HY554" s="263"/>
      <c r="HZ554" s="263"/>
      <c r="IA554" s="263"/>
      <c r="IB554" s="263"/>
      <c r="IC554" s="263"/>
      <c r="ID554" s="263"/>
      <c r="IE554" s="263"/>
      <c r="IF554" s="263"/>
      <c r="IG554" s="263"/>
      <c r="IH554" s="263"/>
      <c r="II554" s="263"/>
      <c r="IJ554" s="263"/>
      <c r="IK554" s="263"/>
      <c r="IL554" s="263"/>
      <c r="IM554" s="263"/>
      <c r="IN554" s="263"/>
      <c r="IO554" s="263"/>
      <c r="IP554" s="263"/>
      <c r="IQ554" s="263"/>
      <c r="IR554" s="263"/>
      <c r="IS554" s="263"/>
      <c r="IT554" s="263"/>
      <c r="IU554" s="263"/>
      <c r="IV554" s="263"/>
      <c r="IW554" s="263"/>
      <c r="IX554" s="263"/>
      <c r="IY554" s="263"/>
      <c r="IZ554" s="263"/>
      <c r="JA554" s="263"/>
      <c r="JB554" s="263"/>
      <c r="JC554" s="263"/>
      <c r="JD554" s="263"/>
      <c r="JE554" s="263"/>
      <c r="JF554" s="263"/>
      <c r="JG554" s="263"/>
      <c r="JH554" s="263"/>
      <c r="JI554" s="263"/>
      <c r="JJ554" s="263"/>
      <c r="JK554" s="263"/>
      <c r="JL554" s="263"/>
      <c r="JM554" s="263"/>
      <c r="JN554" s="263"/>
      <c r="JO554" s="263"/>
      <c r="JP554" s="263"/>
      <c r="JQ554" s="263"/>
      <c r="JR554" s="263"/>
      <c r="JS554" s="263"/>
      <c r="JT554" s="263"/>
      <c r="JU554" s="263"/>
      <c r="JV554" s="263"/>
      <c r="JW554" s="263"/>
      <c r="JX554" s="263"/>
      <c r="JY554" s="263"/>
      <c r="JZ554" s="263"/>
      <c r="KA554" s="263"/>
      <c r="KB554" s="263"/>
      <c r="KC554" s="263"/>
      <c r="KD554" s="263"/>
      <c r="KE554" s="263"/>
      <c r="KF554" s="263"/>
      <c r="KG554" s="263"/>
      <c r="KH554" s="263"/>
      <c r="KI554" s="263"/>
      <c r="KJ554" s="263"/>
      <c r="KK554" s="263"/>
      <c r="KL554" s="263"/>
      <c r="KM554" s="263"/>
      <c r="KN554" s="263"/>
      <c r="KO554" s="263"/>
      <c r="KP554" s="263"/>
      <c r="KQ554" s="263"/>
      <c r="KR554" s="263"/>
      <c r="KS554" s="263"/>
      <c r="KT554" s="263"/>
      <c r="KU554" s="263"/>
      <c r="KV554" s="263"/>
      <c r="KW554" s="263"/>
      <c r="KX554" s="263"/>
      <c r="KY554" s="263"/>
      <c r="KZ554" s="263"/>
      <c r="LA554" s="263"/>
      <c r="LB554" s="263"/>
      <c r="LC554" s="263"/>
      <c r="LD554" s="263"/>
      <c r="LE554" s="263"/>
      <c r="LF554" s="263"/>
      <c r="LG554" s="263"/>
      <c r="LH554" s="263"/>
      <c r="LI554" s="263"/>
      <c r="LJ554" s="263"/>
      <c r="LK554" s="263"/>
      <c r="LL554" s="263"/>
      <c r="LM554" s="263"/>
      <c r="LN554" s="263"/>
      <c r="LO554" s="263"/>
      <c r="LP554" s="263"/>
      <c r="LQ554" s="263"/>
      <c r="LR554" s="263"/>
      <c r="LS554" s="263"/>
      <c r="LT554" s="263"/>
      <c r="LU554" s="263"/>
      <c r="LV554" s="263"/>
      <c r="LW554" s="263"/>
      <c r="LX554" s="263"/>
      <c r="LY554" s="263"/>
      <c r="LZ554" s="263"/>
      <c r="MA554" s="263"/>
      <c r="MB554" s="263"/>
      <c r="MC554" s="263"/>
      <c r="MD554" s="263"/>
      <c r="ME554" s="263"/>
      <c r="MF554" s="263"/>
      <c r="MG554" s="263"/>
      <c r="MH554" s="263"/>
      <c r="MI554" s="263"/>
      <c r="MJ554" s="263"/>
      <c r="MK554" s="263"/>
      <c r="ML554" s="263"/>
      <c r="MM554" s="263"/>
      <c r="MN554" s="263"/>
      <c r="MO554" s="263"/>
      <c r="MP554" s="263"/>
      <c r="MQ554" s="263"/>
      <c r="MR554" s="263"/>
      <c r="MS554" s="263"/>
      <c r="MT554" s="263"/>
      <c r="MU554" s="263"/>
      <c r="MV554" s="263"/>
      <c r="MW554" s="263"/>
      <c r="MX554" s="263"/>
      <c r="MY554" s="263"/>
      <c r="MZ554" s="263"/>
      <c r="NA554" s="263"/>
      <c r="NB554" s="263"/>
      <c r="NC554" s="263"/>
      <c r="ND554" s="263"/>
      <c r="NE554" s="263"/>
      <c r="NF554" s="263"/>
      <c r="NG554" s="263"/>
      <c r="NH554" s="263"/>
      <c r="NI554" s="263"/>
      <c r="NJ554" s="263"/>
      <c r="NK554" s="263"/>
      <c r="NL554" s="263"/>
      <c r="NM554" s="263"/>
      <c r="NN554" s="263"/>
      <c r="NO554" s="263"/>
      <c r="NP554" s="263"/>
      <c r="NQ554" s="263"/>
      <c r="NR554" s="263"/>
      <c r="NS554" s="263"/>
      <c r="NT554" s="263"/>
      <c r="NU554" s="263"/>
      <c r="NV554" s="263"/>
      <c r="NW554" s="263"/>
      <c r="NX554" s="263"/>
      <c r="NY554" s="263"/>
      <c r="NZ554" s="263"/>
      <c r="OA554" s="263"/>
      <c r="OB554" s="263"/>
      <c r="OC554" s="263"/>
      <c r="OD554" s="263"/>
      <c r="OE554" s="263"/>
      <c r="OF554" s="263"/>
      <c r="OG554" s="263"/>
      <c r="OH554" s="263"/>
      <c r="OI554" s="263"/>
      <c r="OJ554" s="263"/>
      <c r="OK554" s="263"/>
      <c r="OL554" s="263"/>
      <c r="OM554" s="263"/>
      <c r="ON554" s="263"/>
      <c r="OO554" s="263"/>
      <c r="OP554" s="263"/>
      <c r="OQ554" s="263"/>
      <c r="OR554" s="263"/>
      <c r="OS554" s="263"/>
      <c r="OT554" s="263"/>
      <c r="OU554" s="263"/>
      <c r="OV554" s="263"/>
      <c r="OW554" s="263"/>
      <c r="OX554" s="263"/>
      <c r="OY554" s="263"/>
      <c r="OZ554" s="263"/>
      <c r="PA554" s="263"/>
      <c r="PB554" s="263"/>
      <c r="PC554" s="263"/>
      <c r="PD554" s="263"/>
      <c r="PE554" s="263"/>
      <c r="PF554" s="263"/>
      <c r="PG554" s="263"/>
      <c r="PH554" s="263"/>
      <c r="PI554" s="263"/>
      <c r="PJ554" s="263"/>
      <c r="PK554" s="263"/>
      <c r="PL554" s="263"/>
      <c r="PM554" s="263"/>
      <c r="PN554" s="263"/>
      <c r="PO554" s="263"/>
      <c r="PP554" s="263"/>
      <c r="PQ554" s="263"/>
      <c r="PR554" s="263"/>
      <c r="PS554" s="263"/>
      <c r="PT554" s="263"/>
      <c r="PU554" s="263"/>
      <c r="PV554" s="263"/>
      <c r="PW554" s="263"/>
      <c r="PX554" s="263"/>
      <c r="PY554" s="263"/>
      <c r="PZ554" s="263"/>
      <c r="QA554" s="263"/>
      <c r="QB554" s="263"/>
      <c r="QC554" s="263"/>
      <c r="QD554" s="263"/>
      <c r="QE554" s="263"/>
      <c r="QF554" s="263"/>
      <c r="QG554" s="263"/>
      <c r="QH554" s="263"/>
      <c r="QI554" s="263"/>
      <c r="QJ554" s="263"/>
      <c r="QK554" s="263"/>
      <c r="QL554" s="263"/>
      <c r="QM554" s="263"/>
      <c r="QN554" s="263"/>
      <c r="QO554" s="263"/>
      <c r="QP554" s="263"/>
      <c r="QQ554" s="263"/>
      <c r="QR554" s="263"/>
      <c r="QS554" s="263"/>
      <c r="QT554" s="263"/>
      <c r="QU554" s="263"/>
      <c r="QV554" s="263"/>
      <c r="QW554" s="263"/>
      <c r="QX554" s="263"/>
      <c r="QY554" s="263"/>
      <c r="QZ554" s="263"/>
      <c r="RA554" s="263"/>
      <c r="RB554" s="263"/>
      <c r="RC554" s="263"/>
      <c r="RD554" s="263"/>
      <c r="RE554" s="263"/>
      <c r="RF554" s="263"/>
      <c r="RG554" s="263"/>
      <c r="RH554" s="263"/>
      <c r="RI554" s="263"/>
      <c r="RJ554" s="263"/>
      <c r="RK554" s="263"/>
      <c r="RL554" s="263"/>
      <c r="RM554" s="263"/>
      <c r="RN554" s="263"/>
      <c r="RO554" s="263"/>
      <c r="RP554" s="263"/>
      <c r="RQ554" s="263"/>
      <c r="RR554" s="263"/>
      <c r="RS554" s="263"/>
      <c r="RT554" s="263"/>
      <c r="RU554" s="263"/>
      <c r="RV554" s="263"/>
      <c r="RW554" s="263"/>
      <c r="RX554" s="263"/>
      <c r="RY554" s="263"/>
      <c r="RZ554" s="263"/>
      <c r="SA554" s="263"/>
      <c r="SB554" s="263"/>
      <c r="SC554" s="263"/>
      <c r="SD554" s="263"/>
      <c r="SE554" s="263"/>
      <c r="SF554" s="263"/>
      <c r="SG554" s="263"/>
      <c r="SH554" s="263"/>
      <c r="SI554" s="263"/>
      <c r="SJ554" s="263"/>
      <c r="SK554" s="263"/>
      <c r="SL554" s="263"/>
      <c r="SM554" s="263"/>
      <c r="SN554" s="263"/>
      <c r="SO554" s="263"/>
      <c r="SP554" s="263"/>
      <c r="SQ554" s="263"/>
      <c r="SR554" s="263"/>
      <c r="SS554" s="263"/>
      <c r="ST554" s="263"/>
      <c r="SU554" s="263"/>
      <c r="SV554" s="263"/>
      <c r="SW554" s="263"/>
      <c r="SX554" s="263"/>
      <c r="SY554" s="263"/>
      <c r="SZ554" s="263"/>
      <c r="TA554" s="263"/>
      <c r="TB554" s="263"/>
      <c r="TC554" s="263"/>
      <c r="TD554" s="263"/>
      <c r="TE554" s="263"/>
      <c r="TF554" s="263"/>
      <c r="TG554" s="263"/>
      <c r="TH554" s="263"/>
      <c r="TI554" s="263"/>
      <c r="TJ554" s="263"/>
      <c r="TK554" s="263"/>
      <c r="TL554" s="263"/>
      <c r="TM554" s="263"/>
      <c r="TN554" s="263"/>
      <c r="TO554" s="263"/>
      <c r="TP554" s="263"/>
      <c r="TQ554" s="263"/>
      <c r="TR554" s="263"/>
      <c r="TS554" s="263"/>
      <c r="TT554" s="263"/>
      <c r="TU554" s="263"/>
      <c r="TV554" s="263"/>
      <c r="TW554" s="263"/>
      <c r="TX554" s="263"/>
      <c r="TY554" s="263"/>
      <c r="TZ554" s="263"/>
      <c r="UA554" s="263"/>
      <c r="UB554" s="263"/>
      <c r="UC554" s="263"/>
      <c r="UD554" s="263"/>
      <c r="UE554" s="263"/>
      <c r="UF554" s="263"/>
      <c r="UG554" s="263"/>
      <c r="UH554" s="263"/>
      <c r="UI554" s="263"/>
      <c r="UJ554" s="263"/>
      <c r="UK554" s="263"/>
      <c r="UL554" s="263"/>
      <c r="UM554" s="263"/>
      <c r="UN554" s="263"/>
      <c r="UO554" s="263"/>
      <c r="UP554" s="263"/>
      <c r="UQ554" s="263"/>
      <c r="UR554" s="263"/>
      <c r="US554" s="263"/>
      <c r="UT554" s="263"/>
      <c r="UU554" s="263"/>
      <c r="UV554" s="263"/>
      <c r="UW554" s="263"/>
      <c r="UX554" s="263"/>
      <c r="UY554" s="263"/>
      <c r="UZ554" s="263"/>
      <c r="VA554" s="263"/>
      <c r="VB554" s="263"/>
      <c r="VC554" s="263"/>
      <c r="VD554" s="263"/>
      <c r="VE554" s="263"/>
      <c r="VF554" s="263"/>
      <c r="VG554" s="263"/>
      <c r="VH554" s="263"/>
      <c r="VI554" s="263"/>
      <c r="VJ554" s="263"/>
      <c r="VK554" s="263"/>
      <c r="VL554" s="263"/>
      <c r="VM554" s="263"/>
      <c r="VN554" s="263"/>
      <c r="VO554" s="263"/>
      <c r="VP554" s="263"/>
      <c r="VQ554" s="263"/>
      <c r="VR554" s="263"/>
      <c r="VS554" s="263"/>
      <c r="VT554" s="263"/>
      <c r="VU554" s="263"/>
      <c r="VV554" s="263"/>
      <c r="VW554" s="263"/>
      <c r="VX554" s="263"/>
      <c r="VY554" s="263"/>
      <c r="VZ554" s="263"/>
      <c r="WA554" s="263"/>
      <c r="WB554" s="263"/>
      <c r="WC554" s="263"/>
      <c r="WD554" s="263"/>
      <c r="WE554" s="263"/>
      <c r="WF554" s="263"/>
      <c r="WG554" s="263"/>
      <c r="WH554" s="263"/>
      <c r="WI554" s="263"/>
      <c r="WJ554" s="263"/>
      <c r="WK554" s="263"/>
      <c r="WL554" s="263"/>
      <c r="WM554" s="263"/>
      <c r="WN554" s="263"/>
      <c r="WO554" s="263"/>
      <c r="WP554" s="263"/>
      <c r="WQ554" s="263"/>
      <c r="WR554" s="263"/>
      <c r="WS554" s="263"/>
      <c r="WT554" s="263"/>
      <c r="WU554" s="263"/>
      <c r="WV554" s="263"/>
      <c r="WW554" s="263"/>
      <c r="WX554" s="263"/>
      <c r="WY554" s="263"/>
      <c r="WZ554" s="263"/>
      <c r="XA554" s="263"/>
      <c r="XB554" s="263"/>
      <c r="XC554" s="263"/>
      <c r="XD554" s="263"/>
      <c r="XE554" s="263"/>
      <c r="XF554" s="263"/>
      <c r="XG554" s="263"/>
      <c r="XH554" s="263"/>
      <c r="XI554" s="263"/>
      <c r="XJ554" s="263"/>
      <c r="XK554" s="263"/>
      <c r="XL554" s="263"/>
      <c r="XM554" s="263"/>
      <c r="XN554" s="263"/>
      <c r="XO554" s="263"/>
      <c r="XP554" s="263"/>
      <c r="XQ554" s="263"/>
      <c r="XR554" s="263"/>
      <c r="XS554" s="263"/>
      <c r="XT554" s="263"/>
      <c r="XU554" s="263"/>
      <c r="XV554" s="263"/>
      <c r="XW554" s="263"/>
      <c r="XX554" s="263"/>
      <c r="XY554" s="263"/>
      <c r="XZ554" s="263"/>
      <c r="YA554" s="263"/>
      <c r="YB554" s="263"/>
      <c r="YC554" s="263"/>
      <c r="YD554" s="263"/>
      <c r="YE554" s="263"/>
      <c r="YF554" s="263"/>
      <c r="YG554" s="263"/>
      <c r="YH554" s="263"/>
      <c r="YI554" s="263"/>
      <c r="YJ554" s="263"/>
      <c r="YK554" s="263"/>
      <c r="YL554" s="263"/>
      <c r="YM554" s="263"/>
      <c r="YN554" s="263"/>
      <c r="YO554" s="263"/>
      <c r="YP554" s="263"/>
      <c r="YQ554" s="263"/>
      <c r="YR554" s="263"/>
      <c r="YS554" s="263"/>
      <c r="YT554" s="263"/>
      <c r="YU554" s="263"/>
      <c r="YV554" s="263"/>
      <c r="YW554" s="263"/>
      <c r="YX554" s="263"/>
      <c r="YY554" s="263"/>
      <c r="YZ554" s="263"/>
      <c r="ZA554" s="263"/>
      <c r="ZB554" s="263"/>
      <c r="ZC554" s="263"/>
      <c r="ZD554" s="263"/>
      <c r="ZE554" s="263"/>
      <c r="ZF554" s="263"/>
      <c r="ZG554" s="263"/>
      <c r="ZH554" s="263"/>
      <c r="ZI554" s="263"/>
      <c r="ZJ554" s="263"/>
      <c r="ZK554" s="263"/>
      <c r="ZL554" s="263"/>
      <c r="ZM554" s="263"/>
      <c r="ZN554" s="263"/>
      <c r="ZO554" s="263"/>
      <c r="ZP554" s="263"/>
      <c r="ZQ554" s="263"/>
      <c r="ZR554" s="263"/>
      <c r="ZS554" s="263"/>
      <c r="ZT554" s="263"/>
      <c r="ZU554" s="263"/>
      <c r="ZV554" s="263"/>
      <c r="ZW554" s="263"/>
      <c r="ZX554" s="263"/>
      <c r="ZY554" s="263"/>
      <c r="ZZ554" s="263"/>
      <c r="AAA554" s="263"/>
      <c r="AAB554" s="263"/>
      <c r="AAC554" s="263"/>
      <c r="AAD554" s="263"/>
      <c r="AAE554" s="263"/>
      <c r="AAF554" s="263"/>
      <c r="AAG554" s="263"/>
      <c r="AAH554" s="263"/>
      <c r="AAI554" s="263"/>
      <c r="AAJ554" s="263"/>
      <c r="AAK554" s="263"/>
      <c r="AAL554" s="263"/>
      <c r="AAM554" s="263"/>
      <c r="AAN554" s="263"/>
      <c r="AAO554" s="263"/>
      <c r="AAP554" s="263"/>
      <c r="AAQ554" s="263"/>
      <c r="AAR554" s="263"/>
      <c r="AAS554" s="263"/>
      <c r="AAT554" s="263"/>
      <c r="AAU554" s="263"/>
      <c r="AAV554" s="263"/>
      <c r="AAW554" s="263"/>
      <c r="AAX554" s="263"/>
      <c r="AAY554" s="263"/>
      <c r="AAZ554" s="263"/>
      <c r="ABA554" s="263"/>
      <c r="ABB554" s="263"/>
      <c r="ABC554" s="263"/>
      <c r="ABD554" s="263"/>
      <c r="ABE554" s="263"/>
      <c r="ABF554" s="263"/>
      <c r="ABG554" s="263"/>
      <c r="ABH554" s="263"/>
      <c r="ABI554" s="263"/>
      <c r="ABJ554" s="263"/>
      <c r="ABK554" s="263"/>
      <c r="ABL554" s="263"/>
      <c r="ABM554" s="263"/>
      <c r="ABN554" s="263"/>
      <c r="ABO554" s="263"/>
      <c r="ABP554" s="263"/>
      <c r="ABQ554" s="263"/>
      <c r="ABR554" s="263"/>
      <c r="ABS554" s="263"/>
      <c r="ABT554" s="263"/>
      <c r="ABU554" s="263"/>
      <c r="ABV554" s="263"/>
      <c r="ABW554" s="263"/>
      <c r="ABX554" s="263"/>
      <c r="ABY554" s="263"/>
      <c r="ABZ554" s="263"/>
      <c r="ACA554" s="263"/>
      <c r="ACB554" s="263"/>
      <c r="ACC554" s="263"/>
      <c r="ACD554" s="263"/>
      <c r="ACE554" s="263"/>
      <c r="ACF554" s="263"/>
      <c r="ACG554" s="263"/>
      <c r="ACH554" s="263"/>
      <c r="ACI554" s="263"/>
      <c r="ACJ554" s="263"/>
      <c r="ACK554" s="263"/>
      <c r="ACL554" s="263"/>
      <c r="ACM554" s="263"/>
      <c r="ACN554" s="263"/>
      <c r="ACO554" s="263"/>
      <c r="ACP554" s="263"/>
      <c r="ACQ554" s="263"/>
      <c r="ACR554" s="263"/>
      <c r="ACS554" s="263"/>
      <c r="ACT554" s="263"/>
      <c r="ACU554" s="263"/>
      <c r="ACV554" s="263"/>
      <c r="ACW554" s="263"/>
      <c r="ACX554" s="263"/>
      <c r="ACY554" s="263"/>
      <c r="ACZ554" s="263"/>
      <c r="ADA554" s="263"/>
      <c r="ADB554" s="263"/>
      <c r="ADC554" s="263"/>
      <c r="ADD554" s="263"/>
      <c r="ADE554" s="263"/>
      <c r="ADF554" s="263"/>
      <c r="ADG554" s="263"/>
      <c r="ADH554" s="263"/>
      <c r="ADI554" s="263"/>
      <c r="ADJ554" s="263"/>
      <c r="ADK554" s="263"/>
      <c r="ADL554" s="263"/>
      <c r="ADM554" s="263"/>
      <c r="ADN554" s="263"/>
      <c r="ADO554" s="263"/>
      <c r="ADP554" s="263"/>
      <c r="ADQ554" s="263"/>
      <c r="ADR554" s="263"/>
      <c r="ADS554" s="263"/>
      <c r="ADT554" s="263"/>
      <c r="ADU554" s="263"/>
      <c r="ADV554" s="263"/>
      <c r="ADW554" s="263"/>
      <c r="ADX554" s="263"/>
      <c r="ADY554" s="263"/>
      <c r="ADZ554" s="263"/>
      <c r="AEA554" s="263"/>
      <c r="AEB554" s="263"/>
      <c r="AEC554" s="263"/>
      <c r="AED554" s="263"/>
      <c r="AEE554" s="263"/>
      <c r="AEF554" s="263"/>
      <c r="AEG554" s="263"/>
      <c r="AEH554" s="263"/>
      <c r="AEI554" s="263"/>
      <c r="AEJ554" s="263"/>
      <c r="AEK554" s="263"/>
      <c r="AEL554" s="263"/>
      <c r="AEM554" s="263"/>
      <c r="AEN554" s="263"/>
      <c r="AEO554" s="263"/>
      <c r="AEP554" s="263"/>
      <c r="AEQ554" s="263"/>
      <c r="AER554" s="263"/>
      <c r="AES554" s="263"/>
      <c r="AET554" s="263"/>
      <c r="AEU554" s="263"/>
      <c r="AEV554" s="263"/>
      <c r="AEW554" s="263"/>
      <c r="AEX554" s="263"/>
      <c r="AEY554" s="263"/>
      <c r="AEZ554" s="263"/>
      <c r="AFA554" s="263"/>
      <c r="AFB554" s="263"/>
      <c r="AFC554" s="263"/>
      <c r="AFD554" s="263"/>
      <c r="AFE554" s="263"/>
      <c r="AFF554" s="263"/>
      <c r="AFG554" s="263"/>
      <c r="AFH554" s="263"/>
      <c r="AFI554" s="263"/>
      <c r="AFJ554" s="263"/>
      <c r="AFK554" s="263"/>
      <c r="AFL554" s="263"/>
      <c r="AFM554" s="263"/>
      <c r="AFN554" s="263"/>
      <c r="AFO554" s="263"/>
      <c r="AFP554" s="263"/>
      <c r="AFQ554" s="263"/>
      <c r="AFR554" s="263"/>
      <c r="AFS554" s="263"/>
      <c r="AFT554" s="263"/>
      <c r="AFU554" s="263"/>
      <c r="AFV554" s="263"/>
      <c r="AFW554" s="263"/>
      <c r="AFX554" s="263"/>
      <c r="AFY554" s="263"/>
      <c r="AFZ554" s="263"/>
      <c r="AGA554" s="263"/>
      <c r="AGB554" s="263"/>
      <c r="AGC554" s="263"/>
      <c r="AGD554" s="263"/>
      <c r="AGE554" s="263"/>
      <c r="AGF554" s="263"/>
      <c r="AGG554" s="263"/>
      <c r="AGH554" s="263"/>
      <c r="AGI554" s="263"/>
      <c r="AGJ554" s="263"/>
      <c r="AGK554" s="263"/>
      <c r="AGL554" s="263"/>
      <c r="AGM554" s="263"/>
      <c r="AGN554" s="263"/>
      <c r="AGO554" s="263"/>
      <c r="AGP554" s="263"/>
      <c r="AGQ554" s="263"/>
      <c r="AGR554" s="263"/>
      <c r="AGS554" s="263"/>
      <c r="AGT554" s="263"/>
      <c r="AGU554" s="263"/>
      <c r="AGV554" s="263"/>
      <c r="AGW554" s="263"/>
      <c r="AGX554" s="263"/>
      <c r="AGY554" s="263"/>
      <c r="AGZ554" s="263"/>
      <c r="AHA554" s="263"/>
      <c r="AHB554" s="263"/>
      <c r="AHC554" s="263"/>
      <c r="AHD554" s="263"/>
      <c r="AHE554" s="263"/>
      <c r="AHF554" s="263"/>
      <c r="AHG554" s="263"/>
      <c r="AHH554" s="263"/>
      <c r="AHI554" s="263"/>
      <c r="AHJ554" s="263"/>
      <c r="AHK554" s="263"/>
      <c r="AHL554" s="263"/>
      <c r="AHM554" s="263"/>
      <c r="AHN554" s="263"/>
      <c r="AHO554" s="263"/>
      <c r="AHP554" s="263"/>
      <c r="AHQ554" s="263"/>
      <c r="AHR554" s="263"/>
      <c r="AHS554" s="263"/>
      <c r="AHT554" s="263"/>
      <c r="AHU554" s="263"/>
      <c r="AHV554" s="263"/>
      <c r="AHW554" s="263"/>
      <c r="AHX554" s="263"/>
      <c r="AHY554" s="263"/>
      <c r="AHZ554" s="263"/>
      <c r="AIA554" s="263"/>
      <c r="AIB554" s="263"/>
      <c r="AIC554" s="263"/>
      <c r="AID554" s="263"/>
      <c r="AIE554" s="263"/>
      <c r="AIF554" s="263"/>
      <c r="AIG554" s="263"/>
      <c r="AIH554" s="263"/>
      <c r="AII554" s="263"/>
      <c r="AIJ554" s="263"/>
      <c r="AIK554" s="263"/>
      <c r="AIL554" s="263"/>
      <c r="AIM554" s="263"/>
      <c r="AIN554" s="263"/>
      <c r="AIO554" s="263"/>
      <c r="AIP554" s="263"/>
      <c r="AIQ554" s="263"/>
      <c r="AIR554" s="263"/>
      <c r="AIS554" s="263"/>
      <c r="AIT554" s="263"/>
      <c r="AIU554" s="263"/>
      <c r="AIV554" s="263"/>
      <c r="AIW554" s="263"/>
      <c r="AIX554" s="263"/>
      <c r="AIY554" s="263"/>
      <c r="AIZ554" s="263"/>
      <c r="AJA554" s="263"/>
      <c r="AJB554" s="263"/>
      <c r="AJC554" s="263"/>
      <c r="AJD554" s="263"/>
      <c r="AJE554" s="263"/>
      <c r="AJF554" s="263"/>
      <c r="AJG554" s="263"/>
      <c r="AJH554" s="263"/>
      <c r="AJI554" s="263"/>
      <c r="AJJ554" s="263"/>
      <c r="AJK554" s="263"/>
      <c r="AJL554" s="263"/>
      <c r="AJM554" s="263"/>
      <c r="AJN554" s="263"/>
      <c r="AJO554" s="263"/>
      <c r="AJP554" s="263"/>
      <c r="AJQ554" s="263"/>
      <c r="AJR554" s="263"/>
      <c r="AJS554" s="263"/>
      <c r="AJT554" s="263"/>
      <c r="AJU554" s="263"/>
      <c r="AJV554" s="263"/>
      <c r="AJW554" s="263"/>
      <c r="AJX554" s="263"/>
      <c r="AJY554" s="263"/>
      <c r="AJZ554" s="263"/>
      <c r="AKA554" s="263"/>
      <c r="AKB554" s="263"/>
      <c r="AKC554" s="263"/>
      <c r="AKD554" s="263"/>
      <c r="AKE554" s="263"/>
      <c r="AKF554" s="263"/>
      <c r="AKG554" s="263"/>
      <c r="AKH554" s="263"/>
      <c r="AKI554" s="263"/>
      <c r="AKJ554" s="263"/>
      <c r="AKK554" s="263"/>
      <c r="AKL554" s="263"/>
      <c r="AKM554" s="263"/>
      <c r="AKN554" s="263"/>
      <c r="AKO554" s="263"/>
      <c r="AKP554" s="263"/>
      <c r="AKQ554" s="263"/>
      <c r="AKR554" s="263"/>
      <c r="AKS554" s="263"/>
      <c r="AKT554" s="263"/>
      <c r="AKU554" s="263"/>
      <c r="AKV554" s="263"/>
      <c r="AKW554" s="263"/>
      <c r="AKX554" s="263"/>
      <c r="AKY554" s="263"/>
      <c r="AKZ554" s="263"/>
      <c r="ALA554" s="263"/>
      <c r="ALB554" s="263"/>
      <c r="ALC554" s="263"/>
      <c r="ALD554" s="263"/>
      <c r="ALE554" s="263"/>
      <c r="ALF554" s="263"/>
      <c r="ALG554" s="263"/>
      <c r="ALH554" s="263"/>
      <c r="ALI554" s="263"/>
      <c r="ALJ554" s="263"/>
      <c r="ALK554" s="263"/>
      <c r="ALL554" s="263"/>
      <c r="ALM554" s="263"/>
      <c r="ALN554" s="263"/>
      <c r="ALO554" s="263"/>
      <c r="ALP554" s="263"/>
      <c r="ALQ554" s="263"/>
      <c r="ALR554" s="263"/>
      <c r="ALS554" s="263"/>
      <c r="ALT554" s="263"/>
      <c r="ALU554" s="263"/>
      <c r="ALV554" s="263"/>
      <c r="ALW554" s="263"/>
      <c r="ALX554" s="263"/>
      <c r="ALY554" s="263"/>
      <c r="ALZ554" s="263"/>
      <c r="AMA554" s="263"/>
      <c r="AMB554" s="263"/>
      <c r="AMC554" s="263"/>
      <c r="AMD554" s="263"/>
      <c r="AME554" s="263"/>
      <c r="AMF554" s="263"/>
      <c r="AMG554" s="263"/>
      <c r="AMH554" s="263"/>
      <c r="AMI554" s="263"/>
      <c r="AMJ554" s="263"/>
      <c r="AMK554" s="263"/>
      <c r="AML554" s="263"/>
      <c r="AMM554" s="263"/>
      <c r="AMN554" s="263"/>
      <c r="AMO554" s="263"/>
      <c r="AMP554" s="263"/>
      <c r="AMQ554" s="263"/>
      <c r="AMR554" s="263"/>
      <c r="AMS554" s="263"/>
      <c r="AMT554" s="263"/>
      <c r="AMU554" s="263"/>
      <c r="AMV554" s="263"/>
      <c r="AMW554" s="263"/>
      <c r="AMX554" s="263"/>
      <c r="AMY554" s="263"/>
      <c r="AMZ554" s="263"/>
      <c r="ANA554" s="263"/>
      <c r="ANB554" s="263"/>
      <c r="ANC554" s="263"/>
      <c r="AND554" s="263"/>
      <c r="ANE554" s="263"/>
      <c r="ANF554" s="263"/>
      <c r="ANG554" s="263"/>
      <c r="ANH554" s="263"/>
      <c r="ANI554" s="263"/>
      <c r="ANJ554" s="263"/>
      <c r="ANK554" s="263"/>
      <c r="ANL554" s="263"/>
      <c r="ANM554" s="263"/>
      <c r="ANN554" s="263"/>
      <c r="ANO554" s="263"/>
      <c r="ANP554" s="263"/>
      <c r="ANQ554" s="263"/>
      <c r="ANR554" s="263"/>
      <c r="ANS554" s="263"/>
      <c r="ANT554" s="263"/>
      <c r="ANU554" s="263"/>
      <c r="ANV554" s="263"/>
      <c r="ANW554" s="263"/>
      <c r="ANX554" s="263"/>
      <c r="ANY554" s="263"/>
      <c r="ANZ554" s="263"/>
      <c r="AOA554" s="263"/>
      <c r="AOB554" s="263"/>
      <c r="AOC554" s="263"/>
      <c r="AOD554" s="263"/>
      <c r="AOE554" s="263"/>
      <c r="AOF554" s="263"/>
      <c r="AOG554" s="263"/>
      <c r="AOH554" s="263"/>
      <c r="AOI554" s="263"/>
      <c r="AOJ554" s="263"/>
      <c r="AOK554" s="263"/>
      <c r="AOL554" s="263"/>
      <c r="AOM554" s="263"/>
      <c r="AON554" s="263"/>
      <c r="AOO554" s="263"/>
      <c r="AOP554" s="263"/>
      <c r="AOQ554" s="263"/>
      <c r="AOR554" s="263"/>
      <c r="AOS554" s="263"/>
      <c r="AOT554" s="263"/>
      <c r="AOU554" s="263"/>
    </row>
    <row r="555" spans="1:1087" s="264" customFormat="1">
      <c r="A555" s="332"/>
      <c r="B555" s="328"/>
      <c r="C555" s="292"/>
      <c r="D555" s="292"/>
      <c r="E555" s="292"/>
      <c r="F555" s="333"/>
      <c r="G555" s="334"/>
      <c r="H555" s="334"/>
      <c r="I555" s="335"/>
      <c r="J555" s="292"/>
      <c r="K555" s="336"/>
      <c r="L555" s="292"/>
      <c r="N555" s="263"/>
      <c r="O555" s="263"/>
      <c r="P555" s="263"/>
      <c r="Q555" s="263"/>
      <c r="R555" s="263"/>
      <c r="S555" s="263"/>
      <c r="T555" s="263"/>
      <c r="U555" s="263"/>
      <c r="V555" s="263"/>
      <c r="W555" s="263"/>
      <c r="X555" s="263"/>
      <c r="Y555" s="263"/>
      <c r="Z555" s="263"/>
      <c r="AA555" s="263"/>
      <c r="AB555" s="263"/>
      <c r="AC555" s="263"/>
      <c r="AD555" s="263"/>
      <c r="AE555" s="263"/>
      <c r="AF555" s="263"/>
      <c r="AG555" s="263"/>
      <c r="AH555" s="263"/>
      <c r="AI555" s="263"/>
      <c r="AJ555" s="263"/>
      <c r="AK555" s="263"/>
      <c r="AL555" s="263"/>
      <c r="AM555" s="263"/>
      <c r="AN555" s="263"/>
      <c r="AO555" s="263"/>
      <c r="AP555" s="263"/>
      <c r="AQ555" s="263"/>
      <c r="AR555" s="263"/>
      <c r="AS555" s="263"/>
      <c r="AT555" s="263"/>
      <c r="AU555" s="263"/>
      <c r="AV555" s="263"/>
      <c r="AW555" s="263"/>
      <c r="AX555" s="263"/>
      <c r="AY555" s="263"/>
      <c r="AZ555" s="263"/>
      <c r="BA555" s="263"/>
      <c r="BB555" s="263"/>
      <c r="BC555" s="263"/>
      <c r="BD555" s="263"/>
      <c r="BE555" s="263"/>
      <c r="BF555" s="263"/>
      <c r="BG555" s="263"/>
      <c r="BH555" s="263"/>
      <c r="BI555" s="263"/>
      <c r="BJ555" s="263"/>
      <c r="BK555" s="263"/>
      <c r="BL555" s="263"/>
      <c r="BM555" s="263"/>
      <c r="BN555" s="263"/>
      <c r="BO555" s="263"/>
      <c r="BP555" s="263"/>
      <c r="BQ555" s="263"/>
      <c r="BR555" s="263"/>
      <c r="BS555" s="263"/>
      <c r="BT555" s="263"/>
      <c r="BU555" s="263"/>
      <c r="BV555" s="263"/>
      <c r="BW555" s="263"/>
      <c r="BX555" s="263"/>
      <c r="BY555" s="263"/>
      <c r="BZ555" s="263"/>
      <c r="CA555" s="263"/>
      <c r="CB555" s="263"/>
      <c r="CC555" s="263"/>
      <c r="CD555" s="263"/>
      <c r="CE555" s="263"/>
      <c r="CF555" s="263"/>
      <c r="CG555" s="263"/>
      <c r="CH555" s="263"/>
      <c r="CI555" s="263"/>
      <c r="CJ555" s="263"/>
      <c r="CK555" s="263"/>
      <c r="CL555" s="263"/>
      <c r="CM555" s="263"/>
      <c r="CN555" s="263"/>
      <c r="CO555" s="263"/>
      <c r="CP555" s="263"/>
      <c r="CQ555" s="263"/>
      <c r="CR555" s="263"/>
      <c r="CS555" s="263"/>
      <c r="CT555" s="263"/>
      <c r="CU555" s="263"/>
      <c r="CV555" s="263"/>
      <c r="CW555" s="263"/>
      <c r="CX555" s="263"/>
      <c r="CY555" s="263"/>
      <c r="CZ555" s="263"/>
      <c r="DA555" s="263"/>
      <c r="DB555" s="263"/>
      <c r="DC555" s="263"/>
      <c r="DD555" s="263"/>
      <c r="DE555" s="263"/>
      <c r="DF555" s="263"/>
      <c r="DG555" s="263"/>
      <c r="DH555" s="263"/>
      <c r="DI555" s="263"/>
      <c r="DJ555" s="263"/>
      <c r="DK555" s="263"/>
      <c r="DL555" s="263"/>
      <c r="DM555" s="263"/>
      <c r="DN555" s="263"/>
      <c r="DO555" s="263"/>
      <c r="DP555" s="263"/>
      <c r="DQ555" s="263"/>
      <c r="DR555" s="263"/>
      <c r="DS555" s="263"/>
      <c r="DT555" s="263"/>
      <c r="DU555" s="263"/>
      <c r="DV555" s="263"/>
      <c r="DW555" s="263"/>
      <c r="DX555" s="263"/>
      <c r="DY555" s="263"/>
      <c r="DZ555" s="263"/>
      <c r="EA555" s="263"/>
      <c r="EB555" s="263"/>
      <c r="EC555" s="263"/>
      <c r="ED555" s="263"/>
      <c r="EE555" s="263"/>
      <c r="EF555" s="263"/>
      <c r="EG555" s="263"/>
      <c r="EH555" s="263"/>
      <c r="EI555" s="263"/>
      <c r="EJ555" s="263"/>
      <c r="EK555" s="263"/>
      <c r="EL555" s="263"/>
      <c r="EM555" s="263"/>
      <c r="EN555" s="263"/>
      <c r="EO555" s="263"/>
      <c r="EP555" s="263"/>
      <c r="EQ555" s="263"/>
      <c r="ER555" s="263"/>
      <c r="ES555" s="263"/>
      <c r="ET555" s="263"/>
      <c r="EU555" s="263"/>
      <c r="EV555" s="263"/>
      <c r="EW555" s="263"/>
      <c r="EX555" s="263"/>
      <c r="EY555" s="263"/>
      <c r="EZ555" s="263"/>
      <c r="FA555" s="263"/>
      <c r="FB555" s="263"/>
      <c r="FC555" s="263"/>
      <c r="FD555" s="263"/>
      <c r="FE555" s="263"/>
      <c r="FF555" s="263"/>
      <c r="FG555" s="263"/>
      <c r="FH555" s="263"/>
      <c r="FI555" s="263"/>
      <c r="FJ555" s="263"/>
      <c r="FK555" s="263"/>
      <c r="FL555" s="263"/>
      <c r="FM555" s="263"/>
      <c r="FN555" s="263"/>
      <c r="FO555" s="263"/>
      <c r="FP555" s="263"/>
      <c r="FQ555" s="263"/>
      <c r="FR555" s="263"/>
      <c r="FS555" s="263"/>
      <c r="FT555" s="263"/>
      <c r="FU555" s="263"/>
      <c r="FV555" s="263"/>
      <c r="FW555" s="263"/>
      <c r="FX555" s="263"/>
      <c r="FY555" s="263"/>
      <c r="FZ555" s="263"/>
      <c r="GA555" s="263"/>
      <c r="GB555" s="263"/>
      <c r="GC555" s="263"/>
      <c r="GD555" s="263"/>
      <c r="GE555" s="263"/>
      <c r="GF555" s="263"/>
      <c r="GG555" s="263"/>
      <c r="GH555" s="263"/>
      <c r="GI555" s="263"/>
      <c r="GJ555" s="263"/>
      <c r="GK555" s="263"/>
      <c r="GL555" s="263"/>
      <c r="GM555" s="263"/>
      <c r="GN555" s="263"/>
      <c r="GO555" s="263"/>
      <c r="GP555" s="263"/>
      <c r="GQ555" s="263"/>
      <c r="GR555" s="263"/>
      <c r="GS555" s="263"/>
      <c r="GT555" s="263"/>
      <c r="GU555" s="263"/>
      <c r="GV555" s="263"/>
      <c r="GW555" s="263"/>
      <c r="GX555" s="263"/>
      <c r="GY555" s="263"/>
      <c r="GZ555" s="263"/>
      <c r="HA555" s="263"/>
      <c r="HB555" s="263"/>
      <c r="HC555" s="263"/>
      <c r="HD555" s="263"/>
      <c r="HE555" s="263"/>
      <c r="HF555" s="263"/>
      <c r="HG555" s="263"/>
      <c r="HH555" s="263"/>
      <c r="HI555" s="263"/>
      <c r="HJ555" s="263"/>
      <c r="HK555" s="263"/>
      <c r="HL555" s="263"/>
      <c r="HM555" s="263"/>
      <c r="HN555" s="263"/>
      <c r="HO555" s="263"/>
      <c r="HP555" s="263"/>
      <c r="HQ555" s="263"/>
      <c r="HR555" s="263"/>
      <c r="HS555" s="263"/>
      <c r="HT555" s="263"/>
      <c r="HU555" s="263"/>
      <c r="HV555" s="263"/>
      <c r="HW555" s="263"/>
      <c r="HX555" s="263"/>
      <c r="HY555" s="263"/>
      <c r="HZ555" s="263"/>
      <c r="IA555" s="263"/>
      <c r="IB555" s="263"/>
      <c r="IC555" s="263"/>
      <c r="ID555" s="263"/>
      <c r="IE555" s="263"/>
      <c r="IF555" s="263"/>
      <c r="IG555" s="263"/>
      <c r="IH555" s="263"/>
      <c r="II555" s="263"/>
      <c r="IJ555" s="263"/>
      <c r="IK555" s="263"/>
      <c r="IL555" s="263"/>
      <c r="IM555" s="263"/>
      <c r="IN555" s="263"/>
      <c r="IO555" s="263"/>
      <c r="IP555" s="263"/>
      <c r="IQ555" s="263"/>
      <c r="IR555" s="263"/>
      <c r="IS555" s="263"/>
      <c r="IT555" s="263"/>
      <c r="IU555" s="263"/>
      <c r="IV555" s="263"/>
      <c r="IW555" s="263"/>
      <c r="IX555" s="263"/>
      <c r="IY555" s="263"/>
      <c r="IZ555" s="263"/>
      <c r="JA555" s="263"/>
      <c r="JB555" s="263"/>
      <c r="JC555" s="263"/>
      <c r="JD555" s="263"/>
      <c r="JE555" s="263"/>
      <c r="JF555" s="263"/>
      <c r="JG555" s="263"/>
      <c r="JH555" s="263"/>
      <c r="JI555" s="263"/>
      <c r="JJ555" s="263"/>
      <c r="JK555" s="263"/>
      <c r="JL555" s="263"/>
      <c r="JM555" s="263"/>
      <c r="JN555" s="263"/>
      <c r="JO555" s="263"/>
      <c r="JP555" s="263"/>
      <c r="JQ555" s="263"/>
      <c r="JR555" s="263"/>
      <c r="JS555" s="263"/>
      <c r="JT555" s="263"/>
      <c r="JU555" s="263"/>
      <c r="JV555" s="263"/>
      <c r="JW555" s="263"/>
      <c r="JX555" s="263"/>
      <c r="JY555" s="263"/>
      <c r="JZ555" s="263"/>
      <c r="KA555" s="263"/>
      <c r="KB555" s="263"/>
      <c r="KC555" s="263"/>
      <c r="KD555" s="263"/>
      <c r="KE555" s="263"/>
      <c r="KF555" s="263"/>
      <c r="KG555" s="263"/>
      <c r="KH555" s="263"/>
      <c r="KI555" s="263"/>
      <c r="KJ555" s="263"/>
      <c r="KK555" s="263"/>
      <c r="KL555" s="263"/>
      <c r="KM555" s="263"/>
      <c r="KN555" s="263"/>
      <c r="KO555" s="263"/>
      <c r="KP555" s="263"/>
      <c r="KQ555" s="263"/>
      <c r="KR555" s="263"/>
      <c r="KS555" s="263"/>
      <c r="KT555" s="263"/>
      <c r="KU555" s="263"/>
      <c r="KV555" s="263"/>
      <c r="KW555" s="263"/>
      <c r="KX555" s="263"/>
      <c r="KY555" s="263"/>
      <c r="KZ555" s="263"/>
      <c r="LA555" s="263"/>
      <c r="LB555" s="263"/>
      <c r="LC555" s="263"/>
      <c r="LD555" s="263"/>
      <c r="LE555" s="263"/>
      <c r="LF555" s="263"/>
      <c r="LG555" s="263"/>
      <c r="LH555" s="263"/>
      <c r="LI555" s="263"/>
      <c r="LJ555" s="263"/>
      <c r="LK555" s="263"/>
      <c r="LL555" s="263"/>
      <c r="LM555" s="263"/>
      <c r="LN555" s="263"/>
      <c r="LO555" s="263"/>
      <c r="LP555" s="263"/>
      <c r="LQ555" s="263"/>
      <c r="LR555" s="263"/>
      <c r="LS555" s="263"/>
      <c r="LT555" s="263"/>
      <c r="LU555" s="263"/>
      <c r="LV555" s="263"/>
      <c r="LW555" s="263"/>
      <c r="LX555" s="263"/>
      <c r="LY555" s="263"/>
      <c r="LZ555" s="263"/>
      <c r="MA555" s="263"/>
      <c r="MB555" s="263"/>
      <c r="MC555" s="263"/>
      <c r="MD555" s="263"/>
      <c r="ME555" s="263"/>
      <c r="MF555" s="263"/>
      <c r="MG555" s="263"/>
      <c r="MH555" s="263"/>
      <c r="MI555" s="263"/>
      <c r="MJ555" s="263"/>
      <c r="MK555" s="263"/>
      <c r="ML555" s="263"/>
      <c r="MM555" s="263"/>
      <c r="MN555" s="263"/>
      <c r="MO555" s="263"/>
      <c r="MP555" s="263"/>
      <c r="MQ555" s="263"/>
      <c r="MR555" s="263"/>
      <c r="MS555" s="263"/>
      <c r="MT555" s="263"/>
      <c r="MU555" s="263"/>
      <c r="MV555" s="263"/>
      <c r="MW555" s="263"/>
      <c r="MX555" s="263"/>
      <c r="MY555" s="263"/>
      <c r="MZ555" s="263"/>
      <c r="NA555" s="263"/>
      <c r="NB555" s="263"/>
      <c r="NC555" s="263"/>
      <c r="ND555" s="263"/>
      <c r="NE555" s="263"/>
      <c r="NF555" s="263"/>
      <c r="NG555" s="263"/>
      <c r="NH555" s="263"/>
      <c r="NI555" s="263"/>
      <c r="NJ555" s="263"/>
      <c r="NK555" s="263"/>
      <c r="NL555" s="263"/>
      <c r="NM555" s="263"/>
      <c r="NN555" s="263"/>
      <c r="NO555" s="263"/>
      <c r="NP555" s="263"/>
      <c r="NQ555" s="263"/>
      <c r="NR555" s="263"/>
      <c r="NS555" s="263"/>
      <c r="NT555" s="263"/>
      <c r="NU555" s="263"/>
      <c r="NV555" s="263"/>
      <c r="NW555" s="263"/>
      <c r="NX555" s="263"/>
      <c r="NY555" s="263"/>
      <c r="NZ555" s="263"/>
      <c r="OA555" s="263"/>
      <c r="OB555" s="263"/>
      <c r="OC555" s="263"/>
      <c r="OD555" s="263"/>
      <c r="OE555" s="263"/>
      <c r="OF555" s="263"/>
      <c r="OG555" s="263"/>
      <c r="OH555" s="263"/>
      <c r="OI555" s="263"/>
      <c r="OJ555" s="263"/>
      <c r="OK555" s="263"/>
      <c r="OL555" s="263"/>
      <c r="OM555" s="263"/>
      <c r="ON555" s="263"/>
      <c r="OO555" s="263"/>
      <c r="OP555" s="263"/>
      <c r="OQ555" s="263"/>
      <c r="OR555" s="263"/>
      <c r="OS555" s="263"/>
      <c r="OT555" s="263"/>
      <c r="OU555" s="263"/>
      <c r="OV555" s="263"/>
      <c r="OW555" s="263"/>
      <c r="OX555" s="263"/>
      <c r="OY555" s="263"/>
      <c r="OZ555" s="263"/>
      <c r="PA555" s="263"/>
      <c r="PB555" s="263"/>
      <c r="PC555" s="263"/>
      <c r="PD555" s="263"/>
      <c r="PE555" s="263"/>
      <c r="PF555" s="263"/>
      <c r="PG555" s="263"/>
      <c r="PH555" s="263"/>
      <c r="PI555" s="263"/>
      <c r="PJ555" s="263"/>
      <c r="PK555" s="263"/>
      <c r="PL555" s="263"/>
      <c r="PM555" s="263"/>
      <c r="PN555" s="263"/>
      <c r="PO555" s="263"/>
      <c r="PP555" s="263"/>
      <c r="PQ555" s="263"/>
      <c r="PR555" s="263"/>
      <c r="PS555" s="263"/>
      <c r="PT555" s="263"/>
      <c r="PU555" s="263"/>
      <c r="PV555" s="263"/>
      <c r="PW555" s="263"/>
      <c r="PX555" s="263"/>
      <c r="PY555" s="263"/>
      <c r="PZ555" s="263"/>
      <c r="QA555" s="263"/>
      <c r="QB555" s="263"/>
      <c r="QC555" s="263"/>
      <c r="QD555" s="263"/>
      <c r="QE555" s="263"/>
      <c r="QF555" s="263"/>
      <c r="QG555" s="263"/>
      <c r="QH555" s="263"/>
      <c r="QI555" s="263"/>
      <c r="QJ555" s="263"/>
      <c r="QK555" s="263"/>
      <c r="QL555" s="263"/>
      <c r="QM555" s="263"/>
      <c r="QN555" s="263"/>
      <c r="QO555" s="263"/>
      <c r="QP555" s="263"/>
      <c r="QQ555" s="263"/>
      <c r="QR555" s="263"/>
      <c r="QS555" s="263"/>
      <c r="QT555" s="263"/>
      <c r="QU555" s="263"/>
      <c r="QV555" s="263"/>
      <c r="QW555" s="263"/>
      <c r="QX555" s="263"/>
      <c r="QY555" s="263"/>
      <c r="QZ555" s="263"/>
      <c r="RA555" s="263"/>
      <c r="RB555" s="263"/>
      <c r="RC555" s="263"/>
      <c r="RD555" s="263"/>
      <c r="RE555" s="263"/>
      <c r="RF555" s="263"/>
      <c r="RG555" s="263"/>
      <c r="RH555" s="263"/>
      <c r="RI555" s="263"/>
      <c r="RJ555" s="263"/>
      <c r="RK555" s="263"/>
      <c r="RL555" s="263"/>
      <c r="RM555" s="263"/>
      <c r="RN555" s="263"/>
      <c r="RO555" s="263"/>
      <c r="RP555" s="263"/>
      <c r="RQ555" s="263"/>
      <c r="RR555" s="263"/>
      <c r="RS555" s="263"/>
      <c r="RT555" s="263"/>
      <c r="RU555" s="263"/>
      <c r="RV555" s="263"/>
      <c r="RW555" s="263"/>
      <c r="RX555" s="263"/>
      <c r="RY555" s="263"/>
      <c r="RZ555" s="263"/>
      <c r="SA555" s="263"/>
      <c r="SB555" s="263"/>
      <c r="SC555" s="263"/>
      <c r="SD555" s="263"/>
      <c r="SE555" s="263"/>
      <c r="SF555" s="263"/>
      <c r="SG555" s="263"/>
      <c r="SH555" s="263"/>
      <c r="SI555" s="263"/>
      <c r="SJ555" s="263"/>
      <c r="SK555" s="263"/>
      <c r="SL555" s="263"/>
      <c r="SM555" s="263"/>
      <c r="SN555" s="263"/>
      <c r="SO555" s="263"/>
      <c r="SP555" s="263"/>
      <c r="SQ555" s="263"/>
      <c r="SR555" s="263"/>
      <c r="SS555" s="263"/>
      <c r="ST555" s="263"/>
      <c r="SU555" s="263"/>
      <c r="SV555" s="263"/>
      <c r="SW555" s="263"/>
      <c r="SX555" s="263"/>
      <c r="SY555" s="263"/>
      <c r="SZ555" s="263"/>
      <c r="TA555" s="263"/>
      <c r="TB555" s="263"/>
      <c r="TC555" s="263"/>
      <c r="TD555" s="263"/>
      <c r="TE555" s="263"/>
      <c r="TF555" s="263"/>
      <c r="TG555" s="263"/>
      <c r="TH555" s="263"/>
      <c r="TI555" s="263"/>
      <c r="TJ555" s="263"/>
      <c r="TK555" s="263"/>
      <c r="TL555" s="263"/>
      <c r="TM555" s="263"/>
      <c r="TN555" s="263"/>
      <c r="TO555" s="263"/>
      <c r="TP555" s="263"/>
      <c r="TQ555" s="263"/>
      <c r="TR555" s="263"/>
      <c r="TS555" s="263"/>
      <c r="TT555" s="263"/>
      <c r="TU555" s="263"/>
      <c r="TV555" s="263"/>
      <c r="TW555" s="263"/>
      <c r="TX555" s="263"/>
      <c r="TY555" s="263"/>
      <c r="TZ555" s="263"/>
      <c r="UA555" s="263"/>
      <c r="UB555" s="263"/>
      <c r="UC555" s="263"/>
      <c r="UD555" s="263"/>
      <c r="UE555" s="263"/>
      <c r="UF555" s="263"/>
      <c r="UG555" s="263"/>
      <c r="UH555" s="263"/>
      <c r="UI555" s="263"/>
      <c r="UJ555" s="263"/>
      <c r="UK555" s="263"/>
      <c r="UL555" s="263"/>
      <c r="UM555" s="263"/>
      <c r="UN555" s="263"/>
      <c r="UO555" s="263"/>
      <c r="UP555" s="263"/>
      <c r="UQ555" s="263"/>
      <c r="UR555" s="263"/>
      <c r="US555" s="263"/>
      <c r="UT555" s="263"/>
      <c r="UU555" s="263"/>
      <c r="UV555" s="263"/>
      <c r="UW555" s="263"/>
      <c r="UX555" s="263"/>
      <c r="UY555" s="263"/>
      <c r="UZ555" s="263"/>
      <c r="VA555" s="263"/>
      <c r="VB555" s="263"/>
      <c r="VC555" s="263"/>
      <c r="VD555" s="263"/>
      <c r="VE555" s="263"/>
      <c r="VF555" s="263"/>
      <c r="VG555" s="263"/>
      <c r="VH555" s="263"/>
      <c r="VI555" s="263"/>
      <c r="VJ555" s="263"/>
      <c r="VK555" s="263"/>
      <c r="VL555" s="263"/>
      <c r="VM555" s="263"/>
      <c r="VN555" s="263"/>
      <c r="VO555" s="263"/>
      <c r="VP555" s="263"/>
      <c r="VQ555" s="263"/>
      <c r="VR555" s="263"/>
      <c r="VS555" s="263"/>
      <c r="VT555" s="263"/>
      <c r="VU555" s="263"/>
      <c r="VV555" s="263"/>
      <c r="VW555" s="263"/>
      <c r="VX555" s="263"/>
      <c r="VY555" s="263"/>
      <c r="VZ555" s="263"/>
      <c r="WA555" s="263"/>
      <c r="WB555" s="263"/>
      <c r="WC555" s="263"/>
      <c r="WD555" s="263"/>
      <c r="WE555" s="263"/>
      <c r="WF555" s="263"/>
      <c r="WG555" s="263"/>
      <c r="WH555" s="263"/>
      <c r="WI555" s="263"/>
      <c r="WJ555" s="263"/>
      <c r="WK555" s="263"/>
      <c r="WL555" s="263"/>
      <c r="WM555" s="263"/>
      <c r="WN555" s="263"/>
      <c r="WO555" s="263"/>
      <c r="WP555" s="263"/>
      <c r="WQ555" s="263"/>
      <c r="WR555" s="263"/>
      <c r="WS555" s="263"/>
      <c r="WT555" s="263"/>
      <c r="WU555" s="263"/>
      <c r="WV555" s="263"/>
      <c r="WW555" s="263"/>
      <c r="WX555" s="263"/>
      <c r="WY555" s="263"/>
      <c r="WZ555" s="263"/>
      <c r="XA555" s="263"/>
      <c r="XB555" s="263"/>
      <c r="XC555" s="263"/>
      <c r="XD555" s="263"/>
      <c r="XE555" s="263"/>
      <c r="XF555" s="263"/>
      <c r="XG555" s="263"/>
      <c r="XH555" s="263"/>
      <c r="XI555" s="263"/>
      <c r="XJ555" s="263"/>
      <c r="XK555" s="263"/>
      <c r="XL555" s="263"/>
      <c r="XM555" s="263"/>
      <c r="XN555" s="263"/>
      <c r="XO555" s="263"/>
      <c r="XP555" s="263"/>
      <c r="XQ555" s="263"/>
      <c r="XR555" s="263"/>
      <c r="XS555" s="263"/>
      <c r="XT555" s="263"/>
      <c r="XU555" s="263"/>
      <c r="XV555" s="263"/>
      <c r="XW555" s="263"/>
      <c r="XX555" s="263"/>
      <c r="XY555" s="263"/>
      <c r="XZ555" s="263"/>
      <c r="YA555" s="263"/>
      <c r="YB555" s="263"/>
      <c r="YC555" s="263"/>
      <c r="YD555" s="263"/>
      <c r="YE555" s="263"/>
      <c r="YF555" s="263"/>
      <c r="YG555" s="263"/>
      <c r="YH555" s="263"/>
      <c r="YI555" s="263"/>
      <c r="YJ555" s="263"/>
      <c r="YK555" s="263"/>
      <c r="YL555" s="263"/>
      <c r="YM555" s="263"/>
      <c r="YN555" s="263"/>
      <c r="YO555" s="263"/>
      <c r="YP555" s="263"/>
      <c r="YQ555" s="263"/>
      <c r="YR555" s="263"/>
      <c r="YS555" s="263"/>
      <c r="YT555" s="263"/>
      <c r="YU555" s="263"/>
      <c r="YV555" s="263"/>
      <c r="YW555" s="263"/>
      <c r="YX555" s="263"/>
      <c r="YY555" s="263"/>
      <c r="YZ555" s="263"/>
      <c r="ZA555" s="263"/>
      <c r="ZB555" s="263"/>
      <c r="ZC555" s="263"/>
      <c r="ZD555" s="263"/>
      <c r="ZE555" s="263"/>
      <c r="ZF555" s="263"/>
      <c r="ZG555" s="263"/>
      <c r="ZH555" s="263"/>
      <c r="ZI555" s="263"/>
      <c r="ZJ555" s="263"/>
      <c r="ZK555" s="263"/>
      <c r="ZL555" s="263"/>
      <c r="ZM555" s="263"/>
      <c r="ZN555" s="263"/>
      <c r="ZO555" s="263"/>
      <c r="ZP555" s="263"/>
      <c r="ZQ555" s="263"/>
      <c r="ZR555" s="263"/>
      <c r="ZS555" s="263"/>
      <c r="ZT555" s="263"/>
      <c r="ZU555" s="263"/>
      <c r="ZV555" s="263"/>
      <c r="ZW555" s="263"/>
      <c r="ZX555" s="263"/>
      <c r="ZY555" s="263"/>
      <c r="ZZ555" s="263"/>
      <c r="AAA555" s="263"/>
      <c r="AAB555" s="263"/>
      <c r="AAC555" s="263"/>
      <c r="AAD555" s="263"/>
      <c r="AAE555" s="263"/>
      <c r="AAF555" s="263"/>
      <c r="AAG555" s="263"/>
      <c r="AAH555" s="263"/>
      <c r="AAI555" s="263"/>
      <c r="AAJ555" s="263"/>
      <c r="AAK555" s="263"/>
      <c r="AAL555" s="263"/>
      <c r="AAM555" s="263"/>
      <c r="AAN555" s="263"/>
      <c r="AAO555" s="263"/>
      <c r="AAP555" s="263"/>
      <c r="AAQ555" s="263"/>
      <c r="AAR555" s="263"/>
      <c r="AAS555" s="263"/>
      <c r="AAT555" s="263"/>
      <c r="AAU555" s="263"/>
      <c r="AAV555" s="263"/>
      <c r="AAW555" s="263"/>
      <c r="AAX555" s="263"/>
      <c r="AAY555" s="263"/>
      <c r="AAZ555" s="263"/>
      <c r="ABA555" s="263"/>
      <c r="ABB555" s="263"/>
      <c r="ABC555" s="263"/>
      <c r="ABD555" s="263"/>
      <c r="ABE555" s="263"/>
      <c r="ABF555" s="263"/>
      <c r="ABG555" s="263"/>
      <c r="ABH555" s="263"/>
      <c r="ABI555" s="263"/>
      <c r="ABJ555" s="263"/>
      <c r="ABK555" s="263"/>
      <c r="ABL555" s="263"/>
      <c r="ABM555" s="263"/>
      <c r="ABN555" s="263"/>
      <c r="ABO555" s="263"/>
      <c r="ABP555" s="263"/>
      <c r="ABQ555" s="263"/>
      <c r="ABR555" s="263"/>
      <c r="ABS555" s="263"/>
      <c r="ABT555" s="263"/>
      <c r="ABU555" s="263"/>
      <c r="ABV555" s="263"/>
      <c r="ABW555" s="263"/>
      <c r="ABX555" s="263"/>
      <c r="ABY555" s="263"/>
      <c r="ABZ555" s="263"/>
      <c r="ACA555" s="263"/>
      <c r="ACB555" s="263"/>
      <c r="ACC555" s="263"/>
      <c r="ACD555" s="263"/>
      <c r="ACE555" s="263"/>
      <c r="ACF555" s="263"/>
      <c r="ACG555" s="263"/>
      <c r="ACH555" s="263"/>
      <c r="ACI555" s="263"/>
      <c r="ACJ555" s="263"/>
      <c r="ACK555" s="263"/>
      <c r="ACL555" s="263"/>
      <c r="ACM555" s="263"/>
      <c r="ACN555" s="263"/>
      <c r="ACO555" s="263"/>
      <c r="ACP555" s="263"/>
      <c r="ACQ555" s="263"/>
      <c r="ACR555" s="263"/>
      <c r="ACS555" s="263"/>
      <c r="ACT555" s="263"/>
      <c r="ACU555" s="263"/>
      <c r="ACV555" s="263"/>
      <c r="ACW555" s="263"/>
      <c r="ACX555" s="263"/>
      <c r="ACY555" s="263"/>
      <c r="ACZ555" s="263"/>
      <c r="ADA555" s="263"/>
      <c r="ADB555" s="263"/>
      <c r="ADC555" s="263"/>
      <c r="ADD555" s="263"/>
      <c r="ADE555" s="263"/>
      <c r="ADF555" s="263"/>
      <c r="ADG555" s="263"/>
      <c r="ADH555" s="263"/>
      <c r="ADI555" s="263"/>
      <c r="ADJ555" s="263"/>
      <c r="ADK555" s="263"/>
      <c r="ADL555" s="263"/>
      <c r="ADM555" s="263"/>
      <c r="ADN555" s="263"/>
      <c r="ADO555" s="263"/>
      <c r="ADP555" s="263"/>
      <c r="ADQ555" s="263"/>
      <c r="ADR555" s="263"/>
      <c r="ADS555" s="263"/>
      <c r="ADT555" s="263"/>
      <c r="ADU555" s="263"/>
      <c r="ADV555" s="263"/>
      <c r="ADW555" s="263"/>
      <c r="ADX555" s="263"/>
      <c r="ADY555" s="263"/>
      <c r="ADZ555" s="263"/>
      <c r="AEA555" s="263"/>
      <c r="AEB555" s="263"/>
      <c r="AEC555" s="263"/>
      <c r="AED555" s="263"/>
      <c r="AEE555" s="263"/>
      <c r="AEF555" s="263"/>
      <c r="AEG555" s="263"/>
      <c r="AEH555" s="263"/>
      <c r="AEI555" s="263"/>
      <c r="AEJ555" s="263"/>
      <c r="AEK555" s="263"/>
      <c r="AEL555" s="263"/>
      <c r="AEM555" s="263"/>
      <c r="AEN555" s="263"/>
      <c r="AEO555" s="263"/>
      <c r="AEP555" s="263"/>
      <c r="AEQ555" s="263"/>
      <c r="AER555" s="263"/>
      <c r="AES555" s="263"/>
      <c r="AET555" s="263"/>
      <c r="AEU555" s="263"/>
      <c r="AEV555" s="263"/>
      <c r="AEW555" s="263"/>
      <c r="AEX555" s="263"/>
      <c r="AEY555" s="263"/>
      <c r="AEZ555" s="263"/>
      <c r="AFA555" s="263"/>
      <c r="AFB555" s="263"/>
      <c r="AFC555" s="263"/>
      <c r="AFD555" s="263"/>
      <c r="AFE555" s="263"/>
      <c r="AFF555" s="263"/>
      <c r="AFG555" s="263"/>
      <c r="AFH555" s="263"/>
      <c r="AFI555" s="263"/>
      <c r="AFJ555" s="263"/>
      <c r="AFK555" s="263"/>
      <c r="AFL555" s="263"/>
      <c r="AFM555" s="263"/>
      <c r="AFN555" s="263"/>
      <c r="AFO555" s="263"/>
      <c r="AFP555" s="263"/>
      <c r="AFQ555" s="263"/>
      <c r="AFR555" s="263"/>
      <c r="AFS555" s="263"/>
      <c r="AFT555" s="263"/>
      <c r="AFU555" s="263"/>
      <c r="AFV555" s="263"/>
      <c r="AFW555" s="263"/>
      <c r="AFX555" s="263"/>
      <c r="AFY555" s="263"/>
      <c r="AFZ555" s="263"/>
      <c r="AGA555" s="263"/>
      <c r="AGB555" s="263"/>
      <c r="AGC555" s="263"/>
      <c r="AGD555" s="263"/>
      <c r="AGE555" s="263"/>
      <c r="AGF555" s="263"/>
      <c r="AGG555" s="263"/>
      <c r="AGH555" s="263"/>
      <c r="AGI555" s="263"/>
      <c r="AGJ555" s="263"/>
      <c r="AGK555" s="263"/>
      <c r="AGL555" s="263"/>
      <c r="AGM555" s="263"/>
      <c r="AGN555" s="263"/>
      <c r="AGO555" s="263"/>
      <c r="AGP555" s="263"/>
      <c r="AGQ555" s="263"/>
      <c r="AGR555" s="263"/>
      <c r="AGS555" s="263"/>
      <c r="AGT555" s="263"/>
      <c r="AGU555" s="263"/>
      <c r="AGV555" s="263"/>
      <c r="AGW555" s="263"/>
      <c r="AGX555" s="263"/>
      <c r="AGY555" s="263"/>
      <c r="AGZ555" s="263"/>
      <c r="AHA555" s="263"/>
      <c r="AHB555" s="263"/>
      <c r="AHC555" s="263"/>
      <c r="AHD555" s="263"/>
      <c r="AHE555" s="263"/>
      <c r="AHF555" s="263"/>
      <c r="AHG555" s="263"/>
      <c r="AHH555" s="263"/>
      <c r="AHI555" s="263"/>
      <c r="AHJ555" s="263"/>
      <c r="AHK555" s="263"/>
      <c r="AHL555" s="263"/>
      <c r="AHM555" s="263"/>
      <c r="AHN555" s="263"/>
      <c r="AHO555" s="263"/>
      <c r="AHP555" s="263"/>
      <c r="AHQ555" s="263"/>
      <c r="AHR555" s="263"/>
      <c r="AHS555" s="263"/>
      <c r="AHT555" s="263"/>
      <c r="AHU555" s="263"/>
      <c r="AHV555" s="263"/>
      <c r="AHW555" s="263"/>
      <c r="AHX555" s="263"/>
      <c r="AHY555" s="263"/>
      <c r="AHZ555" s="263"/>
      <c r="AIA555" s="263"/>
      <c r="AIB555" s="263"/>
      <c r="AIC555" s="263"/>
      <c r="AID555" s="263"/>
      <c r="AIE555" s="263"/>
      <c r="AIF555" s="263"/>
      <c r="AIG555" s="263"/>
      <c r="AIH555" s="263"/>
      <c r="AII555" s="263"/>
      <c r="AIJ555" s="263"/>
      <c r="AIK555" s="263"/>
      <c r="AIL555" s="263"/>
      <c r="AIM555" s="263"/>
      <c r="AIN555" s="263"/>
      <c r="AIO555" s="263"/>
      <c r="AIP555" s="263"/>
      <c r="AIQ555" s="263"/>
      <c r="AIR555" s="263"/>
      <c r="AIS555" s="263"/>
      <c r="AIT555" s="263"/>
      <c r="AIU555" s="263"/>
      <c r="AIV555" s="263"/>
      <c r="AIW555" s="263"/>
      <c r="AIX555" s="263"/>
      <c r="AIY555" s="263"/>
      <c r="AIZ555" s="263"/>
      <c r="AJA555" s="263"/>
      <c r="AJB555" s="263"/>
      <c r="AJC555" s="263"/>
      <c r="AJD555" s="263"/>
      <c r="AJE555" s="263"/>
      <c r="AJF555" s="263"/>
      <c r="AJG555" s="263"/>
      <c r="AJH555" s="263"/>
      <c r="AJI555" s="263"/>
      <c r="AJJ555" s="263"/>
      <c r="AJK555" s="263"/>
      <c r="AJL555" s="263"/>
      <c r="AJM555" s="263"/>
      <c r="AJN555" s="263"/>
      <c r="AJO555" s="263"/>
      <c r="AJP555" s="263"/>
      <c r="AJQ555" s="263"/>
      <c r="AJR555" s="263"/>
      <c r="AJS555" s="263"/>
      <c r="AJT555" s="263"/>
      <c r="AJU555" s="263"/>
      <c r="AJV555" s="263"/>
      <c r="AJW555" s="263"/>
      <c r="AJX555" s="263"/>
      <c r="AJY555" s="263"/>
      <c r="AJZ555" s="263"/>
      <c r="AKA555" s="263"/>
      <c r="AKB555" s="263"/>
      <c r="AKC555" s="263"/>
      <c r="AKD555" s="263"/>
      <c r="AKE555" s="263"/>
      <c r="AKF555" s="263"/>
      <c r="AKG555" s="263"/>
      <c r="AKH555" s="263"/>
      <c r="AKI555" s="263"/>
      <c r="AKJ555" s="263"/>
      <c r="AKK555" s="263"/>
      <c r="AKL555" s="263"/>
      <c r="AKM555" s="263"/>
      <c r="AKN555" s="263"/>
      <c r="AKO555" s="263"/>
      <c r="AKP555" s="263"/>
      <c r="AKQ555" s="263"/>
      <c r="AKR555" s="263"/>
      <c r="AKS555" s="263"/>
      <c r="AKT555" s="263"/>
      <c r="AKU555" s="263"/>
      <c r="AKV555" s="263"/>
      <c r="AKW555" s="263"/>
      <c r="AKX555" s="263"/>
      <c r="AKY555" s="263"/>
      <c r="AKZ555" s="263"/>
      <c r="ALA555" s="263"/>
      <c r="ALB555" s="263"/>
      <c r="ALC555" s="263"/>
      <c r="ALD555" s="263"/>
      <c r="ALE555" s="263"/>
      <c r="ALF555" s="263"/>
      <c r="ALG555" s="263"/>
      <c r="ALH555" s="263"/>
      <c r="ALI555" s="263"/>
      <c r="ALJ555" s="263"/>
      <c r="ALK555" s="263"/>
      <c r="ALL555" s="263"/>
      <c r="ALM555" s="263"/>
      <c r="ALN555" s="263"/>
      <c r="ALO555" s="263"/>
      <c r="ALP555" s="263"/>
      <c r="ALQ555" s="263"/>
      <c r="ALR555" s="263"/>
      <c r="ALS555" s="263"/>
      <c r="ALT555" s="263"/>
      <c r="ALU555" s="263"/>
      <c r="ALV555" s="263"/>
      <c r="ALW555" s="263"/>
      <c r="ALX555" s="263"/>
      <c r="ALY555" s="263"/>
      <c r="ALZ555" s="263"/>
      <c r="AMA555" s="263"/>
      <c r="AMB555" s="263"/>
      <c r="AMC555" s="263"/>
      <c r="AMD555" s="263"/>
      <c r="AME555" s="263"/>
      <c r="AMF555" s="263"/>
      <c r="AMG555" s="263"/>
      <c r="AMH555" s="263"/>
      <c r="AMI555" s="263"/>
      <c r="AMJ555" s="263"/>
      <c r="AMK555" s="263"/>
      <c r="AML555" s="263"/>
      <c r="AMM555" s="263"/>
      <c r="AMN555" s="263"/>
      <c r="AMO555" s="263"/>
      <c r="AMP555" s="263"/>
      <c r="AMQ555" s="263"/>
      <c r="AMR555" s="263"/>
      <c r="AMS555" s="263"/>
      <c r="AMT555" s="263"/>
      <c r="AMU555" s="263"/>
      <c r="AMV555" s="263"/>
      <c r="AMW555" s="263"/>
      <c r="AMX555" s="263"/>
      <c r="AMY555" s="263"/>
      <c r="AMZ555" s="263"/>
      <c r="ANA555" s="263"/>
      <c r="ANB555" s="263"/>
      <c r="ANC555" s="263"/>
      <c r="AND555" s="263"/>
      <c r="ANE555" s="263"/>
      <c r="ANF555" s="263"/>
      <c r="ANG555" s="263"/>
      <c r="ANH555" s="263"/>
      <c r="ANI555" s="263"/>
      <c r="ANJ555" s="263"/>
      <c r="ANK555" s="263"/>
      <c r="ANL555" s="263"/>
      <c r="ANM555" s="263"/>
      <c r="ANN555" s="263"/>
      <c r="ANO555" s="263"/>
      <c r="ANP555" s="263"/>
      <c r="ANQ555" s="263"/>
      <c r="ANR555" s="263"/>
      <c r="ANS555" s="263"/>
      <c r="ANT555" s="263"/>
      <c r="ANU555" s="263"/>
      <c r="ANV555" s="263"/>
      <c r="ANW555" s="263"/>
      <c r="ANX555" s="263"/>
      <c r="ANY555" s="263"/>
      <c r="ANZ555" s="263"/>
      <c r="AOA555" s="263"/>
      <c r="AOB555" s="263"/>
      <c r="AOC555" s="263"/>
      <c r="AOD555" s="263"/>
      <c r="AOE555" s="263"/>
      <c r="AOF555" s="263"/>
      <c r="AOG555" s="263"/>
      <c r="AOH555" s="263"/>
      <c r="AOI555" s="263"/>
      <c r="AOJ555" s="263"/>
      <c r="AOK555" s="263"/>
      <c r="AOL555" s="263"/>
      <c r="AOM555" s="263"/>
      <c r="AON555" s="263"/>
      <c r="AOO555" s="263"/>
      <c r="AOP555" s="263"/>
      <c r="AOQ555" s="263"/>
      <c r="AOR555" s="263"/>
      <c r="AOS555" s="263"/>
      <c r="AOT555" s="263"/>
      <c r="AOU555" s="263"/>
    </row>
    <row r="556" spans="1:1087" s="264" customFormat="1">
      <c r="A556" s="332"/>
      <c r="B556" s="328"/>
      <c r="C556" s="292"/>
      <c r="D556" s="292"/>
      <c r="E556" s="292"/>
      <c r="F556" s="333"/>
      <c r="G556" s="334"/>
      <c r="H556" s="334"/>
      <c r="I556" s="335"/>
      <c r="J556" s="292"/>
      <c r="K556" s="336"/>
      <c r="L556" s="292"/>
      <c r="N556" s="263"/>
      <c r="O556" s="263"/>
      <c r="P556" s="263"/>
      <c r="Q556" s="263"/>
      <c r="R556" s="263"/>
      <c r="S556" s="263"/>
      <c r="T556" s="263"/>
      <c r="U556" s="263"/>
      <c r="V556" s="263"/>
      <c r="W556" s="263"/>
      <c r="X556" s="263"/>
      <c r="Y556" s="263"/>
      <c r="Z556" s="263"/>
      <c r="AA556" s="263"/>
      <c r="AB556" s="263"/>
      <c r="AC556" s="263"/>
      <c r="AD556" s="263"/>
      <c r="AE556" s="263"/>
      <c r="AF556" s="263"/>
      <c r="AG556" s="263"/>
      <c r="AH556" s="263"/>
      <c r="AI556" s="263"/>
      <c r="AJ556" s="263"/>
      <c r="AK556" s="263"/>
      <c r="AL556" s="263"/>
      <c r="AM556" s="263"/>
      <c r="AN556" s="263"/>
      <c r="AO556" s="263"/>
      <c r="AP556" s="263"/>
      <c r="AQ556" s="263"/>
      <c r="AR556" s="263"/>
      <c r="AS556" s="263"/>
      <c r="AT556" s="263"/>
      <c r="AU556" s="263"/>
      <c r="AV556" s="263"/>
      <c r="AW556" s="263"/>
      <c r="AX556" s="263"/>
      <c r="AY556" s="263"/>
      <c r="AZ556" s="263"/>
      <c r="BA556" s="263"/>
      <c r="BB556" s="263"/>
      <c r="BC556" s="263"/>
      <c r="BD556" s="263"/>
      <c r="BE556" s="263"/>
      <c r="BF556" s="263"/>
      <c r="BG556" s="263"/>
      <c r="BH556" s="263"/>
      <c r="BI556" s="263"/>
      <c r="BJ556" s="263"/>
      <c r="BK556" s="263"/>
      <c r="BL556" s="263"/>
      <c r="BM556" s="263"/>
      <c r="BN556" s="263"/>
      <c r="BO556" s="263"/>
      <c r="BP556" s="263"/>
      <c r="BQ556" s="263"/>
      <c r="BR556" s="263"/>
      <c r="BS556" s="263"/>
      <c r="BT556" s="263"/>
      <c r="BU556" s="263"/>
      <c r="BV556" s="263"/>
      <c r="BW556" s="263"/>
      <c r="BX556" s="263"/>
      <c r="BY556" s="263"/>
      <c r="BZ556" s="263"/>
      <c r="CA556" s="263"/>
      <c r="CB556" s="263"/>
      <c r="CC556" s="263"/>
      <c r="CD556" s="263"/>
      <c r="CE556" s="263"/>
      <c r="CF556" s="263"/>
      <c r="CG556" s="263"/>
      <c r="CH556" s="263"/>
      <c r="CI556" s="263"/>
      <c r="CJ556" s="263"/>
      <c r="CK556" s="263"/>
      <c r="CL556" s="263"/>
      <c r="CM556" s="263"/>
      <c r="CN556" s="263"/>
      <c r="CO556" s="263"/>
      <c r="CP556" s="263"/>
      <c r="CQ556" s="263"/>
      <c r="CR556" s="263"/>
      <c r="CS556" s="263"/>
      <c r="CT556" s="263"/>
      <c r="CU556" s="263"/>
      <c r="CV556" s="263"/>
      <c r="CW556" s="263"/>
      <c r="CX556" s="263"/>
      <c r="CY556" s="263"/>
      <c r="CZ556" s="263"/>
      <c r="DA556" s="263"/>
      <c r="DB556" s="263"/>
      <c r="DC556" s="263"/>
      <c r="DD556" s="263"/>
      <c r="DE556" s="263"/>
      <c r="DF556" s="263"/>
      <c r="DG556" s="263"/>
      <c r="DH556" s="263"/>
      <c r="DI556" s="263"/>
      <c r="DJ556" s="263"/>
      <c r="DK556" s="263"/>
      <c r="DL556" s="263"/>
      <c r="DM556" s="263"/>
      <c r="DN556" s="263"/>
      <c r="DO556" s="263"/>
      <c r="DP556" s="263"/>
      <c r="DQ556" s="263"/>
      <c r="DR556" s="263"/>
      <c r="DS556" s="263"/>
      <c r="DT556" s="263"/>
      <c r="DU556" s="263"/>
      <c r="DV556" s="263"/>
      <c r="DW556" s="263"/>
      <c r="DX556" s="263"/>
      <c r="DY556" s="263"/>
      <c r="DZ556" s="263"/>
      <c r="EA556" s="263"/>
      <c r="EB556" s="263"/>
      <c r="EC556" s="263"/>
      <c r="ED556" s="263"/>
      <c r="EE556" s="263"/>
      <c r="EF556" s="263"/>
      <c r="EG556" s="263"/>
      <c r="EH556" s="263"/>
      <c r="EI556" s="263"/>
      <c r="EJ556" s="263"/>
      <c r="EK556" s="263"/>
      <c r="EL556" s="263"/>
      <c r="EM556" s="263"/>
      <c r="EN556" s="263"/>
      <c r="EO556" s="263"/>
      <c r="EP556" s="263"/>
      <c r="EQ556" s="263"/>
      <c r="ER556" s="263"/>
      <c r="ES556" s="263"/>
      <c r="ET556" s="263"/>
      <c r="EU556" s="263"/>
      <c r="EV556" s="263"/>
      <c r="EW556" s="263"/>
      <c r="EX556" s="263"/>
      <c r="EY556" s="263"/>
      <c r="EZ556" s="263"/>
      <c r="FA556" s="263"/>
      <c r="FB556" s="263"/>
      <c r="FC556" s="263"/>
      <c r="FD556" s="263"/>
      <c r="FE556" s="263"/>
      <c r="FF556" s="263"/>
      <c r="FG556" s="263"/>
      <c r="FH556" s="263"/>
      <c r="FI556" s="263"/>
      <c r="FJ556" s="263"/>
      <c r="FK556" s="263"/>
      <c r="FL556" s="263"/>
      <c r="FM556" s="263"/>
      <c r="FN556" s="263"/>
      <c r="FO556" s="263"/>
      <c r="FP556" s="263"/>
      <c r="FQ556" s="263"/>
      <c r="FR556" s="263"/>
      <c r="FS556" s="263"/>
      <c r="FT556" s="263"/>
      <c r="FU556" s="263"/>
      <c r="FV556" s="263"/>
      <c r="FW556" s="263"/>
      <c r="FX556" s="263"/>
      <c r="FY556" s="263"/>
      <c r="FZ556" s="263"/>
      <c r="GA556" s="263"/>
      <c r="GB556" s="263"/>
      <c r="GC556" s="263"/>
      <c r="GD556" s="263"/>
      <c r="GE556" s="263"/>
      <c r="GF556" s="263"/>
      <c r="GG556" s="263"/>
      <c r="GH556" s="263"/>
      <c r="GI556" s="263"/>
      <c r="GJ556" s="263"/>
      <c r="GK556" s="263"/>
      <c r="GL556" s="263"/>
      <c r="GM556" s="263"/>
      <c r="GN556" s="263"/>
      <c r="GO556" s="263"/>
      <c r="GP556" s="263"/>
      <c r="GQ556" s="263"/>
      <c r="GR556" s="263"/>
      <c r="GS556" s="263"/>
      <c r="GT556" s="263"/>
      <c r="GU556" s="263"/>
      <c r="GV556" s="263"/>
      <c r="GW556" s="263"/>
      <c r="GX556" s="263"/>
      <c r="GY556" s="263"/>
      <c r="GZ556" s="263"/>
      <c r="HA556" s="263"/>
      <c r="HB556" s="263"/>
      <c r="HC556" s="263"/>
      <c r="HD556" s="263"/>
      <c r="HE556" s="263"/>
      <c r="HF556" s="263"/>
      <c r="HG556" s="263"/>
      <c r="HH556" s="263"/>
      <c r="HI556" s="263"/>
      <c r="HJ556" s="263"/>
      <c r="HK556" s="263"/>
      <c r="HL556" s="263"/>
      <c r="HM556" s="263"/>
      <c r="HN556" s="263"/>
      <c r="HO556" s="263"/>
      <c r="HP556" s="263"/>
      <c r="HQ556" s="263"/>
      <c r="HR556" s="263"/>
      <c r="HS556" s="263"/>
      <c r="HT556" s="263"/>
      <c r="HU556" s="263"/>
      <c r="HV556" s="263"/>
      <c r="HW556" s="263"/>
      <c r="HX556" s="263"/>
      <c r="HY556" s="263"/>
      <c r="HZ556" s="263"/>
      <c r="IA556" s="263"/>
      <c r="IB556" s="263"/>
      <c r="IC556" s="263"/>
      <c r="ID556" s="263"/>
      <c r="IE556" s="263"/>
      <c r="IF556" s="263"/>
      <c r="IG556" s="263"/>
      <c r="IH556" s="263"/>
      <c r="II556" s="263"/>
      <c r="IJ556" s="263"/>
      <c r="IK556" s="263"/>
      <c r="IL556" s="263"/>
      <c r="IM556" s="263"/>
      <c r="IN556" s="263"/>
      <c r="IO556" s="263"/>
      <c r="IP556" s="263"/>
      <c r="IQ556" s="263"/>
      <c r="IR556" s="263"/>
      <c r="IS556" s="263"/>
      <c r="IT556" s="263"/>
      <c r="IU556" s="263"/>
      <c r="IV556" s="263"/>
      <c r="IW556" s="263"/>
      <c r="IX556" s="263"/>
      <c r="IY556" s="263"/>
      <c r="IZ556" s="263"/>
      <c r="JA556" s="263"/>
      <c r="JB556" s="263"/>
      <c r="JC556" s="263"/>
      <c r="JD556" s="263"/>
      <c r="JE556" s="263"/>
      <c r="JF556" s="263"/>
      <c r="JG556" s="263"/>
      <c r="JH556" s="263"/>
      <c r="JI556" s="263"/>
      <c r="JJ556" s="263"/>
      <c r="JK556" s="263"/>
      <c r="JL556" s="263"/>
      <c r="JM556" s="263"/>
      <c r="JN556" s="263"/>
      <c r="JO556" s="263"/>
      <c r="JP556" s="263"/>
      <c r="JQ556" s="263"/>
      <c r="JR556" s="263"/>
      <c r="JS556" s="263"/>
      <c r="JT556" s="263"/>
      <c r="JU556" s="263"/>
      <c r="JV556" s="263"/>
      <c r="JW556" s="263"/>
      <c r="JX556" s="263"/>
      <c r="JY556" s="263"/>
      <c r="JZ556" s="263"/>
      <c r="KA556" s="263"/>
      <c r="KB556" s="263"/>
      <c r="KC556" s="263"/>
      <c r="KD556" s="263"/>
      <c r="KE556" s="263"/>
      <c r="KF556" s="263"/>
      <c r="KG556" s="263"/>
      <c r="KH556" s="263"/>
      <c r="KI556" s="263"/>
      <c r="KJ556" s="263"/>
      <c r="KK556" s="263"/>
      <c r="KL556" s="263"/>
      <c r="KM556" s="263"/>
      <c r="KN556" s="263"/>
      <c r="KO556" s="263"/>
      <c r="KP556" s="263"/>
      <c r="KQ556" s="263"/>
      <c r="KR556" s="263"/>
      <c r="KS556" s="263"/>
      <c r="KT556" s="263"/>
      <c r="KU556" s="263"/>
      <c r="KV556" s="263"/>
      <c r="KW556" s="263"/>
      <c r="KX556" s="263"/>
      <c r="KY556" s="263"/>
      <c r="KZ556" s="263"/>
      <c r="LA556" s="263"/>
      <c r="LB556" s="263"/>
      <c r="LC556" s="263"/>
      <c r="LD556" s="263"/>
      <c r="LE556" s="263"/>
      <c r="LF556" s="263"/>
      <c r="LG556" s="263"/>
      <c r="LH556" s="263"/>
      <c r="LI556" s="263"/>
      <c r="LJ556" s="263"/>
      <c r="LK556" s="263"/>
      <c r="LL556" s="263"/>
      <c r="LM556" s="263"/>
      <c r="LN556" s="263"/>
      <c r="LO556" s="263"/>
      <c r="LP556" s="263"/>
      <c r="LQ556" s="263"/>
      <c r="LR556" s="263"/>
      <c r="LS556" s="263"/>
      <c r="LT556" s="263"/>
      <c r="LU556" s="263"/>
      <c r="LV556" s="263"/>
      <c r="LW556" s="263"/>
      <c r="LX556" s="263"/>
      <c r="LY556" s="263"/>
      <c r="LZ556" s="263"/>
      <c r="MA556" s="263"/>
      <c r="MB556" s="263"/>
      <c r="MC556" s="263"/>
      <c r="MD556" s="263"/>
      <c r="ME556" s="263"/>
      <c r="MF556" s="263"/>
      <c r="MG556" s="263"/>
      <c r="MH556" s="263"/>
      <c r="MI556" s="263"/>
      <c r="MJ556" s="263"/>
      <c r="MK556" s="263"/>
      <c r="ML556" s="263"/>
      <c r="MM556" s="263"/>
      <c r="MN556" s="263"/>
      <c r="MO556" s="263"/>
      <c r="MP556" s="263"/>
      <c r="MQ556" s="263"/>
      <c r="MR556" s="263"/>
      <c r="MS556" s="263"/>
      <c r="MT556" s="263"/>
      <c r="MU556" s="263"/>
      <c r="MV556" s="263"/>
      <c r="MW556" s="263"/>
      <c r="MX556" s="263"/>
      <c r="MY556" s="263"/>
      <c r="MZ556" s="263"/>
      <c r="NA556" s="263"/>
      <c r="NB556" s="263"/>
      <c r="NC556" s="263"/>
      <c r="ND556" s="263"/>
      <c r="NE556" s="263"/>
      <c r="NF556" s="263"/>
      <c r="NG556" s="263"/>
      <c r="NH556" s="263"/>
      <c r="NI556" s="263"/>
      <c r="NJ556" s="263"/>
      <c r="NK556" s="263"/>
      <c r="NL556" s="263"/>
      <c r="NM556" s="263"/>
      <c r="NN556" s="263"/>
      <c r="NO556" s="263"/>
      <c r="NP556" s="263"/>
      <c r="NQ556" s="263"/>
      <c r="NR556" s="263"/>
      <c r="NS556" s="263"/>
      <c r="NT556" s="263"/>
      <c r="NU556" s="263"/>
      <c r="NV556" s="263"/>
      <c r="NW556" s="263"/>
      <c r="NX556" s="263"/>
      <c r="NY556" s="263"/>
      <c r="NZ556" s="263"/>
      <c r="OA556" s="263"/>
      <c r="OB556" s="263"/>
      <c r="OC556" s="263"/>
      <c r="OD556" s="263"/>
      <c r="OE556" s="263"/>
      <c r="OF556" s="263"/>
      <c r="OG556" s="263"/>
      <c r="OH556" s="263"/>
      <c r="OI556" s="263"/>
      <c r="OJ556" s="263"/>
      <c r="OK556" s="263"/>
      <c r="OL556" s="263"/>
      <c r="OM556" s="263"/>
      <c r="ON556" s="263"/>
      <c r="OO556" s="263"/>
      <c r="OP556" s="263"/>
      <c r="OQ556" s="263"/>
      <c r="OR556" s="263"/>
      <c r="OS556" s="263"/>
      <c r="OT556" s="263"/>
      <c r="OU556" s="263"/>
      <c r="OV556" s="263"/>
      <c r="OW556" s="263"/>
      <c r="OX556" s="263"/>
      <c r="OY556" s="263"/>
      <c r="OZ556" s="263"/>
      <c r="PA556" s="263"/>
      <c r="PB556" s="263"/>
      <c r="PC556" s="263"/>
      <c r="PD556" s="263"/>
      <c r="PE556" s="263"/>
      <c r="PF556" s="263"/>
      <c r="PG556" s="263"/>
      <c r="PH556" s="263"/>
      <c r="PI556" s="263"/>
      <c r="PJ556" s="263"/>
      <c r="PK556" s="263"/>
      <c r="PL556" s="263"/>
      <c r="PM556" s="263"/>
      <c r="PN556" s="263"/>
      <c r="PO556" s="263"/>
      <c r="PP556" s="263"/>
      <c r="PQ556" s="263"/>
      <c r="PR556" s="263"/>
      <c r="PS556" s="263"/>
      <c r="PT556" s="263"/>
      <c r="PU556" s="263"/>
      <c r="PV556" s="263"/>
      <c r="PW556" s="263"/>
      <c r="PX556" s="263"/>
      <c r="PY556" s="263"/>
      <c r="PZ556" s="263"/>
      <c r="QA556" s="263"/>
      <c r="QB556" s="263"/>
      <c r="QC556" s="263"/>
      <c r="QD556" s="263"/>
      <c r="QE556" s="263"/>
      <c r="QF556" s="263"/>
      <c r="QG556" s="263"/>
      <c r="QH556" s="263"/>
      <c r="QI556" s="263"/>
      <c r="QJ556" s="263"/>
      <c r="QK556" s="263"/>
      <c r="QL556" s="263"/>
      <c r="QM556" s="263"/>
      <c r="QN556" s="263"/>
      <c r="QO556" s="263"/>
      <c r="QP556" s="263"/>
      <c r="QQ556" s="263"/>
      <c r="QR556" s="263"/>
      <c r="QS556" s="263"/>
      <c r="QT556" s="263"/>
      <c r="QU556" s="263"/>
      <c r="QV556" s="263"/>
      <c r="QW556" s="263"/>
      <c r="QX556" s="263"/>
      <c r="QY556" s="263"/>
      <c r="QZ556" s="263"/>
      <c r="RA556" s="263"/>
      <c r="RB556" s="263"/>
      <c r="RC556" s="263"/>
      <c r="RD556" s="263"/>
      <c r="RE556" s="263"/>
      <c r="RF556" s="263"/>
      <c r="RG556" s="263"/>
      <c r="RH556" s="263"/>
      <c r="RI556" s="263"/>
      <c r="RJ556" s="263"/>
      <c r="RK556" s="263"/>
      <c r="RL556" s="263"/>
      <c r="RM556" s="263"/>
      <c r="RN556" s="263"/>
      <c r="RO556" s="263"/>
      <c r="RP556" s="263"/>
      <c r="RQ556" s="263"/>
      <c r="RR556" s="263"/>
      <c r="RS556" s="263"/>
      <c r="RT556" s="263"/>
      <c r="RU556" s="263"/>
      <c r="RV556" s="263"/>
      <c r="RW556" s="263"/>
      <c r="RX556" s="263"/>
      <c r="RY556" s="263"/>
      <c r="RZ556" s="263"/>
      <c r="SA556" s="263"/>
      <c r="SB556" s="263"/>
      <c r="SC556" s="263"/>
      <c r="SD556" s="263"/>
      <c r="SE556" s="263"/>
      <c r="SF556" s="263"/>
      <c r="SG556" s="263"/>
      <c r="SH556" s="263"/>
      <c r="SI556" s="263"/>
      <c r="SJ556" s="263"/>
      <c r="SK556" s="263"/>
      <c r="SL556" s="263"/>
      <c r="SM556" s="263"/>
      <c r="SN556" s="263"/>
      <c r="SO556" s="263"/>
      <c r="SP556" s="263"/>
      <c r="SQ556" s="263"/>
      <c r="SR556" s="263"/>
      <c r="SS556" s="263"/>
      <c r="ST556" s="263"/>
      <c r="SU556" s="263"/>
      <c r="SV556" s="263"/>
      <c r="SW556" s="263"/>
      <c r="SX556" s="263"/>
      <c r="SY556" s="263"/>
      <c r="SZ556" s="263"/>
      <c r="TA556" s="263"/>
      <c r="TB556" s="263"/>
      <c r="TC556" s="263"/>
      <c r="TD556" s="263"/>
      <c r="TE556" s="263"/>
      <c r="TF556" s="263"/>
      <c r="TG556" s="263"/>
      <c r="TH556" s="263"/>
      <c r="TI556" s="263"/>
      <c r="TJ556" s="263"/>
      <c r="TK556" s="263"/>
      <c r="TL556" s="263"/>
      <c r="TM556" s="263"/>
      <c r="TN556" s="263"/>
      <c r="TO556" s="263"/>
      <c r="TP556" s="263"/>
      <c r="TQ556" s="263"/>
      <c r="TR556" s="263"/>
      <c r="TS556" s="263"/>
      <c r="TT556" s="263"/>
      <c r="TU556" s="263"/>
      <c r="TV556" s="263"/>
      <c r="TW556" s="263"/>
      <c r="TX556" s="263"/>
      <c r="TY556" s="263"/>
      <c r="TZ556" s="263"/>
      <c r="UA556" s="263"/>
      <c r="UB556" s="263"/>
      <c r="UC556" s="263"/>
      <c r="UD556" s="263"/>
      <c r="UE556" s="263"/>
      <c r="UF556" s="263"/>
      <c r="UG556" s="263"/>
      <c r="UH556" s="263"/>
      <c r="UI556" s="263"/>
      <c r="UJ556" s="263"/>
      <c r="UK556" s="263"/>
      <c r="UL556" s="263"/>
      <c r="UM556" s="263"/>
      <c r="UN556" s="263"/>
      <c r="UO556" s="263"/>
      <c r="UP556" s="263"/>
      <c r="UQ556" s="263"/>
      <c r="UR556" s="263"/>
      <c r="US556" s="263"/>
      <c r="UT556" s="263"/>
      <c r="UU556" s="263"/>
      <c r="UV556" s="263"/>
      <c r="UW556" s="263"/>
      <c r="UX556" s="263"/>
      <c r="UY556" s="263"/>
      <c r="UZ556" s="263"/>
      <c r="VA556" s="263"/>
      <c r="VB556" s="263"/>
      <c r="VC556" s="263"/>
      <c r="VD556" s="263"/>
      <c r="VE556" s="263"/>
      <c r="VF556" s="263"/>
      <c r="VG556" s="263"/>
      <c r="VH556" s="263"/>
      <c r="VI556" s="263"/>
      <c r="VJ556" s="263"/>
      <c r="VK556" s="263"/>
      <c r="VL556" s="263"/>
      <c r="VM556" s="263"/>
      <c r="VN556" s="263"/>
      <c r="VO556" s="263"/>
      <c r="VP556" s="263"/>
      <c r="VQ556" s="263"/>
      <c r="VR556" s="263"/>
      <c r="VS556" s="263"/>
      <c r="VT556" s="263"/>
      <c r="VU556" s="263"/>
      <c r="VV556" s="263"/>
      <c r="VW556" s="263"/>
      <c r="VX556" s="263"/>
      <c r="VY556" s="263"/>
      <c r="VZ556" s="263"/>
      <c r="WA556" s="263"/>
      <c r="WB556" s="263"/>
      <c r="WC556" s="263"/>
      <c r="WD556" s="263"/>
      <c r="WE556" s="263"/>
      <c r="WF556" s="263"/>
      <c r="WG556" s="263"/>
      <c r="WH556" s="263"/>
      <c r="WI556" s="263"/>
      <c r="WJ556" s="263"/>
      <c r="WK556" s="263"/>
      <c r="WL556" s="263"/>
      <c r="WM556" s="263"/>
      <c r="WN556" s="263"/>
      <c r="WO556" s="263"/>
      <c r="WP556" s="263"/>
      <c r="WQ556" s="263"/>
      <c r="WR556" s="263"/>
      <c r="WS556" s="263"/>
      <c r="WT556" s="263"/>
      <c r="WU556" s="263"/>
      <c r="WV556" s="263"/>
      <c r="WW556" s="263"/>
      <c r="WX556" s="263"/>
      <c r="WY556" s="263"/>
      <c r="WZ556" s="263"/>
      <c r="XA556" s="263"/>
      <c r="XB556" s="263"/>
      <c r="XC556" s="263"/>
      <c r="XD556" s="263"/>
      <c r="XE556" s="263"/>
      <c r="XF556" s="263"/>
      <c r="XG556" s="263"/>
      <c r="XH556" s="263"/>
      <c r="XI556" s="263"/>
      <c r="XJ556" s="263"/>
      <c r="XK556" s="263"/>
      <c r="XL556" s="263"/>
      <c r="XM556" s="263"/>
      <c r="XN556" s="263"/>
      <c r="XO556" s="263"/>
      <c r="XP556" s="263"/>
      <c r="XQ556" s="263"/>
      <c r="XR556" s="263"/>
      <c r="XS556" s="263"/>
      <c r="XT556" s="263"/>
      <c r="XU556" s="263"/>
      <c r="XV556" s="263"/>
      <c r="XW556" s="263"/>
      <c r="XX556" s="263"/>
      <c r="XY556" s="263"/>
      <c r="XZ556" s="263"/>
      <c r="YA556" s="263"/>
      <c r="YB556" s="263"/>
      <c r="YC556" s="263"/>
      <c r="YD556" s="263"/>
      <c r="YE556" s="263"/>
      <c r="YF556" s="263"/>
      <c r="YG556" s="263"/>
      <c r="YH556" s="263"/>
      <c r="YI556" s="263"/>
      <c r="YJ556" s="263"/>
      <c r="YK556" s="263"/>
      <c r="YL556" s="263"/>
      <c r="YM556" s="263"/>
      <c r="YN556" s="263"/>
      <c r="YO556" s="263"/>
      <c r="YP556" s="263"/>
      <c r="YQ556" s="263"/>
      <c r="YR556" s="263"/>
      <c r="YS556" s="263"/>
      <c r="YT556" s="263"/>
      <c r="YU556" s="263"/>
      <c r="YV556" s="263"/>
      <c r="YW556" s="263"/>
      <c r="YX556" s="263"/>
      <c r="YY556" s="263"/>
      <c r="YZ556" s="263"/>
      <c r="ZA556" s="263"/>
      <c r="ZB556" s="263"/>
      <c r="ZC556" s="263"/>
      <c r="ZD556" s="263"/>
      <c r="ZE556" s="263"/>
      <c r="ZF556" s="263"/>
      <c r="ZG556" s="263"/>
      <c r="ZH556" s="263"/>
      <c r="ZI556" s="263"/>
      <c r="ZJ556" s="263"/>
      <c r="ZK556" s="263"/>
      <c r="ZL556" s="263"/>
      <c r="ZM556" s="263"/>
      <c r="ZN556" s="263"/>
      <c r="ZO556" s="263"/>
      <c r="ZP556" s="263"/>
      <c r="ZQ556" s="263"/>
      <c r="ZR556" s="263"/>
      <c r="ZS556" s="263"/>
      <c r="ZT556" s="263"/>
      <c r="ZU556" s="263"/>
      <c r="ZV556" s="263"/>
      <c r="ZW556" s="263"/>
      <c r="ZX556" s="263"/>
      <c r="ZY556" s="263"/>
      <c r="ZZ556" s="263"/>
      <c r="AAA556" s="263"/>
      <c r="AAB556" s="263"/>
      <c r="AAC556" s="263"/>
      <c r="AAD556" s="263"/>
      <c r="AAE556" s="263"/>
      <c r="AAF556" s="263"/>
      <c r="AAG556" s="263"/>
      <c r="AAH556" s="263"/>
      <c r="AAI556" s="263"/>
      <c r="AAJ556" s="263"/>
      <c r="AAK556" s="263"/>
      <c r="AAL556" s="263"/>
      <c r="AAM556" s="263"/>
      <c r="AAN556" s="263"/>
      <c r="AAO556" s="263"/>
      <c r="AAP556" s="263"/>
      <c r="AAQ556" s="263"/>
      <c r="AAR556" s="263"/>
      <c r="AAS556" s="263"/>
      <c r="AAT556" s="263"/>
      <c r="AAU556" s="263"/>
      <c r="AAV556" s="263"/>
      <c r="AAW556" s="263"/>
      <c r="AAX556" s="263"/>
      <c r="AAY556" s="263"/>
      <c r="AAZ556" s="263"/>
      <c r="ABA556" s="263"/>
      <c r="ABB556" s="263"/>
      <c r="ABC556" s="263"/>
      <c r="ABD556" s="263"/>
      <c r="ABE556" s="263"/>
      <c r="ABF556" s="263"/>
      <c r="ABG556" s="263"/>
      <c r="ABH556" s="263"/>
      <c r="ABI556" s="263"/>
      <c r="ABJ556" s="263"/>
      <c r="ABK556" s="263"/>
      <c r="ABL556" s="263"/>
      <c r="ABM556" s="263"/>
      <c r="ABN556" s="263"/>
      <c r="ABO556" s="263"/>
      <c r="ABP556" s="263"/>
      <c r="ABQ556" s="263"/>
      <c r="ABR556" s="263"/>
      <c r="ABS556" s="263"/>
      <c r="ABT556" s="263"/>
      <c r="ABU556" s="263"/>
      <c r="ABV556" s="263"/>
      <c r="ABW556" s="263"/>
      <c r="ABX556" s="263"/>
      <c r="ABY556" s="263"/>
      <c r="ABZ556" s="263"/>
      <c r="ACA556" s="263"/>
      <c r="ACB556" s="263"/>
      <c r="ACC556" s="263"/>
      <c r="ACD556" s="263"/>
      <c r="ACE556" s="263"/>
      <c r="ACF556" s="263"/>
      <c r="ACG556" s="263"/>
      <c r="ACH556" s="263"/>
      <c r="ACI556" s="263"/>
      <c r="ACJ556" s="263"/>
      <c r="ACK556" s="263"/>
      <c r="ACL556" s="263"/>
      <c r="ACM556" s="263"/>
      <c r="ACN556" s="263"/>
      <c r="ACO556" s="263"/>
      <c r="ACP556" s="263"/>
      <c r="ACQ556" s="263"/>
      <c r="ACR556" s="263"/>
      <c r="ACS556" s="263"/>
      <c r="ACT556" s="263"/>
      <c r="ACU556" s="263"/>
      <c r="ACV556" s="263"/>
      <c r="ACW556" s="263"/>
      <c r="ACX556" s="263"/>
      <c r="ACY556" s="263"/>
      <c r="ACZ556" s="263"/>
      <c r="ADA556" s="263"/>
      <c r="ADB556" s="263"/>
      <c r="ADC556" s="263"/>
      <c r="ADD556" s="263"/>
      <c r="ADE556" s="263"/>
      <c r="ADF556" s="263"/>
      <c r="ADG556" s="263"/>
      <c r="ADH556" s="263"/>
      <c r="ADI556" s="263"/>
      <c r="ADJ556" s="263"/>
      <c r="ADK556" s="263"/>
      <c r="ADL556" s="263"/>
      <c r="ADM556" s="263"/>
      <c r="ADN556" s="263"/>
      <c r="ADO556" s="263"/>
      <c r="ADP556" s="263"/>
      <c r="ADQ556" s="263"/>
      <c r="ADR556" s="263"/>
      <c r="ADS556" s="263"/>
      <c r="ADT556" s="263"/>
      <c r="ADU556" s="263"/>
      <c r="ADV556" s="263"/>
      <c r="ADW556" s="263"/>
      <c r="ADX556" s="263"/>
      <c r="ADY556" s="263"/>
      <c r="ADZ556" s="263"/>
      <c r="AEA556" s="263"/>
      <c r="AEB556" s="263"/>
      <c r="AEC556" s="263"/>
      <c r="AED556" s="263"/>
      <c r="AEE556" s="263"/>
      <c r="AEF556" s="263"/>
      <c r="AEG556" s="263"/>
      <c r="AEH556" s="263"/>
      <c r="AEI556" s="263"/>
      <c r="AEJ556" s="263"/>
      <c r="AEK556" s="263"/>
      <c r="AEL556" s="263"/>
      <c r="AEM556" s="263"/>
      <c r="AEN556" s="263"/>
      <c r="AEO556" s="263"/>
      <c r="AEP556" s="263"/>
      <c r="AEQ556" s="263"/>
      <c r="AER556" s="263"/>
      <c r="AES556" s="263"/>
      <c r="AET556" s="263"/>
      <c r="AEU556" s="263"/>
      <c r="AEV556" s="263"/>
      <c r="AEW556" s="263"/>
      <c r="AEX556" s="263"/>
      <c r="AEY556" s="263"/>
      <c r="AEZ556" s="263"/>
      <c r="AFA556" s="263"/>
      <c r="AFB556" s="263"/>
      <c r="AFC556" s="263"/>
      <c r="AFD556" s="263"/>
      <c r="AFE556" s="263"/>
      <c r="AFF556" s="263"/>
      <c r="AFG556" s="263"/>
      <c r="AFH556" s="263"/>
      <c r="AFI556" s="263"/>
      <c r="AFJ556" s="263"/>
      <c r="AFK556" s="263"/>
      <c r="AFL556" s="263"/>
      <c r="AFM556" s="263"/>
      <c r="AFN556" s="263"/>
      <c r="AFO556" s="263"/>
      <c r="AFP556" s="263"/>
      <c r="AFQ556" s="263"/>
      <c r="AFR556" s="263"/>
      <c r="AFS556" s="263"/>
      <c r="AFT556" s="263"/>
      <c r="AFU556" s="263"/>
      <c r="AFV556" s="263"/>
      <c r="AFW556" s="263"/>
      <c r="AFX556" s="263"/>
      <c r="AFY556" s="263"/>
      <c r="AFZ556" s="263"/>
      <c r="AGA556" s="263"/>
      <c r="AGB556" s="263"/>
      <c r="AGC556" s="263"/>
      <c r="AGD556" s="263"/>
      <c r="AGE556" s="263"/>
      <c r="AGF556" s="263"/>
      <c r="AGG556" s="263"/>
      <c r="AGH556" s="263"/>
      <c r="AGI556" s="263"/>
      <c r="AGJ556" s="263"/>
      <c r="AGK556" s="263"/>
      <c r="AGL556" s="263"/>
      <c r="AGM556" s="263"/>
      <c r="AGN556" s="263"/>
      <c r="AGO556" s="263"/>
      <c r="AGP556" s="263"/>
      <c r="AGQ556" s="263"/>
      <c r="AGR556" s="263"/>
      <c r="AGS556" s="263"/>
      <c r="AGT556" s="263"/>
      <c r="AGU556" s="263"/>
      <c r="AGV556" s="263"/>
      <c r="AGW556" s="263"/>
      <c r="AGX556" s="263"/>
      <c r="AGY556" s="263"/>
      <c r="AGZ556" s="263"/>
      <c r="AHA556" s="263"/>
      <c r="AHB556" s="263"/>
      <c r="AHC556" s="263"/>
      <c r="AHD556" s="263"/>
      <c r="AHE556" s="263"/>
      <c r="AHF556" s="263"/>
      <c r="AHG556" s="263"/>
      <c r="AHH556" s="263"/>
      <c r="AHI556" s="263"/>
      <c r="AHJ556" s="263"/>
      <c r="AHK556" s="263"/>
      <c r="AHL556" s="263"/>
      <c r="AHM556" s="263"/>
      <c r="AHN556" s="263"/>
      <c r="AHO556" s="263"/>
      <c r="AHP556" s="263"/>
      <c r="AHQ556" s="263"/>
      <c r="AHR556" s="263"/>
      <c r="AHS556" s="263"/>
      <c r="AHT556" s="263"/>
      <c r="AHU556" s="263"/>
      <c r="AHV556" s="263"/>
      <c r="AHW556" s="263"/>
      <c r="AHX556" s="263"/>
      <c r="AHY556" s="263"/>
      <c r="AHZ556" s="263"/>
      <c r="AIA556" s="263"/>
      <c r="AIB556" s="263"/>
      <c r="AIC556" s="263"/>
      <c r="AID556" s="263"/>
      <c r="AIE556" s="263"/>
      <c r="AIF556" s="263"/>
      <c r="AIG556" s="263"/>
      <c r="AIH556" s="263"/>
      <c r="AII556" s="263"/>
      <c r="AIJ556" s="263"/>
      <c r="AIK556" s="263"/>
      <c r="AIL556" s="263"/>
      <c r="AIM556" s="263"/>
      <c r="AIN556" s="263"/>
      <c r="AIO556" s="263"/>
      <c r="AIP556" s="263"/>
      <c r="AIQ556" s="263"/>
      <c r="AIR556" s="263"/>
      <c r="AIS556" s="263"/>
      <c r="AIT556" s="263"/>
      <c r="AIU556" s="263"/>
      <c r="AIV556" s="263"/>
      <c r="AIW556" s="263"/>
      <c r="AIX556" s="263"/>
      <c r="AIY556" s="263"/>
      <c r="AIZ556" s="263"/>
      <c r="AJA556" s="263"/>
      <c r="AJB556" s="263"/>
      <c r="AJC556" s="263"/>
      <c r="AJD556" s="263"/>
      <c r="AJE556" s="263"/>
      <c r="AJF556" s="263"/>
      <c r="AJG556" s="263"/>
      <c r="AJH556" s="263"/>
      <c r="AJI556" s="263"/>
      <c r="AJJ556" s="263"/>
      <c r="AJK556" s="263"/>
      <c r="AJL556" s="263"/>
      <c r="AJM556" s="263"/>
      <c r="AJN556" s="263"/>
      <c r="AJO556" s="263"/>
      <c r="AJP556" s="263"/>
      <c r="AJQ556" s="263"/>
      <c r="AJR556" s="263"/>
      <c r="AJS556" s="263"/>
      <c r="AJT556" s="263"/>
      <c r="AJU556" s="263"/>
      <c r="AJV556" s="263"/>
      <c r="AJW556" s="263"/>
      <c r="AJX556" s="263"/>
      <c r="AJY556" s="263"/>
      <c r="AJZ556" s="263"/>
      <c r="AKA556" s="263"/>
      <c r="AKB556" s="263"/>
      <c r="AKC556" s="263"/>
      <c r="AKD556" s="263"/>
      <c r="AKE556" s="263"/>
      <c r="AKF556" s="263"/>
      <c r="AKG556" s="263"/>
      <c r="AKH556" s="263"/>
      <c r="AKI556" s="263"/>
      <c r="AKJ556" s="263"/>
      <c r="AKK556" s="263"/>
      <c r="AKL556" s="263"/>
      <c r="AKM556" s="263"/>
      <c r="AKN556" s="263"/>
      <c r="AKO556" s="263"/>
      <c r="AKP556" s="263"/>
      <c r="AKQ556" s="263"/>
      <c r="AKR556" s="263"/>
      <c r="AKS556" s="263"/>
      <c r="AKT556" s="263"/>
      <c r="AKU556" s="263"/>
      <c r="AKV556" s="263"/>
      <c r="AKW556" s="263"/>
      <c r="AKX556" s="263"/>
      <c r="AKY556" s="263"/>
      <c r="AKZ556" s="263"/>
      <c r="ALA556" s="263"/>
      <c r="ALB556" s="263"/>
      <c r="ALC556" s="263"/>
      <c r="ALD556" s="263"/>
      <c r="ALE556" s="263"/>
      <c r="ALF556" s="263"/>
      <c r="ALG556" s="263"/>
      <c r="ALH556" s="263"/>
      <c r="ALI556" s="263"/>
      <c r="ALJ556" s="263"/>
      <c r="ALK556" s="263"/>
      <c r="ALL556" s="263"/>
      <c r="ALM556" s="263"/>
      <c r="ALN556" s="263"/>
      <c r="ALO556" s="263"/>
      <c r="ALP556" s="263"/>
      <c r="ALQ556" s="263"/>
      <c r="ALR556" s="263"/>
      <c r="ALS556" s="263"/>
      <c r="ALT556" s="263"/>
      <c r="ALU556" s="263"/>
      <c r="ALV556" s="263"/>
      <c r="ALW556" s="263"/>
      <c r="ALX556" s="263"/>
      <c r="ALY556" s="263"/>
      <c r="ALZ556" s="263"/>
      <c r="AMA556" s="263"/>
      <c r="AMB556" s="263"/>
      <c r="AMC556" s="263"/>
      <c r="AMD556" s="263"/>
      <c r="AME556" s="263"/>
      <c r="AMF556" s="263"/>
      <c r="AMG556" s="263"/>
      <c r="AMH556" s="263"/>
      <c r="AMI556" s="263"/>
      <c r="AMJ556" s="263"/>
      <c r="AMK556" s="263"/>
      <c r="AML556" s="263"/>
      <c r="AMM556" s="263"/>
      <c r="AMN556" s="263"/>
      <c r="AMO556" s="263"/>
      <c r="AMP556" s="263"/>
      <c r="AMQ556" s="263"/>
      <c r="AMR556" s="263"/>
      <c r="AMS556" s="263"/>
      <c r="AMT556" s="263"/>
      <c r="AMU556" s="263"/>
      <c r="AMV556" s="263"/>
      <c r="AMW556" s="263"/>
      <c r="AMX556" s="263"/>
      <c r="AMY556" s="263"/>
      <c r="AMZ556" s="263"/>
      <c r="ANA556" s="263"/>
      <c r="ANB556" s="263"/>
      <c r="ANC556" s="263"/>
      <c r="AND556" s="263"/>
      <c r="ANE556" s="263"/>
      <c r="ANF556" s="263"/>
      <c r="ANG556" s="263"/>
      <c r="ANH556" s="263"/>
      <c r="ANI556" s="263"/>
      <c r="ANJ556" s="263"/>
      <c r="ANK556" s="263"/>
      <c r="ANL556" s="263"/>
      <c r="ANM556" s="263"/>
      <c r="ANN556" s="263"/>
      <c r="ANO556" s="263"/>
      <c r="ANP556" s="263"/>
      <c r="ANQ556" s="263"/>
      <c r="ANR556" s="263"/>
      <c r="ANS556" s="263"/>
      <c r="ANT556" s="263"/>
      <c r="ANU556" s="263"/>
      <c r="ANV556" s="263"/>
      <c r="ANW556" s="263"/>
      <c r="ANX556" s="263"/>
      <c r="ANY556" s="263"/>
      <c r="ANZ556" s="263"/>
      <c r="AOA556" s="263"/>
      <c r="AOB556" s="263"/>
      <c r="AOC556" s="263"/>
      <c r="AOD556" s="263"/>
      <c r="AOE556" s="263"/>
      <c r="AOF556" s="263"/>
      <c r="AOG556" s="263"/>
      <c r="AOH556" s="263"/>
      <c r="AOI556" s="263"/>
      <c r="AOJ556" s="263"/>
      <c r="AOK556" s="263"/>
      <c r="AOL556" s="263"/>
      <c r="AOM556" s="263"/>
      <c r="AON556" s="263"/>
      <c r="AOO556" s="263"/>
      <c r="AOP556" s="263"/>
      <c r="AOQ556" s="263"/>
      <c r="AOR556" s="263"/>
      <c r="AOS556" s="263"/>
      <c r="AOT556" s="263"/>
      <c r="AOU556" s="263"/>
    </row>
    <row r="557" spans="1:1087" s="264" customFormat="1">
      <c r="A557" s="332"/>
      <c r="B557" s="328"/>
      <c r="C557" s="292"/>
      <c r="D557" s="292"/>
      <c r="E557" s="292"/>
      <c r="F557" s="333"/>
      <c r="G557" s="334"/>
      <c r="H557" s="334"/>
      <c r="I557" s="335"/>
      <c r="J557" s="292"/>
      <c r="K557" s="336"/>
      <c r="L557" s="292"/>
      <c r="N557" s="263"/>
      <c r="O557" s="263"/>
      <c r="P557" s="263"/>
      <c r="Q557" s="263"/>
      <c r="R557" s="263"/>
      <c r="S557" s="263"/>
      <c r="T557" s="263"/>
      <c r="U557" s="263"/>
      <c r="V557" s="263"/>
      <c r="W557" s="263"/>
      <c r="X557" s="263"/>
      <c r="Y557" s="263"/>
      <c r="Z557" s="263"/>
      <c r="AA557" s="263"/>
      <c r="AB557" s="263"/>
      <c r="AC557" s="263"/>
      <c r="AD557" s="263"/>
      <c r="AE557" s="263"/>
      <c r="AF557" s="263"/>
      <c r="AG557" s="263"/>
      <c r="AH557" s="263"/>
      <c r="AI557" s="263"/>
      <c r="AJ557" s="263"/>
      <c r="AK557" s="263"/>
      <c r="AL557" s="263"/>
      <c r="AM557" s="263"/>
      <c r="AN557" s="263"/>
      <c r="AO557" s="263"/>
      <c r="AP557" s="263"/>
      <c r="AQ557" s="263"/>
      <c r="AR557" s="263"/>
      <c r="AS557" s="263"/>
      <c r="AT557" s="263"/>
      <c r="AU557" s="263"/>
      <c r="AV557" s="263"/>
      <c r="AW557" s="263"/>
      <c r="AX557" s="263"/>
      <c r="AY557" s="263"/>
      <c r="AZ557" s="263"/>
      <c r="BA557" s="263"/>
      <c r="BB557" s="263"/>
      <c r="BC557" s="263"/>
      <c r="BD557" s="263"/>
      <c r="BE557" s="263"/>
      <c r="BF557" s="263"/>
      <c r="BG557" s="263"/>
      <c r="BH557" s="263"/>
      <c r="BI557" s="263"/>
      <c r="BJ557" s="263"/>
      <c r="BK557" s="263"/>
      <c r="BL557" s="263"/>
      <c r="BM557" s="263"/>
      <c r="BN557" s="263"/>
      <c r="BO557" s="263"/>
      <c r="BP557" s="263"/>
      <c r="BQ557" s="263"/>
      <c r="BR557" s="263"/>
      <c r="BS557" s="263"/>
      <c r="BT557" s="263"/>
      <c r="BU557" s="263"/>
      <c r="BV557" s="263"/>
      <c r="BW557" s="263"/>
      <c r="BX557" s="263"/>
      <c r="BY557" s="263"/>
      <c r="BZ557" s="263"/>
      <c r="CA557" s="263"/>
      <c r="CB557" s="263"/>
      <c r="CC557" s="263"/>
      <c r="CD557" s="263"/>
      <c r="CE557" s="263"/>
      <c r="CF557" s="263"/>
      <c r="CG557" s="263"/>
      <c r="CH557" s="263"/>
      <c r="CI557" s="263"/>
      <c r="CJ557" s="263"/>
      <c r="CK557" s="263"/>
      <c r="CL557" s="263"/>
      <c r="CM557" s="263"/>
      <c r="CN557" s="263"/>
      <c r="CO557" s="263"/>
      <c r="CP557" s="263"/>
      <c r="CQ557" s="263"/>
      <c r="CR557" s="263"/>
      <c r="CS557" s="263"/>
      <c r="CT557" s="263"/>
      <c r="CU557" s="263"/>
      <c r="CV557" s="263"/>
      <c r="CW557" s="263"/>
      <c r="CX557" s="263"/>
      <c r="CY557" s="263"/>
      <c r="CZ557" s="263"/>
      <c r="DA557" s="263"/>
      <c r="DB557" s="263"/>
      <c r="DC557" s="263"/>
      <c r="DD557" s="263"/>
      <c r="DE557" s="263"/>
      <c r="DF557" s="263"/>
      <c r="DG557" s="263"/>
      <c r="DH557" s="263"/>
      <c r="DI557" s="263"/>
      <c r="DJ557" s="263"/>
      <c r="DK557" s="263"/>
      <c r="DL557" s="263"/>
      <c r="DM557" s="263"/>
      <c r="DN557" s="263"/>
      <c r="DO557" s="263"/>
      <c r="DP557" s="263"/>
      <c r="DQ557" s="263"/>
      <c r="DR557" s="263"/>
      <c r="DS557" s="263"/>
      <c r="DT557" s="263"/>
      <c r="DU557" s="263"/>
      <c r="DV557" s="263"/>
      <c r="DW557" s="263"/>
      <c r="DX557" s="263"/>
      <c r="DY557" s="263"/>
      <c r="DZ557" s="263"/>
      <c r="EA557" s="263"/>
      <c r="EB557" s="263"/>
      <c r="EC557" s="263"/>
      <c r="ED557" s="263"/>
      <c r="EE557" s="263"/>
      <c r="EF557" s="263"/>
      <c r="EG557" s="263"/>
      <c r="EH557" s="263"/>
      <c r="EI557" s="263"/>
      <c r="EJ557" s="263"/>
      <c r="EK557" s="263"/>
      <c r="EL557" s="263"/>
      <c r="EM557" s="263"/>
      <c r="EN557" s="263"/>
      <c r="EO557" s="263"/>
      <c r="EP557" s="263"/>
      <c r="EQ557" s="263"/>
      <c r="ER557" s="263"/>
      <c r="ES557" s="263"/>
      <c r="ET557" s="263"/>
      <c r="EU557" s="263"/>
      <c r="EV557" s="263"/>
      <c r="EW557" s="263"/>
      <c r="EX557" s="263"/>
      <c r="EY557" s="263"/>
      <c r="EZ557" s="263"/>
      <c r="FA557" s="263"/>
      <c r="FB557" s="263"/>
      <c r="FC557" s="263"/>
      <c r="FD557" s="263"/>
      <c r="FE557" s="263"/>
      <c r="FF557" s="263"/>
      <c r="FG557" s="263"/>
      <c r="FH557" s="263"/>
      <c r="FI557" s="263"/>
      <c r="FJ557" s="263"/>
      <c r="FK557" s="263"/>
      <c r="FL557" s="263"/>
      <c r="FM557" s="263"/>
      <c r="FN557" s="263"/>
      <c r="FO557" s="263"/>
      <c r="FP557" s="263"/>
      <c r="FQ557" s="263"/>
      <c r="FR557" s="263"/>
      <c r="FS557" s="263"/>
      <c r="FT557" s="263"/>
      <c r="FU557" s="263"/>
      <c r="FV557" s="263"/>
      <c r="FW557" s="263"/>
      <c r="FX557" s="263"/>
      <c r="FY557" s="263"/>
      <c r="FZ557" s="263"/>
      <c r="GA557" s="263"/>
      <c r="GB557" s="263"/>
      <c r="GC557" s="263"/>
      <c r="GD557" s="263"/>
      <c r="GE557" s="263"/>
      <c r="GF557" s="263"/>
      <c r="GG557" s="263"/>
      <c r="GH557" s="263"/>
      <c r="GI557" s="263"/>
      <c r="GJ557" s="263"/>
      <c r="GK557" s="263"/>
      <c r="GL557" s="263"/>
      <c r="GM557" s="263"/>
      <c r="GN557" s="263"/>
      <c r="GO557" s="263"/>
      <c r="GP557" s="263"/>
      <c r="GQ557" s="263"/>
      <c r="GR557" s="263"/>
      <c r="GS557" s="263"/>
      <c r="GT557" s="263"/>
      <c r="GU557" s="263"/>
      <c r="GV557" s="263"/>
      <c r="GW557" s="263"/>
      <c r="GX557" s="263"/>
      <c r="GY557" s="263"/>
      <c r="GZ557" s="263"/>
      <c r="HA557" s="263"/>
      <c r="HB557" s="263"/>
      <c r="HC557" s="263"/>
      <c r="HD557" s="263"/>
      <c r="HE557" s="263"/>
      <c r="HF557" s="263"/>
      <c r="HG557" s="263"/>
      <c r="HH557" s="263"/>
      <c r="HI557" s="263"/>
      <c r="HJ557" s="263"/>
      <c r="HK557" s="263"/>
      <c r="HL557" s="263"/>
      <c r="HM557" s="263"/>
      <c r="HN557" s="263"/>
      <c r="HO557" s="263"/>
      <c r="HP557" s="263"/>
      <c r="HQ557" s="263"/>
      <c r="HR557" s="263"/>
      <c r="HS557" s="263"/>
      <c r="HT557" s="263"/>
      <c r="HU557" s="263"/>
      <c r="HV557" s="263"/>
      <c r="HW557" s="263"/>
      <c r="HX557" s="263"/>
      <c r="HY557" s="263"/>
      <c r="HZ557" s="263"/>
      <c r="IA557" s="263"/>
      <c r="IB557" s="263"/>
      <c r="IC557" s="263"/>
      <c r="ID557" s="263"/>
      <c r="IE557" s="263"/>
      <c r="IF557" s="263"/>
      <c r="IG557" s="263"/>
      <c r="IH557" s="263"/>
      <c r="II557" s="263"/>
      <c r="IJ557" s="263"/>
      <c r="IK557" s="263"/>
      <c r="IL557" s="263"/>
      <c r="IM557" s="263"/>
      <c r="IN557" s="263"/>
      <c r="IO557" s="263"/>
      <c r="IP557" s="263"/>
      <c r="IQ557" s="263"/>
      <c r="IR557" s="263"/>
      <c r="IS557" s="263"/>
      <c r="IT557" s="263"/>
      <c r="IU557" s="263"/>
      <c r="IV557" s="263"/>
      <c r="IW557" s="263"/>
      <c r="IX557" s="263"/>
      <c r="IY557" s="263"/>
      <c r="IZ557" s="263"/>
      <c r="JA557" s="263"/>
      <c r="JB557" s="263"/>
      <c r="JC557" s="263"/>
      <c r="JD557" s="263"/>
      <c r="JE557" s="263"/>
      <c r="JF557" s="263"/>
      <c r="JG557" s="263"/>
      <c r="JH557" s="263"/>
      <c r="JI557" s="263"/>
      <c r="JJ557" s="263"/>
      <c r="JK557" s="263"/>
      <c r="JL557" s="263"/>
      <c r="JM557" s="263"/>
      <c r="JN557" s="263"/>
      <c r="JO557" s="263"/>
      <c r="JP557" s="263"/>
      <c r="JQ557" s="263"/>
      <c r="JR557" s="263"/>
      <c r="JS557" s="263"/>
      <c r="JT557" s="263"/>
      <c r="JU557" s="263"/>
      <c r="JV557" s="263"/>
      <c r="JW557" s="263"/>
      <c r="JX557" s="263"/>
      <c r="JY557" s="263"/>
      <c r="JZ557" s="263"/>
      <c r="KA557" s="263"/>
      <c r="KB557" s="263"/>
      <c r="KC557" s="263"/>
      <c r="KD557" s="263"/>
      <c r="KE557" s="263"/>
      <c r="KF557" s="263"/>
      <c r="KG557" s="263"/>
      <c r="KH557" s="263"/>
      <c r="KI557" s="263"/>
      <c r="KJ557" s="263"/>
      <c r="KK557" s="263"/>
      <c r="KL557" s="263"/>
      <c r="KM557" s="263"/>
      <c r="KN557" s="263"/>
      <c r="KO557" s="263"/>
      <c r="KP557" s="263"/>
      <c r="KQ557" s="263"/>
      <c r="KR557" s="263"/>
      <c r="KS557" s="263"/>
      <c r="KT557" s="263"/>
      <c r="KU557" s="263"/>
      <c r="KV557" s="263"/>
      <c r="KW557" s="263"/>
      <c r="KX557" s="263"/>
      <c r="KY557" s="263"/>
      <c r="KZ557" s="263"/>
      <c r="LA557" s="263"/>
      <c r="LB557" s="263"/>
      <c r="LC557" s="263"/>
      <c r="LD557" s="263"/>
      <c r="LE557" s="263"/>
      <c r="LF557" s="263"/>
      <c r="LG557" s="263"/>
      <c r="LH557" s="263"/>
      <c r="LI557" s="263"/>
      <c r="LJ557" s="263"/>
      <c r="LK557" s="263"/>
      <c r="LL557" s="263"/>
      <c r="LM557" s="263"/>
      <c r="LN557" s="263"/>
      <c r="LO557" s="263"/>
      <c r="LP557" s="263"/>
      <c r="LQ557" s="263"/>
      <c r="LR557" s="263"/>
      <c r="LS557" s="263"/>
      <c r="LT557" s="263"/>
      <c r="LU557" s="263"/>
      <c r="LV557" s="263"/>
      <c r="LW557" s="263"/>
      <c r="LX557" s="263"/>
      <c r="LY557" s="263"/>
      <c r="LZ557" s="263"/>
      <c r="MA557" s="263"/>
      <c r="MB557" s="263"/>
      <c r="MC557" s="263"/>
      <c r="MD557" s="263"/>
      <c r="ME557" s="263"/>
      <c r="MF557" s="263"/>
      <c r="MG557" s="263"/>
      <c r="MH557" s="263"/>
      <c r="MI557" s="263"/>
      <c r="MJ557" s="263"/>
      <c r="MK557" s="263"/>
      <c r="ML557" s="263"/>
      <c r="MM557" s="263"/>
      <c r="MN557" s="263"/>
      <c r="MO557" s="263"/>
      <c r="MP557" s="263"/>
      <c r="MQ557" s="263"/>
      <c r="MR557" s="263"/>
      <c r="MS557" s="263"/>
      <c r="MT557" s="263"/>
      <c r="MU557" s="263"/>
      <c r="MV557" s="263"/>
      <c r="MW557" s="263"/>
      <c r="MX557" s="263"/>
      <c r="MY557" s="263"/>
      <c r="MZ557" s="263"/>
      <c r="NA557" s="263"/>
      <c r="NB557" s="263"/>
      <c r="NC557" s="263"/>
      <c r="ND557" s="263"/>
      <c r="NE557" s="263"/>
      <c r="NF557" s="263"/>
      <c r="NG557" s="263"/>
      <c r="NH557" s="263"/>
      <c r="NI557" s="263"/>
      <c r="NJ557" s="263"/>
      <c r="NK557" s="263"/>
      <c r="NL557" s="263"/>
      <c r="NM557" s="263"/>
      <c r="NN557" s="263"/>
      <c r="NO557" s="263"/>
      <c r="NP557" s="263"/>
      <c r="NQ557" s="263"/>
      <c r="NR557" s="263"/>
      <c r="NS557" s="263"/>
      <c r="NT557" s="263"/>
      <c r="NU557" s="263"/>
      <c r="NV557" s="263"/>
      <c r="NW557" s="263"/>
      <c r="NX557" s="263"/>
      <c r="NY557" s="263"/>
      <c r="NZ557" s="263"/>
      <c r="OA557" s="263"/>
      <c r="OB557" s="263"/>
      <c r="OC557" s="263"/>
      <c r="OD557" s="263"/>
      <c r="OE557" s="263"/>
      <c r="OF557" s="263"/>
      <c r="OG557" s="263"/>
      <c r="OH557" s="263"/>
      <c r="OI557" s="263"/>
      <c r="OJ557" s="263"/>
      <c r="OK557" s="263"/>
      <c r="OL557" s="263"/>
      <c r="OM557" s="263"/>
      <c r="ON557" s="263"/>
      <c r="OO557" s="263"/>
      <c r="OP557" s="263"/>
      <c r="OQ557" s="263"/>
      <c r="OR557" s="263"/>
      <c r="OS557" s="263"/>
      <c r="OT557" s="263"/>
      <c r="OU557" s="263"/>
      <c r="OV557" s="263"/>
      <c r="OW557" s="263"/>
      <c r="OX557" s="263"/>
      <c r="OY557" s="263"/>
      <c r="OZ557" s="263"/>
      <c r="PA557" s="263"/>
      <c r="PB557" s="263"/>
      <c r="PC557" s="263"/>
      <c r="PD557" s="263"/>
      <c r="PE557" s="263"/>
      <c r="PF557" s="263"/>
      <c r="PG557" s="263"/>
      <c r="PH557" s="263"/>
      <c r="PI557" s="263"/>
      <c r="PJ557" s="263"/>
      <c r="PK557" s="263"/>
      <c r="PL557" s="263"/>
      <c r="PM557" s="263"/>
      <c r="PN557" s="263"/>
      <c r="PO557" s="263"/>
      <c r="PP557" s="263"/>
      <c r="PQ557" s="263"/>
      <c r="PR557" s="263"/>
      <c r="PS557" s="263"/>
      <c r="PT557" s="263"/>
      <c r="PU557" s="263"/>
      <c r="PV557" s="263"/>
      <c r="PW557" s="263"/>
      <c r="PX557" s="263"/>
      <c r="PY557" s="263"/>
      <c r="PZ557" s="263"/>
      <c r="QA557" s="263"/>
      <c r="QB557" s="263"/>
      <c r="QC557" s="263"/>
      <c r="QD557" s="263"/>
      <c r="QE557" s="263"/>
      <c r="QF557" s="263"/>
      <c r="QG557" s="263"/>
      <c r="QH557" s="263"/>
      <c r="QI557" s="263"/>
      <c r="QJ557" s="263"/>
      <c r="QK557" s="263"/>
      <c r="QL557" s="263"/>
      <c r="QM557" s="263"/>
      <c r="QN557" s="263"/>
      <c r="QO557" s="263"/>
      <c r="QP557" s="263"/>
      <c r="QQ557" s="263"/>
      <c r="QR557" s="263"/>
      <c r="QS557" s="263"/>
      <c r="QT557" s="263"/>
      <c r="QU557" s="263"/>
      <c r="QV557" s="263"/>
      <c r="QW557" s="263"/>
      <c r="QX557" s="263"/>
      <c r="QY557" s="263"/>
      <c r="QZ557" s="263"/>
      <c r="RA557" s="263"/>
      <c r="RB557" s="263"/>
      <c r="RC557" s="263"/>
      <c r="RD557" s="263"/>
      <c r="RE557" s="263"/>
      <c r="RF557" s="263"/>
      <c r="RG557" s="263"/>
      <c r="RH557" s="263"/>
      <c r="RI557" s="263"/>
      <c r="RJ557" s="263"/>
      <c r="RK557" s="263"/>
      <c r="RL557" s="263"/>
      <c r="RM557" s="263"/>
      <c r="RN557" s="263"/>
      <c r="RO557" s="263"/>
      <c r="RP557" s="263"/>
      <c r="RQ557" s="263"/>
      <c r="RR557" s="263"/>
      <c r="RS557" s="263"/>
      <c r="RT557" s="263"/>
      <c r="RU557" s="263"/>
      <c r="RV557" s="263"/>
      <c r="RW557" s="263"/>
      <c r="RX557" s="263"/>
      <c r="RY557" s="263"/>
      <c r="RZ557" s="263"/>
      <c r="SA557" s="263"/>
      <c r="SB557" s="263"/>
      <c r="SC557" s="263"/>
      <c r="SD557" s="263"/>
      <c r="SE557" s="263"/>
      <c r="SF557" s="263"/>
      <c r="SG557" s="263"/>
      <c r="SH557" s="263"/>
      <c r="SI557" s="263"/>
      <c r="SJ557" s="263"/>
      <c r="SK557" s="263"/>
      <c r="SL557" s="263"/>
      <c r="SM557" s="263"/>
      <c r="SN557" s="263"/>
      <c r="SO557" s="263"/>
      <c r="SP557" s="263"/>
      <c r="SQ557" s="263"/>
      <c r="SR557" s="263"/>
      <c r="SS557" s="263"/>
      <c r="ST557" s="263"/>
      <c r="SU557" s="263"/>
      <c r="SV557" s="263"/>
      <c r="SW557" s="263"/>
      <c r="SX557" s="263"/>
      <c r="SY557" s="263"/>
      <c r="SZ557" s="263"/>
      <c r="TA557" s="263"/>
      <c r="TB557" s="263"/>
      <c r="TC557" s="263"/>
      <c r="TD557" s="263"/>
      <c r="TE557" s="263"/>
      <c r="TF557" s="263"/>
      <c r="TG557" s="263"/>
      <c r="TH557" s="263"/>
      <c r="TI557" s="263"/>
      <c r="TJ557" s="263"/>
      <c r="TK557" s="263"/>
      <c r="TL557" s="263"/>
      <c r="TM557" s="263"/>
      <c r="TN557" s="263"/>
      <c r="TO557" s="263"/>
      <c r="TP557" s="263"/>
      <c r="TQ557" s="263"/>
      <c r="TR557" s="263"/>
      <c r="TS557" s="263"/>
      <c r="TT557" s="263"/>
      <c r="TU557" s="263"/>
      <c r="TV557" s="263"/>
      <c r="TW557" s="263"/>
      <c r="TX557" s="263"/>
      <c r="TY557" s="263"/>
      <c r="TZ557" s="263"/>
      <c r="UA557" s="263"/>
      <c r="UB557" s="263"/>
      <c r="UC557" s="263"/>
      <c r="UD557" s="263"/>
      <c r="UE557" s="263"/>
      <c r="UF557" s="263"/>
      <c r="UG557" s="263"/>
      <c r="UH557" s="263"/>
      <c r="UI557" s="263"/>
      <c r="UJ557" s="263"/>
      <c r="UK557" s="263"/>
      <c r="UL557" s="263"/>
      <c r="UM557" s="263"/>
      <c r="UN557" s="263"/>
      <c r="UO557" s="263"/>
      <c r="UP557" s="263"/>
      <c r="UQ557" s="263"/>
      <c r="UR557" s="263"/>
      <c r="US557" s="263"/>
      <c r="UT557" s="263"/>
      <c r="UU557" s="263"/>
      <c r="UV557" s="263"/>
      <c r="UW557" s="263"/>
      <c r="UX557" s="263"/>
      <c r="UY557" s="263"/>
      <c r="UZ557" s="263"/>
      <c r="VA557" s="263"/>
      <c r="VB557" s="263"/>
      <c r="VC557" s="263"/>
      <c r="VD557" s="263"/>
      <c r="VE557" s="263"/>
      <c r="VF557" s="263"/>
      <c r="VG557" s="263"/>
      <c r="VH557" s="263"/>
      <c r="VI557" s="263"/>
      <c r="VJ557" s="263"/>
      <c r="VK557" s="263"/>
      <c r="VL557" s="263"/>
      <c r="VM557" s="263"/>
      <c r="VN557" s="263"/>
      <c r="VO557" s="263"/>
      <c r="VP557" s="263"/>
      <c r="VQ557" s="263"/>
      <c r="VR557" s="263"/>
      <c r="VS557" s="263"/>
      <c r="VT557" s="263"/>
      <c r="VU557" s="263"/>
      <c r="VV557" s="263"/>
      <c r="VW557" s="263"/>
      <c r="VX557" s="263"/>
      <c r="VY557" s="263"/>
      <c r="VZ557" s="263"/>
      <c r="WA557" s="263"/>
      <c r="WB557" s="263"/>
      <c r="WC557" s="263"/>
      <c r="WD557" s="263"/>
      <c r="WE557" s="263"/>
      <c r="WF557" s="263"/>
      <c r="WG557" s="263"/>
      <c r="WH557" s="263"/>
      <c r="WI557" s="263"/>
      <c r="WJ557" s="263"/>
      <c r="WK557" s="263"/>
      <c r="WL557" s="263"/>
      <c r="WM557" s="263"/>
      <c r="WN557" s="263"/>
      <c r="WO557" s="263"/>
      <c r="WP557" s="263"/>
      <c r="WQ557" s="263"/>
      <c r="WR557" s="263"/>
      <c r="WS557" s="263"/>
      <c r="WT557" s="263"/>
      <c r="WU557" s="263"/>
      <c r="WV557" s="263"/>
      <c r="WW557" s="263"/>
      <c r="WX557" s="263"/>
      <c r="WY557" s="263"/>
      <c r="WZ557" s="263"/>
      <c r="XA557" s="263"/>
      <c r="XB557" s="263"/>
      <c r="XC557" s="263"/>
      <c r="XD557" s="263"/>
      <c r="XE557" s="263"/>
      <c r="XF557" s="263"/>
      <c r="XG557" s="263"/>
      <c r="XH557" s="263"/>
      <c r="XI557" s="263"/>
      <c r="XJ557" s="263"/>
      <c r="XK557" s="263"/>
      <c r="XL557" s="263"/>
      <c r="XM557" s="263"/>
      <c r="XN557" s="263"/>
      <c r="XO557" s="263"/>
      <c r="XP557" s="263"/>
      <c r="XQ557" s="263"/>
      <c r="XR557" s="263"/>
      <c r="XS557" s="263"/>
      <c r="XT557" s="263"/>
      <c r="XU557" s="263"/>
      <c r="XV557" s="263"/>
      <c r="XW557" s="263"/>
      <c r="XX557" s="263"/>
      <c r="XY557" s="263"/>
      <c r="XZ557" s="263"/>
      <c r="YA557" s="263"/>
      <c r="YB557" s="263"/>
      <c r="YC557" s="263"/>
      <c r="YD557" s="263"/>
      <c r="YE557" s="263"/>
      <c r="YF557" s="263"/>
      <c r="YG557" s="263"/>
      <c r="YH557" s="263"/>
      <c r="YI557" s="263"/>
      <c r="YJ557" s="263"/>
      <c r="YK557" s="263"/>
      <c r="YL557" s="263"/>
      <c r="YM557" s="263"/>
      <c r="YN557" s="263"/>
      <c r="YO557" s="263"/>
      <c r="YP557" s="263"/>
      <c r="YQ557" s="263"/>
      <c r="YR557" s="263"/>
      <c r="YS557" s="263"/>
      <c r="YT557" s="263"/>
      <c r="YU557" s="263"/>
      <c r="YV557" s="263"/>
      <c r="YW557" s="263"/>
      <c r="YX557" s="263"/>
      <c r="YY557" s="263"/>
      <c r="YZ557" s="263"/>
      <c r="ZA557" s="263"/>
      <c r="ZB557" s="263"/>
      <c r="ZC557" s="263"/>
      <c r="ZD557" s="263"/>
      <c r="ZE557" s="263"/>
      <c r="ZF557" s="263"/>
      <c r="ZG557" s="263"/>
      <c r="ZH557" s="263"/>
      <c r="ZI557" s="263"/>
      <c r="ZJ557" s="263"/>
      <c r="ZK557" s="263"/>
      <c r="ZL557" s="263"/>
      <c r="ZM557" s="263"/>
      <c r="ZN557" s="263"/>
      <c r="ZO557" s="263"/>
      <c r="ZP557" s="263"/>
      <c r="ZQ557" s="263"/>
      <c r="ZR557" s="263"/>
      <c r="ZS557" s="263"/>
      <c r="ZT557" s="263"/>
      <c r="ZU557" s="263"/>
      <c r="ZV557" s="263"/>
      <c r="ZW557" s="263"/>
      <c r="ZX557" s="263"/>
      <c r="ZY557" s="263"/>
      <c r="ZZ557" s="263"/>
      <c r="AAA557" s="263"/>
      <c r="AAB557" s="263"/>
      <c r="AAC557" s="263"/>
      <c r="AAD557" s="263"/>
      <c r="AAE557" s="263"/>
      <c r="AAF557" s="263"/>
      <c r="AAG557" s="263"/>
      <c r="AAH557" s="263"/>
      <c r="AAI557" s="263"/>
      <c r="AAJ557" s="263"/>
      <c r="AAK557" s="263"/>
      <c r="AAL557" s="263"/>
      <c r="AAM557" s="263"/>
      <c r="AAN557" s="263"/>
      <c r="AAO557" s="263"/>
      <c r="AAP557" s="263"/>
      <c r="AAQ557" s="263"/>
      <c r="AAR557" s="263"/>
      <c r="AAS557" s="263"/>
      <c r="AAT557" s="263"/>
      <c r="AAU557" s="263"/>
      <c r="AAV557" s="263"/>
      <c r="AAW557" s="263"/>
      <c r="AAX557" s="263"/>
      <c r="AAY557" s="263"/>
      <c r="AAZ557" s="263"/>
      <c r="ABA557" s="263"/>
      <c r="ABB557" s="263"/>
      <c r="ABC557" s="263"/>
      <c r="ABD557" s="263"/>
      <c r="ABE557" s="263"/>
      <c r="ABF557" s="263"/>
      <c r="ABG557" s="263"/>
      <c r="ABH557" s="263"/>
      <c r="ABI557" s="263"/>
      <c r="ABJ557" s="263"/>
      <c r="ABK557" s="263"/>
      <c r="ABL557" s="263"/>
      <c r="ABM557" s="263"/>
      <c r="ABN557" s="263"/>
      <c r="ABO557" s="263"/>
      <c r="ABP557" s="263"/>
      <c r="ABQ557" s="263"/>
      <c r="ABR557" s="263"/>
      <c r="ABS557" s="263"/>
      <c r="ABT557" s="263"/>
      <c r="ABU557" s="263"/>
      <c r="ABV557" s="263"/>
      <c r="ABW557" s="263"/>
      <c r="ABX557" s="263"/>
      <c r="ABY557" s="263"/>
      <c r="ABZ557" s="263"/>
      <c r="ACA557" s="263"/>
      <c r="ACB557" s="263"/>
      <c r="ACC557" s="263"/>
      <c r="ACD557" s="263"/>
      <c r="ACE557" s="263"/>
      <c r="ACF557" s="263"/>
      <c r="ACG557" s="263"/>
      <c r="ACH557" s="263"/>
      <c r="ACI557" s="263"/>
      <c r="ACJ557" s="263"/>
      <c r="ACK557" s="263"/>
      <c r="ACL557" s="263"/>
      <c r="ACM557" s="263"/>
      <c r="ACN557" s="263"/>
      <c r="ACO557" s="263"/>
      <c r="ACP557" s="263"/>
      <c r="ACQ557" s="263"/>
      <c r="ACR557" s="263"/>
      <c r="ACS557" s="263"/>
      <c r="ACT557" s="263"/>
      <c r="ACU557" s="263"/>
      <c r="ACV557" s="263"/>
      <c r="ACW557" s="263"/>
      <c r="ACX557" s="263"/>
      <c r="ACY557" s="263"/>
      <c r="ACZ557" s="263"/>
      <c r="ADA557" s="263"/>
      <c r="ADB557" s="263"/>
      <c r="ADC557" s="263"/>
      <c r="ADD557" s="263"/>
      <c r="ADE557" s="263"/>
      <c r="ADF557" s="263"/>
      <c r="ADG557" s="263"/>
      <c r="ADH557" s="263"/>
      <c r="ADI557" s="263"/>
      <c r="ADJ557" s="263"/>
      <c r="ADK557" s="263"/>
      <c r="ADL557" s="263"/>
      <c r="ADM557" s="263"/>
      <c r="ADN557" s="263"/>
      <c r="ADO557" s="263"/>
      <c r="ADP557" s="263"/>
      <c r="ADQ557" s="263"/>
      <c r="ADR557" s="263"/>
      <c r="ADS557" s="263"/>
      <c r="ADT557" s="263"/>
      <c r="ADU557" s="263"/>
      <c r="ADV557" s="263"/>
      <c r="ADW557" s="263"/>
      <c r="ADX557" s="263"/>
      <c r="ADY557" s="263"/>
      <c r="ADZ557" s="263"/>
      <c r="AEA557" s="263"/>
      <c r="AEB557" s="263"/>
      <c r="AEC557" s="263"/>
      <c r="AED557" s="263"/>
      <c r="AEE557" s="263"/>
      <c r="AEF557" s="263"/>
      <c r="AEG557" s="263"/>
      <c r="AEH557" s="263"/>
      <c r="AEI557" s="263"/>
      <c r="AEJ557" s="263"/>
      <c r="AEK557" s="263"/>
      <c r="AEL557" s="263"/>
      <c r="AEM557" s="263"/>
      <c r="AEN557" s="263"/>
      <c r="AEO557" s="263"/>
      <c r="AEP557" s="263"/>
      <c r="AEQ557" s="263"/>
      <c r="AER557" s="263"/>
      <c r="AES557" s="263"/>
      <c r="AET557" s="263"/>
      <c r="AEU557" s="263"/>
      <c r="AEV557" s="263"/>
      <c r="AEW557" s="263"/>
      <c r="AEX557" s="263"/>
      <c r="AEY557" s="263"/>
      <c r="AEZ557" s="263"/>
      <c r="AFA557" s="263"/>
      <c r="AFB557" s="263"/>
      <c r="AFC557" s="263"/>
      <c r="AFD557" s="263"/>
      <c r="AFE557" s="263"/>
      <c r="AFF557" s="263"/>
      <c r="AFG557" s="263"/>
      <c r="AFH557" s="263"/>
      <c r="AFI557" s="263"/>
      <c r="AFJ557" s="263"/>
      <c r="AFK557" s="263"/>
      <c r="AFL557" s="263"/>
      <c r="AFM557" s="263"/>
      <c r="AFN557" s="263"/>
      <c r="AFO557" s="263"/>
      <c r="AFP557" s="263"/>
      <c r="AFQ557" s="263"/>
      <c r="AFR557" s="263"/>
      <c r="AFS557" s="263"/>
      <c r="AFT557" s="263"/>
      <c r="AFU557" s="263"/>
      <c r="AFV557" s="263"/>
      <c r="AFW557" s="263"/>
      <c r="AFX557" s="263"/>
      <c r="AFY557" s="263"/>
      <c r="AFZ557" s="263"/>
      <c r="AGA557" s="263"/>
      <c r="AGB557" s="263"/>
      <c r="AGC557" s="263"/>
      <c r="AGD557" s="263"/>
      <c r="AGE557" s="263"/>
      <c r="AGF557" s="263"/>
      <c r="AGG557" s="263"/>
      <c r="AGH557" s="263"/>
      <c r="AGI557" s="263"/>
      <c r="AGJ557" s="263"/>
      <c r="AGK557" s="263"/>
      <c r="AGL557" s="263"/>
      <c r="AGM557" s="263"/>
      <c r="AGN557" s="263"/>
      <c r="AGO557" s="263"/>
      <c r="AGP557" s="263"/>
      <c r="AGQ557" s="263"/>
      <c r="AGR557" s="263"/>
      <c r="AGS557" s="263"/>
      <c r="AGT557" s="263"/>
      <c r="AGU557" s="263"/>
      <c r="AGV557" s="263"/>
      <c r="AGW557" s="263"/>
      <c r="AGX557" s="263"/>
      <c r="AGY557" s="263"/>
      <c r="AGZ557" s="263"/>
      <c r="AHA557" s="263"/>
      <c r="AHB557" s="263"/>
      <c r="AHC557" s="263"/>
      <c r="AHD557" s="263"/>
      <c r="AHE557" s="263"/>
      <c r="AHF557" s="263"/>
      <c r="AHG557" s="263"/>
      <c r="AHH557" s="263"/>
      <c r="AHI557" s="263"/>
      <c r="AHJ557" s="263"/>
      <c r="AHK557" s="263"/>
      <c r="AHL557" s="263"/>
      <c r="AHM557" s="263"/>
      <c r="AHN557" s="263"/>
      <c r="AHO557" s="263"/>
      <c r="AHP557" s="263"/>
      <c r="AHQ557" s="263"/>
      <c r="AHR557" s="263"/>
      <c r="AHS557" s="263"/>
      <c r="AHT557" s="263"/>
      <c r="AHU557" s="263"/>
      <c r="AHV557" s="263"/>
      <c r="AHW557" s="263"/>
      <c r="AHX557" s="263"/>
      <c r="AHY557" s="263"/>
      <c r="AHZ557" s="263"/>
      <c r="AIA557" s="263"/>
      <c r="AIB557" s="263"/>
      <c r="AIC557" s="263"/>
      <c r="AID557" s="263"/>
      <c r="AIE557" s="263"/>
      <c r="AIF557" s="263"/>
      <c r="AIG557" s="263"/>
      <c r="AIH557" s="263"/>
      <c r="AII557" s="263"/>
      <c r="AIJ557" s="263"/>
      <c r="AIK557" s="263"/>
      <c r="AIL557" s="263"/>
      <c r="AIM557" s="263"/>
      <c r="AIN557" s="263"/>
      <c r="AIO557" s="263"/>
      <c r="AIP557" s="263"/>
      <c r="AIQ557" s="263"/>
      <c r="AIR557" s="263"/>
      <c r="AIS557" s="263"/>
      <c r="AIT557" s="263"/>
      <c r="AIU557" s="263"/>
      <c r="AIV557" s="263"/>
      <c r="AIW557" s="263"/>
      <c r="AIX557" s="263"/>
      <c r="AIY557" s="263"/>
      <c r="AIZ557" s="263"/>
      <c r="AJA557" s="263"/>
      <c r="AJB557" s="263"/>
      <c r="AJC557" s="263"/>
      <c r="AJD557" s="263"/>
      <c r="AJE557" s="263"/>
      <c r="AJF557" s="263"/>
      <c r="AJG557" s="263"/>
      <c r="AJH557" s="263"/>
      <c r="AJI557" s="263"/>
      <c r="AJJ557" s="263"/>
      <c r="AJK557" s="263"/>
      <c r="AJL557" s="263"/>
      <c r="AJM557" s="263"/>
      <c r="AJN557" s="263"/>
      <c r="AJO557" s="263"/>
      <c r="AJP557" s="263"/>
      <c r="AJQ557" s="263"/>
      <c r="AJR557" s="263"/>
      <c r="AJS557" s="263"/>
      <c r="AJT557" s="263"/>
      <c r="AJU557" s="263"/>
      <c r="AJV557" s="263"/>
      <c r="AJW557" s="263"/>
      <c r="AJX557" s="263"/>
      <c r="AJY557" s="263"/>
      <c r="AJZ557" s="263"/>
      <c r="AKA557" s="263"/>
      <c r="AKB557" s="263"/>
      <c r="AKC557" s="263"/>
      <c r="AKD557" s="263"/>
      <c r="AKE557" s="263"/>
      <c r="AKF557" s="263"/>
      <c r="AKG557" s="263"/>
      <c r="AKH557" s="263"/>
      <c r="AKI557" s="263"/>
      <c r="AKJ557" s="263"/>
      <c r="AKK557" s="263"/>
      <c r="AKL557" s="263"/>
      <c r="AKM557" s="263"/>
      <c r="AKN557" s="263"/>
      <c r="AKO557" s="263"/>
      <c r="AKP557" s="263"/>
      <c r="AKQ557" s="263"/>
      <c r="AKR557" s="263"/>
      <c r="AKS557" s="263"/>
      <c r="AKT557" s="263"/>
      <c r="AKU557" s="263"/>
      <c r="AKV557" s="263"/>
      <c r="AKW557" s="263"/>
      <c r="AKX557" s="263"/>
      <c r="AKY557" s="263"/>
      <c r="AKZ557" s="263"/>
      <c r="ALA557" s="263"/>
      <c r="ALB557" s="263"/>
      <c r="ALC557" s="263"/>
      <c r="ALD557" s="263"/>
      <c r="ALE557" s="263"/>
      <c r="ALF557" s="263"/>
      <c r="ALG557" s="263"/>
      <c r="ALH557" s="263"/>
      <c r="ALI557" s="263"/>
      <c r="ALJ557" s="263"/>
      <c r="ALK557" s="263"/>
      <c r="ALL557" s="263"/>
      <c r="ALM557" s="263"/>
      <c r="ALN557" s="263"/>
      <c r="ALO557" s="263"/>
      <c r="ALP557" s="263"/>
      <c r="ALQ557" s="263"/>
      <c r="ALR557" s="263"/>
      <c r="ALS557" s="263"/>
      <c r="ALT557" s="263"/>
      <c r="ALU557" s="263"/>
      <c r="ALV557" s="263"/>
      <c r="ALW557" s="263"/>
      <c r="ALX557" s="263"/>
      <c r="ALY557" s="263"/>
      <c r="ALZ557" s="263"/>
      <c r="AMA557" s="263"/>
      <c r="AMB557" s="263"/>
      <c r="AMC557" s="263"/>
      <c r="AMD557" s="263"/>
      <c r="AME557" s="263"/>
      <c r="AMF557" s="263"/>
      <c r="AMG557" s="263"/>
      <c r="AMH557" s="263"/>
      <c r="AMI557" s="263"/>
      <c r="AMJ557" s="263"/>
      <c r="AMK557" s="263"/>
      <c r="AML557" s="263"/>
      <c r="AMM557" s="263"/>
      <c r="AMN557" s="263"/>
      <c r="AMO557" s="263"/>
      <c r="AMP557" s="263"/>
      <c r="AMQ557" s="263"/>
      <c r="AMR557" s="263"/>
      <c r="AMS557" s="263"/>
      <c r="AMT557" s="263"/>
      <c r="AMU557" s="263"/>
      <c r="AMV557" s="263"/>
      <c r="AMW557" s="263"/>
      <c r="AMX557" s="263"/>
      <c r="AMY557" s="263"/>
      <c r="AMZ557" s="263"/>
      <c r="ANA557" s="263"/>
      <c r="ANB557" s="263"/>
      <c r="ANC557" s="263"/>
      <c r="AND557" s="263"/>
      <c r="ANE557" s="263"/>
      <c r="ANF557" s="263"/>
      <c r="ANG557" s="263"/>
      <c r="ANH557" s="263"/>
      <c r="ANI557" s="263"/>
      <c r="ANJ557" s="263"/>
      <c r="ANK557" s="263"/>
      <c r="ANL557" s="263"/>
      <c r="ANM557" s="263"/>
      <c r="ANN557" s="263"/>
      <c r="ANO557" s="263"/>
      <c r="ANP557" s="263"/>
      <c r="ANQ557" s="263"/>
      <c r="ANR557" s="263"/>
      <c r="ANS557" s="263"/>
      <c r="ANT557" s="263"/>
      <c r="ANU557" s="263"/>
      <c r="ANV557" s="263"/>
      <c r="ANW557" s="263"/>
      <c r="ANX557" s="263"/>
      <c r="ANY557" s="263"/>
      <c r="ANZ557" s="263"/>
      <c r="AOA557" s="263"/>
      <c r="AOB557" s="263"/>
      <c r="AOC557" s="263"/>
      <c r="AOD557" s="263"/>
      <c r="AOE557" s="263"/>
      <c r="AOF557" s="263"/>
      <c r="AOG557" s="263"/>
      <c r="AOH557" s="263"/>
      <c r="AOI557" s="263"/>
      <c r="AOJ557" s="263"/>
      <c r="AOK557" s="263"/>
      <c r="AOL557" s="263"/>
      <c r="AOM557" s="263"/>
      <c r="AON557" s="263"/>
      <c r="AOO557" s="263"/>
      <c r="AOP557" s="263"/>
      <c r="AOQ557" s="263"/>
      <c r="AOR557" s="263"/>
      <c r="AOS557" s="263"/>
      <c r="AOT557" s="263"/>
      <c r="AOU557" s="263"/>
    </row>
    <row r="558" spans="1:1087" s="264" customFormat="1">
      <c r="A558" s="332"/>
      <c r="B558" s="328"/>
      <c r="C558" s="292"/>
      <c r="D558" s="292"/>
      <c r="E558" s="292"/>
      <c r="F558" s="333"/>
      <c r="G558" s="334"/>
      <c r="H558" s="334"/>
      <c r="I558" s="335"/>
      <c r="J558" s="292"/>
      <c r="K558" s="336"/>
      <c r="L558" s="292"/>
      <c r="N558" s="263"/>
      <c r="O558" s="263"/>
      <c r="P558" s="263"/>
      <c r="Q558" s="263"/>
      <c r="R558" s="263"/>
      <c r="S558" s="263"/>
      <c r="T558" s="263"/>
      <c r="U558" s="263"/>
      <c r="V558" s="263"/>
      <c r="W558" s="263"/>
      <c r="X558" s="263"/>
      <c r="Y558" s="263"/>
      <c r="Z558" s="263"/>
      <c r="AA558" s="263"/>
      <c r="AB558" s="263"/>
      <c r="AC558" s="263"/>
      <c r="AD558" s="263"/>
      <c r="AE558" s="263"/>
      <c r="AF558" s="263"/>
      <c r="AG558" s="263"/>
      <c r="AH558" s="263"/>
      <c r="AI558" s="263"/>
      <c r="AJ558" s="263"/>
      <c r="AK558" s="263"/>
      <c r="AL558" s="263"/>
      <c r="AM558" s="263"/>
      <c r="AN558" s="263"/>
      <c r="AO558" s="263"/>
      <c r="AP558" s="263"/>
      <c r="AQ558" s="263"/>
      <c r="AR558" s="263"/>
      <c r="AS558" s="263"/>
      <c r="AT558" s="263"/>
      <c r="AU558" s="263"/>
      <c r="AV558" s="263"/>
      <c r="AW558" s="263"/>
      <c r="AX558" s="263"/>
      <c r="AY558" s="263"/>
      <c r="AZ558" s="263"/>
      <c r="BA558" s="263"/>
      <c r="BB558" s="263"/>
      <c r="BC558" s="263"/>
      <c r="BD558" s="263"/>
      <c r="BE558" s="263"/>
      <c r="BF558" s="263"/>
      <c r="BG558" s="263"/>
      <c r="BH558" s="263"/>
      <c r="BI558" s="263"/>
      <c r="BJ558" s="263"/>
      <c r="BK558" s="263"/>
      <c r="BL558" s="263"/>
      <c r="BM558" s="263"/>
      <c r="BN558" s="263"/>
      <c r="BO558" s="263"/>
      <c r="BP558" s="263"/>
      <c r="BQ558" s="263"/>
      <c r="BR558" s="263"/>
      <c r="BS558" s="263"/>
      <c r="BT558" s="263"/>
      <c r="BU558" s="263"/>
      <c r="BV558" s="263"/>
      <c r="BW558" s="263"/>
      <c r="BX558" s="263"/>
      <c r="BY558" s="263"/>
      <c r="BZ558" s="263"/>
      <c r="CA558" s="263"/>
      <c r="CB558" s="263"/>
      <c r="CC558" s="263"/>
      <c r="CD558" s="263"/>
      <c r="CE558" s="263"/>
      <c r="CF558" s="263"/>
      <c r="CG558" s="263"/>
      <c r="CH558" s="263"/>
      <c r="CI558" s="263"/>
      <c r="CJ558" s="263"/>
      <c r="CK558" s="263"/>
      <c r="CL558" s="263"/>
      <c r="CM558" s="263"/>
      <c r="CN558" s="263"/>
      <c r="CO558" s="263"/>
      <c r="CP558" s="263"/>
      <c r="CQ558" s="263"/>
      <c r="CR558" s="263"/>
      <c r="CS558" s="263"/>
      <c r="CT558" s="263"/>
      <c r="CU558" s="263"/>
      <c r="CV558" s="263"/>
      <c r="CW558" s="263"/>
      <c r="CX558" s="263"/>
      <c r="CY558" s="263"/>
      <c r="CZ558" s="263"/>
      <c r="DA558" s="263"/>
      <c r="DB558" s="263"/>
      <c r="DC558" s="263"/>
      <c r="DD558" s="263"/>
      <c r="DE558" s="263"/>
      <c r="DF558" s="263"/>
      <c r="DG558" s="263"/>
      <c r="DH558" s="263"/>
      <c r="DI558" s="263"/>
      <c r="DJ558" s="263"/>
      <c r="DK558" s="263"/>
      <c r="DL558" s="263"/>
      <c r="DM558" s="263"/>
      <c r="DN558" s="263"/>
      <c r="DO558" s="263"/>
      <c r="DP558" s="263"/>
      <c r="DQ558" s="263"/>
      <c r="DR558" s="263"/>
      <c r="DS558" s="263"/>
      <c r="DT558" s="263"/>
      <c r="DU558" s="263"/>
      <c r="DV558" s="263"/>
      <c r="DW558" s="263"/>
      <c r="DX558" s="263"/>
      <c r="DY558" s="263"/>
      <c r="DZ558" s="263"/>
      <c r="EA558" s="263"/>
      <c r="EB558" s="263"/>
      <c r="EC558" s="263"/>
      <c r="ED558" s="263"/>
      <c r="EE558" s="263"/>
      <c r="EF558" s="263"/>
      <c r="EG558" s="263"/>
      <c r="EH558" s="263"/>
      <c r="EI558" s="263"/>
      <c r="EJ558" s="263"/>
      <c r="EK558" s="263"/>
      <c r="EL558" s="263"/>
      <c r="EM558" s="263"/>
      <c r="EN558" s="263"/>
      <c r="EO558" s="263"/>
      <c r="EP558" s="263"/>
      <c r="EQ558" s="263"/>
      <c r="ER558" s="263"/>
      <c r="ES558" s="263"/>
      <c r="ET558" s="263"/>
      <c r="EU558" s="263"/>
      <c r="EV558" s="263"/>
      <c r="EW558" s="263"/>
      <c r="EX558" s="263"/>
      <c r="EY558" s="263"/>
      <c r="EZ558" s="263"/>
      <c r="FA558" s="263"/>
      <c r="FB558" s="263"/>
      <c r="FC558" s="263"/>
      <c r="FD558" s="263"/>
      <c r="FE558" s="263"/>
      <c r="FF558" s="263"/>
      <c r="FG558" s="263"/>
      <c r="FH558" s="263"/>
      <c r="FI558" s="263"/>
      <c r="FJ558" s="263"/>
      <c r="FK558" s="263"/>
      <c r="FL558" s="263"/>
      <c r="FM558" s="263"/>
      <c r="FN558" s="263"/>
      <c r="FO558" s="263"/>
      <c r="FP558" s="263"/>
      <c r="FQ558" s="263"/>
      <c r="FR558" s="263"/>
      <c r="FS558" s="263"/>
      <c r="FT558" s="263"/>
      <c r="FU558" s="263"/>
      <c r="FV558" s="263"/>
      <c r="FW558" s="263"/>
      <c r="FX558" s="263"/>
      <c r="FY558" s="263"/>
      <c r="FZ558" s="263"/>
      <c r="GA558" s="263"/>
      <c r="GB558" s="263"/>
      <c r="GC558" s="263"/>
      <c r="GD558" s="263"/>
      <c r="GE558" s="263"/>
      <c r="GF558" s="263"/>
      <c r="GG558" s="263"/>
      <c r="GH558" s="263"/>
      <c r="GI558" s="263"/>
      <c r="GJ558" s="263"/>
      <c r="GK558" s="263"/>
      <c r="GL558" s="263"/>
      <c r="GM558" s="263"/>
      <c r="GN558" s="263"/>
      <c r="GO558" s="263"/>
      <c r="GP558" s="263"/>
      <c r="GQ558" s="263"/>
      <c r="GR558" s="263"/>
      <c r="GS558" s="263"/>
      <c r="GT558" s="263"/>
      <c r="GU558" s="263"/>
      <c r="GV558" s="263"/>
      <c r="GW558" s="263"/>
      <c r="GX558" s="263"/>
      <c r="GY558" s="263"/>
      <c r="GZ558" s="263"/>
      <c r="HA558" s="263"/>
      <c r="HB558" s="263"/>
      <c r="HC558" s="263"/>
      <c r="HD558" s="263"/>
      <c r="HE558" s="263"/>
      <c r="HF558" s="263"/>
      <c r="HG558" s="263"/>
      <c r="HH558" s="263"/>
      <c r="HI558" s="263"/>
      <c r="HJ558" s="263"/>
      <c r="HK558" s="263"/>
      <c r="HL558" s="263"/>
      <c r="HM558" s="263"/>
      <c r="HN558" s="263"/>
      <c r="HO558" s="263"/>
      <c r="HP558" s="263"/>
      <c r="HQ558" s="263"/>
      <c r="HR558" s="263"/>
      <c r="HS558" s="263"/>
      <c r="HT558" s="263"/>
      <c r="HU558" s="263"/>
      <c r="HV558" s="263"/>
      <c r="HW558" s="263"/>
      <c r="HX558" s="263"/>
      <c r="HY558" s="263"/>
      <c r="HZ558" s="263"/>
      <c r="IA558" s="263"/>
      <c r="IB558" s="263"/>
      <c r="IC558" s="263"/>
      <c r="ID558" s="263"/>
      <c r="IE558" s="263"/>
      <c r="IF558" s="263"/>
      <c r="IG558" s="263"/>
      <c r="IH558" s="263"/>
      <c r="II558" s="263"/>
      <c r="IJ558" s="263"/>
      <c r="IK558" s="263"/>
      <c r="IL558" s="263"/>
      <c r="IM558" s="263"/>
      <c r="IN558" s="263"/>
      <c r="IO558" s="263"/>
      <c r="IP558" s="263"/>
      <c r="IQ558" s="263"/>
      <c r="IR558" s="263"/>
      <c r="IS558" s="263"/>
      <c r="IT558" s="263"/>
      <c r="IU558" s="263"/>
      <c r="IV558" s="263"/>
      <c r="IW558" s="263"/>
      <c r="IX558" s="263"/>
      <c r="IY558" s="263"/>
      <c r="IZ558" s="263"/>
      <c r="JA558" s="263"/>
      <c r="JB558" s="263"/>
      <c r="JC558" s="263"/>
      <c r="JD558" s="263"/>
      <c r="JE558" s="263"/>
      <c r="JF558" s="263"/>
      <c r="JG558" s="263"/>
      <c r="JH558" s="263"/>
      <c r="JI558" s="263"/>
      <c r="JJ558" s="263"/>
      <c r="JK558" s="263"/>
      <c r="JL558" s="263"/>
      <c r="JM558" s="263"/>
      <c r="JN558" s="263"/>
      <c r="JO558" s="263"/>
      <c r="JP558" s="263"/>
      <c r="JQ558" s="263"/>
      <c r="JR558" s="263"/>
      <c r="JS558" s="263"/>
      <c r="JT558" s="263"/>
      <c r="JU558" s="263"/>
      <c r="JV558" s="263"/>
      <c r="JW558" s="263"/>
      <c r="JX558" s="263"/>
      <c r="JY558" s="263"/>
      <c r="JZ558" s="263"/>
      <c r="KA558" s="263"/>
      <c r="KB558" s="263"/>
      <c r="KC558" s="263"/>
      <c r="KD558" s="263"/>
      <c r="KE558" s="263"/>
      <c r="KF558" s="263"/>
      <c r="KG558" s="263"/>
      <c r="KH558" s="263"/>
      <c r="KI558" s="263"/>
      <c r="KJ558" s="263"/>
      <c r="KK558" s="263"/>
      <c r="KL558" s="263"/>
      <c r="KM558" s="263"/>
      <c r="KN558" s="263"/>
      <c r="KO558" s="263"/>
      <c r="KP558" s="263"/>
      <c r="KQ558" s="263"/>
      <c r="KR558" s="263"/>
      <c r="KS558" s="263"/>
      <c r="KT558" s="263"/>
      <c r="KU558" s="263"/>
      <c r="KV558" s="263"/>
      <c r="KW558" s="263"/>
      <c r="KX558" s="263"/>
      <c r="KY558" s="263"/>
      <c r="KZ558" s="263"/>
      <c r="LA558" s="263"/>
      <c r="LB558" s="263"/>
      <c r="LC558" s="263"/>
      <c r="LD558" s="263"/>
      <c r="LE558" s="263"/>
      <c r="LF558" s="263"/>
      <c r="LG558" s="263"/>
      <c r="LH558" s="263"/>
      <c r="LI558" s="263"/>
      <c r="LJ558" s="263"/>
      <c r="LK558" s="263"/>
      <c r="LL558" s="263"/>
      <c r="LM558" s="263"/>
      <c r="LN558" s="263"/>
      <c r="LO558" s="263"/>
      <c r="LP558" s="263"/>
      <c r="LQ558" s="263"/>
      <c r="LR558" s="263"/>
      <c r="LS558" s="263"/>
      <c r="LT558" s="263"/>
      <c r="LU558" s="263"/>
      <c r="LV558" s="263"/>
      <c r="LW558" s="263"/>
      <c r="LX558" s="263"/>
      <c r="LY558" s="263"/>
      <c r="LZ558" s="263"/>
      <c r="MA558" s="263"/>
      <c r="MB558" s="263"/>
      <c r="MC558" s="263"/>
      <c r="MD558" s="263"/>
      <c r="ME558" s="263"/>
      <c r="MF558" s="263"/>
      <c r="MG558" s="263"/>
      <c r="MH558" s="263"/>
      <c r="MI558" s="263"/>
      <c r="MJ558" s="263"/>
      <c r="MK558" s="263"/>
      <c r="ML558" s="263"/>
      <c r="MM558" s="263"/>
      <c r="MN558" s="263"/>
      <c r="MO558" s="263"/>
      <c r="MP558" s="263"/>
      <c r="MQ558" s="263"/>
      <c r="MR558" s="263"/>
      <c r="MS558" s="263"/>
      <c r="MT558" s="263"/>
      <c r="MU558" s="263"/>
      <c r="MV558" s="263"/>
      <c r="MW558" s="263"/>
      <c r="MX558" s="263"/>
      <c r="MY558" s="263"/>
      <c r="MZ558" s="263"/>
      <c r="NA558" s="263"/>
      <c r="NB558" s="263"/>
      <c r="NC558" s="263"/>
      <c r="ND558" s="263"/>
      <c r="NE558" s="263"/>
      <c r="NF558" s="263"/>
      <c r="NG558" s="263"/>
      <c r="NH558" s="263"/>
      <c r="NI558" s="263"/>
      <c r="NJ558" s="263"/>
      <c r="NK558" s="263"/>
      <c r="NL558" s="263"/>
      <c r="NM558" s="263"/>
      <c r="NN558" s="263"/>
      <c r="NO558" s="263"/>
      <c r="NP558" s="263"/>
      <c r="NQ558" s="263"/>
      <c r="NR558" s="263"/>
      <c r="NS558" s="263"/>
      <c r="NT558" s="263"/>
      <c r="NU558" s="263"/>
      <c r="NV558" s="263"/>
      <c r="NW558" s="263"/>
      <c r="NX558" s="263"/>
      <c r="NY558" s="263"/>
      <c r="NZ558" s="263"/>
      <c r="OA558" s="263"/>
      <c r="OB558" s="263"/>
      <c r="OC558" s="263"/>
      <c r="OD558" s="263"/>
      <c r="OE558" s="263"/>
      <c r="OF558" s="263"/>
      <c r="OG558" s="263"/>
      <c r="OH558" s="263"/>
      <c r="OI558" s="263"/>
      <c r="OJ558" s="263"/>
      <c r="OK558" s="263"/>
      <c r="OL558" s="263"/>
      <c r="OM558" s="263"/>
      <c r="ON558" s="263"/>
      <c r="OO558" s="263"/>
      <c r="OP558" s="263"/>
      <c r="OQ558" s="263"/>
      <c r="OR558" s="263"/>
      <c r="OS558" s="263"/>
      <c r="OT558" s="263"/>
      <c r="OU558" s="263"/>
      <c r="OV558" s="263"/>
      <c r="OW558" s="263"/>
      <c r="OX558" s="263"/>
      <c r="OY558" s="263"/>
      <c r="OZ558" s="263"/>
      <c r="PA558" s="263"/>
      <c r="PB558" s="263"/>
      <c r="PC558" s="263"/>
      <c r="PD558" s="263"/>
      <c r="PE558" s="263"/>
      <c r="PF558" s="263"/>
      <c r="PG558" s="263"/>
      <c r="PH558" s="263"/>
      <c r="PI558" s="263"/>
      <c r="PJ558" s="263"/>
      <c r="PK558" s="263"/>
      <c r="PL558" s="263"/>
      <c r="PM558" s="263"/>
      <c r="PN558" s="263"/>
      <c r="PO558" s="263"/>
      <c r="PP558" s="263"/>
      <c r="PQ558" s="263"/>
      <c r="PR558" s="263"/>
      <c r="PS558" s="263"/>
      <c r="PT558" s="263"/>
      <c r="PU558" s="263"/>
      <c r="PV558" s="263"/>
      <c r="PW558" s="263"/>
      <c r="PX558" s="263"/>
      <c r="PY558" s="263"/>
      <c r="PZ558" s="263"/>
      <c r="QA558" s="263"/>
      <c r="QB558" s="263"/>
      <c r="QC558" s="263"/>
      <c r="QD558" s="263"/>
      <c r="QE558" s="263"/>
      <c r="QF558" s="263"/>
      <c r="QG558" s="263"/>
      <c r="QH558" s="263"/>
      <c r="QI558" s="263"/>
      <c r="QJ558" s="263"/>
      <c r="QK558" s="263"/>
      <c r="QL558" s="263"/>
      <c r="QM558" s="263"/>
      <c r="QN558" s="263"/>
      <c r="QO558" s="263"/>
      <c r="QP558" s="263"/>
      <c r="QQ558" s="263"/>
      <c r="QR558" s="263"/>
      <c r="QS558" s="263"/>
      <c r="QT558" s="263"/>
      <c r="QU558" s="263"/>
      <c r="QV558" s="263"/>
      <c r="QW558" s="263"/>
      <c r="QX558" s="263"/>
      <c r="QY558" s="263"/>
      <c r="QZ558" s="263"/>
      <c r="RA558" s="263"/>
      <c r="RB558" s="263"/>
      <c r="RC558" s="263"/>
      <c r="RD558" s="263"/>
      <c r="RE558" s="263"/>
      <c r="RF558" s="263"/>
      <c r="RG558" s="263"/>
      <c r="RH558" s="263"/>
      <c r="RI558" s="263"/>
      <c r="RJ558" s="263"/>
      <c r="RK558" s="263"/>
      <c r="RL558" s="263"/>
      <c r="RM558" s="263"/>
      <c r="RN558" s="263"/>
      <c r="RO558" s="263"/>
      <c r="RP558" s="263"/>
      <c r="RQ558" s="263"/>
      <c r="RR558" s="263"/>
      <c r="RS558" s="263"/>
      <c r="RT558" s="263"/>
      <c r="RU558" s="263"/>
      <c r="RV558" s="263"/>
      <c r="RW558" s="263"/>
      <c r="RX558" s="263"/>
      <c r="RY558" s="263"/>
      <c r="RZ558" s="263"/>
      <c r="SA558" s="263"/>
      <c r="SB558" s="263"/>
      <c r="SC558" s="263"/>
      <c r="SD558" s="263"/>
      <c r="SE558" s="263"/>
      <c r="SF558" s="263"/>
      <c r="SG558" s="263"/>
      <c r="SH558" s="263"/>
      <c r="SI558" s="263"/>
      <c r="SJ558" s="263"/>
      <c r="SK558" s="263"/>
      <c r="SL558" s="263"/>
      <c r="SM558" s="263"/>
      <c r="SN558" s="263"/>
      <c r="SO558" s="263"/>
      <c r="SP558" s="263"/>
      <c r="SQ558" s="263"/>
      <c r="SR558" s="263"/>
      <c r="SS558" s="263"/>
      <c r="ST558" s="263"/>
      <c r="SU558" s="263"/>
      <c r="SV558" s="263"/>
      <c r="SW558" s="263"/>
      <c r="SX558" s="263"/>
      <c r="SY558" s="263"/>
      <c r="SZ558" s="263"/>
      <c r="TA558" s="263"/>
      <c r="TB558" s="263"/>
      <c r="TC558" s="263"/>
      <c r="TD558" s="263"/>
      <c r="TE558" s="263"/>
      <c r="TF558" s="263"/>
      <c r="TG558" s="263"/>
      <c r="TH558" s="263"/>
      <c r="TI558" s="263"/>
      <c r="TJ558" s="263"/>
      <c r="TK558" s="263"/>
      <c r="TL558" s="263"/>
      <c r="TM558" s="263"/>
      <c r="TN558" s="263"/>
      <c r="TO558" s="263"/>
      <c r="TP558" s="263"/>
      <c r="TQ558" s="263"/>
      <c r="TR558" s="263"/>
      <c r="TS558" s="263"/>
      <c r="TT558" s="263"/>
      <c r="TU558" s="263"/>
      <c r="TV558" s="263"/>
      <c r="TW558" s="263"/>
      <c r="TX558" s="263"/>
      <c r="TY558" s="263"/>
      <c r="TZ558" s="263"/>
      <c r="UA558" s="263"/>
      <c r="UB558" s="263"/>
      <c r="UC558" s="263"/>
      <c r="UD558" s="263"/>
      <c r="UE558" s="263"/>
      <c r="UF558" s="263"/>
      <c r="UG558" s="263"/>
      <c r="UH558" s="263"/>
      <c r="UI558" s="263"/>
      <c r="UJ558" s="263"/>
      <c r="UK558" s="263"/>
      <c r="UL558" s="263"/>
      <c r="UM558" s="263"/>
      <c r="UN558" s="263"/>
      <c r="UO558" s="263"/>
      <c r="UP558" s="263"/>
      <c r="UQ558" s="263"/>
      <c r="UR558" s="263"/>
      <c r="US558" s="263"/>
      <c r="UT558" s="263"/>
      <c r="UU558" s="263"/>
      <c r="UV558" s="263"/>
      <c r="UW558" s="263"/>
      <c r="UX558" s="263"/>
      <c r="UY558" s="263"/>
      <c r="UZ558" s="263"/>
      <c r="VA558" s="263"/>
      <c r="VB558" s="263"/>
      <c r="VC558" s="263"/>
      <c r="VD558" s="263"/>
      <c r="VE558" s="263"/>
      <c r="VF558" s="263"/>
      <c r="VG558" s="263"/>
      <c r="VH558" s="263"/>
      <c r="VI558" s="263"/>
      <c r="VJ558" s="263"/>
      <c r="VK558" s="263"/>
      <c r="VL558" s="263"/>
      <c r="VM558" s="263"/>
      <c r="VN558" s="263"/>
      <c r="VO558" s="263"/>
      <c r="VP558" s="263"/>
      <c r="VQ558" s="263"/>
      <c r="VR558" s="263"/>
      <c r="VS558" s="263"/>
      <c r="VT558" s="263"/>
      <c r="VU558" s="263"/>
      <c r="VV558" s="263"/>
      <c r="VW558" s="263"/>
      <c r="VX558" s="263"/>
      <c r="VY558" s="263"/>
      <c r="VZ558" s="263"/>
      <c r="WA558" s="263"/>
      <c r="WB558" s="263"/>
      <c r="WC558" s="263"/>
      <c r="WD558" s="263"/>
      <c r="WE558" s="263"/>
      <c r="WF558" s="263"/>
      <c r="WG558" s="263"/>
      <c r="WH558" s="263"/>
      <c r="WI558" s="263"/>
      <c r="WJ558" s="263"/>
      <c r="WK558" s="263"/>
      <c r="WL558" s="263"/>
      <c r="WM558" s="263"/>
      <c r="WN558" s="263"/>
      <c r="WO558" s="263"/>
      <c r="WP558" s="263"/>
      <c r="WQ558" s="263"/>
      <c r="WR558" s="263"/>
      <c r="WS558" s="263"/>
      <c r="WT558" s="263"/>
      <c r="WU558" s="263"/>
      <c r="WV558" s="263"/>
      <c r="WW558" s="263"/>
      <c r="WX558" s="263"/>
      <c r="WY558" s="263"/>
      <c r="WZ558" s="263"/>
      <c r="XA558" s="263"/>
      <c r="XB558" s="263"/>
      <c r="XC558" s="263"/>
      <c r="XD558" s="263"/>
      <c r="XE558" s="263"/>
      <c r="XF558" s="263"/>
      <c r="XG558" s="263"/>
      <c r="XH558" s="263"/>
      <c r="XI558" s="263"/>
      <c r="XJ558" s="263"/>
      <c r="XK558" s="263"/>
      <c r="XL558" s="263"/>
      <c r="XM558" s="263"/>
      <c r="XN558" s="263"/>
      <c r="XO558" s="263"/>
      <c r="XP558" s="263"/>
      <c r="XQ558" s="263"/>
      <c r="XR558" s="263"/>
      <c r="XS558" s="263"/>
      <c r="XT558" s="263"/>
      <c r="XU558" s="263"/>
      <c r="XV558" s="263"/>
      <c r="XW558" s="263"/>
      <c r="XX558" s="263"/>
      <c r="XY558" s="263"/>
      <c r="XZ558" s="263"/>
      <c r="YA558" s="263"/>
      <c r="YB558" s="263"/>
      <c r="YC558" s="263"/>
      <c r="YD558" s="263"/>
      <c r="YE558" s="263"/>
      <c r="YF558" s="263"/>
      <c r="YG558" s="263"/>
      <c r="YH558" s="263"/>
      <c r="YI558" s="263"/>
      <c r="YJ558" s="263"/>
      <c r="YK558" s="263"/>
      <c r="YL558" s="263"/>
      <c r="YM558" s="263"/>
      <c r="YN558" s="263"/>
      <c r="YO558" s="263"/>
      <c r="YP558" s="263"/>
      <c r="YQ558" s="263"/>
      <c r="YR558" s="263"/>
      <c r="YS558" s="263"/>
      <c r="YT558" s="263"/>
      <c r="YU558" s="263"/>
      <c r="YV558" s="263"/>
      <c r="YW558" s="263"/>
      <c r="YX558" s="263"/>
      <c r="YY558" s="263"/>
      <c r="YZ558" s="263"/>
      <c r="ZA558" s="263"/>
      <c r="ZB558" s="263"/>
      <c r="ZC558" s="263"/>
      <c r="ZD558" s="263"/>
      <c r="ZE558" s="263"/>
      <c r="ZF558" s="263"/>
      <c r="ZG558" s="263"/>
      <c r="ZH558" s="263"/>
      <c r="ZI558" s="263"/>
      <c r="ZJ558" s="263"/>
      <c r="ZK558" s="263"/>
      <c r="ZL558" s="263"/>
      <c r="ZM558" s="263"/>
      <c r="ZN558" s="263"/>
      <c r="ZO558" s="263"/>
      <c r="ZP558" s="263"/>
      <c r="ZQ558" s="263"/>
      <c r="ZR558" s="263"/>
      <c r="ZS558" s="263"/>
      <c r="ZT558" s="263"/>
      <c r="ZU558" s="263"/>
      <c r="ZV558" s="263"/>
      <c r="ZW558" s="263"/>
      <c r="ZX558" s="263"/>
      <c r="ZY558" s="263"/>
      <c r="ZZ558" s="263"/>
      <c r="AAA558" s="263"/>
      <c r="AAB558" s="263"/>
      <c r="AAC558" s="263"/>
      <c r="AAD558" s="263"/>
      <c r="AAE558" s="263"/>
      <c r="AAF558" s="263"/>
      <c r="AAG558" s="263"/>
      <c r="AAH558" s="263"/>
      <c r="AAI558" s="263"/>
      <c r="AAJ558" s="263"/>
      <c r="AAK558" s="263"/>
      <c r="AAL558" s="263"/>
      <c r="AAM558" s="263"/>
      <c r="AAN558" s="263"/>
      <c r="AAO558" s="263"/>
      <c r="AAP558" s="263"/>
      <c r="AAQ558" s="263"/>
      <c r="AAR558" s="263"/>
      <c r="AAS558" s="263"/>
      <c r="AAT558" s="263"/>
      <c r="AAU558" s="263"/>
      <c r="AAV558" s="263"/>
      <c r="AAW558" s="263"/>
      <c r="AAX558" s="263"/>
      <c r="AAY558" s="263"/>
      <c r="AAZ558" s="263"/>
      <c r="ABA558" s="263"/>
      <c r="ABB558" s="263"/>
      <c r="ABC558" s="263"/>
      <c r="ABD558" s="263"/>
      <c r="ABE558" s="263"/>
      <c r="ABF558" s="263"/>
      <c r="ABG558" s="263"/>
      <c r="ABH558" s="263"/>
      <c r="ABI558" s="263"/>
      <c r="ABJ558" s="263"/>
      <c r="ABK558" s="263"/>
      <c r="ABL558" s="263"/>
      <c r="ABM558" s="263"/>
      <c r="ABN558" s="263"/>
      <c r="ABO558" s="263"/>
      <c r="ABP558" s="263"/>
      <c r="ABQ558" s="263"/>
      <c r="ABR558" s="263"/>
      <c r="ABS558" s="263"/>
      <c r="ABT558" s="263"/>
      <c r="ABU558" s="263"/>
      <c r="ABV558" s="263"/>
      <c r="ABW558" s="263"/>
      <c r="ABX558" s="263"/>
      <c r="ABY558" s="263"/>
      <c r="ABZ558" s="263"/>
      <c r="ACA558" s="263"/>
      <c r="ACB558" s="263"/>
      <c r="ACC558" s="263"/>
      <c r="ACD558" s="263"/>
      <c r="ACE558" s="263"/>
      <c r="ACF558" s="263"/>
      <c r="ACG558" s="263"/>
      <c r="ACH558" s="263"/>
      <c r="ACI558" s="263"/>
      <c r="ACJ558" s="263"/>
      <c r="ACK558" s="263"/>
      <c r="ACL558" s="263"/>
      <c r="ACM558" s="263"/>
      <c r="ACN558" s="263"/>
      <c r="ACO558" s="263"/>
      <c r="ACP558" s="263"/>
      <c r="ACQ558" s="263"/>
      <c r="ACR558" s="263"/>
      <c r="ACS558" s="263"/>
      <c r="ACT558" s="263"/>
      <c r="ACU558" s="263"/>
      <c r="ACV558" s="263"/>
      <c r="ACW558" s="263"/>
      <c r="ACX558" s="263"/>
      <c r="ACY558" s="263"/>
      <c r="ACZ558" s="263"/>
      <c r="ADA558" s="263"/>
      <c r="ADB558" s="263"/>
      <c r="ADC558" s="263"/>
      <c r="ADD558" s="263"/>
      <c r="ADE558" s="263"/>
      <c r="ADF558" s="263"/>
      <c r="ADG558" s="263"/>
      <c r="ADH558" s="263"/>
      <c r="ADI558" s="263"/>
      <c r="ADJ558" s="263"/>
      <c r="ADK558" s="263"/>
      <c r="ADL558" s="263"/>
      <c r="ADM558" s="263"/>
      <c r="ADN558" s="263"/>
      <c r="ADO558" s="263"/>
      <c r="ADP558" s="263"/>
      <c r="ADQ558" s="263"/>
      <c r="ADR558" s="263"/>
      <c r="ADS558" s="263"/>
      <c r="ADT558" s="263"/>
      <c r="ADU558" s="263"/>
      <c r="ADV558" s="263"/>
      <c r="ADW558" s="263"/>
      <c r="ADX558" s="263"/>
      <c r="ADY558" s="263"/>
      <c r="ADZ558" s="263"/>
      <c r="AEA558" s="263"/>
      <c r="AEB558" s="263"/>
      <c r="AEC558" s="263"/>
      <c r="AED558" s="263"/>
      <c r="AEE558" s="263"/>
      <c r="AEF558" s="263"/>
      <c r="AEG558" s="263"/>
      <c r="AEH558" s="263"/>
      <c r="AEI558" s="263"/>
      <c r="AEJ558" s="263"/>
      <c r="AEK558" s="263"/>
      <c r="AEL558" s="263"/>
      <c r="AEM558" s="263"/>
      <c r="AEN558" s="263"/>
      <c r="AEO558" s="263"/>
      <c r="AEP558" s="263"/>
      <c r="AEQ558" s="263"/>
      <c r="AER558" s="263"/>
      <c r="AES558" s="263"/>
      <c r="AET558" s="263"/>
      <c r="AEU558" s="263"/>
      <c r="AEV558" s="263"/>
      <c r="AEW558" s="263"/>
      <c r="AEX558" s="263"/>
      <c r="AEY558" s="263"/>
      <c r="AEZ558" s="263"/>
      <c r="AFA558" s="263"/>
      <c r="AFB558" s="263"/>
      <c r="AFC558" s="263"/>
      <c r="AFD558" s="263"/>
      <c r="AFE558" s="263"/>
      <c r="AFF558" s="263"/>
      <c r="AFG558" s="263"/>
      <c r="AFH558" s="263"/>
      <c r="AFI558" s="263"/>
      <c r="AFJ558" s="263"/>
      <c r="AFK558" s="263"/>
      <c r="AFL558" s="263"/>
      <c r="AFM558" s="263"/>
      <c r="AFN558" s="263"/>
      <c r="AFO558" s="263"/>
      <c r="AFP558" s="263"/>
      <c r="AFQ558" s="263"/>
      <c r="AFR558" s="263"/>
      <c r="AFS558" s="263"/>
      <c r="AFT558" s="263"/>
      <c r="AFU558" s="263"/>
      <c r="AFV558" s="263"/>
      <c r="AFW558" s="263"/>
      <c r="AFX558" s="263"/>
      <c r="AFY558" s="263"/>
      <c r="AFZ558" s="263"/>
      <c r="AGA558" s="263"/>
      <c r="AGB558" s="263"/>
      <c r="AGC558" s="263"/>
      <c r="AGD558" s="263"/>
      <c r="AGE558" s="263"/>
      <c r="AGF558" s="263"/>
      <c r="AGG558" s="263"/>
      <c r="AGH558" s="263"/>
      <c r="AGI558" s="263"/>
      <c r="AGJ558" s="263"/>
      <c r="AGK558" s="263"/>
      <c r="AGL558" s="263"/>
      <c r="AGM558" s="263"/>
      <c r="AGN558" s="263"/>
      <c r="AGO558" s="263"/>
      <c r="AGP558" s="263"/>
      <c r="AGQ558" s="263"/>
      <c r="AGR558" s="263"/>
      <c r="AGS558" s="263"/>
      <c r="AGT558" s="263"/>
      <c r="AGU558" s="263"/>
      <c r="AGV558" s="263"/>
      <c r="AGW558" s="263"/>
      <c r="AGX558" s="263"/>
      <c r="AGY558" s="263"/>
      <c r="AGZ558" s="263"/>
      <c r="AHA558" s="263"/>
      <c r="AHB558" s="263"/>
      <c r="AHC558" s="263"/>
      <c r="AHD558" s="263"/>
      <c r="AHE558" s="263"/>
      <c r="AHF558" s="263"/>
      <c r="AHG558" s="263"/>
      <c r="AHH558" s="263"/>
      <c r="AHI558" s="263"/>
      <c r="AHJ558" s="263"/>
      <c r="AHK558" s="263"/>
      <c r="AHL558" s="263"/>
      <c r="AHM558" s="263"/>
      <c r="AHN558" s="263"/>
      <c r="AHO558" s="263"/>
      <c r="AHP558" s="263"/>
      <c r="AHQ558" s="263"/>
      <c r="AHR558" s="263"/>
      <c r="AHS558" s="263"/>
      <c r="AHT558" s="263"/>
      <c r="AHU558" s="263"/>
      <c r="AHV558" s="263"/>
      <c r="AHW558" s="263"/>
      <c r="AHX558" s="263"/>
      <c r="AHY558" s="263"/>
      <c r="AHZ558" s="263"/>
      <c r="AIA558" s="263"/>
      <c r="AIB558" s="263"/>
      <c r="AIC558" s="263"/>
      <c r="AID558" s="263"/>
      <c r="AIE558" s="263"/>
      <c r="AIF558" s="263"/>
      <c r="AIG558" s="263"/>
      <c r="AIH558" s="263"/>
      <c r="AII558" s="263"/>
      <c r="AIJ558" s="263"/>
      <c r="AIK558" s="263"/>
      <c r="AIL558" s="263"/>
      <c r="AIM558" s="263"/>
      <c r="AIN558" s="263"/>
      <c r="AIO558" s="263"/>
      <c r="AIP558" s="263"/>
      <c r="AIQ558" s="263"/>
      <c r="AIR558" s="263"/>
      <c r="AIS558" s="263"/>
      <c r="AIT558" s="263"/>
      <c r="AIU558" s="263"/>
      <c r="AIV558" s="263"/>
      <c r="AIW558" s="263"/>
      <c r="AIX558" s="263"/>
      <c r="AIY558" s="263"/>
      <c r="AIZ558" s="263"/>
      <c r="AJA558" s="263"/>
      <c r="AJB558" s="263"/>
      <c r="AJC558" s="263"/>
      <c r="AJD558" s="263"/>
      <c r="AJE558" s="263"/>
      <c r="AJF558" s="263"/>
      <c r="AJG558" s="263"/>
      <c r="AJH558" s="263"/>
      <c r="AJI558" s="263"/>
      <c r="AJJ558" s="263"/>
      <c r="AJK558" s="263"/>
      <c r="AJL558" s="263"/>
      <c r="AJM558" s="263"/>
      <c r="AJN558" s="263"/>
      <c r="AJO558" s="263"/>
      <c r="AJP558" s="263"/>
      <c r="AJQ558" s="263"/>
      <c r="AJR558" s="263"/>
      <c r="AJS558" s="263"/>
      <c r="AJT558" s="263"/>
      <c r="AJU558" s="263"/>
      <c r="AJV558" s="263"/>
      <c r="AJW558" s="263"/>
      <c r="AJX558" s="263"/>
      <c r="AJY558" s="263"/>
      <c r="AJZ558" s="263"/>
      <c r="AKA558" s="263"/>
      <c r="AKB558" s="263"/>
      <c r="AKC558" s="263"/>
      <c r="AKD558" s="263"/>
      <c r="AKE558" s="263"/>
      <c r="AKF558" s="263"/>
      <c r="AKG558" s="263"/>
      <c r="AKH558" s="263"/>
      <c r="AKI558" s="263"/>
      <c r="AKJ558" s="263"/>
      <c r="AKK558" s="263"/>
      <c r="AKL558" s="263"/>
      <c r="AKM558" s="263"/>
      <c r="AKN558" s="263"/>
      <c r="AKO558" s="263"/>
      <c r="AKP558" s="263"/>
      <c r="AKQ558" s="263"/>
      <c r="AKR558" s="263"/>
      <c r="AKS558" s="263"/>
      <c r="AKT558" s="263"/>
      <c r="AKU558" s="263"/>
      <c r="AKV558" s="263"/>
      <c r="AKW558" s="263"/>
      <c r="AKX558" s="263"/>
      <c r="AKY558" s="263"/>
      <c r="AKZ558" s="263"/>
      <c r="ALA558" s="263"/>
      <c r="ALB558" s="263"/>
      <c r="ALC558" s="263"/>
      <c r="ALD558" s="263"/>
      <c r="ALE558" s="263"/>
      <c r="ALF558" s="263"/>
      <c r="ALG558" s="263"/>
      <c r="ALH558" s="263"/>
      <c r="ALI558" s="263"/>
      <c r="ALJ558" s="263"/>
      <c r="ALK558" s="263"/>
      <c r="ALL558" s="263"/>
      <c r="ALM558" s="263"/>
      <c r="ALN558" s="263"/>
      <c r="ALO558" s="263"/>
      <c r="ALP558" s="263"/>
      <c r="ALQ558" s="263"/>
      <c r="ALR558" s="263"/>
      <c r="ALS558" s="263"/>
      <c r="ALT558" s="263"/>
      <c r="ALU558" s="263"/>
      <c r="ALV558" s="263"/>
      <c r="ALW558" s="263"/>
      <c r="ALX558" s="263"/>
      <c r="ALY558" s="263"/>
      <c r="ALZ558" s="263"/>
      <c r="AMA558" s="263"/>
      <c r="AMB558" s="263"/>
      <c r="AMC558" s="263"/>
      <c r="AMD558" s="263"/>
      <c r="AME558" s="263"/>
      <c r="AMF558" s="263"/>
      <c r="AMG558" s="263"/>
      <c r="AMH558" s="263"/>
      <c r="AMI558" s="263"/>
      <c r="AMJ558" s="263"/>
      <c r="AMK558" s="263"/>
      <c r="AML558" s="263"/>
      <c r="AMM558" s="263"/>
      <c r="AMN558" s="263"/>
      <c r="AMO558" s="263"/>
      <c r="AMP558" s="263"/>
      <c r="AMQ558" s="263"/>
      <c r="AMR558" s="263"/>
      <c r="AMS558" s="263"/>
      <c r="AMT558" s="263"/>
      <c r="AMU558" s="263"/>
      <c r="AMV558" s="263"/>
      <c r="AMW558" s="263"/>
      <c r="AMX558" s="263"/>
      <c r="AMY558" s="263"/>
      <c r="AMZ558" s="263"/>
      <c r="ANA558" s="263"/>
      <c r="ANB558" s="263"/>
      <c r="ANC558" s="263"/>
      <c r="AND558" s="263"/>
      <c r="ANE558" s="263"/>
      <c r="ANF558" s="263"/>
      <c r="ANG558" s="263"/>
      <c r="ANH558" s="263"/>
      <c r="ANI558" s="263"/>
      <c r="ANJ558" s="263"/>
      <c r="ANK558" s="263"/>
      <c r="ANL558" s="263"/>
      <c r="ANM558" s="263"/>
      <c r="ANN558" s="263"/>
      <c r="ANO558" s="263"/>
      <c r="ANP558" s="263"/>
      <c r="ANQ558" s="263"/>
      <c r="ANR558" s="263"/>
      <c r="ANS558" s="263"/>
      <c r="ANT558" s="263"/>
      <c r="ANU558" s="263"/>
      <c r="ANV558" s="263"/>
      <c r="ANW558" s="263"/>
      <c r="ANX558" s="263"/>
      <c r="ANY558" s="263"/>
      <c r="ANZ558" s="263"/>
      <c r="AOA558" s="263"/>
      <c r="AOB558" s="263"/>
      <c r="AOC558" s="263"/>
      <c r="AOD558" s="263"/>
      <c r="AOE558" s="263"/>
      <c r="AOF558" s="263"/>
      <c r="AOG558" s="263"/>
      <c r="AOH558" s="263"/>
      <c r="AOI558" s="263"/>
      <c r="AOJ558" s="263"/>
      <c r="AOK558" s="263"/>
      <c r="AOL558" s="263"/>
      <c r="AOM558" s="263"/>
      <c r="AON558" s="263"/>
      <c r="AOO558" s="263"/>
      <c r="AOP558" s="263"/>
      <c r="AOQ558" s="263"/>
      <c r="AOR558" s="263"/>
      <c r="AOS558" s="263"/>
      <c r="AOT558" s="263"/>
      <c r="AOU558" s="263"/>
    </row>
    <row r="559" spans="1:1087" s="264" customFormat="1">
      <c r="A559" s="332"/>
      <c r="B559" s="328"/>
      <c r="C559" s="292"/>
      <c r="D559" s="292"/>
      <c r="E559" s="292"/>
      <c r="F559" s="333"/>
      <c r="G559" s="334"/>
      <c r="H559" s="334"/>
      <c r="I559" s="335"/>
      <c r="J559" s="292"/>
      <c r="K559" s="336"/>
      <c r="L559" s="292"/>
      <c r="N559" s="263"/>
      <c r="O559" s="263"/>
      <c r="P559" s="263"/>
      <c r="Q559" s="263"/>
      <c r="R559" s="263"/>
      <c r="S559" s="263"/>
      <c r="T559" s="263"/>
      <c r="U559" s="263"/>
      <c r="V559" s="263"/>
      <c r="W559" s="263"/>
      <c r="X559" s="263"/>
      <c r="Y559" s="263"/>
      <c r="Z559" s="263"/>
      <c r="AA559" s="263"/>
      <c r="AB559" s="263"/>
      <c r="AC559" s="263"/>
      <c r="AD559" s="263"/>
      <c r="AE559" s="263"/>
      <c r="AF559" s="263"/>
      <c r="AG559" s="263"/>
      <c r="AH559" s="263"/>
      <c r="AI559" s="263"/>
      <c r="AJ559" s="263"/>
      <c r="AK559" s="263"/>
      <c r="AL559" s="263"/>
      <c r="AM559" s="263"/>
      <c r="AN559" s="263"/>
      <c r="AO559" s="263"/>
      <c r="AP559" s="263"/>
      <c r="AQ559" s="263"/>
      <c r="AR559" s="263"/>
      <c r="AS559" s="263"/>
      <c r="AT559" s="263"/>
      <c r="AU559" s="263"/>
      <c r="AV559" s="263"/>
      <c r="AW559" s="263"/>
      <c r="AX559" s="263"/>
      <c r="AY559" s="263"/>
      <c r="AZ559" s="263"/>
      <c r="BA559" s="263"/>
      <c r="BB559" s="263"/>
      <c r="BC559" s="263"/>
      <c r="BD559" s="263"/>
      <c r="BE559" s="263"/>
      <c r="BF559" s="263"/>
      <c r="BG559" s="263"/>
      <c r="BH559" s="263"/>
      <c r="BI559" s="263"/>
      <c r="BJ559" s="263"/>
      <c r="BK559" s="263"/>
      <c r="BL559" s="263"/>
      <c r="BM559" s="263"/>
      <c r="BN559" s="263"/>
      <c r="BO559" s="263"/>
      <c r="BP559" s="263"/>
      <c r="BQ559" s="263"/>
      <c r="BR559" s="263"/>
      <c r="BS559" s="263"/>
      <c r="BT559" s="263"/>
      <c r="BU559" s="263"/>
      <c r="BV559" s="263"/>
      <c r="BW559" s="263"/>
      <c r="BX559" s="263"/>
      <c r="BY559" s="263"/>
      <c r="BZ559" s="263"/>
      <c r="CA559" s="263"/>
      <c r="CB559" s="263"/>
      <c r="CC559" s="263"/>
      <c r="CD559" s="263"/>
      <c r="CE559" s="263"/>
      <c r="CF559" s="263"/>
      <c r="CG559" s="263"/>
      <c r="CH559" s="263"/>
      <c r="CI559" s="263"/>
      <c r="CJ559" s="263"/>
      <c r="CK559" s="263"/>
      <c r="CL559" s="263"/>
      <c r="CM559" s="263"/>
      <c r="CN559" s="263"/>
      <c r="CO559" s="263"/>
      <c r="CP559" s="263"/>
      <c r="CQ559" s="263"/>
      <c r="CR559" s="263"/>
      <c r="CS559" s="263"/>
      <c r="CT559" s="263"/>
      <c r="CU559" s="263"/>
      <c r="CV559" s="263"/>
      <c r="CW559" s="263"/>
      <c r="CX559" s="263"/>
      <c r="CY559" s="263"/>
      <c r="CZ559" s="263"/>
      <c r="DA559" s="263"/>
      <c r="DB559" s="263"/>
      <c r="DC559" s="263"/>
      <c r="DD559" s="263"/>
      <c r="DE559" s="263"/>
      <c r="DF559" s="263"/>
      <c r="DG559" s="263"/>
      <c r="DH559" s="263"/>
      <c r="DI559" s="263"/>
      <c r="DJ559" s="263"/>
      <c r="DK559" s="263"/>
      <c r="DL559" s="263"/>
      <c r="DM559" s="263"/>
      <c r="DN559" s="263"/>
      <c r="DO559" s="263"/>
      <c r="DP559" s="263"/>
      <c r="DQ559" s="263"/>
      <c r="DR559" s="263"/>
      <c r="DS559" s="263"/>
      <c r="DT559" s="263"/>
      <c r="DU559" s="263"/>
      <c r="DV559" s="263"/>
      <c r="DW559" s="263"/>
      <c r="DX559" s="263"/>
      <c r="DY559" s="263"/>
      <c r="DZ559" s="263"/>
      <c r="EA559" s="263"/>
      <c r="EB559" s="263"/>
      <c r="EC559" s="263"/>
      <c r="ED559" s="263"/>
      <c r="EE559" s="263"/>
      <c r="EF559" s="263"/>
      <c r="EG559" s="263"/>
      <c r="EH559" s="263"/>
      <c r="EI559" s="263"/>
      <c r="EJ559" s="263"/>
      <c r="EK559" s="263"/>
      <c r="EL559" s="263"/>
      <c r="EM559" s="263"/>
      <c r="EN559" s="263"/>
      <c r="EO559" s="263"/>
      <c r="EP559" s="263"/>
      <c r="EQ559" s="263"/>
      <c r="ER559" s="263"/>
      <c r="ES559" s="263"/>
      <c r="ET559" s="263"/>
      <c r="EU559" s="263"/>
      <c r="EV559" s="263"/>
      <c r="EW559" s="263"/>
      <c r="EX559" s="263"/>
      <c r="EY559" s="263"/>
      <c r="EZ559" s="263"/>
      <c r="FA559" s="263"/>
      <c r="FB559" s="263"/>
      <c r="FC559" s="263"/>
      <c r="FD559" s="263"/>
      <c r="FE559" s="263"/>
      <c r="FF559" s="263"/>
      <c r="FG559" s="263"/>
      <c r="FH559" s="263"/>
      <c r="FI559" s="263"/>
      <c r="FJ559" s="263"/>
      <c r="FK559" s="263"/>
      <c r="FL559" s="263"/>
      <c r="FM559" s="263"/>
      <c r="FN559" s="263"/>
      <c r="FO559" s="263"/>
      <c r="FP559" s="263"/>
      <c r="FQ559" s="263"/>
      <c r="FR559" s="263"/>
      <c r="FS559" s="263"/>
      <c r="FT559" s="263"/>
      <c r="FU559" s="263"/>
      <c r="FV559" s="263"/>
      <c r="FW559" s="263"/>
      <c r="FX559" s="263"/>
      <c r="FY559" s="263"/>
      <c r="FZ559" s="263"/>
      <c r="GA559" s="263"/>
      <c r="GB559" s="263"/>
      <c r="GC559" s="263"/>
      <c r="GD559" s="263"/>
      <c r="GE559" s="263"/>
      <c r="GF559" s="263"/>
      <c r="GG559" s="263"/>
      <c r="GH559" s="263"/>
      <c r="GI559" s="263"/>
      <c r="GJ559" s="263"/>
      <c r="GK559" s="263"/>
      <c r="GL559" s="263"/>
      <c r="GM559" s="263"/>
      <c r="GN559" s="263"/>
      <c r="GO559" s="263"/>
      <c r="GP559" s="263"/>
      <c r="GQ559" s="263"/>
      <c r="GR559" s="263"/>
      <c r="GS559" s="263"/>
      <c r="GT559" s="263"/>
      <c r="GU559" s="263"/>
      <c r="GV559" s="263"/>
      <c r="GW559" s="263"/>
      <c r="GX559" s="263"/>
      <c r="GY559" s="263"/>
      <c r="GZ559" s="263"/>
      <c r="HA559" s="263"/>
      <c r="HB559" s="263"/>
      <c r="HC559" s="263"/>
      <c r="HD559" s="263"/>
      <c r="HE559" s="263"/>
      <c r="HF559" s="263"/>
      <c r="HG559" s="263"/>
      <c r="HH559" s="263"/>
      <c r="HI559" s="263"/>
      <c r="HJ559" s="263"/>
      <c r="HK559" s="263"/>
      <c r="HL559" s="263"/>
      <c r="HM559" s="263"/>
      <c r="HN559" s="263"/>
      <c r="HO559" s="263"/>
      <c r="HP559" s="263"/>
      <c r="HQ559" s="263"/>
      <c r="HR559" s="263"/>
      <c r="HS559" s="263"/>
      <c r="HT559" s="263"/>
      <c r="HU559" s="263"/>
      <c r="HV559" s="263"/>
      <c r="HW559" s="263"/>
      <c r="HX559" s="263"/>
      <c r="HY559" s="263"/>
      <c r="HZ559" s="263"/>
      <c r="IA559" s="263"/>
      <c r="IB559" s="263"/>
      <c r="IC559" s="263"/>
      <c r="ID559" s="263"/>
      <c r="IE559" s="263"/>
      <c r="IF559" s="263"/>
      <c r="IG559" s="263"/>
      <c r="IH559" s="263"/>
      <c r="II559" s="263"/>
      <c r="IJ559" s="263"/>
      <c r="IK559" s="263"/>
      <c r="IL559" s="263"/>
      <c r="IM559" s="263"/>
      <c r="IN559" s="263"/>
      <c r="IO559" s="263"/>
      <c r="IP559" s="263"/>
      <c r="IQ559" s="263"/>
      <c r="IR559" s="263"/>
      <c r="IS559" s="263"/>
      <c r="IT559" s="263"/>
      <c r="IU559" s="263"/>
      <c r="IV559" s="263"/>
      <c r="IW559" s="263"/>
      <c r="IX559" s="263"/>
      <c r="IY559" s="263"/>
      <c r="IZ559" s="263"/>
      <c r="JA559" s="263"/>
      <c r="JB559" s="263"/>
      <c r="JC559" s="263"/>
      <c r="JD559" s="263"/>
      <c r="JE559" s="263"/>
      <c r="JF559" s="263"/>
      <c r="JG559" s="263"/>
      <c r="JH559" s="263"/>
      <c r="JI559" s="263"/>
      <c r="JJ559" s="263"/>
      <c r="JK559" s="263"/>
      <c r="JL559" s="263"/>
      <c r="JM559" s="263"/>
      <c r="JN559" s="263"/>
      <c r="JO559" s="263"/>
      <c r="JP559" s="263"/>
      <c r="JQ559" s="263"/>
      <c r="JR559" s="263"/>
      <c r="JS559" s="263"/>
      <c r="JT559" s="263"/>
      <c r="JU559" s="263"/>
      <c r="JV559" s="263"/>
      <c r="JW559" s="263"/>
      <c r="JX559" s="263"/>
      <c r="JY559" s="263"/>
      <c r="JZ559" s="263"/>
      <c r="KA559" s="263"/>
      <c r="KB559" s="263"/>
      <c r="KC559" s="263"/>
      <c r="KD559" s="263"/>
      <c r="KE559" s="263"/>
      <c r="KF559" s="263"/>
      <c r="KG559" s="263"/>
      <c r="KH559" s="263"/>
      <c r="KI559" s="263"/>
      <c r="KJ559" s="263"/>
      <c r="KK559" s="263"/>
      <c r="KL559" s="263"/>
      <c r="KM559" s="263"/>
      <c r="KN559" s="263"/>
      <c r="KO559" s="263"/>
      <c r="KP559" s="263"/>
      <c r="KQ559" s="263"/>
      <c r="KR559" s="263"/>
      <c r="KS559" s="263"/>
      <c r="KT559" s="263"/>
      <c r="KU559" s="263"/>
      <c r="KV559" s="263"/>
      <c r="KW559" s="263"/>
      <c r="KX559" s="263"/>
      <c r="KY559" s="263"/>
      <c r="KZ559" s="263"/>
      <c r="LA559" s="263"/>
      <c r="LB559" s="263"/>
      <c r="LC559" s="263"/>
      <c r="LD559" s="263"/>
      <c r="LE559" s="263"/>
      <c r="LF559" s="263"/>
      <c r="LG559" s="263"/>
      <c r="LH559" s="263"/>
      <c r="LI559" s="263"/>
      <c r="LJ559" s="263"/>
      <c r="LK559" s="263"/>
      <c r="LL559" s="263"/>
      <c r="LM559" s="263"/>
      <c r="LN559" s="263"/>
      <c r="LO559" s="263"/>
      <c r="LP559" s="263"/>
      <c r="LQ559" s="263"/>
      <c r="LR559" s="263"/>
      <c r="LS559" s="263"/>
      <c r="LT559" s="263"/>
      <c r="LU559" s="263"/>
      <c r="LV559" s="263"/>
      <c r="LW559" s="263"/>
      <c r="LX559" s="263"/>
      <c r="LY559" s="263"/>
      <c r="LZ559" s="263"/>
      <c r="MA559" s="263"/>
      <c r="MB559" s="263"/>
      <c r="MC559" s="263"/>
      <c r="MD559" s="263"/>
      <c r="ME559" s="263"/>
      <c r="MF559" s="263"/>
      <c r="MG559" s="263"/>
      <c r="MH559" s="263"/>
      <c r="MI559" s="263"/>
      <c r="MJ559" s="263"/>
      <c r="MK559" s="263"/>
      <c r="ML559" s="263"/>
      <c r="MM559" s="263"/>
      <c r="MN559" s="263"/>
      <c r="MO559" s="263"/>
      <c r="MP559" s="263"/>
      <c r="MQ559" s="263"/>
      <c r="MR559" s="263"/>
      <c r="MS559" s="263"/>
      <c r="MT559" s="263"/>
      <c r="MU559" s="263"/>
      <c r="MV559" s="263"/>
      <c r="MW559" s="263"/>
      <c r="MX559" s="263"/>
      <c r="MY559" s="263"/>
      <c r="MZ559" s="263"/>
      <c r="NA559" s="263"/>
      <c r="NB559" s="263"/>
      <c r="NC559" s="263"/>
      <c r="ND559" s="263"/>
      <c r="NE559" s="263"/>
      <c r="NF559" s="263"/>
      <c r="NG559" s="263"/>
      <c r="NH559" s="263"/>
      <c r="NI559" s="263"/>
      <c r="NJ559" s="263"/>
      <c r="NK559" s="263"/>
      <c r="NL559" s="263"/>
      <c r="NM559" s="263"/>
      <c r="NN559" s="263"/>
      <c r="NO559" s="263"/>
      <c r="NP559" s="263"/>
      <c r="NQ559" s="263"/>
      <c r="NR559" s="263"/>
      <c r="NS559" s="263"/>
      <c r="NT559" s="263"/>
      <c r="NU559" s="263"/>
      <c r="NV559" s="263"/>
      <c r="NW559" s="263"/>
      <c r="NX559" s="263"/>
      <c r="NY559" s="263"/>
      <c r="NZ559" s="263"/>
      <c r="OA559" s="263"/>
      <c r="OB559" s="263"/>
      <c r="OC559" s="263"/>
      <c r="OD559" s="263"/>
      <c r="OE559" s="263"/>
      <c r="OF559" s="263"/>
      <c r="OG559" s="263"/>
      <c r="OH559" s="263"/>
      <c r="OI559" s="263"/>
      <c r="OJ559" s="263"/>
      <c r="OK559" s="263"/>
      <c r="OL559" s="263"/>
      <c r="OM559" s="263"/>
      <c r="ON559" s="263"/>
      <c r="OO559" s="263"/>
      <c r="OP559" s="263"/>
      <c r="OQ559" s="263"/>
      <c r="OR559" s="263"/>
      <c r="OS559" s="263"/>
      <c r="OT559" s="263"/>
      <c r="OU559" s="263"/>
      <c r="OV559" s="263"/>
      <c r="OW559" s="263"/>
      <c r="OX559" s="263"/>
      <c r="OY559" s="263"/>
      <c r="OZ559" s="263"/>
      <c r="PA559" s="263"/>
      <c r="PB559" s="263"/>
      <c r="PC559" s="263"/>
      <c r="PD559" s="263"/>
      <c r="PE559" s="263"/>
      <c r="PF559" s="263"/>
      <c r="PG559" s="263"/>
      <c r="PH559" s="263"/>
      <c r="PI559" s="263"/>
      <c r="PJ559" s="263"/>
      <c r="PK559" s="263"/>
      <c r="PL559" s="263"/>
      <c r="PM559" s="263"/>
      <c r="PN559" s="263"/>
      <c r="PO559" s="263"/>
      <c r="PP559" s="263"/>
      <c r="PQ559" s="263"/>
      <c r="PR559" s="263"/>
      <c r="PS559" s="263"/>
      <c r="PT559" s="263"/>
      <c r="PU559" s="263"/>
      <c r="PV559" s="263"/>
      <c r="PW559" s="263"/>
      <c r="PX559" s="263"/>
      <c r="PY559" s="263"/>
      <c r="PZ559" s="263"/>
      <c r="QA559" s="263"/>
      <c r="QB559" s="263"/>
      <c r="QC559" s="263"/>
      <c r="QD559" s="263"/>
      <c r="QE559" s="263"/>
      <c r="QF559" s="263"/>
      <c r="QG559" s="263"/>
      <c r="QH559" s="263"/>
      <c r="QI559" s="263"/>
      <c r="QJ559" s="263"/>
      <c r="QK559" s="263"/>
      <c r="QL559" s="263"/>
      <c r="QM559" s="263"/>
      <c r="QN559" s="263"/>
      <c r="QO559" s="263"/>
      <c r="QP559" s="263"/>
      <c r="QQ559" s="263"/>
      <c r="QR559" s="263"/>
      <c r="QS559" s="263"/>
      <c r="QT559" s="263"/>
      <c r="QU559" s="263"/>
      <c r="QV559" s="263"/>
      <c r="QW559" s="263"/>
      <c r="QX559" s="263"/>
      <c r="QY559" s="263"/>
      <c r="QZ559" s="263"/>
      <c r="RA559" s="263"/>
      <c r="RB559" s="263"/>
      <c r="RC559" s="263"/>
      <c r="RD559" s="263"/>
      <c r="RE559" s="263"/>
      <c r="RF559" s="263"/>
      <c r="RG559" s="263"/>
      <c r="RH559" s="263"/>
      <c r="RI559" s="263"/>
      <c r="RJ559" s="263"/>
      <c r="RK559" s="263"/>
      <c r="RL559" s="263"/>
      <c r="RM559" s="263"/>
      <c r="RN559" s="263"/>
      <c r="RO559" s="263"/>
      <c r="RP559" s="263"/>
      <c r="RQ559" s="263"/>
      <c r="RR559" s="263"/>
      <c r="RS559" s="263"/>
      <c r="RT559" s="263"/>
      <c r="RU559" s="263"/>
      <c r="RV559" s="263"/>
      <c r="RW559" s="263"/>
      <c r="RX559" s="263"/>
      <c r="RY559" s="263"/>
      <c r="RZ559" s="263"/>
      <c r="SA559" s="263"/>
      <c r="SB559" s="263"/>
      <c r="SC559" s="263"/>
      <c r="SD559" s="263"/>
      <c r="SE559" s="263"/>
      <c r="SF559" s="263"/>
      <c r="SG559" s="263"/>
      <c r="SH559" s="263"/>
      <c r="SI559" s="263"/>
      <c r="SJ559" s="263"/>
      <c r="SK559" s="263"/>
      <c r="SL559" s="263"/>
      <c r="SM559" s="263"/>
      <c r="SN559" s="263"/>
      <c r="SO559" s="263"/>
      <c r="SP559" s="263"/>
      <c r="SQ559" s="263"/>
      <c r="SR559" s="263"/>
      <c r="SS559" s="263"/>
      <c r="ST559" s="263"/>
      <c r="SU559" s="263"/>
      <c r="SV559" s="263"/>
      <c r="SW559" s="263"/>
      <c r="SX559" s="263"/>
      <c r="SY559" s="263"/>
      <c r="SZ559" s="263"/>
      <c r="TA559" s="263"/>
      <c r="TB559" s="263"/>
      <c r="TC559" s="263"/>
      <c r="TD559" s="263"/>
      <c r="TE559" s="263"/>
      <c r="TF559" s="263"/>
      <c r="TG559" s="263"/>
      <c r="TH559" s="263"/>
      <c r="TI559" s="263"/>
      <c r="TJ559" s="263"/>
      <c r="TK559" s="263"/>
      <c r="TL559" s="263"/>
      <c r="TM559" s="263"/>
      <c r="TN559" s="263"/>
      <c r="TO559" s="263"/>
      <c r="TP559" s="263"/>
      <c r="TQ559" s="263"/>
      <c r="TR559" s="263"/>
      <c r="TS559" s="263"/>
      <c r="TT559" s="263"/>
      <c r="TU559" s="263"/>
      <c r="TV559" s="263"/>
      <c r="TW559" s="263"/>
      <c r="TX559" s="263"/>
      <c r="TY559" s="263"/>
      <c r="TZ559" s="263"/>
      <c r="UA559" s="263"/>
      <c r="UB559" s="263"/>
      <c r="UC559" s="263"/>
      <c r="UD559" s="263"/>
      <c r="UE559" s="263"/>
      <c r="UF559" s="263"/>
      <c r="UG559" s="263"/>
      <c r="UH559" s="263"/>
      <c r="UI559" s="263"/>
      <c r="UJ559" s="263"/>
      <c r="UK559" s="263"/>
      <c r="UL559" s="263"/>
      <c r="UM559" s="263"/>
      <c r="UN559" s="263"/>
      <c r="UO559" s="263"/>
      <c r="UP559" s="263"/>
      <c r="UQ559" s="263"/>
      <c r="UR559" s="263"/>
      <c r="US559" s="263"/>
      <c r="UT559" s="263"/>
      <c r="UU559" s="263"/>
      <c r="UV559" s="263"/>
      <c r="UW559" s="263"/>
      <c r="UX559" s="263"/>
      <c r="UY559" s="263"/>
      <c r="UZ559" s="263"/>
      <c r="VA559" s="263"/>
      <c r="VB559" s="263"/>
      <c r="VC559" s="263"/>
      <c r="VD559" s="263"/>
      <c r="VE559" s="263"/>
      <c r="VF559" s="263"/>
      <c r="VG559" s="263"/>
      <c r="VH559" s="263"/>
      <c r="VI559" s="263"/>
      <c r="VJ559" s="263"/>
      <c r="VK559" s="263"/>
      <c r="VL559" s="263"/>
      <c r="VM559" s="263"/>
      <c r="VN559" s="263"/>
      <c r="VO559" s="263"/>
      <c r="VP559" s="263"/>
      <c r="VQ559" s="263"/>
      <c r="VR559" s="263"/>
      <c r="VS559" s="263"/>
      <c r="VT559" s="263"/>
      <c r="VU559" s="263"/>
      <c r="VV559" s="263"/>
      <c r="VW559" s="263"/>
      <c r="VX559" s="263"/>
      <c r="VY559" s="263"/>
      <c r="VZ559" s="263"/>
      <c r="WA559" s="263"/>
      <c r="WB559" s="263"/>
      <c r="WC559" s="263"/>
      <c r="WD559" s="263"/>
      <c r="WE559" s="263"/>
      <c r="WF559" s="263"/>
      <c r="WG559" s="263"/>
      <c r="WH559" s="263"/>
      <c r="WI559" s="263"/>
      <c r="WJ559" s="263"/>
      <c r="WK559" s="263"/>
      <c r="WL559" s="263"/>
      <c r="WM559" s="263"/>
      <c r="WN559" s="263"/>
      <c r="WO559" s="263"/>
      <c r="WP559" s="263"/>
      <c r="WQ559" s="263"/>
      <c r="WR559" s="263"/>
      <c r="WS559" s="263"/>
      <c r="WT559" s="263"/>
      <c r="WU559" s="263"/>
      <c r="WV559" s="263"/>
      <c r="WW559" s="263"/>
      <c r="WX559" s="263"/>
      <c r="WY559" s="263"/>
      <c r="WZ559" s="263"/>
      <c r="XA559" s="263"/>
      <c r="XB559" s="263"/>
      <c r="XC559" s="263"/>
      <c r="XD559" s="263"/>
      <c r="XE559" s="263"/>
      <c r="XF559" s="263"/>
      <c r="XG559" s="263"/>
      <c r="XH559" s="263"/>
      <c r="XI559" s="263"/>
      <c r="XJ559" s="263"/>
      <c r="XK559" s="263"/>
      <c r="XL559" s="263"/>
      <c r="XM559" s="263"/>
      <c r="XN559" s="263"/>
      <c r="XO559" s="263"/>
      <c r="XP559" s="263"/>
      <c r="XQ559" s="263"/>
      <c r="XR559" s="263"/>
      <c r="XS559" s="263"/>
      <c r="XT559" s="263"/>
      <c r="XU559" s="263"/>
      <c r="XV559" s="263"/>
      <c r="XW559" s="263"/>
      <c r="XX559" s="263"/>
      <c r="XY559" s="263"/>
      <c r="XZ559" s="263"/>
      <c r="YA559" s="263"/>
      <c r="YB559" s="263"/>
      <c r="YC559" s="263"/>
      <c r="YD559" s="263"/>
      <c r="YE559" s="263"/>
      <c r="YF559" s="263"/>
      <c r="YG559" s="263"/>
      <c r="YH559" s="263"/>
      <c r="YI559" s="263"/>
      <c r="YJ559" s="263"/>
      <c r="YK559" s="263"/>
      <c r="YL559" s="263"/>
      <c r="YM559" s="263"/>
      <c r="YN559" s="263"/>
      <c r="YO559" s="263"/>
      <c r="YP559" s="263"/>
      <c r="YQ559" s="263"/>
      <c r="YR559" s="263"/>
      <c r="YS559" s="263"/>
      <c r="YT559" s="263"/>
      <c r="YU559" s="263"/>
      <c r="YV559" s="263"/>
      <c r="YW559" s="263"/>
      <c r="YX559" s="263"/>
      <c r="YY559" s="263"/>
      <c r="YZ559" s="263"/>
      <c r="ZA559" s="263"/>
      <c r="ZB559" s="263"/>
      <c r="ZC559" s="263"/>
      <c r="ZD559" s="263"/>
      <c r="ZE559" s="263"/>
      <c r="ZF559" s="263"/>
      <c r="ZG559" s="263"/>
      <c r="ZH559" s="263"/>
      <c r="ZI559" s="263"/>
      <c r="ZJ559" s="263"/>
      <c r="ZK559" s="263"/>
      <c r="ZL559" s="263"/>
      <c r="ZM559" s="263"/>
      <c r="ZN559" s="263"/>
      <c r="ZO559" s="263"/>
      <c r="ZP559" s="263"/>
      <c r="ZQ559" s="263"/>
      <c r="ZR559" s="263"/>
      <c r="ZS559" s="263"/>
      <c r="ZT559" s="263"/>
      <c r="ZU559" s="263"/>
      <c r="ZV559" s="263"/>
      <c r="ZW559" s="263"/>
      <c r="ZX559" s="263"/>
      <c r="ZY559" s="263"/>
      <c r="ZZ559" s="263"/>
      <c r="AAA559" s="263"/>
      <c r="AAB559" s="263"/>
      <c r="AAC559" s="263"/>
      <c r="AAD559" s="263"/>
      <c r="AAE559" s="263"/>
      <c r="AAF559" s="263"/>
      <c r="AAG559" s="263"/>
      <c r="AAH559" s="263"/>
      <c r="AAI559" s="263"/>
      <c r="AAJ559" s="263"/>
      <c r="AAK559" s="263"/>
      <c r="AAL559" s="263"/>
      <c r="AAM559" s="263"/>
      <c r="AAN559" s="263"/>
      <c r="AAO559" s="263"/>
      <c r="AAP559" s="263"/>
      <c r="AAQ559" s="263"/>
      <c r="AAR559" s="263"/>
      <c r="AAS559" s="263"/>
      <c r="AAT559" s="263"/>
      <c r="AAU559" s="263"/>
      <c r="AAV559" s="263"/>
      <c r="AAW559" s="263"/>
      <c r="AAX559" s="263"/>
      <c r="AAY559" s="263"/>
      <c r="AAZ559" s="263"/>
      <c r="ABA559" s="263"/>
      <c r="ABB559" s="263"/>
      <c r="ABC559" s="263"/>
      <c r="ABD559" s="263"/>
      <c r="ABE559" s="263"/>
      <c r="ABF559" s="263"/>
      <c r="ABG559" s="263"/>
      <c r="ABH559" s="263"/>
      <c r="ABI559" s="263"/>
      <c r="ABJ559" s="263"/>
      <c r="ABK559" s="263"/>
      <c r="ABL559" s="263"/>
      <c r="ABM559" s="263"/>
      <c r="ABN559" s="263"/>
      <c r="ABO559" s="263"/>
      <c r="ABP559" s="263"/>
      <c r="ABQ559" s="263"/>
      <c r="ABR559" s="263"/>
      <c r="ABS559" s="263"/>
      <c r="ABT559" s="263"/>
      <c r="ABU559" s="263"/>
      <c r="ABV559" s="263"/>
      <c r="ABW559" s="263"/>
      <c r="ABX559" s="263"/>
      <c r="ABY559" s="263"/>
      <c r="ABZ559" s="263"/>
      <c r="ACA559" s="263"/>
      <c r="ACB559" s="263"/>
      <c r="ACC559" s="263"/>
      <c r="ACD559" s="263"/>
      <c r="ACE559" s="263"/>
      <c r="ACF559" s="263"/>
      <c r="ACG559" s="263"/>
      <c r="ACH559" s="263"/>
      <c r="ACI559" s="263"/>
      <c r="ACJ559" s="263"/>
      <c r="ACK559" s="263"/>
      <c r="ACL559" s="263"/>
      <c r="ACM559" s="263"/>
      <c r="ACN559" s="263"/>
      <c r="ACO559" s="263"/>
      <c r="ACP559" s="263"/>
      <c r="ACQ559" s="263"/>
      <c r="ACR559" s="263"/>
      <c r="ACS559" s="263"/>
      <c r="ACT559" s="263"/>
      <c r="ACU559" s="263"/>
      <c r="ACV559" s="263"/>
      <c r="ACW559" s="263"/>
      <c r="ACX559" s="263"/>
      <c r="ACY559" s="263"/>
      <c r="ACZ559" s="263"/>
      <c r="ADA559" s="263"/>
      <c r="ADB559" s="263"/>
      <c r="ADC559" s="263"/>
      <c r="ADD559" s="263"/>
      <c r="ADE559" s="263"/>
      <c r="ADF559" s="263"/>
      <c r="ADG559" s="263"/>
      <c r="ADH559" s="263"/>
      <c r="ADI559" s="263"/>
      <c r="ADJ559" s="263"/>
      <c r="ADK559" s="263"/>
      <c r="ADL559" s="263"/>
      <c r="ADM559" s="263"/>
      <c r="ADN559" s="263"/>
      <c r="ADO559" s="263"/>
      <c r="ADP559" s="263"/>
      <c r="ADQ559" s="263"/>
      <c r="ADR559" s="263"/>
      <c r="ADS559" s="263"/>
      <c r="ADT559" s="263"/>
      <c r="ADU559" s="263"/>
      <c r="ADV559" s="263"/>
      <c r="ADW559" s="263"/>
      <c r="ADX559" s="263"/>
      <c r="ADY559" s="263"/>
      <c r="ADZ559" s="263"/>
      <c r="AEA559" s="263"/>
      <c r="AEB559" s="263"/>
      <c r="AEC559" s="263"/>
      <c r="AED559" s="263"/>
      <c r="AEE559" s="263"/>
      <c r="AEF559" s="263"/>
      <c r="AEG559" s="263"/>
      <c r="AEH559" s="263"/>
      <c r="AEI559" s="263"/>
      <c r="AEJ559" s="263"/>
      <c r="AEK559" s="263"/>
      <c r="AEL559" s="263"/>
      <c r="AEM559" s="263"/>
      <c r="AEN559" s="263"/>
      <c r="AEO559" s="263"/>
      <c r="AEP559" s="263"/>
      <c r="AEQ559" s="263"/>
      <c r="AER559" s="263"/>
      <c r="AES559" s="263"/>
      <c r="AET559" s="263"/>
      <c r="AEU559" s="263"/>
      <c r="AEV559" s="263"/>
      <c r="AEW559" s="263"/>
      <c r="AEX559" s="263"/>
      <c r="AEY559" s="263"/>
      <c r="AEZ559" s="263"/>
      <c r="AFA559" s="263"/>
      <c r="AFB559" s="263"/>
      <c r="AFC559" s="263"/>
      <c r="AFD559" s="263"/>
      <c r="AFE559" s="263"/>
      <c r="AFF559" s="263"/>
      <c r="AFG559" s="263"/>
      <c r="AFH559" s="263"/>
      <c r="AFI559" s="263"/>
      <c r="AFJ559" s="263"/>
      <c r="AFK559" s="263"/>
      <c r="AFL559" s="263"/>
      <c r="AFM559" s="263"/>
      <c r="AFN559" s="263"/>
      <c r="AFO559" s="263"/>
      <c r="AFP559" s="263"/>
      <c r="AFQ559" s="263"/>
      <c r="AFR559" s="263"/>
      <c r="AFS559" s="263"/>
      <c r="AFT559" s="263"/>
      <c r="AFU559" s="263"/>
      <c r="AFV559" s="263"/>
      <c r="AFW559" s="263"/>
      <c r="AFX559" s="263"/>
      <c r="AFY559" s="263"/>
      <c r="AFZ559" s="263"/>
      <c r="AGA559" s="263"/>
      <c r="AGB559" s="263"/>
      <c r="AGC559" s="263"/>
      <c r="AGD559" s="263"/>
      <c r="AGE559" s="263"/>
      <c r="AGF559" s="263"/>
      <c r="AGG559" s="263"/>
      <c r="AGH559" s="263"/>
      <c r="AGI559" s="263"/>
      <c r="AGJ559" s="263"/>
      <c r="AGK559" s="263"/>
      <c r="AGL559" s="263"/>
      <c r="AGM559" s="263"/>
      <c r="AGN559" s="263"/>
      <c r="AGO559" s="263"/>
      <c r="AGP559" s="263"/>
      <c r="AGQ559" s="263"/>
      <c r="AGR559" s="263"/>
      <c r="AGS559" s="263"/>
      <c r="AGT559" s="263"/>
      <c r="AGU559" s="263"/>
      <c r="AGV559" s="263"/>
      <c r="AGW559" s="263"/>
      <c r="AGX559" s="263"/>
      <c r="AGY559" s="263"/>
      <c r="AGZ559" s="263"/>
      <c r="AHA559" s="263"/>
      <c r="AHB559" s="263"/>
      <c r="AHC559" s="263"/>
      <c r="AHD559" s="263"/>
      <c r="AHE559" s="263"/>
      <c r="AHF559" s="263"/>
      <c r="AHG559" s="263"/>
      <c r="AHH559" s="263"/>
      <c r="AHI559" s="263"/>
      <c r="AHJ559" s="263"/>
      <c r="AHK559" s="263"/>
      <c r="AHL559" s="263"/>
      <c r="AHM559" s="263"/>
      <c r="AHN559" s="263"/>
      <c r="AHO559" s="263"/>
      <c r="AHP559" s="263"/>
      <c r="AHQ559" s="263"/>
      <c r="AHR559" s="263"/>
      <c r="AHS559" s="263"/>
      <c r="AHT559" s="263"/>
      <c r="AHU559" s="263"/>
      <c r="AHV559" s="263"/>
      <c r="AHW559" s="263"/>
      <c r="AHX559" s="263"/>
      <c r="AHY559" s="263"/>
      <c r="AHZ559" s="263"/>
      <c r="AIA559" s="263"/>
      <c r="AIB559" s="263"/>
      <c r="AIC559" s="263"/>
      <c r="AID559" s="263"/>
      <c r="AIE559" s="263"/>
      <c r="AIF559" s="263"/>
      <c r="AIG559" s="263"/>
      <c r="AIH559" s="263"/>
      <c r="AII559" s="263"/>
      <c r="AIJ559" s="263"/>
      <c r="AIK559" s="263"/>
      <c r="AIL559" s="263"/>
      <c r="AIM559" s="263"/>
      <c r="AIN559" s="263"/>
      <c r="AIO559" s="263"/>
      <c r="AIP559" s="263"/>
      <c r="AIQ559" s="263"/>
      <c r="AIR559" s="263"/>
      <c r="AIS559" s="263"/>
      <c r="AIT559" s="263"/>
      <c r="AIU559" s="263"/>
      <c r="AIV559" s="263"/>
      <c r="AIW559" s="263"/>
      <c r="AIX559" s="263"/>
      <c r="AIY559" s="263"/>
      <c r="AIZ559" s="263"/>
      <c r="AJA559" s="263"/>
      <c r="AJB559" s="263"/>
      <c r="AJC559" s="263"/>
      <c r="AJD559" s="263"/>
      <c r="AJE559" s="263"/>
      <c r="AJF559" s="263"/>
      <c r="AJG559" s="263"/>
      <c r="AJH559" s="263"/>
      <c r="AJI559" s="263"/>
      <c r="AJJ559" s="263"/>
      <c r="AJK559" s="263"/>
      <c r="AJL559" s="263"/>
      <c r="AJM559" s="263"/>
      <c r="AJN559" s="263"/>
      <c r="AJO559" s="263"/>
      <c r="AJP559" s="263"/>
      <c r="AJQ559" s="263"/>
      <c r="AJR559" s="263"/>
      <c r="AJS559" s="263"/>
      <c r="AJT559" s="263"/>
      <c r="AJU559" s="263"/>
      <c r="AJV559" s="263"/>
      <c r="AJW559" s="263"/>
      <c r="AJX559" s="263"/>
      <c r="AJY559" s="263"/>
      <c r="AJZ559" s="263"/>
      <c r="AKA559" s="263"/>
      <c r="AKB559" s="263"/>
      <c r="AKC559" s="263"/>
      <c r="AKD559" s="263"/>
      <c r="AKE559" s="263"/>
      <c r="AKF559" s="263"/>
      <c r="AKG559" s="263"/>
      <c r="AKH559" s="263"/>
      <c r="AKI559" s="263"/>
      <c r="AKJ559" s="263"/>
      <c r="AKK559" s="263"/>
      <c r="AKL559" s="263"/>
      <c r="AKM559" s="263"/>
      <c r="AKN559" s="263"/>
      <c r="AKO559" s="263"/>
      <c r="AKP559" s="263"/>
      <c r="AKQ559" s="263"/>
      <c r="AKR559" s="263"/>
      <c r="AKS559" s="263"/>
      <c r="AKT559" s="263"/>
      <c r="AKU559" s="263"/>
      <c r="AKV559" s="263"/>
      <c r="AKW559" s="263"/>
      <c r="AKX559" s="263"/>
      <c r="AKY559" s="263"/>
      <c r="AKZ559" s="263"/>
      <c r="ALA559" s="263"/>
      <c r="ALB559" s="263"/>
      <c r="ALC559" s="263"/>
      <c r="ALD559" s="263"/>
      <c r="ALE559" s="263"/>
      <c r="ALF559" s="263"/>
      <c r="ALG559" s="263"/>
      <c r="ALH559" s="263"/>
      <c r="ALI559" s="263"/>
      <c r="ALJ559" s="263"/>
      <c r="ALK559" s="263"/>
      <c r="ALL559" s="263"/>
      <c r="ALM559" s="263"/>
      <c r="ALN559" s="263"/>
      <c r="ALO559" s="263"/>
      <c r="ALP559" s="263"/>
      <c r="ALQ559" s="263"/>
      <c r="ALR559" s="263"/>
      <c r="ALS559" s="263"/>
      <c r="ALT559" s="263"/>
      <c r="ALU559" s="263"/>
      <c r="ALV559" s="263"/>
      <c r="ALW559" s="263"/>
      <c r="ALX559" s="263"/>
      <c r="ALY559" s="263"/>
      <c r="ALZ559" s="263"/>
      <c r="AMA559" s="263"/>
      <c r="AMB559" s="263"/>
      <c r="AMC559" s="263"/>
      <c r="AMD559" s="263"/>
      <c r="AME559" s="263"/>
      <c r="AMF559" s="263"/>
      <c r="AMG559" s="263"/>
      <c r="AMH559" s="263"/>
      <c r="AMI559" s="263"/>
      <c r="AMJ559" s="263"/>
      <c r="AMK559" s="263"/>
      <c r="AML559" s="263"/>
      <c r="AMM559" s="263"/>
      <c r="AMN559" s="263"/>
      <c r="AMO559" s="263"/>
      <c r="AMP559" s="263"/>
      <c r="AMQ559" s="263"/>
      <c r="AMR559" s="263"/>
      <c r="AMS559" s="263"/>
      <c r="AMT559" s="263"/>
      <c r="AMU559" s="263"/>
      <c r="AMV559" s="263"/>
      <c r="AMW559" s="263"/>
      <c r="AMX559" s="263"/>
      <c r="AMY559" s="263"/>
      <c r="AMZ559" s="263"/>
      <c r="ANA559" s="263"/>
      <c r="ANB559" s="263"/>
      <c r="ANC559" s="263"/>
      <c r="AND559" s="263"/>
      <c r="ANE559" s="263"/>
      <c r="ANF559" s="263"/>
      <c r="ANG559" s="263"/>
      <c r="ANH559" s="263"/>
      <c r="ANI559" s="263"/>
      <c r="ANJ559" s="263"/>
      <c r="ANK559" s="263"/>
      <c r="ANL559" s="263"/>
      <c r="ANM559" s="263"/>
      <c r="ANN559" s="263"/>
      <c r="ANO559" s="263"/>
      <c r="ANP559" s="263"/>
      <c r="ANQ559" s="263"/>
      <c r="ANR559" s="263"/>
      <c r="ANS559" s="263"/>
      <c r="ANT559" s="263"/>
      <c r="ANU559" s="263"/>
      <c r="ANV559" s="263"/>
      <c r="ANW559" s="263"/>
      <c r="ANX559" s="263"/>
      <c r="ANY559" s="263"/>
      <c r="ANZ559" s="263"/>
      <c r="AOA559" s="263"/>
      <c r="AOB559" s="263"/>
      <c r="AOC559" s="263"/>
      <c r="AOD559" s="263"/>
      <c r="AOE559" s="263"/>
      <c r="AOF559" s="263"/>
      <c r="AOG559" s="263"/>
      <c r="AOH559" s="263"/>
      <c r="AOI559" s="263"/>
      <c r="AOJ559" s="263"/>
      <c r="AOK559" s="263"/>
      <c r="AOL559" s="263"/>
      <c r="AOM559" s="263"/>
      <c r="AON559" s="263"/>
      <c r="AOO559" s="263"/>
      <c r="AOP559" s="263"/>
      <c r="AOQ559" s="263"/>
      <c r="AOR559" s="263"/>
      <c r="AOS559" s="263"/>
      <c r="AOT559" s="263"/>
      <c r="AOU559" s="263"/>
    </row>
    <row r="560" spans="1:1087" s="264" customFormat="1">
      <c r="A560" s="332"/>
      <c r="B560" s="328"/>
      <c r="C560" s="292"/>
      <c r="D560" s="292"/>
      <c r="E560" s="292"/>
      <c r="F560" s="333"/>
      <c r="G560" s="334"/>
      <c r="H560" s="334"/>
      <c r="I560" s="335"/>
      <c r="J560" s="292"/>
      <c r="K560" s="336"/>
      <c r="L560" s="292"/>
      <c r="N560" s="263"/>
      <c r="O560" s="263"/>
      <c r="P560" s="263"/>
      <c r="Q560" s="263"/>
      <c r="R560" s="263"/>
      <c r="S560" s="263"/>
      <c r="T560" s="263"/>
      <c r="U560" s="263"/>
      <c r="V560" s="263"/>
      <c r="W560" s="263"/>
      <c r="X560" s="263"/>
      <c r="Y560" s="263"/>
      <c r="Z560" s="263"/>
      <c r="AA560" s="263"/>
      <c r="AB560" s="263"/>
      <c r="AC560" s="263"/>
      <c r="AD560" s="263"/>
      <c r="AE560" s="263"/>
      <c r="AF560" s="263"/>
      <c r="AG560" s="263"/>
      <c r="AH560" s="263"/>
      <c r="AI560" s="263"/>
      <c r="AJ560" s="263"/>
      <c r="AK560" s="263"/>
      <c r="AL560" s="263"/>
      <c r="AM560" s="263"/>
      <c r="AN560" s="263"/>
      <c r="AO560" s="263"/>
      <c r="AP560" s="263"/>
      <c r="AQ560" s="263"/>
      <c r="AR560" s="263"/>
      <c r="AS560" s="263"/>
      <c r="AT560" s="263"/>
      <c r="AU560" s="263"/>
      <c r="AV560" s="263"/>
      <c r="AW560" s="263"/>
      <c r="AX560" s="263"/>
      <c r="AY560" s="263"/>
      <c r="AZ560" s="263"/>
      <c r="BA560" s="263"/>
      <c r="BB560" s="263"/>
      <c r="BC560" s="263"/>
      <c r="BD560" s="263"/>
      <c r="BE560" s="263"/>
      <c r="BF560" s="263"/>
      <c r="BG560" s="263"/>
      <c r="BH560" s="263"/>
      <c r="BI560" s="263"/>
      <c r="BJ560" s="263"/>
      <c r="BK560" s="263"/>
      <c r="BL560" s="263"/>
      <c r="BM560" s="263"/>
      <c r="BN560" s="263"/>
      <c r="BO560" s="263"/>
      <c r="BP560" s="263"/>
      <c r="BQ560" s="263"/>
      <c r="BR560" s="263"/>
      <c r="BS560" s="263"/>
      <c r="BT560" s="263"/>
      <c r="BU560" s="263"/>
      <c r="BV560" s="263"/>
      <c r="BW560" s="263"/>
      <c r="BX560" s="263"/>
      <c r="BY560" s="263"/>
      <c r="BZ560" s="263"/>
      <c r="CA560" s="263"/>
      <c r="CB560" s="263"/>
      <c r="CC560" s="263"/>
      <c r="CD560" s="263"/>
      <c r="CE560" s="263"/>
      <c r="CF560" s="263"/>
      <c r="CG560" s="263"/>
      <c r="CH560" s="263"/>
      <c r="CI560" s="263"/>
      <c r="CJ560" s="263"/>
      <c r="CK560" s="263"/>
      <c r="CL560" s="263"/>
      <c r="CM560" s="263"/>
      <c r="CN560" s="263"/>
      <c r="CO560" s="263"/>
      <c r="CP560" s="263"/>
      <c r="CQ560" s="263"/>
      <c r="CR560" s="263"/>
      <c r="CS560" s="263"/>
      <c r="CT560" s="263"/>
      <c r="CU560" s="263"/>
      <c r="CV560" s="263"/>
      <c r="CW560" s="263"/>
      <c r="CX560" s="263"/>
      <c r="CY560" s="263"/>
      <c r="CZ560" s="263"/>
      <c r="DA560" s="263"/>
      <c r="DB560" s="263"/>
      <c r="DC560" s="263"/>
      <c r="DD560" s="263"/>
      <c r="DE560" s="263"/>
      <c r="DF560" s="263"/>
      <c r="DG560" s="263"/>
      <c r="DH560" s="263"/>
      <c r="DI560" s="263"/>
      <c r="DJ560" s="263"/>
      <c r="DK560" s="263"/>
      <c r="DL560" s="263"/>
      <c r="DM560" s="263"/>
      <c r="DN560" s="263"/>
      <c r="DO560" s="263"/>
      <c r="DP560" s="263"/>
      <c r="DQ560" s="263"/>
      <c r="DR560" s="263"/>
      <c r="DS560" s="263"/>
      <c r="DT560" s="263"/>
      <c r="DU560" s="263"/>
      <c r="DV560" s="263"/>
      <c r="DW560" s="263"/>
      <c r="DX560" s="263"/>
      <c r="DY560" s="263"/>
      <c r="DZ560" s="263"/>
      <c r="EA560" s="263"/>
      <c r="EB560" s="263"/>
      <c r="EC560" s="263"/>
      <c r="ED560" s="263"/>
      <c r="EE560" s="263"/>
      <c r="EF560" s="263"/>
      <c r="EG560" s="263"/>
      <c r="EH560" s="263"/>
      <c r="EI560" s="263"/>
      <c r="EJ560" s="263"/>
      <c r="EK560" s="263"/>
      <c r="EL560" s="263"/>
      <c r="EM560" s="263"/>
      <c r="EN560" s="263"/>
      <c r="EO560" s="263"/>
      <c r="EP560" s="263"/>
      <c r="EQ560" s="263"/>
      <c r="ER560" s="263"/>
      <c r="ES560" s="263"/>
      <c r="ET560" s="263"/>
      <c r="EU560" s="263"/>
      <c r="EV560" s="263"/>
      <c r="EW560" s="263"/>
      <c r="EX560" s="263"/>
      <c r="EY560" s="263"/>
      <c r="EZ560" s="263"/>
      <c r="FA560" s="263"/>
      <c r="FB560" s="263"/>
      <c r="FC560" s="263"/>
      <c r="FD560" s="263"/>
      <c r="FE560" s="263"/>
      <c r="FF560" s="263"/>
      <c r="FG560" s="263"/>
      <c r="FH560" s="263"/>
      <c r="FI560" s="263"/>
      <c r="FJ560" s="263"/>
      <c r="FK560" s="263"/>
      <c r="FL560" s="263"/>
      <c r="FM560" s="263"/>
      <c r="FN560" s="263"/>
      <c r="FO560" s="263"/>
      <c r="FP560" s="263"/>
      <c r="FQ560" s="263"/>
      <c r="FR560" s="263"/>
      <c r="FS560" s="263"/>
      <c r="FT560" s="263"/>
      <c r="FU560" s="263"/>
      <c r="FV560" s="263"/>
      <c r="FW560" s="263"/>
      <c r="FX560" s="263"/>
      <c r="FY560" s="263"/>
      <c r="FZ560" s="263"/>
      <c r="GA560" s="263"/>
      <c r="GB560" s="263"/>
      <c r="GC560" s="263"/>
      <c r="GD560" s="263"/>
      <c r="GE560" s="263"/>
      <c r="GF560" s="263"/>
      <c r="GG560" s="263"/>
      <c r="GH560" s="263"/>
      <c r="GI560" s="263"/>
      <c r="GJ560" s="263"/>
      <c r="GK560" s="263"/>
      <c r="GL560" s="263"/>
      <c r="GM560" s="263"/>
      <c r="GN560" s="263"/>
      <c r="GO560" s="263"/>
      <c r="GP560" s="263"/>
      <c r="GQ560" s="263"/>
      <c r="GR560" s="263"/>
      <c r="GS560" s="263"/>
      <c r="GT560" s="263"/>
      <c r="GU560" s="263"/>
      <c r="GV560" s="263"/>
      <c r="GW560" s="263"/>
      <c r="GX560" s="263"/>
      <c r="GY560" s="263"/>
      <c r="GZ560" s="263"/>
      <c r="HA560" s="263"/>
      <c r="HB560" s="263"/>
      <c r="HC560" s="263"/>
      <c r="HD560" s="263"/>
      <c r="HE560" s="263"/>
      <c r="HF560" s="263"/>
      <c r="HG560" s="263"/>
      <c r="HH560" s="263"/>
      <c r="HI560" s="263"/>
      <c r="HJ560" s="263"/>
      <c r="HK560" s="263"/>
      <c r="HL560" s="263"/>
      <c r="HM560" s="263"/>
      <c r="HN560" s="263"/>
      <c r="HO560" s="263"/>
      <c r="HP560" s="263"/>
      <c r="HQ560" s="263"/>
      <c r="HR560" s="263"/>
      <c r="HS560" s="263"/>
      <c r="HT560" s="263"/>
      <c r="HU560" s="263"/>
      <c r="HV560" s="263"/>
      <c r="HW560" s="263"/>
      <c r="HX560" s="263"/>
      <c r="HY560" s="263"/>
      <c r="HZ560" s="263"/>
      <c r="IA560" s="263"/>
      <c r="IB560" s="263"/>
      <c r="IC560" s="263"/>
      <c r="ID560" s="263"/>
      <c r="IE560" s="263"/>
      <c r="IF560" s="263"/>
      <c r="IG560" s="263"/>
      <c r="IH560" s="263"/>
      <c r="II560" s="263"/>
      <c r="IJ560" s="263"/>
      <c r="IK560" s="263"/>
      <c r="IL560" s="263"/>
      <c r="IM560" s="263"/>
      <c r="IN560" s="263"/>
      <c r="IO560" s="263"/>
      <c r="IP560" s="263"/>
      <c r="IQ560" s="263"/>
      <c r="IR560" s="263"/>
      <c r="IS560" s="263"/>
      <c r="IT560" s="263"/>
      <c r="IU560" s="263"/>
      <c r="IV560" s="263"/>
      <c r="IW560" s="263"/>
      <c r="IX560" s="263"/>
      <c r="IY560" s="263"/>
      <c r="IZ560" s="263"/>
      <c r="JA560" s="263"/>
      <c r="JB560" s="263"/>
      <c r="JC560" s="263"/>
      <c r="JD560" s="263"/>
      <c r="JE560" s="263"/>
      <c r="JF560" s="263"/>
      <c r="JG560" s="263"/>
      <c r="JH560" s="263"/>
      <c r="JI560" s="263"/>
      <c r="JJ560" s="263"/>
      <c r="JK560" s="263"/>
      <c r="JL560" s="263"/>
      <c r="JM560" s="263"/>
      <c r="JN560" s="263"/>
      <c r="JO560" s="263"/>
      <c r="JP560" s="263"/>
      <c r="JQ560" s="263"/>
      <c r="JR560" s="263"/>
      <c r="JS560" s="263"/>
      <c r="JT560" s="263"/>
      <c r="JU560" s="263"/>
      <c r="JV560" s="263"/>
      <c r="JW560" s="263"/>
      <c r="JX560" s="263"/>
      <c r="JY560" s="263"/>
      <c r="JZ560" s="263"/>
      <c r="KA560" s="263"/>
      <c r="KB560" s="263"/>
      <c r="KC560" s="263"/>
      <c r="KD560" s="263"/>
      <c r="KE560" s="263"/>
      <c r="KF560" s="263"/>
      <c r="KG560" s="263"/>
      <c r="KH560" s="263"/>
      <c r="KI560" s="263"/>
      <c r="KJ560" s="263"/>
      <c r="KK560" s="263"/>
      <c r="KL560" s="263"/>
      <c r="KM560" s="263"/>
      <c r="KN560" s="263"/>
      <c r="KO560" s="263"/>
      <c r="KP560" s="263"/>
      <c r="KQ560" s="263"/>
      <c r="KR560" s="263"/>
      <c r="KS560" s="263"/>
      <c r="KT560" s="263"/>
      <c r="KU560" s="263"/>
      <c r="KV560" s="263"/>
      <c r="KW560" s="263"/>
      <c r="KX560" s="263"/>
      <c r="KY560" s="263"/>
      <c r="KZ560" s="263"/>
      <c r="LA560" s="263"/>
      <c r="LB560" s="263"/>
      <c r="LC560" s="263"/>
      <c r="LD560" s="263"/>
      <c r="LE560" s="263"/>
      <c r="LF560" s="263"/>
      <c r="LG560" s="263"/>
      <c r="LH560" s="263"/>
      <c r="LI560" s="263"/>
      <c r="LJ560" s="263"/>
      <c r="LK560" s="263"/>
      <c r="LL560" s="263"/>
      <c r="LM560" s="263"/>
      <c r="LN560" s="263"/>
      <c r="LO560" s="263"/>
      <c r="LP560" s="263"/>
      <c r="LQ560" s="263"/>
      <c r="LR560" s="263"/>
      <c r="LS560" s="263"/>
      <c r="LT560" s="263"/>
      <c r="LU560" s="263"/>
      <c r="LV560" s="263"/>
      <c r="LW560" s="263"/>
      <c r="LX560" s="263"/>
      <c r="LY560" s="263"/>
      <c r="LZ560" s="263"/>
      <c r="MA560" s="263"/>
      <c r="MB560" s="263"/>
      <c r="MC560" s="263"/>
      <c r="MD560" s="263"/>
      <c r="ME560" s="263"/>
      <c r="MF560" s="263"/>
      <c r="MG560" s="263"/>
      <c r="MH560" s="263"/>
      <c r="MI560" s="263"/>
      <c r="MJ560" s="263"/>
      <c r="MK560" s="263"/>
      <c r="ML560" s="263"/>
      <c r="MM560" s="263"/>
      <c r="MN560" s="263"/>
      <c r="MO560" s="263"/>
      <c r="MP560" s="263"/>
      <c r="MQ560" s="263"/>
      <c r="MR560" s="263"/>
      <c r="MS560" s="263"/>
      <c r="MT560" s="263"/>
      <c r="MU560" s="263"/>
      <c r="MV560" s="263"/>
      <c r="MW560" s="263"/>
      <c r="MX560" s="263"/>
      <c r="MY560" s="263"/>
      <c r="MZ560" s="263"/>
      <c r="NA560" s="263"/>
      <c r="NB560" s="263"/>
      <c r="NC560" s="263"/>
      <c r="ND560" s="263"/>
      <c r="NE560" s="263"/>
      <c r="NF560" s="263"/>
      <c r="NG560" s="263"/>
      <c r="NH560" s="263"/>
      <c r="NI560" s="263"/>
      <c r="NJ560" s="263"/>
      <c r="NK560" s="263"/>
      <c r="NL560" s="263"/>
      <c r="NM560" s="263"/>
      <c r="NN560" s="263"/>
      <c r="NO560" s="263"/>
      <c r="NP560" s="263"/>
      <c r="NQ560" s="263"/>
      <c r="NR560" s="263"/>
      <c r="NS560" s="263"/>
      <c r="NT560" s="263"/>
      <c r="NU560" s="263"/>
      <c r="NV560" s="263"/>
      <c r="NW560" s="263"/>
      <c r="NX560" s="263"/>
      <c r="NY560" s="263"/>
      <c r="NZ560" s="263"/>
      <c r="OA560" s="263"/>
      <c r="OB560" s="263"/>
      <c r="OC560" s="263"/>
      <c r="OD560" s="263"/>
      <c r="OE560" s="263"/>
      <c r="OF560" s="263"/>
      <c r="OG560" s="263"/>
      <c r="OH560" s="263"/>
      <c r="OI560" s="263"/>
      <c r="OJ560" s="263"/>
      <c r="OK560" s="263"/>
      <c r="OL560" s="263"/>
      <c r="OM560" s="263"/>
      <c r="ON560" s="263"/>
      <c r="OO560" s="263"/>
      <c r="OP560" s="263"/>
      <c r="OQ560" s="263"/>
      <c r="OR560" s="263"/>
      <c r="OS560" s="263"/>
      <c r="OT560" s="263"/>
      <c r="OU560" s="263"/>
      <c r="OV560" s="263"/>
      <c r="OW560" s="263"/>
      <c r="OX560" s="263"/>
      <c r="OY560" s="263"/>
      <c r="OZ560" s="263"/>
      <c r="PA560" s="263"/>
      <c r="PB560" s="263"/>
      <c r="PC560" s="263"/>
      <c r="PD560" s="263"/>
      <c r="PE560" s="263"/>
      <c r="PF560" s="263"/>
      <c r="PG560" s="263"/>
      <c r="PH560" s="263"/>
      <c r="PI560" s="263"/>
      <c r="PJ560" s="263"/>
      <c r="PK560" s="263"/>
      <c r="PL560" s="263"/>
      <c r="PM560" s="263"/>
      <c r="PN560" s="263"/>
      <c r="PO560" s="263"/>
      <c r="PP560" s="263"/>
      <c r="PQ560" s="263"/>
      <c r="PR560" s="263"/>
      <c r="PS560" s="263"/>
      <c r="PT560" s="263"/>
      <c r="PU560" s="263"/>
      <c r="PV560" s="263"/>
      <c r="PW560" s="263"/>
      <c r="PX560" s="263"/>
      <c r="PY560" s="263"/>
      <c r="PZ560" s="263"/>
      <c r="QA560" s="263"/>
      <c r="QB560" s="263"/>
      <c r="QC560" s="263"/>
      <c r="QD560" s="263"/>
      <c r="QE560" s="263"/>
      <c r="QF560" s="263"/>
      <c r="QG560" s="263"/>
      <c r="QH560" s="263"/>
      <c r="QI560" s="263"/>
      <c r="QJ560" s="263"/>
      <c r="QK560" s="263"/>
      <c r="QL560" s="263"/>
      <c r="QM560" s="263"/>
      <c r="QN560" s="263"/>
      <c r="QO560" s="263"/>
      <c r="QP560" s="263"/>
      <c r="QQ560" s="263"/>
      <c r="QR560" s="263"/>
      <c r="QS560" s="263"/>
      <c r="QT560" s="263"/>
      <c r="QU560" s="263"/>
      <c r="QV560" s="263"/>
      <c r="QW560" s="263"/>
      <c r="QX560" s="263"/>
      <c r="QY560" s="263"/>
      <c r="QZ560" s="263"/>
      <c r="RA560" s="263"/>
      <c r="RB560" s="263"/>
      <c r="RC560" s="263"/>
      <c r="RD560" s="263"/>
      <c r="RE560" s="263"/>
      <c r="RF560" s="263"/>
      <c r="RG560" s="263"/>
      <c r="RH560" s="263"/>
      <c r="RI560" s="263"/>
      <c r="RJ560" s="263"/>
      <c r="RK560" s="263"/>
      <c r="RL560" s="263"/>
      <c r="RM560" s="263"/>
      <c r="RN560" s="263"/>
      <c r="RO560" s="263"/>
      <c r="RP560" s="263"/>
      <c r="RQ560" s="263"/>
      <c r="RR560" s="263"/>
      <c r="RS560" s="263"/>
      <c r="RT560" s="263"/>
      <c r="RU560" s="263"/>
      <c r="RV560" s="263"/>
      <c r="RW560" s="263"/>
      <c r="RX560" s="263"/>
      <c r="RY560" s="263"/>
      <c r="RZ560" s="263"/>
      <c r="SA560" s="263"/>
      <c r="SB560" s="263"/>
      <c r="SC560" s="263"/>
      <c r="SD560" s="263"/>
      <c r="SE560" s="263"/>
      <c r="SF560" s="263"/>
      <c r="SG560" s="263"/>
      <c r="SH560" s="263"/>
      <c r="SI560" s="263"/>
      <c r="SJ560" s="263"/>
      <c r="SK560" s="263"/>
      <c r="SL560" s="263"/>
      <c r="SM560" s="263"/>
      <c r="SN560" s="263"/>
      <c r="SO560" s="263"/>
      <c r="SP560" s="263"/>
      <c r="SQ560" s="263"/>
      <c r="SR560" s="263"/>
      <c r="SS560" s="263"/>
      <c r="ST560" s="263"/>
      <c r="SU560" s="263"/>
      <c r="SV560" s="263"/>
      <c r="SW560" s="263"/>
      <c r="SX560" s="263"/>
      <c r="SY560" s="263"/>
      <c r="SZ560" s="263"/>
      <c r="TA560" s="263"/>
      <c r="TB560" s="263"/>
      <c r="TC560" s="263"/>
      <c r="TD560" s="263"/>
      <c r="TE560" s="263"/>
      <c r="TF560" s="263"/>
      <c r="TG560" s="263"/>
      <c r="TH560" s="263"/>
      <c r="TI560" s="263"/>
      <c r="TJ560" s="263"/>
      <c r="TK560" s="263"/>
      <c r="TL560" s="263"/>
      <c r="TM560" s="263"/>
      <c r="TN560" s="263"/>
      <c r="TO560" s="263"/>
      <c r="TP560" s="263"/>
      <c r="TQ560" s="263"/>
      <c r="TR560" s="263"/>
      <c r="TS560" s="263"/>
      <c r="TT560" s="263"/>
      <c r="TU560" s="263"/>
      <c r="TV560" s="263"/>
      <c r="TW560" s="263"/>
      <c r="TX560" s="263"/>
      <c r="TY560" s="263"/>
      <c r="TZ560" s="263"/>
      <c r="UA560" s="263"/>
      <c r="UB560" s="263"/>
      <c r="UC560" s="263"/>
      <c r="UD560" s="263"/>
      <c r="UE560" s="263"/>
      <c r="UF560" s="263"/>
      <c r="UG560" s="263"/>
      <c r="UH560" s="263"/>
      <c r="UI560" s="263"/>
      <c r="UJ560" s="263"/>
      <c r="UK560" s="263"/>
      <c r="UL560" s="263"/>
      <c r="UM560" s="263"/>
      <c r="UN560" s="263"/>
      <c r="UO560" s="263"/>
      <c r="UP560" s="263"/>
      <c r="UQ560" s="263"/>
      <c r="UR560" s="263"/>
      <c r="US560" s="263"/>
      <c r="UT560" s="263"/>
      <c r="UU560" s="263"/>
      <c r="UV560" s="263"/>
      <c r="UW560" s="263"/>
      <c r="UX560" s="263"/>
      <c r="UY560" s="263"/>
      <c r="UZ560" s="263"/>
      <c r="VA560" s="263"/>
      <c r="VB560" s="263"/>
      <c r="VC560" s="263"/>
      <c r="VD560" s="263"/>
      <c r="VE560" s="263"/>
      <c r="VF560" s="263"/>
      <c r="VG560" s="263"/>
      <c r="VH560" s="263"/>
      <c r="VI560" s="263"/>
      <c r="VJ560" s="263"/>
      <c r="VK560" s="263"/>
      <c r="VL560" s="263"/>
      <c r="VM560" s="263"/>
      <c r="VN560" s="263"/>
      <c r="VO560" s="263"/>
      <c r="VP560" s="263"/>
      <c r="VQ560" s="263"/>
      <c r="VR560" s="263"/>
      <c r="VS560" s="263"/>
      <c r="VT560" s="263"/>
      <c r="VU560" s="263"/>
      <c r="VV560" s="263"/>
      <c r="VW560" s="263"/>
      <c r="VX560" s="263"/>
      <c r="VY560" s="263"/>
      <c r="VZ560" s="263"/>
      <c r="WA560" s="263"/>
      <c r="WB560" s="263"/>
      <c r="WC560" s="263"/>
      <c r="WD560" s="263"/>
      <c r="WE560" s="263"/>
      <c r="WF560" s="263"/>
      <c r="WG560" s="263"/>
      <c r="WH560" s="263"/>
      <c r="WI560" s="263"/>
      <c r="WJ560" s="263"/>
      <c r="WK560" s="263"/>
      <c r="WL560" s="263"/>
      <c r="WM560" s="263"/>
      <c r="WN560" s="263"/>
      <c r="WO560" s="263"/>
      <c r="WP560" s="263"/>
      <c r="WQ560" s="263"/>
      <c r="WR560" s="263"/>
      <c r="WS560" s="263"/>
      <c r="WT560" s="263"/>
      <c r="WU560" s="263"/>
      <c r="WV560" s="263"/>
      <c r="WW560" s="263"/>
      <c r="WX560" s="263"/>
      <c r="WY560" s="263"/>
      <c r="WZ560" s="263"/>
      <c r="XA560" s="263"/>
      <c r="XB560" s="263"/>
      <c r="XC560" s="263"/>
      <c r="XD560" s="263"/>
      <c r="XE560" s="263"/>
      <c r="XF560" s="263"/>
      <c r="XG560" s="263"/>
      <c r="XH560" s="263"/>
      <c r="XI560" s="263"/>
      <c r="XJ560" s="263"/>
      <c r="XK560" s="263"/>
      <c r="XL560" s="263"/>
      <c r="XM560" s="263"/>
      <c r="XN560" s="263"/>
      <c r="XO560" s="263"/>
      <c r="XP560" s="263"/>
      <c r="XQ560" s="263"/>
      <c r="XR560" s="263"/>
      <c r="XS560" s="263"/>
      <c r="XT560" s="263"/>
      <c r="XU560" s="263"/>
      <c r="XV560" s="263"/>
      <c r="XW560" s="263"/>
      <c r="XX560" s="263"/>
      <c r="XY560" s="263"/>
      <c r="XZ560" s="263"/>
      <c r="YA560" s="263"/>
      <c r="YB560" s="263"/>
      <c r="YC560" s="263"/>
      <c r="YD560" s="263"/>
      <c r="YE560" s="263"/>
      <c r="YF560" s="263"/>
      <c r="YG560" s="263"/>
      <c r="YH560" s="263"/>
      <c r="YI560" s="263"/>
      <c r="YJ560" s="263"/>
      <c r="YK560" s="263"/>
      <c r="YL560" s="263"/>
      <c r="YM560" s="263"/>
      <c r="YN560" s="263"/>
      <c r="YO560" s="263"/>
      <c r="YP560" s="263"/>
      <c r="YQ560" s="263"/>
      <c r="YR560" s="263"/>
      <c r="YS560" s="263"/>
      <c r="YT560" s="263"/>
      <c r="YU560" s="263"/>
      <c r="YV560" s="263"/>
      <c r="YW560" s="263"/>
      <c r="YX560" s="263"/>
      <c r="YY560" s="263"/>
      <c r="YZ560" s="263"/>
      <c r="ZA560" s="263"/>
      <c r="ZB560" s="263"/>
      <c r="ZC560" s="263"/>
      <c r="ZD560" s="263"/>
      <c r="ZE560" s="263"/>
      <c r="ZF560" s="263"/>
      <c r="ZG560" s="263"/>
      <c r="ZH560" s="263"/>
      <c r="ZI560" s="263"/>
      <c r="ZJ560" s="263"/>
      <c r="ZK560" s="263"/>
      <c r="ZL560" s="263"/>
      <c r="ZM560" s="263"/>
      <c r="ZN560" s="263"/>
      <c r="ZO560" s="263"/>
      <c r="ZP560" s="263"/>
      <c r="ZQ560" s="263"/>
      <c r="ZR560" s="263"/>
      <c r="ZS560" s="263"/>
      <c r="ZT560" s="263"/>
      <c r="ZU560" s="263"/>
      <c r="ZV560" s="263"/>
      <c r="ZW560" s="263"/>
      <c r="ZX560" s="263"/>
      <c r="ZY560" s="263"/>
      <c r="ZZ560" s="263"/>
      <c r="AAA560" s="263"/>
      <c r="AAB560" s="263"/>
      <c r="AAC560" s="263"/>
      <c r="AAD560" s="263"/>
      <c r="AAE560" s="263"/>
      <c r="AAF560" s="263"/>
      <c r="AAG560" s="263"/>
      <c r="AAH560" s="263"/>
      <c r="AAI560" s="263"/>
      <c r="AAJ560" s="263"/>
      <c r="AAK560" s="263"/>
      <c r="AAL560" s="263"/>
      <c r="AAM560" s="263"/>
      <c r="AAN560" s="263"/>
      <c r="AAO560" s="263"/>
      <c r="AAP560" s="263"/>
      <c r="AAQ560" s="263"/>
      <c r="AAR560" s="263"/>
      <c r="AAS560" s="263"/>
      <c r="AAT560" s="263"/>
      <c r="AAU560" s="263"/>
      <c r="AAV560" s="263"/>
      <c r="AAW560" s="263"/>
      <c r="AAX560" s="263"/>
      <c r="AAY560" s="263"/>
      <c r="AAZ560" s="263"/>
      <c r="ABA560" s="263"/>
      <c r="ABB560" s="263"/>
      <c r="ABC560" s="263"/>
      <c r="ABD560" s="263"/>
      <c r="ABE560" s="263"/>
      <c r="ABF560" s="263"/>
      <c r="ABG560" s="263"/>
      <c r="ABH560" s="263"/>
      <c r="ABI560" s="263"/>
      <c r="ABJ560" s="263"/>
      <c r="ABK560" s="263"/>
      <c r="ABL560" s="263"/>
      <c r="ABM560" s="263"/>
      <c r="ABN560" s="263"/>
      <c r="ABO560" s="263"/>
      <c r="ABP560" s="263"/>
      <c r="ABQ560" s="263"/>
      <c r="ABR560" s="263"/>
      <c r="ABS560" s="263"/>
      <c r="ABT560" s="263"/>
      <c r="ABU560" s="263"/>
      <c r="ABV560" s="263"/>
      <c r="ABW560" s="263"/>
      <c r="ABX560" s="263"/>
      <c r="ABY560" s="263"/>
      <c r="ABZ560" s="263"/>
      <c r="ACA560" s="263"/>
      <c r="ACB560" s="263"/>
      <c r="ACC560" s="263"/>
      <c r="ACD560" s="263"/>
      <c r="ACE560" s="263"/>
      <c r="ACF560" s="263"/>
      <c r="ACG560" s="263"/>
      <c r="ACH560" s="263"/>
      <c r="ACI560" s="263"/>
      <c r="ACJ560" s="263"/>
      <c r="ACK560" s="263"/>
      <c r="ACL560" s="263"/>
      <c r="ACM560" s="263"/>
      <c r="ACN560" s="263"/>
      <c r="ACO560" s="263"/>
      <c r="ACP560" s="263"/>
      <c r="ACQ560" s="263"/>
      <c r="ACR560" s="263"/>
      <c r="ACS560" s="263"/>
      <c r="ACT560" s="263"/>
      <c r="ACU560" s="263"/>
      <c r="ACV560" s="263"/>
      <c r="ACW560" s="263"/>
      <c r="ACX560" s="263"/>
      <c r="ACY560" s="263"/>
      <c r="ACZ560" s="263"/>
      <c r="ADA560" s="263"/>
      <c r="ADB560" s="263"/>
      <c r="ADC560" s="263"/>
      <c r="ADD560" s="263"/>
      <c r="ADE560" s="263"/>
      <c r="ADF560" s="263"/>
      <c r="ADG560" s="263"/>
      <c r="ADH560" s="263"/>
      <c r="ADI560" s="263"/>
      <c r="ADJ560" s="263"/>
      <c r="ADK560" s="263"/>
      <c r="ADL560" s="263"/>
      <c r="ADM560" s="263"/>
      <c r="ADN560" s="263"/>
      <c r="ADO560" s="263"/>
      <c r="ADP560" s="263"/>
      <c r="ADQ560" s="263"/>
      <c r="ADR560" s="263"/>
      <c r="ADS560" s="263"/>
      <c r="ADT560" s="263"/>
      <c r="ADU560" s="263"/>
      <c r="ADV560" s="263"/>
      <c r="ADW560" s="263"/>
      <c r="ADX560" s="263"/>
      <c r="ADY560" s="263"/>
      <c r="ADZ560" s="263"/>
      <c r="AEA560" s="263"/>
      <c r="AEB560" s="263"/>
      <c r="AEC560" s="263"/>
      <c r="AED560" s="263"/>
      <c r="AEE560" s="263"/>
      <c r="AEF560" s="263"/>
      <c r="AEG560" s="263"/>
      <c r="AEH560" s="263"/>
      <c r="AEI560" s="263"/>
      <c r="AEJ560" s="263"/>
      <c r="AEK560" s="263"/>
      <c r="AEL560" s="263"/>
      <c r="AEM560" s="263"/>
      <c r="AEN560" s="263"/>
      <c r="AEO560" s="263"/>
      <c r="AEP560" s="263"/>
      <c r="AEQ560" s="263"/>
      <c r="AER560" s="263"/>
      <c r="AES560" s="263"/>
      <c r="AET560" s="263"/>
      <c r="AEU560" s="263"/>
      <c r="AEV560" s="263"/>
      <c r="AEW560" s="263"/>
      <c r="AEX560" s="263"/>
      <c r="AEY560" s="263"/>
      <c r="AEZ560" s="263"/>
      <c r="AFA560" s="263"/>
      <c r="AFB560" s="263"/>
      <c r="AFC560" s="263"/>
      <c r="AFD560" s="263"/>
      <c r="AFE560" s="263"/>
      <c r="AFF560" s="263"/>
      <c r="AFG560" s="263"/>
      <c r="AFH560" s="263"/>
      <c r="AFI560" s="263"/>
      <c r="AFJ560" s="263"/>
      <c r="AFK560" s="263"/>
      <c r="AFL560" s="263"/>
      <c r="AFM560" s="263"/>
      <c r="AFN560" s="263"/>
      <c r="AFO560" s="263"/>
      <c r="AFP560" s="263"/>
      <c r="AFQ560" s="263"/>
      <c r="AFR560" s="263"/>
      <c r="AFS560" s="263"/>
      <c r="AFT560" s="263"/>
      <c r="AFU560" s="263"/>
      <c r="AFV560" s="263"/>
      <c r="AFW560" s="263"/>
      <c r="AFX560" s="263"/>
      <c r="AFY560" s="263"/>
      <c r="AFZ560" s="263"/>
      <c r="AGA560" s="263"/>
      <c r="AGB560" s="263"/>
      <c r="AGC560" s="263"/>
      <c r="AGD560" s="263"/>
      <c r="AGE560" s="263"/>
      <c r="AGF560" s="263"/>
      <c r="AGG560" s="263"/>
      <c r="AGH560" s="263"/>
      <c r="AGI560" s="263"/>
      <c r="AGJ560" s="263"/>
      <c r="AGK560" s="263"/>
      <c r="AGL560" s="263"/>
      <c r="AGM560" s="263"/>
      <c r="AGN560" s="263"/>
      <c r="AGO560" s="263"/>
      <c r="AGP560" s="263"/>
      <c r="AGQ560" s="263"/>
      <c r="AGR560" s="263"/>
      <c r="AGS560" s="263"/>
      <c r="AGT560" s="263"/>
      <c r="AGU560" s="263"/>
      <c r="AGV560" s="263"/>
      <c r="AGW560" s="263"/>
      <c r="AGX560" s="263"/>
      <c r="AGY560" s="263"/>
      <c r="AGZ560" s="263"/>
      <c r="AHA560" s="263"/>
      <c r="AHB560" s="263"/>
      <c r="AHC560" s="263"/>
      <c r="AHD560" s="263"/>
      <c r="AHE560" s="263"/>
      <c r="AHF560" s="263"/>
      <c r="AHG560" s="263"/>
      <c r="AHH560" s="263"/>
      <c r="AHI560" s="263"/>
      <c r="AHJ560" s="263"/>
      <c r="AHK560" s="263"/>
      <c r="AHL560" s="263"/>
      <c r="AHM560" s="263"/>
      <c r="AHN560" s="263"/>
      <c r="AHO560" s="263"/>
      <c r="AHP560" s="263"/>
      <c r="AHQ560" s="263"/>
      <c r="AHR560" s="263"/>
      <c r="AHS560" s="263"/>
      <c r="AHT560" s="263"/>
      <c r="AHU560" s="263"/>
      <c r="AHV560" s="263"/>
      <c r="AHW560" s="263"/>
      <c r="AHX560" s="263"/>
      <c r="AHY560" s="263"/>
      <c r="AHZ560" s="263"/>
      <c r="AIA560" s="263"/>
      <c r="AIB560" s="263"/>
      <c r="AIC560" s="263"/>
      <c r="AID560" s="263"/>
      <c r="AIE560" s="263"/>
      <c r="AIF560" s="263"/>
      <c r="AIG560" s="263"/>
      <c r="AIH560" s="263"/>
      <c r="AII560" s="263"/>
      <c r="AIJ560" s="263"/>
      <c r="AIK560" s="263"/>
      <c r="AIL560" s="263"/>
      <c r="AIM560" s="263"/>
      <c r="AIN560" s="263"/>
      <c r="AIO560" s="263"/>
      <c r="AIP560" s="263"/>
      <c r="AIQ560" s="263"/>
      <c r="AIR560" s="263"/>
      <c r="AIS560" s="263"/>
      <c r="AIT560" s="263"/>
      <c r="AIU560" s="263"/>
      <c r="AIV560" s="263"/>
      <c r="AIW560" s="263"/>
      <c r="AIX560" s="263"/>
      <c r="AIY560" s="263"/>
      <c r="AIZ560" s="263"/>
      <c r="AJA560" s="263"/>
      <c r="AJB560" s="263"/>
      <c r="AJC560" s="263"/>
      <c r="AJD560" s="263"/>
      <c r="AJE560" s="263"/>
      <c r="AJF560" s="263"/>
      <c r="AJG560" s="263"/>
      <c r="AJH560" s="263"/>
      <c r="AJI560" s="263"/>
      <c r="AJJ560" s="263"/>
      <c r="AJK560" s="263"/>
      <c r="AJL560" s="263"/>
      <c r="AJM560" s="263"/>
      <c r="AJN560" s="263"/>
      <c r="AJO560" s="263"/>
      <c r="AJP560" s="263"/>
      <c r="AJQ560" s="263"/>
      <c r="AJR560" s="263"/>
      <c r="AJS560" s="263"/>
      <c r="AJT560" s="263"/>
      <c r="AJU560" s="263"/>
      <c r="AJV560" s="263"/>
      <c r="AJW560" s="263"/>
      <c r="AJX560" s="263"/>
      <c r="AJY560" s="263"/>
      <c r="AJZ560" s="263"/>
      <c r="AKA560" s="263"/>
      <c r="AKB560" s="263"/>
      <c r="AKC560" s="263"/>
      <c r="AKD560" s="263"/>
      <c r="AKE560" s="263"/>
      <c r="AKF560" s="263"/>
      <c r="AKG560" s="263"/>
      <c r="AKH560" s="263"/>
      <c r="AKI560" s="263"/>
      <c r="AKJ560" s="263"/>
      <c r="AKK560" s="263"/>
      <c r="AKL560" s="263"/>
      <c r="AKM560" s="263"/>
      <c r="AKN560" s="263"/>
      <c r="AKO560" s="263"/>
      <c r="AKP560" s="263"/>
      <c r="AKQ560" s="263"/>
      <c r="AKR560" s="263"/>
      <c r="AKS560" s="263"/>
      <c r="AKT560" s="263"/>
      <c r="AKU560" s="263"/>
      <c r="AKV560" s="263"/>
      <c r="AKW560" s="263"/>
      <c r="AKX560" s="263"/>
      <c r="AKY560" s="263"/>
      <c r="AKZ560" s="263"/>
      <c r="ALA560" s="263"/>
      <c r="ALB560" s="263"/>
      <c r="ALC560" s="263"/>
      <c r="ALD560" s="263"/>
      <c r="ALE560" s="263"/>
      <c r="ALF560" s="263"/>
      <c r="ALG560" s="263"/>
      <c r="ALH560" s="263"/>
      <c r="ALI560" s="263"/>
      <c r="ALJ560" s="263"/>
      <c r="ALK560" s="263"/>
      <c r="ALL560" s="263"/>
      <c r="ALM560" s="263"/>
      <c r="ALN560" s="263"/>
      <c r="ALO560" s="263"/>
      <c r="ALP560" s="263"/>
      <c r="ALQ560" s="263"/>
      <c r="ALR560" s="263"/>
      <c r="ALS560" s="263"/>
      <c r="ALT560" s="263"/>
      <c r="ALU560" s="263"/>
      <c r="ALV560" s="263"/>
      <c r="ALW560" s="263"/>
      <c r="ALX560" s="263"/>
      <c r="ALY560" s="263"/>
      <c r="ALZ560" s="263"/>
      <c r="AMA560" s="263"/>
      <c r="AMB560" s="263"/>
      <c r="AMC560" s="263"/>
      <c r="AMD560" s="263"/>
      <c r="AME560" s="263"/>
      <c r="AMF560" s="263"/>
      <c r="AMG560" s="263"/>
      <c r="AMH560" s="263"/>
      <c r="AMI560" s="263"/>
      <c r="AMJ560" s="263"/>
      <c r="AMK560" s="263"/>
      <c r="AML560" s="263"/>
      <c r="AMM560" s="263"/>
      <c r="AMN560" s="263"/>
      <c r="AMO560" s="263"/>
      <c r="AMP560" s="263"/>
      <c r="AMQ560" s="263"/>
      <c r="AMR560" s="263"/>
      <c r="AMS560" s="263"/>
      <c r="AMT560" s="263"/>
      <c r="AMU560" s="263"/>
      <c r="AMV560" s="263"/>
      <c r="AMW560" s="263"/>
      <c r="AMX560" s="263"/>
      <c r="AMY560" s="263"/>
      <c r="AMZ560" s="263"/>
      <c r="ANA560" s="263"/>
      <c r="ANB560" s="263"/>
      <c r="ANC560" s="263"/>
      <c r="AND560" s="263"/>
      <c r="ANE560" s="263"/>
      <c r="ANF560" s="263"/>
      <c r="ANG560" s="263"/>
      <c r="ANH560" s="263"/>
      <c r="ANI560" s="263"/>
      <c r="ANJ560" s="263"/>
      <c r="ANK560" s="263"/>
      <c r="ANL560" s="263"/>
      <c r="ANM560" s="263"/>
      <c r="ANN560" s="263"/>
      <c r="ANO560" s="263"/>
      <c r="ANP560" s="263"/>
      <c r="ANQ560" s="263"/>
      <c r="ANR560" s="263"/>
      <c r="ANS560" s="263"/>
      <c r="ANT560" s="263"/>
      <c r="ANU560" s="263"/>
      <c r="ANV560" s="263"/>
      <c r="ANW560" s="263"/>
      <c r="ANX560" s="263"/>
      <c r="ANY560" s="263"/>
      <c r="ANZ560" s="263"/>
      <c r="AOA560" s="263"/>
      <c r="AOB560" s="263"/>
      <c r="AOC560" s="263"/>
      <c r="AOD560" s="263"/>
      <c r="AOE560" s="263"/>
      <c r="AOF560" s="263"/>
      <c r="AOG560" s="263"/>
      <c r="AOH560" s="263"/>
      <c r="AOI560" s="263"/>
      <c r="AOJ560" s="263"/>
      <c r="AOK560" s="263"/>
      <c r="AOL560" s="263"/>
      <c r="AOM560" s="263"/>
      <c r="AON560" s="263"/>
      <c r="AOO560" s="263"/>
      <c r="AOP560" s="263"/>
      <c r="AOQ560" s="263"/>
      <c r="AOR560" s="263"/>
      <c r="AOS560" s="263"/>
      <c r="AOT560" s="263"/>
      <c r="AOU560" s="263"/>
    </row>
    <row r="561" spans="1:1087" s="264" customFormat="1">
      <c r="A561" s="332"/>
      <c r="B561" s="328"/>
      <c r="C561" s="292"/>
      <c r="D561" s="292"/>
      <c r="E561" s="292"/>
      <c r="F561" s="333"/>
      <c r="G561" s="334"/>
      <c r="H561" s="334"/>
      <c r="I561" s="335"/>
      <c r="J561" s="292"/>
      <c r="K561" s="336"/>
      <c r="L561" s="292"/>
      <c r="N561" s="263"/>
      <c r="O561" s="263"/>
      <c r="P561" s="263"/>
      <c r="Q561" s="263"/>
      <c r="R561" s="263"/>
      <c r="S561" s="263"/>
      <c r="T561" s="263"/>
      <c r="U561" s="263"/>
      <c r="V561" s="263"/>
      <c r="W561" s="263"/>
      <c r="X561" s="263"/>
      <c r="Y561" s="263"/>
      <c r="Z561" s="263"/>
      <c r="AA561" s="263"/>
      <c r="AB561" s="263"/>
      <c r="AC561" s="263"/>
      <c r="AD561" s="263"/>
      <c r="AE561" s="263"/>
      <c r="AF561" s="263"/>
      <c r="AG561" s="263"/>
      <c r="AH561" s="263"/>
      <c r="AI561" s="263"/>
      <c r="AJ561" s="263"/>
      <c r="AK561" s="263"/>
      <c r="AL561" s="263"/>
      <c r="AM561" s="263"/>
      <c r="AN561" s="263"/>
      <c r="AO561" s="263"/>
      <c r="AP561" s="263"/>
      <c r="AQ561" s="263"/>
      <c r="AR561" s="263"/>
      <c r="AS561" s="263"/>
      <c r="AT561" s="263"/>
      <c r="AU561" s="263"/>
      <c r="AV561" s="263"/>
      <c r="AW561" s="263"/>
      <c r="AX561" s="263"/>
      <c r="AY561" s="263"/>
      <c r="AZ561" s="263"/>
      <c r="BA561" s="263"/>
      <c r="BB561" s="263"/>
      <c r="BC561" s="263"/>
      <c r="BD561" s="263"/>
      <c r="BE561" s="263"/>
      <c r="BF561" s="263"/>
      <c r="BG561" s="263"/>
      <c r="BH561" s="263"/>
      <c r="BI561" s="263"/>
      <c r="BJ561" s="263"/>
      <c r="BK561" s="263"/>
      <c r="BL561" s="263"/>
      <c r="BM561" s="263"/>
      <c r="BN561" s="263"/>
      <c r="BO561" s="263"/>
      <c r="BP561" s="263"/>
      <c r="BQ561" s="263"/>
      <c r="BR561" s="263"/>
      <c r="BS561" s="263"/>
      <c r="BT561" s="263"/>
      <c r="BU561" s="263"/>
      <c r="BV561" s="263"/>
      <c r="BW561" s="263"/>
      <c r="BX561" s="263"/>
      <c r="BY561" s="263"/>
      <c r="BZ561" s="263"/>
      <c r="CA561" s="263"/>
      <c r="CB561" s="263"/>
      <c r="CC561" s="263"/>
      <c r="CD561" s="263"/>
      <c r="CE561" s="263"/>
      <c r="CF561" s="263"/>
      <c r="CG561" s="263"/>
      <c r="CH561" s="263"/>
      <c r="CI561" s="263"/>
      <c r="CJ561" s="263"/>
      <c r="CK561" s="263"/>
      <c r="CL561" s="263"/>
      <c r="CM561" s="263"/>
      <c r="CN561" s="263"/>
      <c r="CO561" s="263"/>
      <c r="CP561" s="263"/>
      <c r="CQ561" s="263"/>
      <c r="CR561" s="263"/>
      <c r="CS561" s="263"/>
      <c r="CT561" s="263"/>
      <c r="CU561" s="263"/>
      <c r="CV561" s="263"/>
      <c r="CW561" s="263"/>
      <c r="CX561" s="263"/>
      <c r="CY561" s="263"/>
      <c r="CZ561" s="263"/>
      <c r="DA561" s="263"/>
      <c r="DB561" s="263"/>
      <c r="DC561" s="263"/>
      <c r="DD561" s="263"/>
      <c r="DE561" s="263"/>
      <c r="DF561" s="263"/>
      <c r="DG561" s="263"/>
      <c r="DH561" s="263"/>
      <c r="DI561" s="263"/>
      <c r="DJ561" s="263"/>
      <c r="DK561" s="263"/>
      <c r="DL561" s="263"/>
      <c r="DM561" s="263"/>
      <c r="DN561" s="263"/>
      <c r="DO561" s="263"/>
      <c r="DP561" s="263"/>
      <c r="DQ561" s="263"/>
      <c r="DR561" s="263"/>
      <c r="DS561" s="263"/>
      <c r="DT561" s="263"/>
      <c r="DU561" s="263"/>
      <c r="DV561" s="263"/>
      <c r="DW561" s="263"/>
      <c r="DX561" s="263"/>
      <c r="DY561" s="263"/>
      <c r="DZ561" s="263"/>
      <c r="EA561" s="263"/>
      <c r="EB561" s="263"/>
      <c r="EC561" s="263"/>
      <c r="ED561" s="263"/>
      <c r="EE561" s="263"/>
      <c r="EF561" s="263"/>
      <c r="EG561" s="263"/>
      <c r="EH561" s="263"/>
      <c r="EI561" s="263"/>
      <c r="EJ561" s="263"/>
      <c r="EK561" s="263"/>
      <c r="EL561" s="263"/>
      <c r="EM561" s="263"/>
      <c r="EN561" s="263"/>
      <c r="EO561" s="263"/>
      <c r="EP561" s="263"/>
      <c r="EQ561" s="263"/>
      <c r="ER561" s="263"/>
      <c r="ES561" s="263"/>
      <c r="ET561" s="263"/>
      <c r="EU561" s="263"/>
      <c r="EV561" s="263"/>
      <c r="EW561" s="263"/>
      <c r="EX561" s="263"/>
      <c r="EY561" s="263"/>
      <c r="EZ561" s="263"/>
      <c r="FA561" s="263"/>
      <c r="FB561" s="263"/>
      <c r="FC561" s="263"/>
      <c r="FD561" s="263"/>
      <c r="FE561" s="263"/>
      <c r="FF561" s="263"/>
      <c r="FG561" s="263"/>
      <c r="FH561" s="263"/>
      <c r="FI561" s="263"/>
      <c r="FJ561" s="263"/>
      <c r="FK561" s="263"/>
      <c r="FL561" s="263"/>
      <c r="FM561" s="263"/>
      <c r="FN561" s="263"/>
      <c r="FO561" s="263"/>
      <c r="FP561" s="263"/>
      <c r="FQ561" s="263"/>
      <c r="FR561" s="263"/>
      <c r="FS561" s="263"/>
      <c r="FT561" s="263"/>
      <c r="FU561" s="263"/>
      <c r="FV561" s="263"/>
      <c r="FW561" s="263"/>
      <c r="FX561" s="263"/>
      <c r="FY561" s="263"/>
      <c r="FZ561" s="263"/>
      <c r="GA561" s="263"/>
      <c r="GB561" s="263"/>
      <c r="GC561" s="263"/>
      <c r="GD561" s="263"/>
      <c r="GE561" s="263"/>
      <c r="GF561" s="263"/>
      <c r="GG561" s="263"/>
      <c r="GH561" s="263"/>
      <c r="GI561" s="263"/>
      <c r="GJ561" s="263"/>
      <c r="GK561" s="263"/>
      <c r="GL561" s="263"/>
      <c r="GM561" s="263"/>
      <c r="GN561" s="263"/>
      <c r="GO561" s="263"/>
      <c r="GP561" s="263"/>
      <c r="GQ561" s="263"/>
      <c r="GR561" s="263"/>
      <c r="GS561" s="263"/>
      <c r="GT561" s="263"/>
      <c r="GU561" s="263"/>
      <c r="GV561" s="263"/>
      <c r="GW561" s="263"/>
      <c r="GX561" s="263"/>
      <c r="GY561" s="263"/>
      <c r="GZ561" s="263"/>
      <c r="HA561" s="263"/>
      <c r="HB561" s="263"/>
      <c r="HC561" s="263"/>
      <c r="HD561" s="263"/>
      <c r="HE561" s="263"/>
      <c r="HF561" s="263"/>
      <c r="HG561" s="263"/>
      <c r="HH561" s="263"/>
      <c r="HI561" s="263"/>
      <c r="HJ561" s="263"/>
      <c r="HK561" s="263"/>
      <c r="HL561" s="263"/>
      <c r="HM561" s="263"/>
      <c r="HN561" s="263"/>
      <c r="HO561" s="263"/>
      <c r="HP561" s="263"/>
      <c r="HQ561" s="263"/>
      <c r="HR561" s="263"/>
      <c r="HS561" s="263"/>
      <c r="HT561" s="263"/>
      <c r="HU561" s="263"/>
      <c r="HV561" s="263"/>
      <c r="HW561" s="263"/>
      <c r="HX561" s="263"/>
      <c r="HY561" s="263"/>
      <c r="HZ561" s="263"/>
      <c r="IA561" s="263"/>
      <c r="IB561" s="263"/>
      <c r="IC561" s="263"/>
      <c r="ID561" s="263"/>
      <c r="IE561" s="263"/>
      <c r="IF561" s="263"/>
      <c r="IG561" s="263"/>
      <c r="IH561" s="263"/>
      <c r="II561" s="263"/>
      <c r="IJ561" s="263"/>
      <c r="IK561" s="263"/>
      <c r="IL561" s="263"/>
      <c r="IM561" s="263"/>
      <c r="IN561" s="263"/>
      <c r="IO561" s="263"/>
      <c r="IP561" s="263"/>
      <c r="IQ561" s="263"/>
      <c r="IR561" s="263"/>
      <c r="IS561" s="263"/>
      <c r="IT561" s="263"/>
      <c r="IU561" s="263"/>
      <c r="IV561" s="263"/>
      <c r="IW561" s="263"/>
      <c r="IX561" s="263"/>
      <c r="IY561" s="263"/>
      <c r="IZ561" s="263"/>
      <c r="JA561" s="263"/>
      <c r="JB561" s="263"/>
      <c r="JC561" s="263"/>
      <c r="JD561" s="263"/>
      <c r="JE561" s="263"/>
      <c r="JF561" s="263"/>
      <c r="JG561" s="263"/>
      <c r="JH561" s="263"/>
      <c r="JI561" s="263"/>
      <c r="JJ561" s="263"/>
      <c r="JK561" s="263"/>
      <c r="JL561" s="263"/>
      <c r="JM561" s="263"/>
      <c r="JN561" s="263"/>
      <c r="JO561" s="263"/>
      <c r="JP561" s="263"/>
      <c r="JQ561" s="263"/>
      <c r="JR561" s="263"/>
      <c r="JS561" s="263"/>
      <c r="JT561" s="263"/>
      <c r="JU561" s="263"/>
      <c r="JV561" s="263"/>
      <c r="JW561" s="263"/>
      <c r="JX561" s="263"/>
      <c r="JY561" s="263"/>
      <c r="JZ561" s="263"/>
      <c r="KA561" s="263"/>
      <c r="KB561" s="263"/>
      <c r="KC561" s="263"/>
      <c r="KD561" s="263"/>
      <c r="KE561" s="263"/>
      <c r="KF561" s="263"/>
      <c r="KG561" s="263"/>
      <c r="KH561" s="263"/>
      <c r="KI561" s="263"/>
      <c r="KJ561" s="263"/>
      <c r="KK561" s="263"/>
      <c r="KL561" s="263"/>
      <c r="KM561" s="263"/>
      <c r="KN561" s="263"/>
      <c r="KO561" s="263"/>
      <c r="KP561" s="263"/>
      <c r="KQ561" s="263"/>
      <c r="KR561" s="263"/>
      <c r="KS561" s="263"/>
      <c r="KT561" s="263"/>
      <c r="KU561" s="263"/>
      <c r="KV561" s="263"/>
      <c r="KW561" s="263"/>
      <c r="KX561" s="263"/>
      <c r="KY561" s="263"/>
      <c r="KZ561" s="263"/>
      <c r="LA561" s="263"/>
      <c r="LB561" s="263"/>
      <c r="LC561" s="263"/>
      <c r="LD561" s="263"/>
      <c r="LE561" s="263"/>
      <c r="LF561" s="263"/>
      <c r="LG561" s="263"/>
      <c r="LH561" s="263"/>
      <c r="LI561" s="263"/>
      <c r="LJ561" s="263"/>
      <c r="LK561" s="263"/>
      <c r="LL561" s="263"/>
      <c r="LM561" s="263"/>
      <c r="LN561" s="263"/>
      <c r="LO561" s="263"/>
      <c r="LP561" s="263"/>
      <c r="LQ561" s="263"/>
      <c r="LR561" s="263"/>
      <c r="LS561" s="263"/>
      <c r="LT561" s="263"/>
      <c r="LU561" s="263"/>
      <c r="LV561" s="263"/>
      <c r="LW561" s="263"/>
      <c r="LX561" s="263"/>
      <c r="LY561" s="263"/>
      <c r="LZ561" s="263"/>
      <c r="MA561" s="263"/>
      <c r="MB561" s="263"/>
      <c r="MC561" s="263"/>
      <c r="MD561" s="263"/>
      <c r="ME561" s="263"/>
      <c r="MF561" s="263"/>
      <c r="MG561" s="263"/>
      <c r="MH561" s="263"/>
      <c r="MI561" s="263"/>
      <c r="MJ561" s="263"/>
      <c r="MK561" s="263"/>
      <c r="ML561" s="263"/>
      <c r="MM561" s="263"/>
      <c r="MN561" s="263"/>
      <c r="MO561" s="263"/>
      <c r="MP561" s="263"/>
      <c r="MQ561" s="263"/>
      <c r="MR561" s="263"/>
      <c r="MS561" s="263"/>
      <c r="MT561" s="263"/>
      <c r="MU561" s="263"/>
      <c r="MV561" s="263"/>
      <c r="MW561" s="263"/>
      <c r="MX561" s="263"/>
      <c r="MY561" s="263"/>
      <c r="MZ561" s="263"/>
      <c r="NA561" s="263"/>
      <c r="NB561" s="263"/>
      <c r="NC561" s="263"/>
      <c r="ND561" s="263"/>
      <c r="NE561" s="263"/>
      <c r="NF561" s="263"/>
      <c r="NG561" s="263"/>
      <c r="NH561" s="263"/>
      <c r="NI561" s="263"/>
      <c r="NJ561" s="263"/>
      <c r="NK561" s="263"/>
      <c r="NL561" s="263"/>
      <c r="NM561" s="263"/>
      <c r="NN561" s="263"/>
      <c r="NO561" s="263"/>
      <c r="NP561" s="263"/>
      <c r="NQ561" s="263"/>
      <c r="NR561" s="263"/>
      <c r="NS561" s="263"/>
      <c r="NT561" s="263"/>
      <c r="NU561" s="263"/>
      <c r="NV561" s="263"/>
      <c r="NW561" s="263"/>
      <c r="NX561" s="263"/>
      <c r="NY561" s="263"/>
      <c r="NZ561" s="263"/>
      <c r="OA561" s="263"/>
      <c r="OB561" s="263"/>
      <c r="OC561" s="263"/>
      <c r="OD561" s="263"/>
      <c r="OE561" s="263"/>
      <c r="OF561" s="263"/>
      <c r="OG561" s="263"/>
      <c r="OH561" s="263"/>
      <c r="OI561" s="263"/>
      <c r="OJ561" s="263"/>
      <c r="OK561" s="263"/>
      <c r="OL561" s="263"/>
      <c r="OM561" s="263"/>
      <c r="ON561" s="263"/>
      <c r="OO561" s="263"/>
      <c r="OP561" s="263"/>
      <c r="OQ561" s="263"/>
      <c r="OR561" s="263"/>
      <c r="OS561" s="263"/>
      <c r="OT561" s="263"/>
      <c r="OU561" s="263"/>
      <c r="OV561" s="263"/>
      <c r="OW561" s="263"/>
      <c r="OX561" s="263"/>
      <c r="OY561" s="263"/>
      <c r="OZ561" s="263"/>
      <c r="PA561" s="263"/>
      <c r="PB561" s="263"/>
      <c r="PC561" s="263"/>
      <c r="PD561" s="263"/>
      <c r="PE561" s="263"/>
      <c r="PF561" s="263"/>
      <c r="PG561" s="263"/>
      <c r="PH561" s="263"/>
      <c r="PI561" s="263"/>
      <c r="PJ561" s="263"/>
      <c r="PK561" s="263"/>
      <c r="PL561" s="263"/>
      <c r="PM561" s="263"/>
      <c r="PN561" s="263"/>
      <c r="PO561" s="263"/>
      <c r="PP561" s="263"/>
      <c r="PQ561" s="263"/>
      <c r="PR561" s="263"/>
      <c r="PS561" s="263"/>
      <c r="PT561" s="263"/>
      <c r="PU561" s="263"/>
      <c r="PV561" s="263"/>
      <c r="PW561" s="263"/>
      <c r="PX561" s="263"/>
      <c r="PY561" s="263"/>
      <c r="PZ561" s="263"/>
      <c r="QA561" s="263"/>
      <c r="QB561" s="263"/>
      <c r="QC561" s="263"/>
      <c r="QD561" s="263"/>
      <c r="QE561" s="263"/>
      <c r="QF561" s="263"/>
      <c r="QG561" s="263"/>
      <c r="QH561" s="263"/>
      <c r="QI561" s="263"/>
      <c r="QJ561" s="263"/>
      <c r="QK561" s="263"/>
      <c r="QL561" s="263"/>
      <c r="QM561" s="263"/>
      <c r="QN561" s="263"/>
      <c r="QO561" s="263"/>
      <c r="QP561" s="263"/>
      <c r="QQ561" s="263"/>
      <c r="QR561" s="263"/>
      <c r="QS561" s="263"/>
      <c r="QT561" s="263"/>
      <c r="QU561" s="263"/>
      <c r="QV561" s="263"/>
      <c r="QW561" s="263"/>
      <c r="QX561" s="263"/>
      <c r="QY561" s="263"/>
      <c r="QZ561" s="263"/>
      <c r="RA561" s="263"/>
      <c r="RB561" s="263"/>
      <c r="RC561" s="263"/>
      <c r="RD561" s="263"/>
      <c r="RE561" s="263"/>
      <c r="RF561" s="263"/>
      <c r="RG561" s="263"/>
      <c r="RH561" s="263"/>
      <c r="RI561" s="263"/>
      <c r="RJ561" s="263"/>
      <c r="RK561" s="263"/>
      <c r="RL561" s="263"/>
      <c r="RM561" s="263"/>
      <c r="RN561" s="263"/>
      <c r="RO561" s="263"/>
      <c r="RP561" s="263"/>
      <c r="RQ561" s="263"/>
      <c r="RR561" s="263"/>
      <c r="RS561" s="263"/>
      <c r="RT561" s="263"/>
      <c r="RU561" s="263"/>
      <c r="RV561" s="263"/>
      <c r="RW561" s="263"/>
      <c r="RX561" s="263"/>
      <c r="RY561" s="263"/>
      <c r="RZ561" s="263"/>
      <c r="SA561" s="263"/>
      <c r="SB561" s="263"/>
      <c r="SC561" s="263"/>
      <c r="SD561" s="263"/>
      <c r="SE561" s="263"/>
      <c r="SF561" s="263"/>
      <c r="SG561" s="263"/>
      <c r="SH561" s="263"/>
      <c r="SI561" s="263"/>
      <c r="SJ561" s="263"/>
      <c r="SK561" s="263"/>
      <c r="SL561" s="263"/>
      <c r="SM561" s="263"/>
      <c r="SN561" s="263"/>
      <c r="SO561" s="263"/>
      <c r="SP561" s="263"/>
      <c r="SQ561" s="263"/>
      <c r="SR561" s="263"/>
      <c r="SS561" s="263"/>
      <c r="ST561" s="263"/>
      <c r="SU561" s="263"/>
      <c r="SV561" s="263"/>
      <c r="SW561" s="263"/>
      <c r="SX561" s="263"/>
      <c r="SY561" s="263"/>
      <c r="SZ561" s="263"/>
      <c r="TA561" s="263"/>
      <c r="TB561" s="263"/>
      <c r="TC561" s="263"/>
      <c r="TD561" s="263"/>
      <c r="TE561" s="263"/>
      <c r="TF561" s="263"/>
      <c r="TG561" s="263"/>
      <c r="TH561" s="263"/>
      <c r="TI561" s="263"/>
      <c r="TJ561" s="263"/>
      <c r="TK561" s="263"/>
      <c r="TL561" s="263"/>
      <c r="TM561" s="263"/>
      <c r="TN561" s="263"/>
      <c r="TO561" s="263"/>
      <c r="TP561" s="263"/>
      <c r="TQ561" s="263"/>
      <c r="TR561" s="263"/>
      <c r="TS561" s="263"/>
      <c r="TT561" s="263"/>
      <c r="TU561" s="263"/>
      <c r="TV561" s="263"/>
      <c r="TW561" s="263"/>
      <c r="TX561" s="263"/>
      <c r="TY561" s="263"/>
      <c r="TZ561" s="263"/>
      <c r="UA561" s="263"/>
      <c r="UB561" s="263"/>
      <c r="UC561" s="263"/>
      <c r="UD561" s="263"/>
      <c r="UE561" s="263"/>
      <c r="UF561" s="263"/>
      <c r="UG561" s="263"/>
      <c r="UH561" s="263"/>
      <c r="UI561" s="263"/>
      <c r="UJ561" s="263"/>
      <c r="UK561" s="263"/>
      <c r="UL561" s="263"/>
      <c r="UM561" s="263"/>
      <c r="UN561" s="263"/>
      <c r="UO561" s="263"/>
      <c r="UP561" s="263"/>
      <c r="UQ561" s="263"/>
      <c r="UR561" s="263"/>
      <c r="US561" s="263"/>
      <c r="UT561" s="263"/>
      <c r="UU561" s="263"/>
      <c r="UV561" s="263"/>
      <c r="UW561" s="263"/>
      <c r="UX561" s="263"/>
      <c r="UY561" s="263"/>
      <c r="UZ561" s="263"/>
      <c r="VA561" s="263"/>
      <c r="VB561" s="263"/>
      <c r="VC561" s="263"/>
      <c r="VD561" s="263"/>
      <c r="VE561" s="263"/>
      <c r="VF561" s="263"/>
      <c r="VG561" s="263"/>
      <c r="VH561" s="263"/>
      <c r="VI561" s="263"/>
      <c r="VJ561" s="263"/>
      <c r="VK561" s="263"/>
      <c r="VL561" s="263"/>
      <c r="VM561" s="263"/>
      <c r="VN561" s="263"/>
      <c r="VO561" s="263"/>
      <c r="VP561" s="263"/>
      <c r="VQ561" s="263"/>
      <c r="VR561" s="263"/>
      <c r="VS561" s="263"/>
      <c r="VT561" s="263"/>
      <c r="VU561" s="263"/>
      <c r="VV561" s="263"/>
      <c r="VW561" s="263"/>
      <c r="VX561" s="263"/>
      <c r="VY561" s="263"/>
      <c r="VZ561" s="263"/>
      <c r="WA561" s="263"/>
      <c r="WB561" s="263"/>
      <c r="WC561" s="263"/>
      <c r="WD561" s="263"/>
      <c r="WE561" s="263"/>
      <c r="WF561" s="263"/>
      <c r="WG561" s="263"/>
      <c r="WH561" s="263"/>
      <c r="WI561" s="263"/>
      <c r="WJ561" s="263"/>
      <c r="WK561" s="263"/>
      <c r="WL561" s="263"/>
      <c r="WM561" s="263"/>
      <c r="WN561" s="263"/>
      <c r="WO561" s="263"/>
      <c r="WP561" s="263"/>
      <c r="WQ561" s="263"/>
      <c r="WR561" s="263"/>
      <c r="WS561" s="263"/>
      <c r="WT561" s="263"/>
      <c r="WU561" s="263"/>
      <c r="WV561" s="263"/>
      <c r="WW561" s="263"/>
      <c r="WX561" s="263"/>
      <c r="WY561" s="263"/>
      <c r="WZ561" s="263"/>
      <c r="XA561" s="263"/>
      <c r="XB561" s="263"/>
      <c r="XC561" s="263"/>
      <c r="XD561" s="263"/>
      <c r="XE561" s="263"/>
      <c r="XF561" s="263"/>
      <c r="XG561" s="263"/>
      <c r="XH561" s="263"/>
      <c r="XI561" s="263"/>
      <c r="XJ561" s="263"/>
      <c r="XK561" s="263"/>
      <c r="XL561" s="263"/>
      <c r="XM561" s="263"/>
      <c r="XN561" s="263"/>
      <c r="XO561" s="263"/>
      <c r="XP561" s="263"/>
      <c r="XQ561" s="263"/>
      <c r="XR561" s="263"/>
      <c r="XS561" s="263"/>
      <c r="XT561" s="263"/>
      <c r="XU561" s="263"/>
      <c r="XV561" s="263"/>
      <c r="XW561" s="263"/>
      <c r="XX561" s="263"/>
      <c r="XY561" s="263"/>
      <c r="XZ561" s="263"/>
      <c r="YA561" s="263"/>
      <c r="YB561" s="263"/>
      <c r="YC561" s="263"/>
      <c r="YD561" s="263"/>
      <c r="YE561" s="263"/>
      <c r="YF561" s="263"/>
      <c r="YG561" s="263"/>
      <c r="YH561" s="263"/>
      <c r="YI561" s="263"/>
      <c r="YJ561" s="263"/>
      <c r="YK561" s="263"/>
      <c r="YL561" s="263"/>
      <c r="YM561" s="263"/>
      <c r="YN561" s="263"/>
      <c r="YO561" s="263"/>
      <c r="YP561" s="263"/>
      <c r="YQ561" s="263"/>
      <c r="YR561" s="263"/>
      <c r="YS561" s="263"/>
      <c r="YT561" s="263"/>
      <c r="YU561" s="263"/>
      <c r="YV561" s="263"/>
      <c r="YW561" s="263"/>
      <c r="YX561" s="263"/>
      <c r="YY561" s="263"/>
      <c r="YZ561" s="263"/>
      <c r="ZA561" s="263"/>
      <c r="ZB561" s="263"/>
      <c r="ZC561" s="263"/>
      <c r="ZD561" s="263"/>
      <c r="ZE561" s="263"/>
      <c r="ZF561" s="263"/>
      <c r="ZG561" s="263"/>
      <c r="ZH561" s="263"/>
      <c r="ZI561" s="263"/>
      <c r="ZJ561" s="263"/>
      <c r="ZK561" s="263"/>
      <c r="ZL561" s="263"/>
      <c r="ZM561" s="263"/>
      <c r="ZN561" s="263"/>
      <c r="ZO561" s="263"/>
      <c r="ZP561" s="263"/>
      <c r="ZQ561" s="263"/>
      <c r="ZR561" s="263"/>
      <c r="ZS561" s="263"/>
      <c r="ZT561" s="263"/>
      <c r="ZU561" s="263"/>
      <c r="ZV561" s="263"/>
      <c r="ZW561" s="263"/>
      <c r="ZX561" s="263"/>
      <c r="ZY561" s="263"/>
      <c r="ZZ561" s="263"/>
      <c r="AAA561" s="263"/>
      <c r="AAB561" s="263"/>
      <c r="AAC561" s="263"/>
      <c r="AAD561" s="263"/>
      <c r="AAE561" s="263"/>
      <c r="AAF561" s="263"/>
      <c r="AAG561" s="263"/>
      <c r="AAH561" s="263"/>
      <c r="AAI561" s="263"/>
      <c r="AAJ561" s="263"/>
      <c r="AAK561" s="263"/>
      <c r="AAL561" s="263"/>
      <c r="AAM561" s="263"/>
      <c r="AAN561" s="263"/>
      <c r="AAO561" s="263"/>
      <c r="AAP561" s="263"/>
      <c r="AAQ561" s="263"/>
      <c r="AAR561" s="263"/>
      <c r="AAS561" s="263"/>
      <c r="AAT561" s="263"/>
      <c r="AAU561" s="263"/>
      <c r="AAV561" s="263"/>
      <c r="AAW561" s="263"/>
      <c r="AAX561" s="263"/>
      <c r="AAY561" s="263"/>
      <c r="AAZ561" s="263"/>
      <c r="ABA561" s="263"/>
      <c r="ABB561" s="263"/>
      <c r="ABC561" s="263"/>
      <c r="ABD561" s="263"/>
      <c r="ABE561" s="263"/>
      <c r="ABF561" s="263"/>
      <c r="ABG561" s="263"/>
      <c r="ABH561" s="263"/>
      <c r="ABI561" s="263"/>
      <c r="ABJ561" s="263"/>
      <c r="ABK561" s="263"/>
      <c r="ABL561" s="263"/>
      <c r="ABM561" s="263"/>
      <c r="ABN561" s="263"/>
      <c r="ABO561" s="263"/>
      <c r="ABP561" s="263"/>
      <c r="ABQ561" s="263"/>
      <c r="ABR561" s="263"/>
      <c r="ABS561" s="263"/>
      <c r="ABT561" s="263"/>
      <c r="ABU561" s="263"/>
      <c r="ABV561" s="263"/>
      <c r="ABW561" s="263"/>
      <c r="ABX561" s="263"/>
      <c r="ABY561" s="263"/>
      <c r="ABZ561" s="263"/>
      <c r="ACA561" s="263"/>
      <c r="ACB561" s="263"/>
      <c r="ACC561" s="263"/>
      <c r="ACD561" s="263"/>
      <c r="ACE561" s="263"/>
      <c r="ACF561" s="263"/>
      <c r="ACG561" s="263"/>
      <c r="ACH561" s="263"/>
      <c r="ACI561" s="263"/>
      <c r="ACJ561" s="263"/>
      <c r="ACK561" s="263"/>
      <c r="ACL561" s="263"/>
      <c r="ACM561" s="263"/>
      <c r="ACN561" s="263"/>
      <c r="ACO561" s="263"/>
      <c r="ACP561" s="263"/>
      <c r="ACQ561" s="263"/>
      <c r="ACR561" s="263"/>
      <c r="ACS561" s="263"/>
      <c r="ACT561" s="263"/>
      <c r="ACU561" s="263"/>
      <c r="ACV561" s="263"/>
      <c r="ACW561" s="263"/>
      <c r="ACX561" s="263"/>
      <c r="ACY561" s="263"/>
      <c r="ACZ561" s="263"/>
      <c r="ADA561" s="263"/>
      <c r="ADB561" s="263"/>
      <c r="ADC561" s="263"/>
      <c r="ADD561" s="263"/>
      <c r="ADE561" s="263"/>
      <c r="ADF561" s="263"/>
      <c r="ADG561" s="263"/>
      <c r="ADH561" s="263"/>
      <c r="ADI561" s="263"/>
      <c r="ADJ561" s="263"/>
      <c r="ADK561" s="263"/>
      <c r="ADL561" s="263"/>
      <c r="ADM561" s="263"/>
      <c r="ADN561" s="263"/>
      <c r="ADO561" s="263"/>
      <c r="ADP561" s="263"/>
      <c r="ADQ561" s="263"/>
      <c r="ADR561" s="263"/>
      <c r="ADS561" s="263"/>
      <c r="ADT561" s="263"/>
      <c r="ADU561" s="263"/>
      <c r="ADV561" s="263"/>
      <c r="ADW561" s="263"/>
      <c r="ADX561" s="263"/>
      <c r="ADY561" s="263"/>
      <c r="ADZ561" s="263"/>
      <c r="AEA561" s="263"/>
      <c r="AEB561" s="263"/>
      <c r="AEC561" s="263"/>
      <c r="AED561" s="263"/>
      <c r="AEE561" s="263"/>
      <c r="AEF561" s="263"/>
      <c r="AEG561" s="263"/>
      <c r="AEH561" s="263"/>
      <c r="AEI561" s="263"/>
      <c r="AEJ561" s="263"/>
      <c r="AEK561" s="263"/>
      <c r="AEL561" s="263"/>
      <c r="AEM561" s="263"/>
      <c r="AEN561" s="263"/>
      <c r="AEO561" s="263"/>
      <c r="AEP561" s="263"/>
      <c r="AEQ561" s="263"/>
      <c r="AER561" s="263"/>
      <c r="AES561" s="263"/>
      <c r="AET561" s="263"/>
      <c r="AEU561" s="263"/>
      <c r="AEV561" s="263"/>
      <c r="AEW561" s="263"/>
      <c r="AEX561" s="263"/>
      <c r="AEY561" s="263"/>
      <c r="AEZ561" s="263"/>
      <c r="AFA561" s="263"/>
      <c r="AFB561" s="263"/>
      <c r="AFC561" s="263"/>
      <c r="AFD561" s="263"/>
      <c r="AFE561" s="263"/>
      <c r="AFF561" s="263"/>
      <c r="AFG561" s="263"/>
      <c r="AFH561" s="263"/>
      <c r="AFI561" s="263"/>
      <c r="AFJ561" s="263"/>
      <c r="AFK561" s="263"/>
      <c r="AFL561" s="263"/>
      <c r="AFM561" s="263"/>
      <c r="AFN561" s="263"/>
      <c r="AFO561" s="263"/>
      <c r="AFP561" s="263"/>
      <c r="AFQ561" s="263"/>
      <c r="AFR561" s="263"/>
      <c r="AFS561" s="263"/>
      <c r="AFT561" s="263"/>
      <c r="AFU561" s="263"/>
      <c r="AFV561" s="263"/>
      <c r="AFW561" s="263"/>
      <c r="AFX561" s="263"/>
      <c r="AFY561" s="263"/>
      <c r="AFZ561" s="263"/>
      <c r="AGA561" s="263"/>
      <c r="AGB561" s="263"/>
      <c r="AGC561" s="263"/>
      <c r="AGD561" s="263"/>
      <c r="AGE561" s="263"/>
      <c r="AGF561" s="263"/>
      <c r="AGG561" s="263"/>
      <c r="AGH561" s="263"/>
      <c r="AGI561" s="263"/>
      <c r="AGJ561" s="263"/>
      <c r="AGK561" s="263"/>
      <c r="AGL561" s="263"/>
      <c r="AGM561" s="263"/>
      <c r="AGN561" s="263"/>
      <c r="AGO561" s="263"/>
      <c r="AGP561" s="263"/>
      <c r="AGQ561" s="263"/>
      <c r="AGR561" s="263"/>
      <c r="AGS561" s="263"/>
      <c r="AGT561" s="263"/>
      <c r="AGU561" s="263"/>
      <c r="AGV561" s="263"/>
      <c r="AGW561" s="263"/>
      <c r="AGX561" s="263"/>
      <c r="AGY561" s="263"/>
      <c r="AGZ561" s="263"/>
      <c r="AHA561" s="263"/>
      <c r="AHB561" s="263"/>
      <c r="AHC561" s="263"/>
      <c r="AHD561" s="263"/>
      <c r="AHE561" s="263"/>
      <c r="AHF561" s="263"/>
      <c r="AHG561" s="263"/>
      <c r="AHH561" s="263"/>
      <c r="AHI561" s="263"/>
      <c r="AHJ561" s="263"/>
      <c r="AHK561" s="263"/>
      <c r="AHL561" s="263"/>
      <c r="AHM561" s="263"/>
      <c r="AHN561" s="263"/>
      <c r="AHO561" s="263"/>
      <c r="AHP561" s="263"/>
      <c r="AHQ561" s="263"/>
      <c r="AHR561" s="263"/>
      <c r="AHS561" s="263"/>
      <c r="AHT561" s="263"/>
      <c r="AHU561" s="263"/>
      <c r="AHV561" s="263"/>
      <c r="AHW561" s="263"/>
      <c r="AHX561" s="263"/>
      <c r="AHY561" s="263"/>
      <c r="AHZ561" s="263"/>
      <c r="AIA561" s="263"/>
      <c r="AIB561" s="263"/>
      <c r="AIC561" s="263"/>
      <c r="AID561" s="263"/>
      <c r="AIE561" s="263"/>
      <c r="AIF561" s="263"/>
      <c r="AIG561" s="263"/>
      <c r="AIH561" s="263"/>
      <c r="AII561" s="263"/>
      <c r="AIJ561" s="263"/>
      <c r="AIK561" s="263"/>
      <c r="AIL561" s="263"/>
      <c r="AIM561" s="263"/>
      <c r="AIN561" s="263"/>
      <c r="AIO561" s="263"/>
      <c r="AIP561" s="263"/>
      <c r="AIQ561" s="263"/>
      <c r="AIR561" s="263"/>
      <c r="AIS561" s="263"/>
      <c r="AIT561" s="263"/>
      <c r="AIU561" s="263"/>
      <c r="AIV561" s="263"/>
      <c r="AIW561" s="263"/>
      <c r="AIX561" s="263"/>
      <c r="AIY561" s="263"/>
      <c r="AIZ561" s="263"/>
      <c r="AJA561" s="263"/>
      <c r="AJB561" s="263"/>
      <c r="AJC561" s="263"/>
      <c r="AJD561" s="263"/>
      <c r="AJE561" s="263"/>
      <c r="AJF561" s="263"/>
      <c r="AJG561" s="263"/>
      <c r="AJH561" s="263"/>
      <c r="AJI561" s="263"/>
      <c r="AJJ561" s="263"/>
      <c r="AJK561" s="263"/>
      <c r="AJL561" s="263"/>
      <c r="AJM561" s="263"/>
      <c r="AJN561" s="263"/>
      <c r="AJO561" s="263"/>
      <c r="AJP561" s="263"/>
      <c r="AJQ561" s="263"/>
      <c r="AJR561" s="263"/>
      <c r="AJS561" s="263"/>
      <c r="AJT561" s="263"/>
      <c r="AJU561" s="263"/>
      <c r="AJV561" s="263"/>
      <c r="AJW561" s="263"/>
      <c r="AJX561" s="263"/>
      <c r="AJY561" s="263"/>
      <c r="AJZ561" s="263"/>
      <c r="AKA561" s="263"/>
      <c r="AKB561" s="263"/>
      <c r="AKC561" s="263"/>
      <c r="AKD561" s="263"/>
      <c r="AKE561" s="263"/>
      <c r="AKF561" s="263"/>
      <c r="AKG561" s="263"/>
      <c r="AKH561" s="263"/>
      <c r="AKI561" s="263"/>
      <c r="AKJ561" s="263"/>
      <c r="AKK561" s="263"/>
      <c r="AKL561" s="263"/>
      <c r="AKM561" s="263"/>
      <c r="AKN561" s="263"/>
      <c r="AKO561" s="263"/>
      <c r="AKP561" s="263"/>
      <c r="AKQ561" s="263"/>
      <c r="AKR561" s="263"/>
      <c r="AKS561" s="263"/>
      <c r="AKT561" s="263"/>
      <c r="AKU561" s="263"/>
      <c r="AKV561" s="263"/>
      <c r="AKW561" s="263"/>
      <c r="AKX561" s="263"/>
      <c r="AKY561" s="263"/>
      <c r="AKZ561" s="263"/>
      <c r="ALA561" s="263"/>
      <c r="ALB561" s="263"/>
      <c r="ALC561" s="263"/>
      <c r="ALD561" s="263"/>
      <c r="ALE561" s="263"/>
      <c r="ALF561" s="263"/>
      <c r="ALG561" s="263"/>
      <c r="ALH561" s="263"/>
      <c r="ALI561" s="263"/>
      <c r="ALJ561" s="263"/>
      <c r="ALK561" s="263"/>
      <c r="ALL561" s="263"/>
      <c r="ALM561" s="263"/>
      <c r="ALN561" s="263"/>
      <c r="ALO561" s="263"/>
      <c r="ALP561" s="263"/>
      <c r="ALQ561" s="263"/>
      <c r="ALR561" s="263"/>
      <c r="ALS561" s="263"/>
      <c r="ALT561" s="263"/>
      <c r="ALU561" s="263"/>
      <c r="ALV561" s="263"/>
      <c r="ALW561" s="263"/>
      <c r="ALX561" s="263"/>
      <c r="ALY561" s="263"/>
      <c r="ALZ561" s="263"/>
      <c r="AMA561" s="263"/>
      <c r="AMB561" s="263"/>
      <c r="AMC561" s="263"/>
      <c r="AMD561" s="263"/>
      <c r="AME561" s="263"/>
      <c r="AMF561" s="263"/>
      <c r="AMG561" s="263"/>
      <c r="AMH561" s="263"/>
      <c r="AMI561" s="263"/>
      <c r="AMJ561" s="263"/>
      <c r="AMK561" s="263"/>
      <c r="AML561" s="263"/>
      <c r="AMM561" s="263"/>
      <c r="AMN561" s="263"/>
      <c r="AMO561" s="263"/>
      <c r="AMP561" s="263"/>
      <c r="AMQ561" s="263"/>
      <c r="AMR561" s="263"/>
      <c r="AMS561" s="263"/>
      <c r="AMT561" s="263"/>
      <c r="AMU561" s="263"/>
      <c r="AMV561" s="263"/>
      <c r="AMW561" s="263"/>
      <c r="AMX561" s="263"/>
      <c r="AMY561" s="263"/>
      <c r="AMZ561" s="263"/>
      <c r="ANA561" s="263"/>
      <c r="ANB561" s="263"/>
      <c r="ANC561" s="263"/>
      <c r="AND561" s="263"/>
      <c r="ANE561" s="263"/>
      <c r="ANF561" s="263"/>
      <c r="ANG561" s="263"/>
      <c r="ANH561" s="263"/>
      <c r="ANI561" s="263"/>
      <c r="ANJ561" s="263"/>
      <c r="ANK561" s="263"/>
      <c r="ANL561" s="263"/>
      <c r="ANM561" s="263"/>
      <c r="ANN561" s="263"/>
      <c r="ANO561" s="263"/>
      <c r="ANP561" s="263"/>
      <c r="ANQ561" s="263"/>
      <c r="ANR561" s="263"/>
      <c r="ANS561" s="263"/>
      <c r="ANT561" s="263"/>
      <c r="ANU561" s="263"/>
      <c r="ANV561" s="263"/>
      <c r="ANW561" s="263"/>
      <c r="ANX561" s="263"/>
      <c r="ANY561" s="263"/>
      <c r="ANZ561" s="263"/>
      <c r="AOA561" s="263"/>
      <c r="AOB561" s="263"/>
      <c r="AOC561" s="263"/>
      <c r="AOD561" s="263"/>
      <c r="AOE561" s="263"/>
      <c r="AOF561" s="263"/>
      <c r="AOG561" s="263"/>
      <c r="AOH561" s="263"/>
      <c r="AOI561" s="263"/>
      <c r="AOJ561" s="263"/>
      <c r="AOK561" s="263"/>
      <c r="AOL561" s="263"/>
      <c r="AOM561" s="263"/>
      <c r="AON561" s="263"/>
      <c r="AOO561" s="263"/>
      <c r="AOP561" s="263"/>
      <c r="AOQ561" s="263"/>
      <c r="AOR561" s="263"/>
      <c r="AOS561" s="263"/>
      <c r="AOT561" s="263"/>
      <c r="AOU561" s="263"/>
    </row>
    <row r="562" spans="1:1087" s="264" customFormat="1">
      <c r="A562" s="332"/>
      <c r="B562" s="328"/>
      <c r="C562" s="292"/>
      <c r="D562" s="292"/>
      <c r="E562" s="292"/>
      <c r="F562" s="333"/>
      <c r="G562" s="334"/>
      <c r="H562" s="334"/>
      <c r="I562" s="335"/>
      <c r="J562" s="292"/>
      <c r="K562" s="336"/>
      <c r="L562" s="292"/>
      <c r="N562" s="263"/>
      <c r="O562" s="263"/>
      <c r="P562" s="263"/>
      <c r="Q562" s="263"/>
      <c r="R562" s="263"/>
      <c r="S562" s="263"/>
      <c r="T562" s="263"/>
      <c r="U562" s="263"/>
      <c r="V562" s="263"/>
      <c r="W562" s="263"/>
      <c r="X562" s="263"/>
      <c r="Y562" s="263"/>
      <c r="Z562" s="263"/>
      <c r="AA562" s="263"/>
      <c r="AB562" s="263"/>
      <c r="AC562" s="263"/>
      <c r="AD562" s="263"/>
      <c r="AE562" s="263"/>
      <c r="AF562" s="263"/>
      <c r="AG562" s="263"/>
      <c r="AH562" s="263"/>
      <c r="AI562" s="263"/>
      <c r="AJ562" s="263"/>
      <c r="AK562" s="263"/>
      <c r="AL562" s="263"/>
      <c r="AM562" s="263"/>
      <c r="AN562" s="263"/>
      <c r="AO562" s="263"/>
      <c r="AP562" s="263"/>
      <c r="AQ562" s="263"/>
      <c r="AR562" s="263"/>
      <c r="AS562" s="263"/>
      <c r="AT562" s="263"/>
      <c r="AU562" s="263"/>
      <c r="AV562" s="263"/>
      <c r="AW562" s="263"/>
      <c r="AX562" s="263"/>
      <c r="AY562" s="263"/>
      <c r="AZ562" s="263"/>
      <c r="BA562" s="263"/>
      <c r="BB562" s="263"/>
      <c r="BC562" s="263"/>
      <c r="BD562" s="263"/>
      <c r="BE562" s="263"/>
      <c r="BF562" s="263"/>
      <c r="BG562" s="263"/>
      <c r="BH562" s="263"/>
      <c r="BI562" s="263"/>
      <c r="BJ562" s="263"/>
      <c r="BK562" s="263"/>
      <c r="BL562" s="263"/>
      <c r="BM562" s="263"/>
      <c r="BN562" s="263"/>
      <c r="BO562" s="263"/>
      <c r="BP562" s="263"/>
      <c r="BQ562" s="263"/>
      <c r="BR562" s="263"/>
      <c r="BS562" s="263"/>
      <c r="BT562" s="263"/>
      <c r="BU562" s="263"/>
      <c r="BV562" s="263"/>
      <c r="BW562" s="263"/>
      <c r="BX562" s="263"/>
      <c r="BY562" s="263"/>
      <c r="BZ562" s="263"/>
      <c r="CA562" s="263"/>
      <c r="CB562" s="263"/>
      <c r="CC562" s="263"/>
      <c r="CD562" s="263"/>
      <c r="CE562" s="263"/>
      <c r="CF562" s="263"/>
      <c r="CG562" s="263"/>
      <c r="CH562" s="263"/>
      <c r="CI562" s="263"/>
      <c r="CJ562" s="263"/>
      <c r="CK562" s="263"/>
      <c r="CL562" s="263"/>
      <c r="CM562" s="263"/>
      <c r="CN562" s="263"/>
      <c r="CO562" s="263"/>
      <c r="CP562" s="263"/>
      <c r="CQ562" s="263"/>
      <c r="CR562" s="263"/>
      <c r="CS562" s="263"/>
      <c r="CT562" s="263"/>
      <c r="CU562" s="263"/>
      <c r="CV562" s="263"/>
      <c r="CW562" s="263"/>
      <c r="CX562" s="263"/>
      <c r="CY562" s="263"/>
      <c r="CZ562" s="263"/>
      <c r="DA562" s="263"/>
      <c r="DB562" s="263"/>
      <c r="DC562" s="263"/>
      <c r="DD562" s="263"/>
      <c r="DE562" s="263"/>
      <c r="DF562" s="263"/>
      <c r="DG562" s="263"/>
      <c r="DH562" s="263"/>
      <c r="DI562" s="263"/>
      <c r="DJ562" s="263"/>
      <c r="DK562" s="263"/>
      <c r="DL562" s="263"/>
      <c r="DM562" s="263"/>
      <c r="DN562" s="263"/>
      <c r="DO562" s="263"/>
      <c r="DP562" s="263"/>
      <c r="DQ562" s="263"/>
      <c r="DR562" s="263"/>
      <c r="DS562" s="263"/>
      <c r="DT562" s="263"/>
      <c r="DU562" s="263"/>
      <c r="DV562" s="263"/>
      <c r="DW562" s="263"/>
      <c r="DX562" s="263"/>
      <c r="DY562" s="263"/>
      <c r="DZ562" s="263"/>
      <c r="EA562" s="263"/>
      <c r="EB562" s="263"/>
      <c r="EC562" s="263"/>
      <c r="ED562" s="263"/>
      <c r="EE562" s="263"/>
      <c r="EF562" s="263"/>
      <c r="EG562" s="263"/>
      <c r="EH562" s="263"/>
      <c r="EI562" s="263"/>
      <c r="EJ562" s="263"/>
      <c r="EK562" s="263"/>
      <c r="EL562" s="263"/>
      <c r="EM562" s="263"/>
      <c r="EN562" s="263"/>
      <c r="EO562" s="263"/>
      <c r="EP562" s="263"/>
      <c r="EQ562" s="263"/>
      <c r="ER562" s="263"/>
      <c r="ES562" s="263"/>
      <c r="ET562" s="263"/>
      <c r="EU562" s="263"/>
      <c r="EV562" s="263"/>
      <c r="EW562" s="263"/>
      <c r="EX562" s="263"/>
      <c r="EY562" s="263"/>
      <c r="EZ562" s="263"/>
      <c r="FA562" s="263"/>
      <c r="FB562" s="263"/>
      <c r="FC562" s="263"/>
      <c r="FD562" s="263"/>
      <c r="FE562" s="263"/>
      <c r="FF562" s="263"/>
      <c r="FG562" s="263"/>
      <c r="FH562" s="263"/>
      <c r="FI562" s="263"/>
      <c r="FJ562" s="263"/>
      <c r="FK562" s="263"/>
      <c r="FL562" s="263"/>
      <c r="FM562" s="263"/>
      <c r="FN562" s="263"/>
      <c r="FO562" s="263"/>
      <c r="FP562" s="263"/>
      <c r="FQ562" s="263"/>
      <c r="FR562" s="263"/>
      <c r="FS562" s="263"/>
      <c r="FT562" s="263"/>
      <c r="FU562" s="263"/>
      <c r="FV562" s="263"/>
      <c r="FW562" s="263"/>
      <c r="FX562" s="263"/>
      <c r="FY562" s="263"/>
      <c r="FZ562" s="263"/>
      <c r="GA562" s="263"/>
      <c r="GB562" s="263"/>
      <c r="GC562" s="263"/>
      <c r="GD562" s="263"/>
      <c r="GE562" s="263"/>
      <c r="GF562" s="263"/>
      <c r="GG562" s="263"/>
      <c r="GH562" s="263"/>
      <c r="GI562" s="263"/>
      <c r="GJ562" s="263"/>
      <c r="GK562" s="263"/>
      <c r="GL562" s="263"/>
      <c r="GM562" s="263"/>
      <c r="GN562" s="263"/>
      <c r="GO562" s="263"/>
      <c r="GP562" s="263"/>
      <c r="GQ562" s="263"/>
      <c r="GR562" s="263"/>
      <c r="GS562" s="263"/>
      <c r="GT562" s="263"/>
      <c r="GU562" s="263"/>
      <c r="GV562" s="263"/>
      <c r="GW562" s="263"/>
      <c r="GX562" s="263"/>
      <c r="GY562" s="263"/>
      <c r="GZ562" s="263"/>
      <c r="HA562" s="263"/>
      <c r="HB562" s="263"/>
      <c r="HC562" s="263"/>
      <c r="HD562" s="263"/>
      <c r="HE562" s="263"/>
      <c r="HF562" s="263"/>
      <c r="HG562" s="263"/>
      <c r="HH562" s="263"/>
      <c r="HI562" s="263"/>
      <c r="HJ562" s="263"/>
      <c r="HK562" s="263"/>
      <c r="HL562" s="263"/>
      <c r="HM562" s="263"/>
      <c r="HN562" s="263"/>
      <c r="HO562" s="263"/>
      <c r="HP562" s="263"/>
      <c r="HQ562" s="263"/>
      <c r="HR562" s="263"/>
      <c r="HS562" s="263"/>
      <c r="HT562" s="263"/>
      <c r="HU562" s="263"/>
      <c r="HV562" s="263"/>
      <c r="HW562" s="263"/>
      <c r="HX562" s="263"/>
      <c r="HY562" s="263"/>
      <c r="HZ562" s="263"/>
      <c r="IA562" s="263"/>
      <c r="IB562" s="263"/>
      <c r="IC562" s="263"/>
      <c r="ID562" s="263"/>
      <c r="IE562" s="263"/>
      <c r="IF562" s="263"/>
      <c r="IG562" s="263"/>
      <c r="IH562" s="263"/>
      <c r="II562" s="263"/>
      <c r="IJ562" s="263"/>
      <c r="IK562" s="263"/>
      <c r="IL562" s="263"/>
      <c r="IM562" s="263"/>
      <c r="IN562" s="263"/>
      <c r="IO562" s="263"/>
      <c r="IP562" s="263"/>
      <c r="IQ562" s="263"/>
      <c r="IR562" s="263"/>
      <c r="IS562" s="263"/>
      <c r="IT562" s="263"/>
      <c r="IU562" s="263"/>
      <c r="IV562" s="263"/>
      <c r="IW562" s="263"/>
      <c r="IX562" s="263"/>
      <c r="IY562" s="263"/>
      <c r="IZ562" s="263"/>
      <c r="JA562" s="263"/>
      <c r="JB562" s="263"/>
      <c r="JC562" s="263"/>
      <c r="JD562" s="263"/>
      <c r="JE562" s="263"/>
      <c r="JF562" s="263"/>
      <c r="JG562" s="263"/>
      <c r="JH562" s="263"/>
      <c r="JI562" s="263"/>
      <c r="JJ562" s="263"/>
      <c r="JK562" s="263"/>
      <c r="JL562" s="263"/>
      <c r="JM562" s="263"/>
      <c r="JN562" s="263"/>
      <c r="JO562" s="263"/>
      <c r="JP562" s="263"/>
      <c r="JQ562" s="263"/>
      <c r="JR562" s="263"/>
      <c r="JS562" s="263"/>
      <c r="JT562" s="263"/>
      <c r="JU562" s="263"/>
      <c r="JV562" s="263"/>
      <c r="JW562" s="263"/>
      <c r="JX562" s="263"/>
      <c r="JY562" s="263"/>
      <c r="JZ562" s="263"/>
      <c r="KA562" s="263"/>
      <c r="KB562" s="263"/>
      <c r="KC562" s="263"/>
      <c r="KD562" s="263"/>
      <c r="KE562" s="263"/>
      <c r="KF562" s="263"/>
      <c r="KG562" s="263"/>
      <c r="KH562" s="263"/>
      <c r="KI562" s="263"/>
      <c r="KJ562" s="263"/>
      <c r="KK562" s="263"/>
      <c r="KL562" s="263"/>
      <c r="KM562" s="263"/>
      <c r="KN562" s="263"/>
      <c r="KO562" s="263"/>
      <c r="KP562" s="263"/>
      <c r="KQ562" s="263"/>
      <c r="KR562" s="263"/>
      <c r="KS562" s="263"/>
      <c r="KT562" s="263"/>
      <c r="KU562" s="263"/>
      <c r="KV562" s="263"/>
      <c r="KW562" s="263"/>
      <c r="KX562" s="263"/>
      <c r="KY562" s="263"/>
      <c r="KZ562" s="263"/>
      <c r="LA562" s="263"/>
      <c r="LB562" s="263"/>
      <c r="LC562" s="263"/>
      <c r="LD562" s="263"/>
      <c r="LE562" s="263"/>
      <c r="LF562" s="263"/>
      <c r="LG562" s="263"/>
      <c r="LH562" s="263"/>
      <c r="LI562" s="263"/>
      <c r="LJ562" s="263"/>
      <c r="LK562" s="263"/>
      <c r="LL562" s="263"/>
      <c r="LM562" s="263"/>
      <c r="LN562" s="263"/>
      <c r="LO562" s="263"/>
      <c r="LP562" s="263"/>
      <c r="LQ562" s="263"/>
      <c r="LR562" s="263"/>
      <c r="LS562" s="263"/>
      <c r="LT562" s="263"/>
      <c r="LU562" s="263"/>
      <c r="LV562" s="263"/>
      <c r="LW562" s="263"/>
      <c r="LX562" s="263"/>
      <c r="LY562" s="263"/>
      <c r="LZ562" s="263"/>
      <c r="MA562" s="263"/>
      <c r="MB562" s="263"/>
      <c r="MC562" s="263"/>
      <c r="MD562" s="263"/>
      <c r="ME562" s="263"/>
      <c r="MF562" s="263"/>
      <c r="MG562" s="263"/>
      <c r="MH562" s="263"/>
      <c r="MI562" s="263"/>
      <c r="MJ562" s="263"/>
      <c r="MK562" s="263"/>
      <c r="ML562" s="263"/>
      <c r="MM562" s="263"/>
      <c r="MN562" s="263"/>
      <c r="MO562" s="263"/>
      <c r="MP562" s="263"/>
      <c r="MQ562" s="263"/>
      <c r="MR562" s="263"/>
      <c r="MS562" s="263"/>
      <c r="MT562" s="263"/>
      <c r="MU562" s="263"/>
      <c r="MV562" s="263"/>
      <c r="MW562" s="263"/>
      <c r="MX562" s="263"/>
      <c r="MY562" s="263"/>
      <c r="MZ562" s="263"/>
      <c r="NA562" s="263"/>
      <c r="NB562" s="263"/>
      <c r="NC562" s="263"/>
      <c r="ND562" s="263"/>
      <c r="NE562" s="263"/>
      <c r="NF562" s="263"/>
      <c r="NG562" s="263"/>
      <c r="NH562" s="263"/>
      <c r="NI562" s="263"/>
      <c r="NJ562" s="263"/>
      <c r="NK562" s="263"/>
      <c r="NL562" s="263"/>
      <c r="NM562" s="263"/>
      <c r="NN562" s="263"/>
      <c r="NO562" s="263"/>
      <c r="NP562" s="263"/>
      <c r="NQ562" s="263"/>
      <c r="NR562" s="263"/>
      <c r="NS562" s="263"/>
      <c r="NT562" s="263"/>
      <c r="NU562" s="263"/>
      <c r="NV562" s="263"/>
      <c r="NW562" s="263"/>
      <c r="NX562" s="263"/>
      <c r="NY562" s="263"/>
      <c r="NZ562" s="263"/>
      <c r="OA562" s="263"/>
      <c r="OB562" s="263"/>
      <c r="OC562" s="263"/>
      <c r="OD562" s="263"/>
      <c r="OE562" s="263"/>
      <c r="OF562" s="263"/>
      <c r="OG562" s="263"/>
      <c r="OH562" s="263"/>
      <c r="OI562" s="263"/>
      <c r="OJ562" s="263"/>
      <c r="OK562" s="263"/>
      <c r="OL562" s="263"/>
      <c r="OM562" s="263"/>
      <c r="ON562" s="263"/>
      <c r="OO562" s="263"/>
      <c r="OP562" s="263"/>
      <c r="OQ562" s="263"/>
      <c r="OR562" s="263"/>
      <c r="OS562" s="263"/>
      <c r="OT562" s="263"/>
      <c r="OU562" s="263"/>
      <c r="OV562" s="263"/>
      <c r="OW562" s="263"/>
      <c r="OX562" s="263"/>
      <c r="OY562" s="263"/>
      <c r="OZ562" s="263"/>
      <c r="PA562" s="263"/>
      <c r="PB562" s="263"/>
      <c r="PC562" s="263"/>
      <c r="PD562" s="263"/>
      <c r="PE562" s="263"/>
      <c r="PF562" s="263"/>
      <c r="PG562" s="263"/>
      <c r="PH562" s="263"/>
      <c r="PI562" s="263"/>
      <c r="PJ562" s="263"/>
      <c r="PK562" s="263"/>
      <c r="PL562" s="263"/>
      <c r="PM562" s="263"/>
      <c r="PN562" s="263"/>
      <c r="PO562" s="263"/>
      <c r="PP562" s="263"/>
      <c r="PQ562" s="263"/>
      <c r="PR562" s="263"/>
      <c r="PS562" s="263"/>
      <c r="PT562" s="263"/>
      <c r="PU562" s="263"/>
      <c r="PV562" s="263"/>
      <c r="PW562" s="263"/>
      <c r="PX562" s="263"/>
      <c r="PY562" s="263"/>
      <c r="PZ562" s="263"/>
      <c r="QA562" s="263"/>
      <c r="QB562" s="263"/>
      <c r="QC562" s="263"/>
      <c r="QD562" s="263"/>
      <c r="QE562" s="263"/>
      <c r="QF562" s="263"/>
      <c r="QG562" s="263"/>
      <c r="QH562" s="263"/>
      <c r="QI562" s="263"/>
      <c r="QJ562" s="263"/>
      <c r="QK562" s="263"/>
      <c r="QL562" s="263"/>
      <c r="QM562" s="263"/>
      <c r="QN562" s="263"/>
      <c r="QO562" s="263"/>
      <c r="QP562" s="263"/>
      <c r="QQ562" s="263"/>
      <c r="QR562" s="263"/>
      <c r="QS562" s="263"/>
      <c r="QT562" s="263"/>
      <c r="QU562" s="263"/>
      <c r="QV562" s="263"/>
      <c r="QW562" s="263"/>
      <c r="QX562" s="263"/>
      <c r="QY562" s="263"/>
      <c r="QZ562" s="263"/>
      <c r="RA562" s="263"/>
      <c r="RB562" s="263"/>
      <c r="RC562" s="263"/>
      <c r="RD562" s="263"/>
      <c r="RE562" s="263"/>
      <c r="RF562" s="263"/>
      <c r="RG562" s="263"/>
      <c r="RH562" s="263"/>
      <c r="RI562" s="263"/>
      <c r="RJ562" s="263"/>
      <c r="RK562" s="263"/>
      <c r="RL562" s="263"/>
      <c r="RM562" s="263"/>
      <c r="RN562" s="263"/>
      <c r="RO562" s="263"/>
      <c r="RP562" s="263"/>
      <c r="RQ562" s="263"/>
      <c r="RR562" s="263"/>
      <c r="RS562" s="263"/>
      <c r="RT562" s="263"/>
      <c r="RU562" s="263"/>
      <c r="RV562" s="263"/>
      <c r="RW562" s="263"/>
      <c r="RX562" s="263"/>
      <c r="RY562" s="263"/>
      <c r="RZ562" s="263"/>
      <c r="SA562" s="263"/>
      <c r="SB562" s="263"/>
      <c r="SC562" s="263"/>
      <c r="SD562" s="263"/>
      <c r="SE562" s="263"/>
      <c r="SF562" s="263"/>
      <c r="SG562" s="263"/>
      <c r="SH562" s="263"/>
      <c r="SI562" s="263"/>
      <c r="SJ562" s="263"/>
      <c r="SK562" s="263"/>
      <c r="SL562" s="263"/>
      <c r="SM562" s="263"/>
      <c r="SN562" s="263"/>
      <c r="SO562" s="263"/>
      <c r="SP562" s="263"/>
      <c r="SQ562" s="263"/>
      <c r="SR562" s="263"/>
      <c r="SS562" s="263"/>
      <c r="ST562" s="263"/>
      <c r="SU562" s="263"/>
      <c r="SV562" s="263"/>
      <c r="SW562" s="263"/>
      <c r="SX562" s="263"/>
      <c r="SY562" s="263"/>
      <c r="SZ562" s="263"/>
      <c r="TA562" s="263"/>
      <c r="TB562" s="263"/>
      <c r="TC562" s="263"/>
      <c r="TD562" s="263"/>
      <c r="TE562" s="263"/>
      <c r="TF562" s="263"/>
      <c r="TG562" s="263"/>
      <c r="TH562" s="263"/>
      <c r="TI562" s="263"/>
      <c r="TJ562" s="263"/>
      <c r="TK562" s="263"/>
      <c r="TL562" s="263"/>
      <c r="TM562" s="263"/>
      <c r="TN562" s="263"/>
      <c r="TO562" s="263"/>
      <c r="TP562" s="263"/>
      <c r="TQ562" s="263"/>
      <c r="TR562" s="263"/>
      <c r="TS562" s="263"/>
      <c r="TT562" s="263"/>
      <c r="TU562" s="263"/>
      <c r="TV562" s="263"/>
      <c r="TW562" s="263"/>
      <c r="TX562" s="263"/>
      <c r="TY562" s="263"/>
      <c r="TZ562" s="263"/>
      <c r="UA562" s="263"/>
      <c r="UB562" s="263"/>
      <c r="UC562" s="263"/>
      <c r="UD562" s="263"/>
      <c r="UE562" s="263"/>
      <c r="UF562" s="263"/>
      <c r="UG562" s="263"/>
      <c r="UH562" s="263"/>
      <c r="UI562" s="263"/>
      <c r="UJ562" s="263"/>
      <c r="UK562" s="263"/>
      <c r="UL562" s="263"/>
      <c r="UM562" s="263"/>
      <c r="UN562" s="263"/>
      <c r="UO562" s="263"/>
      <c r="UP562" s="263"/>
      <c r="UQ562" s="263"/>
      <c r="UR562" s="263"/>
      <c r="US562" s="263"/>
      <c r="UT562" s="263"/>
      <c r="UU562" s="263"/>
      <c r="UV562" s="263"/>
      <c r="UW562" s="263"/>
      <c r="UX562" s="263"/>
      <c r="UY562" s="263"/>
      <c r="UZ562" s="263"/>
      <c r="VA562" s="263"/>
      <c r="VB562" s="263"/>
      <c r="VC562" s="263"/>
      <c r="VD562" s="263"/>
      <c r="VE562" s="263"/>
      <c r="VF562" s="263"/>
      <c r="VG562" s="263"/>
      <c r="VH562" s="263"/>
      <c r="VI562" s="263"/>
      <c r="VJ562" s="263"/>
      <c r="VK562" s="263"/>
      <c r="VL562" s="263"/>
      <c r="VM562" s="263"/>
      <c r="VN562" s="263"/>
      <c r="VO562" s="263"/>
      <c r="VP562" s="263"/>
      <c r="VQ562" s="263"/>
      <c r="VR562" s="263"/>
      <c r="VS562" s="263"/>
      <c r="VT562" s="263"/>
      <c r="VU562" s="263"/>
      <c r="VV562" s="263"/>
      <c r="VW562" s="263"/>
      <c r="VX562" s="263"/>
      <c r="VY562" s="263"/>
      <c r="VZ562" s="263"/>
      <c r="WA562" s="263"/>
      <c r="WB562" s="263"/>
      <c r="WC562" s="263"/>
      <c r="WD562" s="263"/>
      <c r="WE562" s="263"/>
      <c r="WF562" s="263"/>
      <c r="WG562" s="263"/>
      <c r="WH562" s="263"/>
      <c r="WI562" s="263"/>
      <c r="WJ562" s="263"/>
      <c r="WK562" s="263"/>
      <c r="WL562" s="263"/>
      <c r="WM562" s="263"/>
      <c r="WN562" s="263"/>
      <c r="WO562" s="263"/>
      <c r="WP562" s="263"/>
      <c r="WQ562" s="263"/>
      <c r="WR562" s="263"/>
      <c r="WS562" s="263"/>
      <c r="WT562" s="263"/>
      <c r="WU562" s="263"/>
      <c r="WV562" s="263"/>
      <c r="WW562" s="263"/>
      <c r="WX562" s="263"/>
      <c r="WY562" s="263"/>
      <c r="WZ562" s="263"/>
      <c r="XA562" s="263"/>
      <c r="XB562" s="263"/>
      <c r="XC562" s="263"/>
      <c r="XD562" s="263"/>
      <c r="XE562" s="263"/>
      <c r="XF562" s="263"/>
      <c r="XG562" s="263"/>
      <c r="XH562" s="263"/>
      <c r="XI562" s="263"/>
      <c r="XJ562" s="263"/>
      <c r="XK562" s="263"/>
      <c r="XL562" s="263"/>
      <c r="XM562" s="263"/>
      <c r="XN562" s="263"/>
      <c r="XO562" s="263"/>
      <c r="XP562" s="263"/>
      <c r="XQ562" s="263"/>
      <c r="XR562" s="263"/>
      <c r="XS562" s="263"/>
      <c r="XT562" s="263"/>
      <c r="XU562" s="263"/>
      <c r="XV562" s="263"/>
      <c r="XW562" s="263"/>
      <c r="XX562" s="263"/>
      <c r="XY562" s="263"/>
      <c r="XZ562" s="263"/>
      <c r="YA562" s="263"/>
      <c r="YB562" s="263"/>
      <c r="YC562" s="263"/>
      <c r="YD562" s="263"/>
      <c r="YE562" s="263"/>
      <c r="YF562" s="263"/>
      <c r="YG562" s="263"/>
      <c r="YH562" s="263"/>
      <c r="YI562" s="263"/>
      <c r="YJ562" s="263"/>
      <c r="YK562" s="263"/>
      <c r="YL562" s="263"/>
      <c r="YM562" s="263"/>
      <c r="YN562" s="263"/>
      <c r="YO562" s="263"/>
      <c r="YP562" s="263"/>
      <c r="YQ562" s="263"/>
      <c r="YR562" s="263"/>
      <c r="YS562" s="263"/>
      <c r="YT562" s="263"/>
      <c r="YU562" s="263"/>
      <c r="YV562" s="263"/>
      <c r="YW562" s="263"/>
      <c r="YX562" s="263"/>
      <c r="YY562" s="263"/>
      <c r="YZ562" s="263"/>
      <c r="ZA562" s="263"/>
      <c r="ZB562" s="263"/>
      <c r="ZC562" s="263"/>
      <c r="ZD562" s="263"/>
      <c r="ZE562" s="263"/>
      <c r="ZF562" s="263"/>
      <c r="ZG562" s="263"/>
      <c r="ZH562" s="263"/>
      <c r="ZI562" s="263"/>
      <c r="ZJ562" s="263"/>
      <c r="ZK562" s="263"/>
      <c r="ZL562" s="263"/>
      <c r="ZM562" s="263"/>
      <c r="ZN562" s="263"/>
      <c r="ZO562" s="263"/>
      <c r="ZP562" s="263"/>
      <c r="ZQ562" s="263"/>
      <c r="ZR562" s="263"/>
      <c r="ZS562" s="263"/>
      <c r="ZT562" s="263"/>
      <c r="ZU562" s="263"/>
      <c r="ZV562" s="263"/>
      <c r="ZW562" s="263"/>
      <c r="ZX562" s="263"/>
      <c r="ZY562" s="263"/>
      <c r="ZZ562" s="263"/>
      <c r="AAA562" s="263"/>
      <c r="AAB562" s="263"/>
      <c r="AAC562" s="263"/>
      <c r="AAD562" s="263"/>
      <c r="AAE562" s="263"/>
      <c r="AAF562" s="263"/>
      <c r="AAG562" s="263"/>
      <c r="AAH562" s="263"/>
      <c r="AAI562" s="263"/>
      <c r="AAJ562" s="263"/>
      <c r="AAK562" s="263"/>
      <c r="AAL562" s="263"/>
      <c r="AAM562" s="263"/>
      <c r="AAN562" s="263"/>
      <c r="AAO562" s="263"/>
      <c r="AAP562" s="263"/>
      <c r="AAQ562" s="263"/>
      <c r="AAR562" s="263"/>
      <c r="AAS562" s="263"/>
      <c r="AAT562" s="263"/>
      <c r="AAU562" s="263"/>
      <c r="AAV562" s="263"/>
      <c r="AAW562" s="263"/>
      <c r="AAX562" s="263"/>
      <c r="AAY562" s="263"/>
      <c r="AAZ562" s="263"/>
      <c r="ABA562" s="263"/>
      <c r="ABB562" s="263"/>
      <c r="ABC562" s="263"/>
      <c r="ABD562" s="263"/>
      <c r="ABE562" s="263"/>
      <c r="ABF562" s="263"/>
      <c r="ABG562" s="263"/>
      <c r="ABH562" s="263"/>
      <c r="ABI562" s="263"/>
      <c r="ABJ562" s="263"/>
      <c r="ABK562" s="263"/>
      <c r="ABL562" s="263"/>
      <c r="ABM562" s="263"/>
      <c r="ABN562" s="263"/>
      <c r="ABO562" s="263"/>
      <c r="ABP562" s="263"/>
      <c r="ABQ562" s="263"/>
      <c r="ABR562" s="263"/>
      <c r="ABS562" s="263"/>
      <c r="ABT562" s="263"/>
      <c r="ABU562" s="263"/>
      <c r="ABV562" s="263"/>
      <c r="ABW562" s="263"/>
      <c r="ABX562" s="263"/>
      <c r="ABY562" s="263"/>
      <c r="ABZ562" s="263"/>
      <c r="ACA562" s="263"/>
      <c r="ACB562" s="263"/>
      <c r="ACC562" s="263"/>
      <c r="ACD562" s="263"/>
      <c r="ACE562" s="263"/>
      <c r="ACF562" s="263"/>
      <c r="ACG562" s="263"/>
      <c r="ACH562" s="263"/>
      <c r="ACI562" s="263"/>
      <c r="ACJ562" s="263"/>
      <c r="ACK562" s="263"/>
      <c r="ACL562" s="263"/>
      <c r="ACM562" s="263"/>
      <c r="ACN562" s="263"/>
      <c r="ACO562" s="263"/>
      <c r="ACP562" s="263"/>
      <c r="ACQ562" s="263"/>
      <c r="ACR562" s="263"/>
      <c r="ACS562" s="263"/>
      <c r="ACT562" s="263"/>
      <c r="ACU562" s="263"/>
      <c r="ACV562" s="263"/>
      <c r="ACW562" s="263"/>
      <c r="ACX562" s="263"/>
      <c r="ACY562" s="263"/>
      <c r="ACZ562" s="263"/>
      <c r="ADA562" s="263"/>
      <c r="ADB562" s="263"/>
      <c r="ADC562" s="263"/>
      <c r="ADD562" s="263"/>
      <c r="ADE562" s="263"/>
      <c r="ADF562" s="263"/>
      <c r="ADG562" s="263"/>
      <c r="ADH562" s="263"/>
      <c r="ADI562" s="263"/>
      <c r="ADJ562" s="263"/>
      <c r="ADK562" s="263"/>
      <c r="ADL562" s="263"/>
      <c r="ADM562" s="263"/>
      <c r="ADN562" s="263"/>
      <c r="ADO562" s="263"/>
      <c r="ADP562" s="263"/>
      <c r="ADQ562" s="263"/>
      <c r="ADR562" s="263"/>
      <c r="ADS562" s="263"/>
      <c r="ADT562" s="263"/>
      <c r="ADU562" s="263"/>
      <c r="ADV562" s="263"/>
      <c r="ADW562" s="263"/>
      <c r="ADX562" s="263"/>
      <c r="ADY562" s="263"/>
      <c r="ADZ562" s="263"/>
      <c r="AEA562" s="263"/>
      <c r="AEB562" s="263"/>
      <c r="AEC562" s="263"/>
      <c r="AED562" s="263"/>
      <c r="AEE562" s="263"/>
      <c r="AEF562" s="263"/>
      <c r="AEG562" s="263"/>
      <c r="AEH562" s="263"/>
      <c r="AEI562" s="263"/>
      <c r="AEJ562" s="263"/>
      <c r="AEK562" s="263"/>
      <c r="AEL562" s="263"/>
      <c r="AEM562" s="263"/>
      <c r="AEN562" s="263"/>
      <c r="AEO562" s="263"/>
      <c r="AEP562" s="263"/>
      <c r="AEQ562" s="263"/>
      <c r="AER562" s="263"/>
      <c r="AES562" s="263"/>
      <c r="AET562" s="263"/>
      <c r="AEU562" s="263"/>
      <c r="AEV562" s="263"/>
      <c r="AEW562" s="263"/>
      <c r="AEX562" s="263"/>
      <c r="AEY562" s="263"/>
      <c r="AEZ562" s="263"/>
      <c r="AFA562" s="263"/>
      <c r="AFB562" s="263"/>
      <c r="AFC562" s="263"/>
      <c r="AFD562" s="263"/>
      <c r="AFE562" s="263"/>
      <c r="AFF562" s="263"/>
      <c r="AFG562" s="263"/>
      <c r="AFH562" s="263"/>
      <c r="AFI562" s="263"/>
      <c r="AFJ562" s="263"/>
      <c r="AFK562" s="263"/>
      <c r="AFL562" s="263"/>
      <c r="AFM562" s="263"/>
      <c r="AFN562" s="263"/>
      <c r="AFO562" s="263"/>
      <c r="AFP562" s="263"/>
      <c r="AFQ562" s="263"/>
      <c r="AFR562" s="263"/>
      <c r="AFS562" s="263"/>
      <c r="AFT562" s="263"/>
      <c r="AFU562" s="263"/>
      <c r="AFV562" s="263"/>
      <c r="AFW562" s="263"/>
      <c r="AFX562" s="263"/>
      <c r="AFY562" s="263"/>
      <c r="AFZ562" s="263"/>
      <c r="AGA562" s="263"/>
      <c r="AGB562" s="263"/>
      <c r="AGC562" s="263"/>
      <c r="AGD562" s="263"/>
      <c r="AGE562" s="263"/>
      <c r="AGF562" s="263"/>
      <c r="AGG562" s="263"/>
      <c r="AGH562" s="263"/>
      <c r="AGI562" s="263"/>
      <c r="AGJ562" s="263"/>
      <c r="AGK562" s="263"/>
      <c r="AGL562" s="263"/>
      <c r="AGM562" s="263"/>
      <c r="AGN562" s="263"/>
      <c r="AGO562" s="263"/>
      <c r="AGP562" s="263"/>
      <c r="AGQ562" s="263"/>
      <c r="AGR562" s="263"/>
      <c r="AGS562" s="263"/>
      <c r="AGT562" s="263"/>
      <c r="AGU562" s="263"/>
      <c r="AGV562" s="263"/>
      <c r="AGW562" s="263"/>
      <c r="AGX562" s="263"/>
      <c r="AGY562" s="263"/>
      <c r="AGZ562" s="263"/>
      <c r="AHA562" s="263"/>
      <c r="AHB562" s="263"/>
      <c r="AHC562" s="263"/>
      <c r="AHD562" s="263"/>
      <c r="AHE562" s="263"/>
      <c r="AHF562" s="263"/>
      <c r="AHG562" s="263"/>
      <c r="AHH562" s="263"/>
      <c r="AHI562" s="263"/>
      <c r="AHJ562" s="263"/>
      <c r="AHK562" s="263"/>
      <c r="AHL562" s="263"/>
      <c r="AHM562" s="263"/>
      <c r="AHN562" s="263"/>
      <c r="AHO562" s="263"/>
      <c r="AHP562" s="263"/>
      <c r="AHQ562" s="263"/>
      <c r="AHR562" s="263"/>
      <c r="AHS562" s="263"/>
      <c r="AHT562" s="263"/>
      <c r="AHU562" s="263"/>
      <c r="AHV562" s="263"/>
      <c r="AHW562" s="263"/>
      <c r="AHX562" s="263"/>
      <c r="AHY562" s="263"/>
      <c r="AHZ562" s="263"/>
      <c r="AIA562" s="263"/>
      <c r="AIB562" s="263"/>
      <c r="AIC562" s="263"/>
      <c r="AID562" s="263"/>
      <c r="AIE562" s="263"/>
      <c r="AIF562" s="263"/>
      <c r="AIG562" s="263"/>
      <c r="AIH562" s="263"/>
      <c r="AII562" s="263"/>
      <c r="AIJ562" s="263"/>
      <c r="AIK562" s="263"/>
      <c r="AIL562" s="263"/>
      <c r="AIM562" s="263"/>
      <c r="AIN562" s="263"/>
      <c r="AIO562" s="263"/>
      <c r="AIP562" s="263"/>
      <c r="AIQ562" s="263"/>
      <c r="AIR562" s="263"/>
      <c r="AIS562" s="263"/>
      <c r="AIT562" s="263"/>
      <c r="AIU562" s="263"/>
      <c r="AIV562" s="263"/>
      <c r="AIW562" s="263"/>
      <c r="AIX562" s="263"/>
      <c r="AIY562" s="263"/>
      <c r="AIZ562" s="263"/>
      <c r="AJA562" s="263"/>
      <c r="AJB562" s="263"/>
      <c r="AJC562" s="263"/>
      <c r="AJD562" s="263"/>
      <c r="AJE562" s="263"/>
      <c r="AJF562" s="263"/>
      <c r="AJG562" s="263"/>
      <c r="AJH562" s="263"/>
      <c r="AJI562" s="263"/>
      <c r="AJJ562" s="263"/>
      <c r="AJK562" s="263"/>
      <c r="AJL562" s="263"/>
      <c r="AJM562" s="263"/>
      <c r="AJN562" s="263"/>
      <c r="AJO562" s="263"/>
      <c r="AJP562" s="263"/>
      <c r="AJQ562" s="263"/>
      <c r="AJR562" s="263"/>
      <c r="AJS562" s="263"/>
      <c r="AJT562" s="263"/>
      <c r="AJU562" s="263"/>
      <c r="AJV562" s="263"/>
      <c r="AJW562" s="263"/>
      <c r="AJX562" s="263"/>
      <c r="AJY562" s="263"/>
      <c r="AJZ562" s="263"/>
      <c r="AKA562" s="263"/>
      <c r="AKB562" s="263"/>
      <c r="AKC562" s="263"/>
      <c r="AKD562" s="263"/>
      <c r="AKE562" s="263"/>
      <c r="AKF562" s="263"/>
      <c r="AKG562" s="263"/>
      <c r="AKH562" s="263"/>
      <c r="AKI562" s="263"/>
      <c r="AKJ562" s="263"/>
      <c r="AKK562" s="263"/>
      <c r="AKL562" s="263"/>
      <c r="AKM562" s="263"/>
      <c r="AKN562" s="263"/>
      <c r="AKO562" s="263"/>
      <c r="AKP562" s="263"/>
      <c r="AKQ562" s="263"/>
      <c r="AKR562" s="263"/>
      <c r="AKS562" s="263"/>
      <c r="AKT562" s="263"/>
      <c r="AKU562" s="263"/>
      <c r="AKV562" s="263"/>
      <c r="AKW562" s="263"/>
      <c r="AKX562" s="263"/>
      <c r="AKY562" s="263"/>
      <c r="AKZ562" s="263"/>
      <c r="ALA562" s="263"/>
      <c r="ALB562" s="263"/>
      <c r="ALC562" s="263"/>
      <c r="ALD562" s="263"/>
      <c r="ALE562" s="263"/>
      <c r="ALF562" s="263"/>
      <c r="ALG562" s="263"/>
      <c r="ALH562" s="263"/>
      <c r="ALI562" s="263"/>
      <c r="ALJ562" s="263"/>
      <c r="ALK562" s="263"/>
      <c r="ALL562" s="263"/>
      <c r="ALM562" s="263"/>
      <c r="ALN562" s="263"/>
      <c r="ALO562" s="263"/>
      <c r="ALP562" s="263"/>
      <c r="ALQ562" s="263"/>
      <c r="ALR562" s="263"/>
      <c r="ALS562" s="263"/>
      <c r="ALT562" s="263"/>
      <c r="ALU562" s="263"/>
      <c r="ALV562" s="263"/>
      <c r="ALW562" s="263"/>
      <c r="ALX562" s="263"/>
      <c r="ALY562" s="263"/>
      <c r="ALZ562" s="263"/>
      <c r="AMA562" s="263"/>
      <c r="AMB562" s="263"/>
      <c r="AMC562" s="263"/>
      <c r="AMD562" s="263"/>
      <c r="AME562" s="263"/>
      <c r="AMF562" s="263"/>
      <c r="AMG562" s="263"/>
      <c r="AMH562" s="263"/>
      <c r="AMI562" s="263"/>
      <c r="AMJ562" s="263"/>
      <c r="AMK562" s="263"/>
      <c r="AML562" s="263"/>
      <c r="AMM562" s="263"/>
      <c r="AMN562" s="263"/>
      <c r="AMO562" s="263"/>
      <c r="AMP562" s="263"/>
      <c r="AMQ562" s="263"/>
      <c r="AMR562" s="263"/>
      <c r="AMS562" s="263"/>
      <c r="AMT562" s="263"/>
      <c r="AMU562" s="263"/>
      <c r="AMV562" s="263"/>
      <c r="AMW562" s="263"/>
      <c r="AMX562" s="263"/>
      <c r="AMY562" s="263"/>
      <c r="AMZ562" s="263"/>
      <c r="ANA562" s="263"/>
      <c r="ANB562" s="263"/>
      <c r="ANC562" s="263"/>
      <c r="AND562" s="263"/>
      <c r="ANE562" s="263"/>
      <c r="ANF562" s="263"/>
      <c r="ANG562" s="263"/>
      <c r="ANH562" s="263"/>
      <c r="ANI562" s="263"/>
      <c r="ANJ562" s="263"/>
      <c r="ANK562" s="263"/>
      <c r="ANL562" s="263"/>
      <c r="ANM562" s="263"/>
      <c r="ANN562" s="263"/>
      <c r="ANO562" s="263"/>
      <c r="ANP562" s="263"/>
      <c r="ANQ562" s="263"/>
      <c r="ANR562" s="263"/>
      <c r="ANS562" s="263"/>
      <c r="ANT562" s="263"/>
      <c r="ANU562" s="263"/>
      <c r="ANV562" s="263"/>
      <c r="ANW562" s="263"/>
      <c r="ANX562" s="263"/>
      <c r="ANY562" s="263"/>
      <c r="ANZ562" s="263"/>
      <c r="AOA562" s="263"/>
      <c r="AOB562" s="263"/>
      <c r="AOC562" s="263"/>
      <c r="AOD562" s="263"/>
      <c r="AOE562" s="263"/>
      <c r="AOF562" s="263"/>
      <c r="AOG562" s="263"/>
      <c r="AOH562" s="263"/>
      <c r="AOI562" s="263"/>
      <c r="AOJ562" s="263"/>
      <c r="AOK562" s="263"/>
      <c r="AOL562" s="263"/>
      <c r="AOM562" s="263"/>
      <c r="AON562" s="263"/>
      <c r="AOO562" s="263"/>
      <c r="AOP562" s="263"/>
      <c r="AOQ562" s="263"/>
      <c r="AOR562" s="263"/>
      <c r="AOS562" s="263"/>
      <c r="AOT562" s="263"/>
      <c r="AOU562" s="263"/>
    </row>
    <row r="563" spans="1:1087" s="264" customFormat="1">
      <c r="A563" s="332"/>
      <c r="B563" s="328"/>
      <c r="C563" s="292"/>
      <c r="D563" s="292"/>
      <c r="E563" s="292"/>
      <c r="F563" s="333"/>
      <c r="G563" s="334"/>
      <c r="H563" s="334"/>
      <c r="I563" s="335"/>
      <c r="J563" s="292"/>
      <c r="K563" s="336"/>
      <c r="L563" s="292"/>
      <c r="N563" s="263"/>
      <c r="O563" s="263"/>
      <c r="P563" s="263"/>
      <c r="Q563" s="263"/>
      <c r="R563" s="263"/>
      <c r="S563" s="263"/>
      <c r="T563" s="263"/>
      <c r="U563" s="263"/>
      <c r="V563" s="263"/>
      <c r="W563" s="263"/>
      <c r="X563" s="263"/>
      <c r="Y563" s="263"/>
      <c r="Z563" s="263"/>
      <c r="AA563" s="263"/>
      <c r="AB563" s="263"/>
      <c r="AC563" s="263"/>
      <c r="AD563" s="263"/>
      <c r="AE563" s="263"/>
      <c r="AF563" s="263"/>
      <c r="AG563" s="263"/>
      <c r="AH563" s="263"/>
      <c r="AI563" s="263"/>
      <c r="AJ563" s="263"/>
      <c r="AK563" s="263"/>
      <c r="AL563" s="263"/>
      <c r="AM563" s="263"/>
      <c r="AN563" s="263"/>
      <c r="AO563" s="263"/>
      <c r="AP563" s="263"/>
      <c r="AQ563" s="263"/>
      <c r="AR563" s="263"/>
      <c r="AS563" s="263"/>
      <c r="AT563" s="263"/>
      <c r="AU563" s="263"/>
      <c r="AV563" s="263"/>
      <c r="AW563" s="263"/>
      <c r="AX563" s="263"/>
      <c r="AY563" s="263"/>
      <c r="AZ563" s="263"/>
      <c r="BA563" s="263"/>
      <c r="BB563" s="263"/>
      <c r="BC563" s="263"/>
      <c r="BD563" s="263"/>
      <c r="BE563" s="263"/>
      <c r="BF563" s="263"/>
      <c r="BG563" s="263"/>
      <c r="BH563" s="263"/>
      <c r="BI563" s="263"/>
      <c r="BJ563" s="263"/>
      <c r="BK563" s="263"/>
      <c r="BL563" s="263"/>
      <c r="BM563" s="263"/>
      <c r="BN563" s="263"/>
      <c r="BO563" s="263"/>
      <c r="BP563" s="263"/>
      <c r="BQ563" s="263"/>
      <c r="BR563" s="263"/>
      <c r="BS563" s="263"/>
      <c r="BT563" s="263"/>
      <c r="BU563" s="263"/>
      <c r="BV563" s="263"/>
      <c r="BW563" s="263"/>
      <c r="BX563" s="263"/>
      <c r="BY563" s="263"/>
      <c r="BZ563" s="263"/>
      <c r="CA563" s="263"/>
      <c r="CB563" s="263"/>
      <c r="CC563" s="263"/>
      <c r="CD563" s="263"/>
      <c r="CE563" s="263"/>
      <c r="CF563" s="263"/>
      <c r="CG563" s="263"/>
      <c r="CH563" s="263"/>
      <c r="CI563" s="263"/>
      <c r="CJ563" s="263"/>
      <c r="CK563" s="263"/>
      <c r="CL563" s="263"/>
      <c r="CM563" s="263"/>
      <c r="CN563" s="263"/>
      <c r="CO563" s="263"/>
      <c r="CP563" s="263"/>
      <c r="CQ563" s="263"/>
      <c r="CR563" s="263"/>
      <c r="CS563" s="263"/>
      <c r="CT563" s="263"/>
      <c r="CU563" s="263"/>
      <c r="CV563" s="263"/>
      <c r="CW563" s="263"/>
      <c r="CX563" s="263"/>
      <c r="CY563" s="263"/>
      <c r="CZ563" s="263"/>
      <c r="DA563" s="263"/>
      <c r="DB563" s="263"/>
      <c r="DC563" s="263"/>
      <c r="DD563" s="263"/>
      <c r="DE563" s="263"/>
      <c r="DF563" s="263"/>
      <c r="DG563" s="263"/>
      <c r="DH563" s="263"/>
      <c r="DI563" s="263"/>
      <c r="DJ563" s="263"/>
      <c r="DK563" s="263"/>
      <c r="DL563" s="263"/>
      <c r="DM563" s="263"/>
      <c r="DN563" s="263"/>
      <c r="DO563" s="263"/>
      <c r="DP563" s="263"/>
      <c r="DQ563" s="263"/>
      <c r="DR563" s="263"/>
      <c r="DS563" s="263"/>
      <c r="DT563" s="263"/>
      <c r="DU563" s="263"/>
      <c r="DV563" s="263"/>
      <c r="DW563" s="263"/>
      <c r="DX563" s="263"/>
      <c r="DY563" s="263"/>
      <c r="DZ563" s="263"/>
      <c r="EA563" s="263"/>
      <c r="EB563" s="263"/>
      <c r="EC563" s="263"/>
      <c r="ED563" s="263"/>
      <c r="EE563" s="263"/>
      <c r="EF563" s="263"/>
      <c r="EG563" s="263"/>
      <c r="EH563" s="263"/>
      <c r="EI563" s="263"/>
      <c r="EJ563" s="263"/>
      <c r="EK563" s="263"/>
      <c r="EL563" s="263"/>
      <c r="EM563" s="263"/>
      <c r="EN563" s="263"/>
      <c r="EO563" s="263"/>
      <c r="EP563" s="263"/>
      <c r="EQ563" s="263"/>
      <c r="ER563" s="263"/>
      <c r="ES563" s="263"/>
      <c r="ET563" s="263"/>
      <c r="EU563" s="263"/>
      <c r="EV563" s="263"/>
      <c r="EW563" s="263"/>
      <c r="EX563" s="263"/>
      <c r="EY563" s="263"/>
      <c r="EZ563" s="263"/>
      <c r="FA563" s="263"/>
      <c r="FB563" s="263"/>
      <c r="FC563" s="263"/>
      <c r="FD563" s="263"/>
      <c r="FE563" s="263"/>
      <c r="FF563" s="263"/>
      <c r="FG563" s="263"/>
      <c r="FH563" s="263"/>
      <c r="FI563" s="263"/>
      <c r="FJ563" s="263"/>
      <c r="FK563" s="263"/>
      <c r="FL563" s="263"/>
      <c r="FM563" s="263"/>
      <c r="FN563" s="263"/>
      <c r="FO563" s="263"/>
      <c r="FP563" s="263"/>
      <c r="FQ563" s="263"/>
      <c r="FR563" s="263"/>
      <c r="FS563" s="263"/>
      <c r="FT563" s="263"/>
      <c r="FU563" s="263"/>
      <c r="FV563" s="263"/>
      <c r="FW563" s="263"/>
      <c r="FX563" s="263"/>
      <c r="FY563" s="263"/>
      <c r="FZ563" s="263"/>
      <c r="GA563" s="263"/>
      <c r="GB563" s="263"/>
      <c r="GC563" s="263"/>
      <c r="GD563" s="263"/>
      <c r="GE563" s="263"/>
      <c r="GF563" s="263"/>
      <c r="GG563" s="263"/>
      <c r="GH563" s="263"/>
      <c r="GI563" s="263"/>
      <c r="GJ563" s="263"/>
      <c r="GK563" s="263"/>
      <c r="GL563" s="263"/>
      <c r="GM563" s="263"/>
      <c r="GN563" s="263"/>
      <c r="GO563" s="263"/>
      <c r="GP563" s="263"/>
      <c r="GQ563" s="263"/>
      <c r="GR563" s="263"/>
      <c r="GS563" s="263"/>
      <c r="GT563" s="263"/>
      <c r="GU563" s="263"/>
      <c r="GV563" s="263"/>
      <c r="GW563" s="263"/>
      <c r="GX563" s="263"/>
      <c r="GY563" s="263"/>
      <c r="GZ563" s="263"/>
      <c r="HA563" s="263"/>
      <c r="HB563" s="263"/>
      <c r="HC563" s="263"/>
      <c r="HD563" s="263"/>
      <c r="HE563" s="263"/>
      <c r="HF563" s="263"/>
      <c r="HG563" s="263"/>
      <c r="HH563" s="263"/>
      <c r="HI563" s="263"/>
      <c r="HJ563" s="263"/>
      <c r="HK563" s="263"/>
      <c r="HL563" s="263"/>
      <c r="HM563" s="263"/>
      <c r="HN563" s="263"/>
      <c r="HO563" s="263"/>
      <c r="HP563" s="263"/>
      <c r="HQ563" s="263"/>
      <c r="HR563" s="263"/>
      <c r="HS563" s="263"/>
      <c r="HT563" s="263"/>
      <c r="HU563" s="263"/>
      <c r="HV563" s="263"/>
      <c r="HW563" s="263"/>
      <c r="HX563" s="263"/>
      <c r="HY563" s="263"/>
      <c r="HZ563" s="263"/>
      <c r="IA563" s="263"/>
      <c r="IB563" s="263"/>
      <c r="IC563" s="263"/>
      <c r="ID563" s="263"/>
      <c r="IE563" s="263"/>
      <c r="IF563" s="263"/>
      <c r="IG563" s="263"/>
      <c r="IH563" s="263"/>
      <c r="II563" s="263"/>
      <c r="IJ563" s="263"/>
      <c r="IK563" s="263"/>
      <c r="IL563" s="263"/>
      <c r="IM563" s="263"/>
      <c r="IN563" s="263"/>
      <c r="IO563" s="263"/>
      <c r="IP563" s="263"/>
      <c r="IQ563" s="263"/>
      <c r="IR563" s="263"/>
      <c r="IS563" s="263"/>
      <c r="IT563" s="263"/>
      <c r="IU563" s="263"/>
      <c r="IV563" s="263"/>
      <c r="IW563" s="263"/>
      <c r="IX563" s="263"/>
      <c r="IY563" s="263"/>
      <c r="IZ563" s="263"/>
      <c r="JA563" s="263"/>
      <c r="JB563" s="263"/>
      <c r="JC563" s="263"/>
      <c r="JD563" s="263"/>
      <c r="JE563" s="263"/>
      <c r="JF563" s="263"/>
      <c r="JG563" s="263"/>
      <c r="JH563" s="263"/>
      <c r="JI563" s="263"/>
      <c r="JJ563" s="263"/>
      <c r="JK563" s="263"/>
      <c r="JL563" s="263"/>
      <c r="JM563" s="263"/>
      <c r="JN563" s="263"/>
      <c r="JO563" s="263"/>
      <c r="JP563" s="263"/>
      <c r="JQ563" s="263"/>
      <c r="JR563" s="263"/>
      <c r="JS563" s="263"/>
      <c r="JT563" s="263"/>
      <c r="JU563" s="263"/>
      <c r="JV563" s="263"/>
      <c r="JW563" s="263"/>
      <c r="JX563" s="263"/>
      <c r="JY563" s="263"/>
      <c r="JZ563" s="263"/>
      <c r="KA563" s="263"/>
      <c r="KB563" s="263"/>
      <c r="KC563" s="263"/>
      <c r="KD563" s="263"/>
      <c r="KE563" s="263"/>
      <c r="KF563" s="263"/>
      <c r="KG563" s="263"/>
      <c r="KH563" s="263"/>
      <c r="KI563" s="263"/>
      <c r="KJ563" s="263"/>
      <c r="KK563" s="263"/>
      <c r="KL563" s="263"/>
      <c r="KM563" s="263"/>
      <c r="KN563" s="263"/>
      <c r="KO563" s="263"/>
      <c r="KP563" s="263"/>
      <c r="KQ563" s="263"/>
      <c r="KR563" s="263"/>
      <c r="KS563" s="263"/>
      <c r="KT563" s="263"/>
      <c r="KU563" s="263"/>
      <c r="KV563" s="263"/>
      <c r="KW563" s="263"/>
      <c r="KX563" s="263"/>
      <c r="KY563" s="263"/>
      <c r="KZ563" s="263"/>
      <c r="LA563" s="263"/>
      <c r="LB563" s="263"/>
      <c r="LC563" s="263"/>
      <c r="LD563" s="263"/>
      <c r="LE563" s="263"/>
      <c r="LF563" s="263"/>
      <c r="LG563" s="263"/>
      <c r="LH563" s="263"/>
      <c r="LI563" s="263"/>
      <c r="LJ563" s="263"/>
      <c r="LK563" s="263"/>
      <c r="LL563" s="263"/>
      <c r="LM563" s="263"/>
      <c r="LN563" s="263"/>
      <c r="LO563" s="263"/>
      <c r="LP563" s="263"/>
      <c r="LQ563" s="263"/>
      <c r="LR563" s="263"/>
      <c r="LS563" s="263"/>
      <c r="LT563" s="263"/>
      <c r="LU563" s="263"/>
      <c r="LV563" s="263"/>
      <c r="LW563" s="263"/>
      <c r="LX563" s="263"/>
      <c r="LY563" s="263"/>
      <c r="LZ563" s="263"/>
      <c r="MA563" s="263"/>
      <c r="MB563" s="263"/>
      <c r="MC563" s="263"/>
      <c r="MD563" s="263"/>
      <c r="ME563" s="263"/>
      <c r="MF563" s="263"/>
      <c r="MG563" s="263"/>
      <c r="MH563" s="263"/>
      <c r="MI563" s="263"/>
      <c r="MJ563" s="263"/>
      <c r="MK563" s="263"/>
      <c r="ML563" s="263"/>
      <c r="MM563" s="263"/>
      <c r="MN563" s="263"/>
      <c r="MO563" s="263"/>
      <c r="MP563" s="263"/>
      <c r="MQ563" s="263"/>
      <c r="MR563" s="263"/>
      <c r="MS563" s="263"/>
      <c r="MT563" s="263"/>
      <c r="MU563" s="263"/>
      <c r="MV563" s="263"/>
      <c r="MW563" s="263"/>
      <c r="MX563" s="263"/>
      <c r="MY563" s="263"/>
      <c r="MZ563" s="263"/>
      <c r="NA563" s="263"/>
      <c r="NB563" s="263"/>
      <c r="NC563" s="263"/>
      <c r="ND563" s="263"/>
      <c r="NE563" s="263"/>
      <c r="NF563" s="263"/>
      <c r="NG563" s="263"/>
      <c r="NH563" s="263"/>
      <c r="NI563" s="263"/>
      <c r="NJ563" s="263"/>
      <c r="NK563" s="263"/>
      <c r="NL563" s="263"/>
      <c r="NM563" s="263"/>
      <c r="NN563" s="263"/>
      <c r="NO563" s="263"/>
      <c r="NP563" s="263"/>
      <c r="NQ563" s="263"/>
      <c r="NR563" s="263"/>
      <c r="NS563" s="263"/>
      <c r="NT563" s="263"/>
      <c r="NU563" s="263"/>
      <c r="NV563" s="263"/>
      <c r="NW563" s="263"/>
      <c r="NX563" s="263"/>
      <c r="NY563" s="263"/>
      <c r="NZ563" s="263"/>
      <c r="OA563" s="263"/>
      <c r="OB563" s="263"/>
      <c r="OC563" s="263"/>
      <c r="OD563" s="263"/>
      <c r="OE563" s="263"/>
      <c r="OF563" s="263"/>
      <c r="OG563" s="263"/>
      <c r="OH563" s="263"/>
      <c r="OI563" s="263"/>
      <c r="OJ563" s="263"/>
      <c r="OK563" s="263"/>
      <c r="OL563" s="263"/>
      <c r="OM563" s="263"/>
      <c r="ON563" s="263"/>
      <c r="OO563" s="263"/>
      <c r="OP563" s="263"/>
      <c r="OQ563" s="263"/>
      <c r="OR563" s="263"/>
      <c r="OS563" s="263"/>
      <c r="OT563" s="263"/>
      <c r="OU563" s="263"/>
      <c r="OV563" s="263"/>
      <c r="OW563" s="263"/>
      <c r="OX563" s="263"/>
      <c r="OY563" s="263"/>
      <c r="OZ563" s="263"/>
      <c r="PA563" s="263"/>
      <c r="PB563" s="263"/>
      <c r="PC563" s="263"/>
      <c r="PD563" s="263"/>
      <c r="PE563" s="263"/>
      <c r="PF563" s="263"/>
      <c r="PG563" s="263"/>
      <c r="PH563" s="263"/>
      <c r="PI563" s="263"/>
      <c r="PJ563" s="263"/>
      <c r="PK563" s="263"/>
      <c r="PL563" s="263"/>
      <c r="PM563" s="263"/>
      <c r="PN563" s="263"/>
      <c r="PO563" s="263"/>
      <c r="PP563" s="263"/>
      <c r="PQ563" s="263"/>
      <c r="PR563" s="263"/>
      <c r="PS563" s="263"/>
      <c r="PT563" s="263"/>
      <c r="PU563" s="263"/>
      <c r="PV563" s="263"/>
      <c r="PW563" s="263"/>
      <c r="PX563" s="263"/>
      <c r="PY563" s="263"/>
      <c r="PZ563" s="263"/>
      <c r="QA563" s="263"/>
      <c r="QB563" s="263"/>
      <c r="QC563" s="263"/>
      <c r="QD563" s="263"/>
      <c r="QE563" s="263"/>
      <c r="QF563" s="263"/>
      <c r="QG563" s="263"/>
      <c r="QH563" s="263"/>
      <c r="QI563" s="263"/>
      <c r="QJ563" s="263"/>
      <c r="QK563" s="263"/>
      <c r="QL563" s="263"/>
      <c r="QM563" s="263"/>
      <c r="QN563" s="263"/>
      <c r="QO563" s="263"/>
      <c r="QP563" s="263"/>
      <c r="QQ563" s="263"/>
      <c r="QR563" s="263"/>
      <c r="QS563" s="263"/>
      <c r="QT563" s="263"/>
      <c r="QU563" s="263"/>
      <c r="QV563" s="263"/>
      <c r="QW563" s="263"/>
      <c r="QX563" s="263"/>
      <c r="QY563" s="263"/>
      <c r="QZ563" s="263"/>
      <c r="RA563" s="263"/>
      <c r="RB563" s="263"/>
      <c r="RC563" s="263"/>
      <c r="RD563" s="263"/>
      <c r="RE563" s="263"/>
      <c r="RF563" s="263"/>
      <c r="RG563" s="263"/>
      <c r="RH563" s="263"/>
      <c r="RI563" s="263"/>
      <c r="RJ563" s="263"/>
      <c r="RK563" s="263"/>
      <c r="RL563" s="263"/>
      <c r="RM563" s="263"/>
      <c r="RN563" s="263"/>
      <c r="RO563" s="263"/>
      <c r="RP563" s="263"/>
      <c r="RQ563" s="263"/>
      <c r="RR563" s="263"/>
      <c r="RS563" s="263"/>
      <c r="RT563" s="263"/>
      <c r="RU563" s="263"/>
      <c r="RV563" s="263"/>
      <c r="RW563" s="263"/>
      <c r="RX563" s="263"/>
      <c r="RY563" s="263"/>
      <c r="RZ563" s="263"/>
      <c r="SA563" s="263"/>
      <c r="SB563" s="263"/>
      <c r="SC563" s="263"/>
      <c r="SD563" s="263"/>
      <c r="SE563" s="263"/>
      <c r="SF563" s="263"/>
      <c r="SG563" s="263"/>
      <c r="SH563" s="263"/>
      <c r="SI563" s="263"/>
      <c r="SJ563" s="263"/>
      <c r="SK563" s="263"/>
      <c r="SL563" s="263"/>
      <c r="SM563" s="263"/>
      <c r="SN563" s="263"/>
      <c r="SO563" s="263"/>
      <c r="SP563" s="263"/>
      <c r="SQ563" s="263"/>
      <c r="SR563" s="263"/>
      <c r="SS563" s="263"/>
      <c r="ST563" s="263"/>
      <c r="SU563" s="263"/>
      <c r="SV563" s="263"/>
      <c r="SW563" s="263"/>
      <c r="SX563" s="263"/>
      <c r="SY563" s="263"/>
      <c r="SZ563" s="263"/>
      <c r="TA563" s="263"/>
      <c r="TB563" s="263"/>
      <c r="TC563" s="263"/>
      <c r="TD563" s="263"/>
      <c r="TE563" s="263"/>
      <c r="TF563" s="263"/>
      <c r="TG563" s="263"/>
      <c r="TH563" s="263"/>
      <c r="TI563" s="263"/>
      <c r="TJ563" s="263"/>
      <c r="TK563" s="263"/>
      <c r="TL563" s="263"/>
      <c r="TM563" s="263"/>
      <c r="TN563" s="263"/>
      <c r="TO563" s="263"/>
      <c r="TP563" s="263"/>
      <c r="TQ563" s="263"/>
      <c r="TR563" s="263"/>
      <c r="TS563" s="263"/>
      <c r="TT563" s="263"/>
      <c r="TU563" s="263"/>
      <c r="TV563" s="263"/>
      <c r="TW563" s="263"/>
      <c r="TX563" s="263"/>
      <c r="TY563" s="263"/>
      <c r="TZ563" s="263"/>
      <c r="UA563" s="263"/>
      <c r="UB563" s="263"/>
      <c r="UC563" s="263"/>
      <c r="UD563" s="263"/>
      <c r="UE563" s="263"/>
      <c r="UF563" s="263"/>
      <c r="UG563" s="263"/>
      <c r="UH563" s="263"/>
      <c r="UI563" s="263"/>
      <c r="UJ563" s="263"/>
      <c r="UK563" s="263"/>
      <c r="UL563" s="263"/>
      <c r="UM563" s="263"/>
      <c r="UN563" s="263"/>
      <c r="UO563" s="263"/>
      <c r="UP563" s="263"/>
      <c r="UQ563" s="263"/>
      <c r="UR563" s="263"/>
      <c r="US563" s="263"/>
      <c r="UT563" s="263"/>
      <c r="UU563" s="263"/>
      <c r="UV563" s="263"/>
      <c r="UW563" s="263"/>
      <c r="UX563" s="263"/>
      <c r="UY563" s="263"/>
      <c r="UZ563" s="263"/>
      <c r="VA563" s="263"/>
      <c r="VB563" s="263"/>
      <c r="VC563" s="263"/>
      <c r="VD563" s="263"/>
      <c r="VE563" s="263"/>
      <c r="VF563" s="263"/>
      <c r="VG563" s="263"/>
      <c r="VH563" s="263"/>
      <c r="VI563" s="263"/>
      <c r="VJ563" s="263"/>
      <c r="VK563" s="263"/>
      <c r="VL563" s="263"/>
      <c r="VM563" s="263"/>
      <c r="VN563" s="263"/>
      <c r="VO563" s="263"/>
      <c r="VP563" s="263"/>
      <c r="VQ563" s="263"/>
      <c r="VR563" s="263"/>
      <c r="VS563" s="263"/>
      <c r="VT563" s="263"/>
      <c r="VU563" s="263"/>
      <c r="VV563" s="263"/>
      <c r="VW563" s="263"/>
      <c r="VX563" s="263"/>
      <c r="VY563" s="263"/>
      <c r="VZ563" s="263"/>
      <c r="WA563" s="263"/>
      <c r="WB563" s="263"/>
      <c r="WC563" s="263"/>
      <c r="WD563" s="263"/>
      <c r="WE563" s="263"/>
      <c r="WF563" s="263"/>
      <c r="WG563" s="263"/>
      <c r="WH563" s="263"/>
      <c r="WI563" s="263"/>
      <c r="WJ563" s="263"/>
      <c r="WK563" s="263"/>
      <c r="WL563" s="263"/>
      <c r="WM563" s="263"/>
      <c r="WN563" s="263"/>
      <c r="WO563" s="263"/>
      <c r="WP563" s="263"/>
      <c r="WQ563" s="263"/>
      <c r="WR563" s="263"/>
      <c r="WS563" s="263"/>
      <c r="WT563" s="263"/>
      <c r="WU563" s="263"/>
      <c r="WV563" s="263"/>
      <c r="WW563" s="263"/>
      <c r="WX563" s="263"/>
      <c r="WY563" s="263"/>
      <c r="WZ563" s="263"/>
      <c r="XA563" s="263"/>
      <c r="XB563" s="263"/>
      <c r="XC563" s="263"/>
      <c r="XD563" s="263"/>
      <c r="XE563" s="263"/>
      <c r="XF563" s="263"/>
      <c r="XG563" s="263"/>
      <c r="XH563" s="263"/>
      <c r="XI563" s="263"/>
      <c r="XJ563" s="263"/>
      <c r="XK563" s="263"/>
      <c r="XL563" s="263"/>
      <c r="XM563" s="263"/>
      <c r="XN563" s="263"/>
      <c r="XO563" s="263"/>
      <c r="XP563" s="263"/>
      <c r="XQ563" s="263"/>
      <c r="XR563" s="263"/>
      <c r="XS563" s="263"/>
      <c r="XT563" s="263"/>
      <c r="XU563" s="263"/>
      <c r="XV563" s="263"/>
      <c r="XW563" s="263"/>
      <c r="XX563" s="263"/>
      <c r="XY563" s="263"/>
      <c r="XZ563" s="263"/>
      <c r="YA563" s="263"/>
      <c r="YB563" s="263"/>
      <c r="YC563" s="263"/>
      <c r="YD563" s="263"/>
      <c r="YE563" s="263"/>
      <c r="YF563" s="263"/>
      <c r="YG563" s="263"/>
      <c r="YH563" s="263"/>
      <c r="YI563" s="263"/>
      <c r="YJ563" s="263"/>
      <c r="YK563" s="263"/>
      <c r="YL563" s="263"/>
      <c r="YM563" s="263"/>
      <c r="YN563" s="263"/>
      <c r="YO563" s="263"/>
      <c r="YP563" s="263"/>
      <c r="YQ563" s="263"/>
      <c r="YR563" s="263"/>
      <c r="YS563" s="263"/>
      <c r="YT563" s="263"/>
      <c r="YU563" s="263"/>
      <c r="YV563" s="263"/>
      <c r="YW563" s="263"/>
      <c r="YX563" s="263"/>
      <c r="YY563" s="263"/>
      <c r="YZ563" s="263"/>
      <c r="ZA563" s="263"/>
      <c r="ZB563" s="263"/>
      <c r="ZC563" s="263"/>
      <c r="ZD563" s="263"/>
      <c r="ZE563" s="263"/>
      <c r="ZF563" s="263"/>
      <c r="ZG563" s="263"/>
      <c r="ZH563" s="263"/>
      <c r="ZI563" s="263"/>
      <c r="ZJ563" s="263"/>
      <c r="ZK563" s="263"/>
      <c r="ZL563" s="263"/>
      <c r="ZM563" s="263"/>
      <c r="ZN563" s="263"/>
      <c r="ZO563" s="263"/>
      <c r="ZP563" s="263"/>
      <c r="ZQ563" s="263"/>
      <c r="ZR563" s="263"/>
      <c r="ZS563" s="263"/>
      <c r="ZT563" s="263"/>
      <c r="ZU563" s="263"/>
      <c r="ZV563" s="263"/>
      <c r="ZW563" s="263"/>
      <c r="ZX563" s="263"/>
      <c r="ZY563" s="263"/>
      <c r="ZZ563" s="263"/>
      <c r="AAA563" s="263"/>
      <c r="AAB563" s="263"/>
      <c r="AAC563" s="263"/>
      <c r="AAD563" s="263"/>
      <c r="AAE563" s="263"/>
      <c r="AAF563" s="263"/>
      <c r="AAG563" s="263"/>
      <c r="AAH563" s="263"/>
      <c r="AAI563" s="263"/>
      <c r="AAJ563" s="263"/>
      <c r="AAK563" s="263"/>
      <c r="AAL563" s="263"/>
      <c r="AAM563" s="263"/>
      <c r="AAN563" s="263"/>
      <c r="AAO563" s="263"/>
      <c r="AAP563" s="263"/>
      <c r="AAQ563" s="263"/>
      <c r="AAR563" s="263"/>
      <c r="AAS563" s="263"/>
      <c r="AAT563" s="263"/>
      <c r="AAU563" s="263"/>
      <c r="AAV563" s="263"/>
      <c r="AAW563" s="263"/>
      <c r="AAX563" s="263"/>
      <c r="AAY563" s="263"/>
      <c r="AAZ563" s="263"/>
      <c r="ABA563" s="263"/>
      <c r="ABB563" s="263"/>
      <c r="ABC563" s="263"/>
      <c r="ABD563" s="263"/>
      <c r="ABE563" s="263"/>
      <c r="ABF563" s="263"/>
      <c r="ABG563" s="263"/>
      <c r="ABH563" s="263"/>
      <c r="ABI563" s="263"/>
      <c r="ABJ563" s="263"/>
      <c r="ABK563" s="263"/>
      <c r="ABL563" s="263"/>
      <c r="ABM563" s="263"/>
      <c r="ABN563" s="263"/>
      <c r="ABO563" s="263"/>
      <c r="ABP563" s="263"/>
      <c r="ABQ563" s="263"/>
      <c r="ABR563" s="263"/>
      <c r="ABS563" s="263"/>
      <c r="ABT563" s="263"/>
      <c r="ABU563" s="263"/>
      <c r="ABV563" s="263"/>
      <c r="ABW563" s="263"/>
      <c r="ABX563" s="263"/>
      <c r="ABY563" s="263"/>
      <c r="ABZ563" s="263"/>
      <c r="ACA563" s="263"/>
      <c r="ACB563" s="263"/>
      <c r="ACC563" s="263"/>
      <c r="ACD563" s="263"/>
      <c r="ACE563" s="263"/>
      <c r="ACF563" s="263"/>
      <c r="ACG563" s="263"/>
      <c r="ACH563" s="263"/>
      <c r="ACI563" s="263"/>
      <c r="ACJ563" s="263"/>
      <c r="ACK563" s="263"/>
      <c r="ACL563" s="263"/>
      <c r="ACM563" s="263"/>
      <c r="ACN563" s="263"/>
      <c r="ACO563" s="263"/>
      <c r="ACP563" s="263"/>
      <c r="ACQ563" s="263"/>
      <c r="ACR563" s="263"/>
      <c r="ACS563" s="263"/>
      <c r="ACT563" s="263"/>
      <c r="ACU563" s="263"/>
      <c r="ACV563" s="263"/>
      <c r="ACW563" s="263"/>
      <c r="ACX563" s="263"/>
      <c r="ACY563" s="263"/>
      <c r="ACZ563" s="263"/>
      <c r="ADA563" s="263"/>
      <c r="ADB563" s="263"/>
      <c r="ADC563" s="263"/>
      <c r="ADD563" s="263"/>
      <c r="ADE563" s="263"/>
      <c r="ADF563" s="263"/>
      <c r="ADG563" s="263"/>
      <c r="ADH563" s="263"/>
      <c r="ADI563" s="263"/>
      <c r="ADJ563" s="263"/>
      <c r="ADK563" s="263"/>
      <c r="ADL563" s="263"/>
      <c r="ADM563" s="263"/>
      <c r="ADN563" s="263"/>
      <c r="ADO563" s="263"/>
      <c r="ADP563" s="263"/>
      <c r="ADQ563" s="263"/>
      <c r="ADR563" s="263"/>
      <c r="ADS563" s="263"/>
      <c r="ADT563" s="263"/>
      <c r="ADU563" s="263"/>
      <c r="ADV563" s="263"/>
      <c r="ADW563" s="263"/>
      <c r="ADX563" s="263"/>
      <c r="ADY563" s="263"/>
      <c r="ADZ563" s="263"/>
      <c r="AEA563" s="263"/>
      <c r="AEB563" s="263"/>
      <c r="AEC563" s="263"/>
      <c r="AED563" s="263"/>
      <c r="AEE563" s="263"/>
      <c r="AEF563" s="263"/>
      <c r="AEG563" s="263"/>
      <c r="AEH563" s="263"/>
      <c r="AEI563" s="263"/>
      <c r="AEJ563" s="263"/>
      <c r="AEK563" s="263"/>
      <c r="AEL563" s="263"/>
      <c r="AEM563" s="263"/>
      <c r="AEN563" s="263"/>
      <c r="AEO563" s="263"/>
      <c r="AEP563" s="263"/>
      <c r="AEQ563" s="263"/>
      <c r="AER563" s="263"/>
      <c r="AES563" s="263"/>
      <c r="AET563" s="263"/>
      <c r="AEU563" s="263"/>
      <c r="AEV563" s="263"/>
      <c r="AEW563" s="263"/>
      <c r="AEX563" s="263"/>
      <c r="AEY563" s="263"/>
      <c r="AEZ563" s="263"/>
      <c r="AFA563" s="263"/>
      <c r="AFB563" s="263"/>
      <c r="AFC563" s="263"/>
      <c r="AFD563" s="263"/>
      <c r="AFE563" s="263"/>
      <c r="AFF563" s="263"/>
      <c r="AFG563" s="263"/>
      <c r="AFH563" s="263"/>
      <c r="AFI563" s="263"/>
      <c r="AFJ563" s="263"/>
      <c r="AFK563" s="263"/>
      <c r="AFL563" s="263"/>
      <c r="AFM563" s="263"/>
      <c r="AFN563" s="263"/>
      <c r="AFO563" s="263"/>
      <c r="AFP563" s="263"/>
      <c r="AFQ563" s="263"/>
      <c r="AFR563" s="263"/>
      <c r="AFS563" s="263"/>
      <c r="AFT563" s="263"/>
      <c r="AFU563" s="263"/>
      <c r="AFV563" s="263"/>
      <c r="AFW563" s="263"/>
      <c r="AFX563" s="263"/>
      <c r="AFY563" s="263"/>
      <c r="AFZ563" s="263"/>
      <c r="AGA563" s="263"/>
      <c r="AGB563" s="263"/>
      <c r="AGC563" s="263"/>
      <c r="AGD563" s="263"/>
      <c r="AGE563" s="263"/>
      <c r="AGF563" s="263"/>
      <c r="AGG563" s="263"/>
      <c r="AGH563" s="263"/>
      <c r="AGI563" s="263"/>
      <c r="AGJ563" s="263"/>
      <c r="AGK563" s="263"/>
      <c r="AGL563" s="263"/>
      <c r="AGM563" s="263"/>
      <c r="AGN563" s="263"/>
      <c r="AGO563" s="263"/>
      <c r="AGP563" s="263"/>
      <c r="AGQ563" s="263"/>
      <c r="AGR563" s="263"/>
      <c r="AGS563" s="263"/>
      <c r="AGT563" s="263"/>
      <c r="AGU563" s="263"/>
      <c r="AGV563" s="263"/>
      <c r="AGW563" s="263"/>
      <c r="AGX563" s="263"/>
      <c r="AGY563" s="263"/>
      <c r="AGZ563" s="263"/>
      <c r="AHA563" s="263"/>
      <c r="AHB563" s="263"/>
      <c r="AHC563" s="263"/>
      <c r="AHD563" s="263"/>
      <c r="AHE563" s="263"/>
      <c r="AHF563" s="263"/>
      <c r="AHG563" s="263"/>
      <c r="AHH563" s="263"/>
      <c r="AHI563" s="263"/>
      <c r="AHJ563" s="263"/>
      <c r="AHK563" s="263"/>
      <c r="AHL563" s="263"/>
      <c r="AHM563" s="263"/>
      <c r="AHN563" s="263"/>
      <c r="AHO563" s="263"/>
      <c r="AHP563" s="263"/>
      <c r="AHQ563" s="263"/>
      <c r="AHR563" s="263"/>
      <c r="AHS563" s="263"/>
      <c r="AHT563" s="263"/>
      <c r="AHU563" s="263"/>
      <c r="AHV563" s="263"/>
      <c r="AHW563" s="263"/>
      <c r="AHX563" s="263"/>
      <c r="AHY563" s="263"/>
      <c r="AHZ563" s="263"/>
      <c r="AIA563" s="263"/>
      <c r="AIB563" s="263"/>
      <c r="AIC563" s="263"/>
      <c r="AID563" s="263"/>
      <c r="AIE563" s="263"/>
      <c r="AIF563" s="263"/>
      <c r="AIG563" s="263"/>
      <c r="AIH563" s="263"/>
      <c r="AII563" s="263"/>
      <c r="AIJ563" s="263"/>
      <c r="AIK563" s="263"/>
      <c r="AIL563" s="263"/>
      <c r="AIM563" s="263"/>
      <c r="AIN563" s="263"/>
      <c r="AIO563" s="263"/>
      <c r="AIP563" s="263"/>
      <c r="AIQ563" s="263"/>
      <c r="AIR563" s="263"/>
      <c r="AIS563" s="263"/>
      <c r="AIT563" s="263"/>
      <c r="AIU563" s="263"/>
      <c r="AIV563" s="263"/>
      <c r="AIW563" s="263"/>
      <c r="AIX563" s="263"/>
      <c r="AIY563" s="263"/>
      <c r="AIZ563" s="263"/>
      <c r="AJA563" s="263"/>
      <c r="AJB563" s="263"/>
      <c r="AJC563" s="263"/>
      <c r="AJD563" s="263"/>
      <c r="AJE563" s="263"/>
      <c r="AJF563" s="263"/>
      <c r="AJG563" s="263"/>
      <c r="AJH563" s="263"/>
      <c r="AJI563" s="263"/>
      <c r="AJJ563" s="263"/>
      <c r="AJK563" s="263"/>
      <c r="AJL563" s="263"/>
      <c r="AJM563" s="263"/>
      <c r="AJN563" s="263"/>
      <c r="AJO563" s="263"/>
      <c r="AJP563" s="263"/>
      <c r="AJQ563" s="263"/>
      <c r="AJR563" s="263"/>
      <c r="AJS563" s="263"/>
      <c r="AJT563" s="263"/>
      <c r="AJU563" s="263"/>
      <c r="AJV563" s="263"/>
      <c r="AJW563" s="263"/>
      <c r="AJX563" s="263"/>
      <c r="AJY563" s="263"/>
      <c r="AJZ563" s="263"/>
      <c r="AKA563" s="263"/>
      <c r="AKB563" s="263"/>
      <c r="AKC563" s="263"/>
      <c r="AKD563" s="263"/>
      <c r="AKE563" s="263"/>
      <c r="AKF563" s="263"/>
      <c r="AKG563" s="263"/>
      <c r="AKH563" s="263"/>
      <c r="AKI563" s="263"/>
      <c r="AKJ563" s="263"/>
      <c r="AKK563" s="263"/>
      <c r="AKL563" s="263"/>
      <c r="AKM563" s="263"/>
      <c r="AKN563" s="263"/>
      <c r="AKO563" s="263"/>
      <c r="AKP563" s="263"/>
      <c r="AKQ563" s="263"/>
      <c r="AKR563" s="263"/>
      <c r="AKS563" s="263"/>
      <c r="AKT563" s="263"/>
      <c r="AKU563" s="263"/>
      <c r="AKV563" s="263"/>
      <c r="AKW563" s="263"/>
      <c r="AKX563" s="263"/>
      <c r="AKY563" s="263"/>
      <c r="AKZ563" s="263"/>
      <c r="ALA563" s="263"/>
      <c r="ALB563" s="263"/>
      <c r="ALC563" s="263"/>
      <c r="ALD563" s="263"/>
      <c r="ALE563" s="263"/>
      <c r="ALF563" s="263"/>
      <c r="ALG563" s="263"/>
      <c r="ALH563" s="263"/>
      <c r="ALI563" s="263"/>
      <c r="ALJ563" s="263"/>
      <c r="ALK563" s="263"/>
      <c r="ALL563" s="263"/>
      <c r="ALM563" s="263"/>
      <c r="ALN563" s="263"/>
      <c r="ALO563" s="263"/>
      <c r="ALP563" s="263"/>
      <c r="ALQ563" s="263"/>
      <c r="ALR563" s="263"/>
      <c r="ALS563" s="263"/>
      <c r="ALT563" s="263"/>
      <c r="ALU563" s="263"/>
      <c r="ALV563" s="263"/>
      <c r="ALW563" s="263"/>
      <c r="ALX563" s="263"/>
      <c r="ALY563" s="263"/>
      <c r="ALZ563" s="263"/>
      <c r="AMA563" s="263"/>
      <c r="AMB563" s="263"/>
      <c r="AMC563" s="263"/>
      <c r="AMD563" s="263"/>
      <c r="AME563" s="263"/>
      <c r="AMF563" s="263"/>
      <c r="AMG563" s="263"/>
      <c r="AMH563" s="263"/>
      <c r="AMI563" s="263"/>
      <c r="AMJ563" s="263"/>
      <c r="AMK563" s="263"/>
      <c r="AML563" s="263"/>
      <c r="AMM563" s="263"/>
      <c r="AMN563" s="263"/>
      <c r="AMO563" s="263"/>
      <c r="AMP563" s="263"/>
      <c r="AMQ563" s="263"/>
      <c r="AMR563" s="263"/>
      <c r="AMS563" s="263"/>
      <c r="AMT563" s="263"/>
      <c r="AMU563" s="263"/>
      <c r="AMV563" s="263"/>
      <c r="AMW563" s="263"/>
      <c r="AMX563" s="263"/>
      <c r="AMY563" s="263"/>
      <c r="AMZ563" s="263"/>
      <c r="ANA563" s="263"/>
      <c r="ANB563" s="263"/>
      <c r="ANC563" s="263"/>
      <c r="AND563" s="263"/>
      <c r="ANE563" s="263"/>
      <c r="ANF563" s="263"/>
      <c r="ANG563" s="263"/>
      <c r="ANH563" s="263"/>
      <c r="ANI563" s="263"/>
      <c r="ANJ563" s="263"/>
      <c r="ANK563" s="263"/>
      <c r="ANL563" s="263"/>
      <c r="ANM563" s="263"/>
      <c r="ANN563" s="263"/>
      <c r="ANO563" s="263"/>
      <c r="ANP563" s="263"/>
      <c r="ANQ563" s="263"/>
      <c r="ANR563" s="263"/>
      <c r="ANS563" s="263"/>
      <c r="ANT563" s="263"/>
      <c r="ANU563" s="263"/>
      <c r="ANV563" s="263"/>
      <c r="ANW563" s="263"/>
      <c r="ANX563" s="263"/>
      <c r="ANY563" s="263"/>
      <c r="ANZ563" s="263"/>
      <c r="AOA563" s="263"/>
      <c r="AOB563" s="263"/>
      <c r="AOC563" s="263"/>
      <c r="AOD563" s="263"/>
      <c r="AOE563" s="263"/>
      <c r="AOF563" s="263"/>
      <c r="AOG563" s="263"/>
      <c r="AOH563" s="263"/>
      <c r="AOI563" s="263"/>
      <c r="AOJ563" s="263"/>
      <c r="AOK563" s="263"/>
      <c r="AOL563" s="263"/>
      <c r="AOM563" s="263"/>
      <c r="AON563" s="263"/>
      <c r="AOO563" s="263"/>
      <c r="AOP563" s="263"/>
      <c r="AOQ563" s="263"/>
      <c r="AOR563" s="263"/>
      <c r="AOS563" s="263"/>
      <c r="AOT563" s="263"/>
      <c r="AOU563" s="263"/>
    </row>
    <row r="564" spans="1:1087" s="264" customFormat="1">
      <c r="A564" s="332"/>
      <c r="B564" s="328"/>
      <c r="C564" s="292"/>
      <c r="D564" s="292"/>
      <c r="E564" s="292"/>
      <c r="F564" s="333"/>
      <c r="G564" s="334"/>
      <c r="H564" s="334"/>
      <c r="I564" s="335"/>
      <c r="J564" s="292"/>
      <c r="K564" s="336"/>
      <c r="L564" s="292"/>
      <c r="N564" s="263"/>
      <c r="O564" s="263"/>
      <c r="P564" s="263"/>
      <c r="Q564" s="263"/>
      <c r="R564" s="263"/>
      <c r="S564" s="263"/>
      <c r="T564" s="263"/>
      <c r="U564" s="263"/>
      <c r="V564" s="263"/>
      <c r="W564" s="263"/>
      <c r="X564" s="263"/>
      <c r="Y564" s="263"/>
      <c r="Z564" s="263"/>
      <c r="AA564" s="263"/>
      <c r="AB564" s="263"/>
      <c r="AC564" s="263"/>
      <c r="AD564" s="263"/>
      <c r="AE564" s="263"/>
      <c r="AF564" s="263"/>
      <c r="AG564" s="263"/>
      <c r="AH564" s="263"/>
      <c r="AI564" s="263"/>
      <c r="AJ564" s="263"/>
      <c r="AK564" s="263"/>
      <c r="AL564" s="263"/>
      <c r="AM564" s="263"/>
      <c r="AN564" s="263"/>
      <c r="AO564" s="263"/>
      <c r="AP564" s="263"/>
      <c r="AQ564" s="263"/>
      <c r="AR564" s="263"/>
      <c r="AS564" s="263"/>
      <c r="AT564" s="263"/>
      <c r="AU564" s="263"/>
      <c r="AV564" s="263"/>
      <c r="AW564" s="263"/>
      <c r="AX564" s="263"/>
      <c r="AY564" s="263"/>
      <c r="AZ564" s="263"/>
      <c r="BA564" s="263"/>
      <c r="BB564" s="263"/>
      <c r="BC564" s="263"/>
      <c r="BD564" s="263"/>
      <c r="BE564" s="263"/>
      <c r="BF564" s="263"/>
      <c r="BG564" s="263"/>
      <c r="BH564" s="263"/>
      <c r="BI564" s="263"/>
      <c r="BJ564" s="263"/>
      <c r="BK564" s="263"/>
      <c r="BL564" s="263"/>
      <c r="BM564" s="263"/>
      <c r="BN564" s="263"/>
      <c r="BO564" s="263"/>
      <c r="BP564" s="263"/>
      <c r="BQ564" s="263"/>
      <c r="BR564" s="263"/>
      <c r="BS564" s="263"/>
      <c r="BT564" s="263"/>
      <c r="BU564" s="263"/>
      <c r="BV564" s="263"/>
      <c r="BW564" s="263"/>
      <c r="BX564" s="263"/>
      <c r="BY564" s="263"/>
      <c r="BZ564" s="263"/>
      <c r="CA564" s="263"/>
      <c r="CB564" s="263"/>
      <c r="CC564" s="263"/>
      <c r="CD564" s="263"/>
      <c r="CE564" s="263"/>
      <c r="CF564" s="263"/>
      <c r="CG564" s="263"/>
      <c r="CH564" s="263"/>
      <c r="CI564" s="263"/>
      <c r="CJ564" s="263"/>
      <c r="CK564" s="263"/>
      <c r="CL564" s="263"/>
      <c r="CM564" s="263"/>
      <c r="CN564" s="263"/>
      <c r="CO564" s="263"/>
      <c r="CP564" s="263"/>
      <c r="CQ564" s="263"/>
      <c r="CR564" s="263"/>
      <c r="CS564" s="263"/>
      <c r="CT564" s="263"/>
      <c r="CU564" s="263"/>
      <c r="CV564" s="263"/>
      <c r="CW564" s="263"/>
      <c r="CX564" s="263"/>
      <c r="CY564" s="263"/>
      <c r="CZ564" s="263"/>
      <c r="DA564" s="263"/>
      <c r="DB564" s="263"/>
      <c r="DC564" s="263"/>
      <c r="DD564" s="263"/>
      <c r="DE564" s="263"/>
      <c r="DF564" s="263"/>
      <c r="DG564" s="263"/>
      <c r="DH564" s="263"/>
      <c r="DI564" s="263"/>
      <c r="DJ564" s="263"/>
      <c r="DK564" s="263"/>
      <c r="DL564" s="263"/>
      <c r="DM564" s="263"/>
      <c r="DN564" s="263"/>
      <c r="DO564" s="263"/>
      <c r="DP564" s="263"/>
      <c r="DQ564" s="263"/>
      <c r="DR564" s="263"/>
      <c r="DS564" s="263"/>
      <c r="DT564" s="263"/>
      <c r="DU564" s="263"/>
      <c r="DV564" s="263"/>
      <c r="DW564" s="263"/>
      <c r="DX564" s="263"/>
      <c r="DY564" s="263"/>
      <c r="DZ564" s="263"/>
      <c r="EA564" s="263"/>
      <c r="EB564" s="263"/>
      <c r="EC564" s="263"/>
      <c r="ED564" s="263"/>
      <c r="EE564" s="263"/>
      <c r="EF564" s="263"/>
      <c r="EG564" s="263"/>
      <c r="EH564" s="263"/>
      <c r="EI564" s="263"/>
      <c r="EJ564" s="263"/>
      <c r="EK564" s="263"/>
      <c r="EL564" s="263"/>
      <c r="EM564" s="263"/>
      <c r="EN564" s="263"/>
      <c r="EO564" s="263"/>
      <c r="EP564" s="263"/>
      <c r="EQ564" s="263"/>
      <c r="ER564" s="263"/>
      <c r="ES564" s="263"/>
      <c r="ET564" s="263"/>
      <c r="EU564" s="263"/>
      <c r="EV564" s="263"/>
      <c r="EW564" s="263"/>
      <c r="EX564" s="263"/>
      <c r="EY564" s="263"/>
      <c r="EZ564" s="263"/>
      <c r="FA564" s="263"/>
      <c r="FB564" s="263"/>
      <c r="FC564" s="263"/>
      <c r="FD564" s="263"/>
      <c r="FE564" s="263"/>
      <c r="FF564" s="263"/>
      <c r="FG564" s="263"/>
      <c r="FH564" s="263"/>
      <c r="FI564" s="263"/>
      <c r="FJ564" s="263"/>
      <c r="FK564" s="263"/>
      <c r="FL564" s="263"/>
      <c r="FM564" s="263"/>
      <c r="FN564" s="263"/>
      <c r="FO564" s="263"/>
      <c r="FP564" s="263"/>
      <c r="FQ564" s="263"/>
      <c r="FR564" s="263"/>
      <c r="FS564" s="263"/>
      <c r="FT564" s="263"/>
      <c r="FU564" s="263"/>
      <c r="FV564" s="263"/>
      <c r="FW564" s="263"/>
      <c r="FX564" s="263"/>
      <c r="FY564" s="263"/>
      <c r="FZ564" s="263"/>
      <c r="GA564" s="263"/>
      <c r="GB564" s="263"/>
      <c r="GC564" s="263"/>
      <c r="GD564" s="263"/>
      <c r="GE564" s="263"/>
      <c r="GF564" s="263"/>
      <c r="GG564" s="263"/>
      <c r="GH564" s="263"/>
      <c r="GI564" s="263"/>
      <c r="GJ564" s="263"/>
      <c r="GK564" s="263"/>
      <c r="GL564" s="263"/>
      <c r="GM564" s="263"/>
      <c r="GN564" s="263"/>
      <c r="GO564" s="263"/>
      <c r="GP564" s="263"/>
      <c r="GQ564" s="263"/>
      <c r="GR564" s="263"/>
      <c r="GS564" s="263"/>
      <c r="GT564" s="263"/>
      <c r="GU564" s="263"/>
      <c r="GV564" s="263"/>
      <c r="GW564" s="263"/>
      <c r="GX564" s="263"/>
      <c r="GY564" s="263"/>
      <c r="GZ564" s="263"/>
      <c r="HA564" s="263"/>
      <c r="HB564" s="263"/>
      <c r="HC564" s="263"/>
      <c r="HD564" s="263"/>
      <c r="HE564" s="263"/>
      <c r="HF564" s="263"/>
      <c r="HG564" s="263"/>
      <c r="HH564" s="263"/>
      <c r="HI564" s="263"/>
      <c r="HJ564" s="263"/>
      <c r="HK564" s="263"/>
      <c r="HL564" s="263"/>
      <c r="HM564" s="263"/>
      <c r="HN564" s="263"/>
      <c r="HO564" s="263"/>
      <c r="HP564" s="263"/>
      <c r="HQ564" s="263"/>
      <c r="HR564" s="263"/>
      <c r="HS564" s="263"/>
      <c r="HT564" s="263"/>
      <c r="HU564" s="263"/>
      <c r="HV564" s="263"/>
      <c r="HW564" s="263"/>
      <c r="HX564" s="263"/>
      <c r="HY564" s="263"/>
      <c r="HZ564" s="263"/>
      <c r="IA564" s="263"/>
      <c r="IB564" s="263"/>
      <c r="IC564" s="263"/>
      <c r="ID564" s="263"/>
      <c r="IE564" s="263"/>
      <c r="IF564" s="263"/>
      <c r="IG564" s="263"/>
      <c r="IH564" s="263"/>
      <c r="II564" s="263"/>
      <c r="IJ564" s="263"/>
      <c r="IK564" s="263"/>
      <c r="IL564" s="263"/>
      <c r="IM564" s="263"/>
      <c r="IN564" s="263"/>
      <c r="IO564" s="263"/>
      <c r="IP564" s="263"/>
      <c r="IQ564" s="263"/>
      <c r="IR564" s="263"/>
      <c r="IS564" s="263"/>
      <c r="IT564" s="263"/>
      <c r="IU564" s="263"/>
      <c r="IV564" s="263"/>
      <c r="IW564" s="263"/>
      <c r="IX564" s="263"/>
      <c r="IY564" s="263"/>
      <c r="IZ564" s="263"/>
      <c r="JA564" s="263"/>
      <c r="JB564" s="263"/>
      <c r="JC564" s="263"/>
      <c r="JD564" s="263"/>
      <c r="JE564" s="263"/>
      <c r="JF564" s="263"/>
      <c r="JG564" s="263"/>
      <c r="JH564" s="263"/>
      <c r="JI564" s="263"/>
      <c r="JJ564" s="263"/>
      <c r="JK564" s="263"/>
      <c r="JL564" s="263"/>
      <c r="JM564" s="263"/>
      <c r="JN564" s="263"/>
      <c r="JO564" s="263"/>
      <c r="JP564" s="263"/>
      <c r="JQ564" s="263"/>
      <c r="JR564" s="263"/>
      <c r="JS564" s="263"/>
      <c r="JT564" s="263"/>
      <c r="JU564" s="263"/>
      <c r="JV564" s="263"/>
      <c r="JW564" s="263"/>
      <c r="JX564" s="263"/>
      <c r="JY564" s="263"/>
      <c r="JZ564" s="263"/>
      <c r="KA564" s="263"/>
      <c r="KB564" s="263"/>
      <c r="KC564" s="263"/>
      <c r="KD564" s="263"/>
      <c r="KE564" s="263"/>
      <c r="KF564" s="263"/>
      <c r="KG564" s="263"/>
      <c r="KH564" s="263"/>
      <c r="KI564" s="263"/>
      <c r="KJ564" s="263"/>
      <c r="KK564" s="263"/>
      <c r="KL564" s="263"/>
      <c r="KM564" s="263"/>
      <c r="KN564" s="263"/>
      <c r="KO564" s="263"/>
      <c r="KP564" s="263"/>
      <c r="KQ564" s="263"/>
      <c r="KR564" s="263"/>
      <c r="KS564" s="263"/>
      <c r="KT564" s="263"/>
      <c r="KU564" s="263"/>
      <c r="KV564" s="263"/>
      <c r="KW564" s="263"/>
      <c r="KX564" s="263"/>
      <c r="KY564" s="263"/>
      <c r="KZ564" s="263"/>
      <c r="LA564" s="263"/>
      <c r="LB564" s="263"/>
      <c r="LC564" s="263"/>
      <c r="LD564" s="263"/>
      <c r="LE564" s="263"/>
      <c r="LF564" s="263"/>
      <c r="LG564" s="263"/>
      <c r="LH564" s="263"/>
      <c r="LI564" s="263"/>
      <c r="LJ564" s="263"/>
      <c r="LK564" s="263"/>
      <c r="LL564" s="263"/>
      <c r="LM564" s="263"/>
      <c r="LN564" s="263"/>
      <c r="LO564" s="263"/>
      <c r="LP564" s="263"/>
      <c r="LQ564" s="263"/>
      <c r="LR564" s="263"/>
      <c r="LS564" s="263"/>
      <c r="LT564" s="263"/>
      <c r="LU564" s="263"/>
      <c r="LV564" s="263"/>
      <c r="LW564" s="263"/>
      <c r="LX564" s="263"/>
      <c r="LY564" s="263"/>
      <c r="LZ564" s="263"/>
      <c r="MA564" s="263"/>
      <c r="MB564" s="263"/>
      <c r="MC564" s="263"/>
      <c r="MD564" s="263"/>
      <c r="ME564" s="263"/>
      <c r="MF564" s="263"/>
      <c r="MG564" s="263"/>
      <c r="MH564" s="263"/>
      <c r="MI564" s="263"/>
      <c r="MJ564" s="263"/>
      <c r="MK564" s="263"/>
      <c r="ML564" s="263"/>
      <c r="MM564" s="263"/>
      <c r="MN564" s="263"/>
      <c r="MO564" s="263"/>
      <c r="MP564" s="263"/>
      <c r="MQ564" s="263"/>
      <c r="MR564" s="263"/>
      <c r="MS564" s="263"/>
      <c r="MT564" s="263"/>
      <c r="MU564" s="263"/>
      <c r="MV564" s="263"/>
      <c r="MW564" s="263"/>
      <c r="MX564" s="263"/>
      <c r="MY564" s="263"/>
      <c r="MZ564" s="263"/>
      <c r="NA564" s="263"/>
      <c r="NB564" s="263"/>
      <c r="NC564" s="263"/>
      <c r="ND564" s="263"/>
      <c r="NE564" s="263"/>
      <c r="NF564" s="263"/>
      <c r="NG564" s="263"/>
      <c r="NH564" s="263"/>
      <c r="NI564" s="263"/>
      <c r="NJ564" s="263"/>
      <c r="NK564" s="263"/>
      <c r="NL564" s="263"/>
      <c r="NM564" s="263"/>
      <c r="NN564" s="263"/>
      <c r="NO564" s="263"/>
      <c r="NP564" s="263"/>
      <c r="NQ564" s="263"/>
      <c r="NR564" s="263"/>
      <c r="NS564" s="263"/>
      <c r="NT564" s="263"/>
      <c r="NU564" s="263"/>
      <c r="NV564" s="263"/>
      <c r="NW564" s="263"/>
      <c r="NX564" s="263"/>
      <c r="NY564" s="263"/>
      <c r="NZ564" s="263"/>
      <c r="OA564" s="263"/>
      <c r="OB564" s="263"/>
      <c r="OC564" s="263"/>
      <c r="OD564" s="263"/>
      <c r="OE564" s="263"/>
      <c r="OF564" s="263"/>
      <c r="OG564" s="263"/>
      <c r="OH564" s="263"/>
      <c r="OI564" s="263"/>
      <c r="OJ564" s="263"/>
      <c r="OK564" s="263"/>
      <c r="OL564" s="263"/>
      <c r="OM564" s="263"/>
      <c r="ON564" s="263"/>
      <c r="OO564" s="263"/>
      <c r="OP564" s="263"/>
      <c r="OQ564" s="263"/>
      <c r="OR564" s="263"/>
      <c r="OS564" s="263"/>
      <c r="OT564" s="263"/>
      <c r="OU564" s="263"/>
      <c r="OV564" s="263"/>
      <c r="OW564" s="263"/>
      <c r="OX564" s="263"/>
      <c r="OY564" s="263"/>
      <c r="OZ564" s="263"/>
      <c r="PA564" s="263"/>
      <c r="PB564" s="263"/>
      <c r="PC564" s="263"/>
      <c r="PD564" s="263"/>
      <c r="PE564" s="263"/>
      <c r="PF564" s="263"/>
      <c r="PG564" s="263"/>
      <c r="PH564" s="263"/>
      <c r="PI564" s="263"/>
      <c r="PJ564" s="263"/>
      <c r="PK564" s="263"/>
      <c r="PL564" s="263"/>
      <c r="PM564" s="263"/>
      <c r="PN564" s="263"/>
      <c r="PO564" s="263"/>
      <c r="PP564" s="263"/>
      <c r="PQ564" s="263"/>
      <c r="PR564" s="263"/>
      <c r="PS564" s="263"/>
      <c r="PT564" s="263"/>
      <c r="PU564" s="263"/>
      <c r="PV564" s="263"/>
      <c r="PW564" s="263"/>
      <c r="PX564" s="263"/>
      <c r="PY564" s="263"/>
      <c r="PZ564" s="263"/>
      <c r="QA564" s="263"/>
      <c r="QB564" s="263"/>
      <c r="QC564" s="263"/>
      <c r="QD564" s="263"/>
      <c r="QE564" s="263"/>
      <c r="QF564" s="263"/>
      <c r="QG564" s="263"/>
      <c r="QH564" s="263"/>
      <c r="QI564" s="263"/>
      <c r="QJ564" s="263"/>
      <c r="QK564" s="263"/>
      <c r="QL564" s="263"/>
      <c r="QM564" s="263"/>
      <c r="QN564" s="263"/>
      <c r="QO564" s="263"/>
      <c r="QP564" s="263"/>
      <c r="QQ564" s="263"/>
      <c r="QR564" s="263"/>
      <c r="QS564" s="263"/>
      <c r="QT564" s="263"/>
      <c r="QU564" s="263"/>
      <c r="QV564" s="263"/>
      <c r="QW564" s="263"/>
      <c r="QX564" s="263"/>
      <c r="QY564" s="263"/>
      <c r="QZ564" s="263"/>
      <c r="RA564" s="263"/>
      <c r="RB564" s="263"/>
      <c r="RC564" s="263"/>
      <c r="RD564" s="263"/>
      <c r="RE564" s="263"/>
      <c r="RF564" s="263"/>
      <c r="RG564" s="263"/>
      <c r="RH564" s="263"/>
      <c r="RI564" s="263"/>
      <c r="RJ564" s="263"/>
      <c r="RK564" s="263"/>
      <c r="RL564" s="263"/>
      <c r="RM564" s="263"/>
      <c r="RN564" s="263"/>
      <c r="RO564" s="263"/>
      <c r="RP564" s="263"/>
      <c r="RQ564" s="263"/>
      <c r="RR564" s="263"/>
      <c r="RS564" s="263"/>
      <c r="RT564" s="263"/>
      <c r="RU564" s="263"/>
      <c r="RV564" s="263"/>
      <c r="RW564" s="263"/>
      <c r="RX564" s="263"/>
      <c r="RY564" s="263"/>
      <c r="RZ564" s="263"/>
      <c r="SA564" s="263"/>
      <c r="SB564" s="263"/>
      <c r="SC564" s="263"/>
      <c r="SD564" s="263"/>
      <c r="SE564" s="263"/>
      <c r="SF564" s="263"/>
      <c r="SG564" s="263"/>
      <c r="SH564" s="263"/>
      <c r="SI564" s="263"/>
      <c r="SJ564" s="263"/>
      <c r="SK564" s="263"/>
      <c r="SL564" s="263"/>
      <c r="SM564" s="263"/>
      <c r="SN564" s="263"/>
      <c r="SO564" s="263"/>
      <c r="SP564" s="263"/>
      <c r="SQ564" s="263"/>
      <c r="SR564" s="263"/>
      <c r="SS564" s="263"/>
      <c r="ST564" s="263"/>
      <c r="SU564" s="263"/>
      <c r="SV564" s="263"/>
      <c r="SW564" s="263"/>
      <c r="SX564" s="263"/>
      <c r="SY564" s="263"/>
      <c r="SZ564" s="263"/>
      <c r="TA564" s="263"/>
      <c r="TB564" s="263"/>
      <c r="TC564" s="263"/>
      <c r="TD564" s="263"/>
      <c r="TE564" s="263"/>
      <c r="TF564" s="263"/>
      <c r="TG564" s="263"/>
      <c r="TH564" s="263"/>
      <c r="TI564" s="263"/>
      <c r="TJ564" s="263"/>
      <c r="TK564" s="263"/>
      <c r="TL564" s="263"/>
      <c r="TM564" s="263"/>
      <c r="TN564" s="263"/>
      <c r="TO564" s="263"/>
      <c r="TP564" s="263"/>
      <c r="TQ564" s="263"/>
      <c r="TR564" s="263"/>
      <c r="TS564" s="263"/>
      <c r="TT564" s="263"/>
      <c r="TU564" s="263"/>
      <c r="TV564" s="263"/>
      <c r="TW564" s="263"/>
      <c r="TX564" s="263"/>
      <c r="TY564" s="263"/>
      <c r="TZ564" s="263"/>
      <c r="UA564" s="263"/>
      <c r="UB564" s="263"/>
      <c r="UC564" s="263"/>
      <c r="UD564" s="263"/>
      <c r="UE564" s="263"/>
      <c r="UF564" s="263"/>
      <c r="UG564" s="263"/>
      <c r="UH564" s="263"/>
      <c r="UI564" s="263"/>
      <c r="UJ564" s="263"/>
      <c r="UK564" s="263"/>
      <c r="UL564" s="263"/>
      <c r="UM564" s="263"/>
      <c r="UN564" s="263"/>
      <c r="UO564" s="263"/>
      <c r="UP564" s="263"/>
      <c r="UQ564" s="263"/>
      <c r="UR564" s="263"/>
      <c r="US564" s="263"/>
      <c r="UT564" s="263"/>
      <c r="UU564" s="263"/>
      <c r="UV564" s="263"/>
      <c r="UW564" s="263"/>
      <c r="UX564" s="263"/>
      <c r="UY564" s="263"/>
      <c r="UZ564" s="263"/>
      <c r="VA564" s="263"/>
      <c r="VB564" s="263"/>
      <c r="VC564" s="263"/>
      <c r="VD564" s="263"/>
      <c r="VE564" s="263"/>
      <c r="VF564" s="263"/>
      <c r="VG564" s="263"/>
      <c r="VH564" s="263"/>
      <c r="VI564" s="263"/>
      <c r="VJ564" s="263"/>
      <c r="VK564" s="263"/>
      <c r="VL564" s="263"/>
      <c r="VM564" s="263"/>
      <c r="VN564" s="263"/>
      <c r="VO564" s="263"/>
      <c r="VP564" s="263"/>
      <c r="VQ564" s="263"/>
      <c r="VR564" s="263"/>
      <c r="VS564" s="263"/>
      <c r="VT564" s="263"/>
      <c r="VU564" s="263"/>
      <c r="VV564" s="263"/>
      <c r="VW564" s="263"/>
      <c r="VX564" s="263"/>
      <c r="VY564" s="263"/>
      <c r="VZ564" s="263"/>
      <c r="WA564" s="263"/>
      <c r="WB564" s="263"/>
      <c r="WC564" s="263"/>
      <c r="WD564" s="263"/>
      <c r="WE564" s="263"/>
      <c r="WF564" s="263"/>
      <c r="WG564" s="263"/>
      <c r="WH564" s="263"/>
      <c r="WI564" s="263"/>
      <c r="WJ564" s="263"/>
      <c r="WK564" s="263"/>
      <c r="WL564" s="263"/>
      <c r="WM564" s="263"/>
      <c r="WN564" s="263"/>
      <c r="WO564" s="263"/>
      <c r="WP564" s="263"/>
      <c r="WQ564" s="263"/>
      <c r="WR564" s="263"/>
      <c r="WS564" s="263"/>
      <c r="WT564" s="263"/>
      <c r="WU564" s="263"/>
      <c r="WV564" s="263"/>
      <c r="WW564" s="263"/>
      <c r="WX564" s="263"/>
      <c r="WY564" s="263"/>
      <c r="WZ564" s="263"/>
      <c r="XA564" s="263"/>
      <c r="XB564" s="263"/>
      <c r="XC564" s="263"/>
      <c r="XD564" s="263"/>
      <c r="XE564" s="263"/>
      <c r="XF564" s="263"/>
      <c r="XG564" s="263"/>
      <c r="XH564" s="263"/>
      <c r="XI564" s="263"/>
      <c r="XJ564" s="263"/>
      <c r="XK564" s="263"/>
      <c r="XL564" s="263"/>
      <c r="XM564" s="263"/>
      <c r="XN564" s="263"/>
      <c r="XO564" s="263"/>
      <c r="XP564" s="263"/>
      <c r="XQ564" s="263"/>
      <c r="XR564" s="263"/>
      <c r="XS564" s="263"/>
      <c r="XT564" s="263"/>
      <c r="XU564" s="263"/>
      <c r="XV564" s="263"/>
      <c r="XW564" s="263"/>
      <c r="XX564" s="263"/>
      <c r="XY564" s="263"/>
      <c r="XZ564" s="263"/>
      <c r="YA564" s="263"/>
      <c r="YB564" s="263"/>
      <c r="YC564" s="263"/>
      <c r="YD564" s="263"/>
      <c r="YE564" s="263"/>
      <c r="YF564" s="263"/>
      <c r="YG564" s="263"/>
      <c r="YH564" s="263"/>
      <c r="YI564" s="263"/>
      <c r="YJ564" s="263"/>
      <c r="YK564" s="263"/>
      <c r="YL564" s="263"/>
      <c r="YM564" s="263"/>
      <c r="YN564" s="263"/>
      <c r="YO564" s="263"/>
      <c r="YP564" s="263"/>
      <c r="YQ564" s="263"/>
      <c r="YR564" s="263"/>
      <c r="YS564" s="263"/>
      <c r="YT564" s="263"/>
      <c r="YU564" s="263"/>
      <c r="YV564" s="263"/>
      <c r="YW564" s="263"/>
      <c r="YX564" s="263"/>
      <c r="YY564" s="263"/>
      <c r="YZ564" s="263"/>
      <c r="ZA564" s="263"/>
      <c r="ZB564" s="263"/>
      <c r="ZC564" s="263"/>
      <c r="ZD564" s="263"/>
      <c r="ZE564" s="263"/>
      <c r="ZF564" s="263"/>
      <c r="ZG564" s="263"/>
      <c r="ZH564" s="263"/>
      <c r="ZI564" s="263"/>
      <c r="ZJ564" s="263"/>
      <c r="ZK564" s="263"/>
      <c r="ZL564" s="263"/>
      <c r="ZM564" s="263"/>
      <c r="ZN564" s="263"/>
      <c r="ZO564" s="263"/>
      <c r="ZP564" s="263"/>
      <c r="ZQ564" s="263"/>
      <c r="ZR564" s="263"/>
      <c r="ZS564" s="263"/>
      <c r="ZT564" s="263"/>
      <c r="ZU564" s="263"/>
      <c r="ZV564" s="263"/>
      <c r="ZW564" s="263"/>
      <c r="ZX564" s="263"/>
      <c r="ZY564" s="263"/>
      <c r="ZZ564" s="263"/>
      <c r="AAA564" s="263"/>
      <c r="AAB564" s="263"/>
      <c r="AAC564" s="263"/>
      <c r="AAD564" s="263"/>
      <c r="AAE564" s="263"/>
      <c r="AAF564" s="263"/>
      <c r="AAG564" s="263"/>
      <c r="AAH564" s="263"/>
      <c r="AAI564" s="263"/>
      <c r="AAJ564" s="263"/>
      <c r="AAK564" s="263"/>
      <c r="AAL564" s="263"/>
      <c r="AAM564" s="263"/>
      <c r="AAN564" s="263"/>
      <c r="AAO564" s="263"/>
      <c r="AAP564" s="263"/>
      <c r="AAQ564" s="263"/>
      <c r="AAR564" s="263"/>
      <c r="AAS564" s="263"/>
      <c r="AAT564" s="263"/>
      <c r="AAU564" s="263"/>
      <c r="AAV564" s="263"/>
      <c r="AAW564" s="263"/>
      <c r="AAX564" s="263"/>
      <c r="AAY564" s="263"/>
      <c r="AAZ564" s="263"/>
      <c r="ABA564" s="263"/>
      <c r="ABB564" s="263"/>
      <c r="ABC564" s="263"/>
      <c r="ABD564" s="263"/>
      <c r="ABE564" s="263"/>
      <c r="ABF564" s="263"/>
      <c r="ABG564" s="263"/>
      <c r="ABH564" s="263"/>
      <c r="ABI564" s="263"/>
      <c r="ABJ564" s="263"/>
      <c r="ABK564" s="263"/>
      <c r="ABL564" s="263"/>
      <c r="ABM564" s="263"/>
      <c r="ABN564" s="263"/>
      <c r="ABO564" s="263"/>
      <c r="ABP564" s="263"/>
      <c r="ABQ564" s="263"/>
      <c r="ABR564" s="263"/>
      <c r="ABS564" s="263"/>
      <c r="ABT564" s="263"/>
      <c r="ABU564" s="263"/>
      <c r="ABV564" s="263"/>
      <c r="ABW564" s="263"/>
      <c r="ABX564" s="263"/>
      <c r="ABY564" s="263"/>
      <c r="ABZ564" s="263"/>
      <c r="ACA564" s="263"/>
      <c r="ACB564" s="263"/>
      <c r="ACC564" s="263"/>
      <c r="ACD564" s="263"/>
      <c r="ACE564" s="263"/>
      <c r="ACF564" s="263"/>
      <c r="ACG564" s="263"/>
      <c r="ACH564" s="263"/>
      <c r="ACI564" s="263"/>
      <c r="ACJ564" s="263"/>
      <c r="ACK564" s="263"/>
      <c r="ACL564" s="263"/>
      <c r="ACM564" s="263"/>
      <c r="ACN564" s="263"/>
      <c r="ACO564" s="263"/>
      <c r="ACP564" s="263"/>
      <c r="ACQ564" s="263"/>
      <c r="ACR564" s="263"/>
      <c r="ACS564" s="263"/>
      <c r="ACT564" s="263"/>
      <c r="ACU564" s="263"/>
      <c r="ACV564" s="263"/>
      <c r="ACW564" s="263"/>
      <c r="ACX564" s="263"/>
      <c r="ACY564" s="263"/>
      <c r="ACZ564" s="263"/>
      <c r="ADA564" s="263"/>
      <c r="ADB564" s="263"/>
      <c r="ADC564" s="263"/>
      <c r="ADD564" s="263"/>
      <c r="ADE564" s="263"/>
      <c r="ADF564" s="263"/>
      <c r="ADG564" s="263"/>
      <c r="ADH564" s="263"/>
      <c r="ADI564" s="263"/>
      <c r="ADJ564" s="263"/>
      <c r="ADK564" s="263"/>
      <c r="ADL564" s="263"/>
      <c r="ADM564" s="263"/>
      <c r="ADN564" s="263"/>
      <c r="ADO564" s="263"/>
      <c r="ADP564" s="263"/>
      <c r="ADQ564" s="263"/>
      <c r="ADR564" s="263"/>
      <c r="ADS564" s="263"/>
      <c r="ADT564" s="263"/>
      <c r="ADU564" s="263"/>
      <c r="ADV564" s="263"/>
      <c r="ADW564" s="263"/>
      <c r="ADX564" s="263"/>
      <c r="ADY564" s="263"/>
      <c r="ADZ564" s="263"/>
      <c r="AEA564" s="263"/>
      <c r="AEB564" s="263"/>
      <c r="AEC564" s="263"/>
      <c r="AED564" s="263"/>
      <c r="AEE564" s="263"/>
      <c r="AEF564" s="263"/>
      <c r="AEG564" s="263"/>
      <c r="AEH564" s="263"/>
      <c r="AEI564" s="263"/>
      <c r="AEJ564" s="263"/>
      <c r="AEK564" s="263"/>
      <c r="AEL564" s="263"/>
      <c r="AEM564" s="263"/>
      <c r="AEN564" s="263"/>
      <c r="AEO564" s="263"/>
      <c r="AEP564" s="263"/>
      <c r="AEQ564" s="263"/>
      <c r="AER564" s="263"/>
      <c r="AES564" s="263"/>
      <c r="AET564" s="263"/>
      <c r="AEU564" s="263"/>
      <c r="AEV564" s="263"/>
      <c r="AEW564" s="263"/>
      <c r="AEX564" s="263"/>
      <c r="AEY564" s="263"/>
      <c r="AEZ564" s="263"/>
      <c r="AFA564" s="263"/>
      <c r="AFB564" s="263"/>
      <c r="AFC564" s="263"/>
      <c r="AFD564" s="263"/>
      <c r="AFE564" s="263"/>
      <c r="AFF564" s="263"/>
      <c r="AFG564" s="263"/>
      <c r="AFH564" s="263"/>
      <c r="AFI564" s="263"/>
      <c r="AFJ564" s="263"/>
      <c r="AFK564" s="263"/>
      <c r="AFL564" s="263"/>
      <c r="AFM564" s="263"/>
      <c r="AFN564" s="263"/>
      <c r="AFO564" s="263"/>
      <c r="AFP564" s="263"/>
      <c r="AFQ564" s="263"/>
      <c r="AFR564" s="263"/>
      <c r="AFS564" s="263"/>
      <c r="AFT564" s="263"/>
      <c r="AFU564" s="263"/>
      <c r="AFV564" s="263"/>
      <c r="AFW564" s="263"/>
      <c r="AFX564" s="263"/>
      <c r="AFY564" s="263"/>
      <c r="AFZ564" s="263"/>
      <c r="AGA564" s="263"/>
      <c r="AGB564" s="263"/>
      <c r="AGC564" s="263"/>
      <c r="AGD564" s="263"/>
      <c r="AGE564" s="263"/>
      <c r="AGF564" s="263"/>
      <c r="AGG564" s="263"/>
      <c r="AGH564" s="263"/>
      <c r="AGI564" s="263"/>
      <c r="AGJ564" s="263"/>
      <c r="AGK564" s="263"/>
      <c r="AGL564" s="263"/>
      <c r="AGM564" s="263"/>
      <c r="AGN564" s="263"/>
      <c r="AGO564" s="263"/>
      <c r="AGP564" s="263"/>
      <c r="AGQ564" s="263"/>
      <c r="AGR564" s="263"/>
      <c r="AGS564" s="263"/>
      <c r="AGT564" s="263"/>
      <c r="AGU564" s="263"/>
      <c r="AGV564" s="263"/>
      <c r="AGW564" s="263"/>
      <c r="AGX564" s="263"/>
      <c r="AGY564" s="263"/>
      <c r="AGZ564" s="263"/>
      <c r="AHA564" s="263"/>
      <c r="AHB564" s="263"/>
      <c r="AHC564" s="263"/>
      <c r="AHD564" s="263"/>
      <c r="AHE564" s="263"/>
      <c r="AHF564" s="263"/>
      <c r="AHG564" s="263"/>
      <c r="AHH564" s="263"/>
      <c r="AHI564" s="263"/>
      <c r="AHJ564" s="263"/>
      <c r="AHK564" s="263"/>
      <c r="AHL564" s="263"/>
      <c r="AHM564" s="263"/>
      <c r="AHN564" s="263"/>
      <c r="AHO564" s="263"/>
      <c r="AHP564" s="263"/>
      <c r="AHQ564" s="263"/>
      <c r="AHR564" s="263"/>
      <c r="AHS564" s="263"/>
      <c r="AHT564" s="263"/>
      <c r="AHU564" s="263"/>
      <c r="AHV564" s="263"/>
      <c r="AHW564" s="263"/>
      <c r="AHX564" s="263"/>
      <c r="AHY564" s="263"/>
      <c r="AHZ564" s="263"/>
      <c r="AIA564" s="263"/>
      <c r="AIB564" s="263"/>
      <c r="AIC564" s="263"/>
      <c r="AID564" s="263"/>
      <c r="AIE564" s="263"/>
      <c r="AIF564" s="263"/>
      <c r="AIG564" s="263"/>
      <c r="AIH564" s="263"/>
      <c r="AII564" s="263"/>
      <c r="AIJ564" s="263"/>
      <c r="AIK564" s="263"/>
      <c r="AIL564" s="263"/>
      <c r="AIM564" s="263"/>
      <c r="AIN564" s="263"/>
      <c r="AIO564" s="263"/>
      <c r="AIP564" s="263"/>
      <c r="AIQ564" s="263"/>
      <c r="AIR564" s="263"/>
      <c r="AIS564" s="263"/>
      <c r="AIT564" s="263"/>
      <c r="AIU564" s="263"/>
      <c r="AIV564" s="263"/>
      <c r="AIW564" s="263"/>
      <c r="AIX564" s="263"/>
      <c r="AIY564" s="263"/>
      <c r="AIZ564" s="263"/>
      <c r="AJA564" s="263"/>
      <c r="AJB564" s="263"/>
      <c r="AJC564" s="263"/>
      <c r="AJD564" s="263"/>
      <c r="AJE564" s="263"/>
      <c r="AJF564" s="263"/>
      <c r="AJG564" s="263"/>
      <c r="AJH564" s="263"/>
      <c r="AJI564" s="263"/>
      <c r="AJJ564" s="263"/>
      <c r="AJK564" s="263"/>
      <c r="AJL564" s="263"/>
      <c r="AJM564" s="263"/>
      <c r="AJN564" s="263"/>
      <c r="AJO564" s="263"/>
      <c r="AJP564" s="263"/>
      <c r="AJQ564" s="263"/>
      <c r="AJR564" s="263"/>
      <c r="AJS564" s="263"/>
      <c r="AJT564" s="263"/>
      <c r="AJU564" s="263"/>
      <c r="AJV564" s="263"/>
      <c r="AJW564" s="263"/>
      <c r="AJX564" s="263"/>
      <c r="AJY564" s="263"/>
      <c r="AJZ564" s="263"/>
      <c r="AKA564" s="263"/>
      <c r="AKB564" s="263"/>
      <c r="AKC564" s="263"/>
      <c r="AKD564" s="263"/>
      <c r="AKE564" s="263"/>
      <c r="AKF564" s="263"/>
      <c r="AKG564" s="263"/>
      <c r="AKH564" s="263"/>
      <c r="AKI564" s="263"/>
      <c r="AKJ564" s="263"/>
      <c r="AKK564" s="263"/>
      <c r="AKL564" s="263"/>
      <c r="AKM564" s="263"/>
      <c r="AKN564" s="263"/>
      <c r="AKO564" s="263"/>
      <c r="AKP564" s="263"/>
      <c r="AKQ564" s="263"/>
      <c r="AKR564" s="263"/>
      <c r="AKS564" s="263"/>
      <c r="AKT564" s="263"/>
      <c r="AKU564" s="263"/>
      <c r="AKV564" s="263"/>
      <c r="AKW564" s="263"/>
      <c r="AKX564" s="263"/>
      <c r="AKY564" s="263"/>
      <c r="AKZ564" s="263"/>
      <c r="ALA564" s="263"/>
      <c r="ALB564" s="263"/>
      <c r="ALC564" s="263"/>
      <c r="ALD564" s="263"/>
      <c r="ALE564" s="263"/>
      <c r="ALF564" s="263"/>
      <c r="ALG564" s="263"/>
      <c r="ALH564" s="263"/>
      <c r="ALI564" s="263"/>
      <c r="ALJ564" s="263"/>
      <c r="ALK564" s="263"/>
      <c r="ALL564" s="263"/>
      <c r="ALM564" s="263"/>
      <c r="ALN564" s="263"/>
      <c r="ALO564" s="263"/>
      <c r="ALP564" s="263"/>
      <c r="ALQ564" s="263"/>
      <c r="ALR564" s="263"/>
      <c r="ALS564" s="263"/>
      <c r="ALT564" s="263"/>
      <c r="ALU564" s="263"/>
      <c r="ALV564" s="263"/>
      <c r="ALW564" s="263"/>
      <c r="ALX564" s="263"/>
      <c r="ALY564" s="263"/>
      <c r="ALZ564" s="263"/>
      <c r="AMA564" s="263"/>
      <c r="AMB564" s="263"/>
      <c r="AMC564" s="263"/>
      <c r="AMD564" s="263"/>
      <c r="AME564" s="263"/>
      <c r="AMF564" s="263"/>
      <c r="AMG564" s="263"/>
      <c r="AMH564" s="263"/>
      <c r="AMI564" s="263"/>
      <c r="AMJ564" s="263"/>
      <c r="AMK564" s="263"/>
      <c r="AML564" s="263"/>
      <c r="AMM564" s="263"/>
      <c r="AMN564" s="263"/>
      <c r="AMO564" s="263"/>
      <c r="AMP564" s="263"/>
      <c r="AMQ564" s="263"/>
      <c r="AMR564" s="263"/>
      <c r="AMS564" s="263"/>
      <c r="AMT564" s="263"/>
      <c r="AMU564" s="263"/>
      <c r="AMV564" s="263"/>
      <c r="AMW564" s="263"/>
      <c r="AMX564" s="263"/>
      <c r="AMY564" s="263"/>
      <c r="AMZ564" s="263"/>
      <c r="ANA564" s="263"/>
      <c r="ANB564" s="263"/>
      <c r="ANC564" s="263"/>
      <c r="AND564" s="263"/>
      <c r="ANE564" s="263"/>
      <c r="ANF564" s="263"/>
      <c r="ANG564" s="263"/>
      <c r="ANH564" s="263"/>
      <c r="ANI564" s="263"/>
      <c r="ANJ564" s="263"/>
      <c r="ANK564" s="263"/>
      <c r="ANL564" s="263"/>
      <c r="ANM564" s="263"/>
      <c r="ANN564" s="263"/>
      <c r="ANO564" s="263"/>
      <c r="ANP564" s="263"/>
      <c r="ANQ564" s="263"/>
      <c r="ANR564" s="263"/>
      <c r="ANS564" s="263"/>
      <c r="ANT564" s="263"/>
      <c r="ANU564" s="263"/>
      <c r="ANV564" s="263"/>
      <c r="ANW564" s="263"/>
      <c r="ANX564" s="263"/>
      <c r="ANY564" s="263"/>
      <c r="ANZ564" s="263"/>
      <c r="AOA564" s="263"/>
      <c r="AOB564" s="263"/>
      <c r="AOC564" s="263"/>
      <c r="AOD564" s="263"/>
      <c r="AOE564" s="263"/>
      <c r="AOF564" s="263"/>
      <c r="AOG564" s="263"/>
      <c r="AOH564" s="263"/>
      <c r="AOI564" s="263"/>
      <c r="AOJ564" s="263"/>
      <c r="AOK564" s="263"/>
      <c r="AOL564" s="263"/>
      <c r="AOM564" s="263"/>
      <c r="AON564" s="263"/>
      <c r="AOO564" s="263"/>
      <c r="AOP564" s="263"/>
      <c r="AOQ564" s="263"/>
      <c r="AOR564" s="263"/>
      <c r="AOS564" s="263"/>
      <c r="AOT564" s="263"/>
      <c r="AOU564" s="263"/>
    </row>
    <row r="565" spans="1:1087" s="264" customFormat="1">
      <c r="A565" s="332"/>
      <c r="B565" s="328"/>
      <c r="C565" s="292"/>
      <c r="D565" s="292"/>
      <c r="E565" s="292"/>
      <c r="F565" s="333"/>
      <c r="G565" s="334"/>
      <c r="H565" s="334"/>
      <c r="I565" s="335"/>
      <c r="J565" s="292"/>
      <c r="K565" s="336"/>
      <c r="L565" s="292"/>
      <c r="N565" s="263"/>
      <c r="O565" s="263"/>
      <c r="P565" s="263"/>
      <c r="Q565" s="263"/>
      <c r="R565" s="263"/>
      <c r="S565" s="263"/>
      <c r="T565" s="263"/>
      <c r="U565" s="263"/>
      <c r="V565" s="263"/>
      <c r="W565" s="263"/>
      <c r="X565" s="263"/>
      <c r="Y565" s="263"/>
      <c r="Z565" s="263"/>
      <c r="AA565" s="263"/>
      <c r="AB565" s="263"/>
      <c r="AC565" s="263"/>
      <c r="AD565" s="263"/>
      <c r="AE565" s="263"/>
      <c r="AF565" s="263"/>
      <c r="AG565" s="263"/>
      <c r="AH565" s="263"/>
      <c r="AI565" s="263"/>
      <c r="AJ565" s="263"/>
      <c r="AK565" s="263"/>
      <c r="AL565" s="263"/>
      <c r="AM565" s="263"/>
      <c r="AN565" s="263"/>
      <c r="AO565" s="263"/>
      <c r="AP565" s="263"/>
      <c r="AQ565" s="263"/>
      <c r="AR565" s="263"/>
      <c r="AS565" s="263"/>
      <c r="AT565" s="263"/>
      <c r="AU565" s="263"/>
      <c r="AV565" s="263"/>
      <c r="AW565" s="263"/>
      <c r="AX565" s="263"/>
      <c r="AY565" s="263"/>
      <c r="AZ565" s="263"/>
      <c r="BA565" s="263"/>
      <c r="BB565" s="263"/>
      <c r="BC565" s="263"/>
      <c r="BD565" s="263"/>
      <c r="BE565" s="263"/>
      <c r="BF565" s="263"/>
      <c r="BG565" s="263"/>
      <c r="BH565" s="263"/>
      <c r="BI565" s="263"/>
      <c r="BJ565" s="263"/>
      <c r="BK565" s="263"/>
      <c r="BL565" s="263"/>
      <c r="BM565" s="263"/>
      <c r="BN565" s="263"/>
      <c r="BO565" s="263"/>
      <c r="BP565" s="263"/>
      <c r="BQ565" s="263"/>
      <c r="BR565" s="263"/>
      <c r="BS565" s="263"/>
      <c r="BT565" s="263"/>
      <c r="BU565" s="263"/>
      <c r="BV565" s="263"/>
      <c r="BW565" s="263"/>
      <c r="BX565" s="263"/>
      <c r="BY565" s="263"/>
      <c r="BZ565" s="263"/>
      <c r="CA565" s="263"/>
      <c r="CB565" s="263"/>
      <c r="CC565" s="263"/>
      <c r="CD565" s="263"/>
      <c r="CE565" s="263"/>
      <c r="CF565" s="263"/>
      <c r="CG565" s="263"/>
      <c r="CH565" s="263"/>
      <c r="CI565" s="263"/>
      <c r="CJ565" s="263"/>
      <c r="CK565" s="263"/>
      <c r="CL565" s="263"/>
      <c r="CM565" s="263"/>
      <c r="CN565" s="263"/>
      <c r="CO565" s="263"/>
      <c r="CP565" s="263"/>
      <c r="CQ565" s="263"/>
      <c r="CR565" s="263"/>
      <c r="CS565" s="263"/>
      <c r="CT565" s="263"/>
      <c r="CU565" s="263"/>
      <c r="CV565" s="263"/>
      <c r="CW565" s="263"/>
      <c r="CX565" s="263"/>
      <c r="CY565" s="263"/>
      <c r="CZ565" s="263"/>
      <c r="DA565" s="263"/>
      <c r="DB565" s="263"/>
      <c r="DC565" s="263"/>
      <c r="DD565" s="263"/>
      <c r="DE565" s="263"/>
      <c r="DF565" s="263"/>
      <c r="DG565" s="263"/>
      <c r="DH565" s="263"/>
      <c r="DI565" s="263"/>
      <c r="DJ565" s="263"/>
      <c r="DK565" s="263"/>
      <c r="DL565" s="263"/>
      <c r="DM565" s="263"/>
      <c r="DN565" s="263"/>
      <c r="DO565" s="263"/>
      <c r="DP565" s="263"/>
      <c r="DQ565" s="263"/>
      <c r="DR565" s="263"/>
      <c r="DS565" s="263"/>
      <c r="DT565" s="263"/>
      <c r="DU565" s="263"/>
      <c r="DV565" s="263"/>
      <c r="DW565" s="263"/>
      <c r="DX565" s="263"/>
      <c r="DY565" s="263"/>
      <c r="DZ565" s="263"/>
      <c r="EA565" s="263"/>
      <c r="EB565" s="263"/>
      <c r="EC565" s="263"/>
      <c r="ED565" s="263"/>
      <c r="EE565" s="263"/>
      <c r="EF565" s="263"/>
      <c r="EG565" s="263"/>
      <c r="EH565" s="263"/>
      <c r="EI565" s="263"/>
      <c r="EJ565" s="263"/>
      <c r="EK565" s="263"/>
      <c r="EL565" s="263"/>
      <c r="EM565" s="263"/>
      <c r="EN565" s="263"/>
      <c r="EO565" s="263"/>
      <c r="EP565" s="263"/>
      <c r="EQ565" s="263"/>
      <c r="ER565" s="263"/>
      <c r="ES565" s="263"/>
      <c r="ET565" s="263"/>
      <c r="EU565" s="263"/>
      <c r="EV565" s="263"/>
      <c r="EW565" s="263"/>
      <c r="EX565" s="263"/>
      <c r="EY565" s="263"/>
      <c r="EZ565" s="263"/>
      <c r="FA565" s="263"/>
      <c r="FB565" s="263"/>
      <c r="FC565" s="263"/>
      <c r="FD565" s="263"/>
      <c r="FE565" s="263"/>
      <c r="FF565" s="263"/>
      <c r="FG565" s="263"/>
      <c r="FH565" s="263"/>
      <c r="FI565" s="263"/>
      <c r="FJ565" s="263"/>
      <c r="FK565" s="263"/>
      <c r="FL565" s="263"/>
      <c r="FM565" s="263"/>
      <c r="FN565" s="263"/>
      <c r="FO565" s="263"/>
      <c r="FP565" s="263"/>
      <c r="FQ565" s="263"/>
      <c r="FR565" s="263"/>
      <c r="FS565" s="263"/>
      <c r="FT565" s="263"/>
      <c r="FU565" s="263"/>
      <c r="FV565" s="263"/>
      <c r="FW565" s="263"/>
      <c r="FX565" s="263"/>
      <c r="FY565" s="263"/>
      <c r="FZ565" s="263"/>
      <c r="GA565" s="263"/>
      <c r="GB565" s="263"/>
      <c r="GC565" s="263"/>
      <c r="GD565" s="263"/>
      <c r="GE565" s="263"/>
      <c r="GF565" s="263"/>
      <c r="GG565" s="263"/>
      <c r="GH565" s="263"/>
      <c r="GI565" s="263"/>
      <c r="GJ565" s="263"/>
      <c r="GK565" s="263"/>
      <c r="GL565" s="263"/>
      <c r="GM565" s="263"/>
      <c r="GN565" s="263"/>
      <c r="GO565" s="263"/>
      <c r="GP565" s="263"/>
      <c r="GQ565" s="263"/>
      <c r="GR565" s="263"/>
      <c r="GS565" s="263"/>
      <c r="GT565" s="263"/>
      <c r="GU565" s="263"/>
      <c r="GV565" s="263"/>
      <c r="GW565" s="263"/>
      <c r="GX565" s="263"/>
      <c r="GY565" s="263"/>
      <c r="GZ565" s="263"/>
      <c r="HA565" s="263"/>
      <c r="HB565" s="263"/>
      <c r="HC565" s="263"/>
      <c r="HD565" s="263"/>
      <c r="HE565" s="263"/>
      <c r="HF565" s="263"/>
      <c r="HG565" s="263"/>
      <c r="HH565" s="263"/>
      <c r="HI565" s="263"/>
      <c r="HJ565" s="263"/>
      <c r="HK565" s="263"/>
      <c r="HL565" s="263"/>
      <c r="HM565" s="263"/>
      <c r="HN565" s="263"/>
      <c r="HO565" s="263"/>
      <c r="HP565" s="263"/>
      <c r="HQ565" s="263"/>
      <c r="HR565" s="263"/>
      <c r="HS565" s="263"/>
      <c r="HT565" s="263"/>
      <c r="HU565" s="263"/>
      <c r="HV565" s="263"/>
      <c r="HW565" s="263"/>
      <c r="HX565" s="263"/>
      <c r="HY565" s="263"/>
      <c r="HZ565" s="263"/>
      <c r="IA565" s="263"/>
      <c r="IB565" s="263"/>
      <c r="IC565" s="263"/>
      <c r="ID565" s="263"/>
      <c r="IE565" s="263"/>
      <c r="IF565" s="263"/>
      <c r="IG565" s="263"/>
      <c r="IH565" s="263"/>
      <c r="II565" s="263"/>
      <c r="IJ565" s="263"/>
      <c r="IK565" s="263"/>
      <c r="IL565" s="263"/>
      <c r="IM565" s="263"/>
      <c r="IN565" s="263"/>
      <c r="IO565" s="263"/>
      <c r="IP565" s="263"/>
      <c r="IQ565" s="263"/>
      <c r="IR565" s="263"/>
      <c r="IS565" s="263"/>
      <c r="IT565" s="263"/>
      <c r="IU565" s="263"/>
      <c r="IV565" s="263"/>
      <c r="IW565" s="263"/>
      <c r="IX565" s="263"/>
      <c r="IY565" s="263"/>
      <c r="IZ565" s="263"/>
      <c r="JA565" s="263"/>
      <c r="JB565" s="263"/>
      <c r="JC565" s="263"/>
      <c r="JD565" s="263"/>
      <c r="JE565" s="263"/>
      <c r="JF565" s="263"/>
      <c r="JG565" s="263"/>
      <c r="JH565" s="263"/>
      <c r="JI565" s="263"/>
      <c r="JJ565" s="263"/>
      <c r="JK565" s="263"/>
      <c r="JL565" s="263"/>
      <c r="JM565" s="263"/>
      <c r="JN565" s="263"/>
      <c r="JO565" s="263"/>
      <c r="JP565" s="263"/>
      <c r="JQ565" s="263"/>
      <c r="JR565" s="263"/>
      <c r="JS565" s="263"/>
      <c r="JT565" s="263"/>
      <c r="JU565" s="263"/>
      <c r="JV565" s="263"/>
      <c r="JW565" s="263"/>
      <c r="JX565" s="263"/>
      <c r="JY565" s="263"/>
      <c r="JZ565" s="263"/>
      <c r="KA565" s="263"/>
      <c r="KB565" s="263"/>
      <c r="KC565" s="263"/>
      <c r="KD565" s="263"/>
      <c r="KE565" s="263"/>
      <c r="KF565" s="263"/>
      <c r="KG565" s="263"/>
      <c r="KH565" s="263"/>
      <c r="KI565" s="263"/>
      <c r="KJ565" s="263"/>
      <c r="KK565" s="263"/>
      <c r="KL565" s="263"/>
      <c r="KM565" s="263"/>
      <c r="KN565" s="263"/>
      <c r="KO565" s="263"/>
      <c r="KP565" s="263"/>
      <c r="KQ565" s="263"/>
      <c r="KR565" s="263"/>
      <c r="KS565" s="263"/>
      <c r="KT565" s="263"/>
      <c r="KU565" s="263"/>
      <c r="KV565" s="263"/>
      <c r="KW565" s="263"/>
      <c r="KX565" s="263"/>
      <c r="KY565" s="263"/>
      <c r="KZ565" s="263"/>
      <c r="LA565" s="263"/>
      <c r="LB565" s="263"/>
      <c r="LC565" s="263"/>
      <c r="LD565" s="263"/>
      <c r="LE565" s="263"/>
      <c r="LF565" s="263"/>
      <c r="LG565" s="263"/>
      <c r="LH565" s="263"/>
      <c r="LI565" s="263"/>
      <c r="LJ565" s="263"/>
      <c r="LK565" s="263"/>
      <c r="LL565" s="263"/>
      <c r="LM565" s="263"/>
      <c r="LN565" s="263"/>
      <c r="LO565" s="263"/>
      <c r="LP565" s="263"/>
      <c r="LQ565" s="263"/>
      <c r="LR565" s="263"/>
      <c r="LS565" s="263"/>
      <c r="LT565" s="263"/>
      <c r="LU565" s="263"/>
      <c r="LV565" s="263"/>
      <c r="LW565" s="263"/>
      <c r="LX565" s="263"/>
      <c r="LY565" s="263"/>
      <c r="LZ565" s="263"/>
      <c r="MA565" s="263"/>
      <c r="MB565" s="263"/>
      <c r="MC565" s="263"/>
      <c r="MD565" s="263"/>
      <c r="ME565" s="263"/>
      <c r="MF565" s="263"/>
      <c r="MG565" s="263"/>
      <c r="MH565" s="263"/>
      <c r="MI565" s="263"/>
      <c r="MJ565" s="263"/>
      <c r="MK565" s="263"/>
      <c r="ML565" s="263"/>
      <c r="MM565" s="263"/>
      <c r="MN565" s="263"/>
      <c r="MO565" s="263"/>
      <c r="MP565" s="263"/>
      <c r="MQ565" s="263"/>
      <c r="MR565" s="263"/>
      <c r="MS565" s="263"/>
      <c r="MT565" s="263"/>
      <c r="MU565" s="263"/>
      <c r="MV565" s="263"/>
      <c r="MW565" s="263"/>
      <c r="MX565" s="263"/>
      <c r="MY565" s="263"/>
      <c r="MZ565" s="263"/>
      <c r="NA565" s="263"/>
      <c r="NB565" s="263"/>
      <c r="NC565" s="263"/>
      <c r="ND565" s="263"/>
      <c r="NE565" s="263"/>
      <c r="NF565" s="263"/>
      <c r="NG565" s="263"/>
      <c r="NH565" s="263"/>
      <c r="NI565" s="263"/>
      <c r="NJ565" s="263"/>
      <c r="NK565" s="263"/>
      <c r="NL565" s="263"/>
      <c r="NM565" s="263"/>
      <c r="NN565" s="263"/>
      <c r="NO565" s="263"/>
      <c r="NP565" s="263"/>
      <c r="NQ565" s="263"/>
      <c r="NR565" s="263"/>
      <c r="NS565" s="263"/>
      <c r="NT565" s="263"/>
      <c r="NU565" s="263"/>
      <c r="NV565" s="263"/>
      <c r="NW565" s="263"/>
      <c r="NX565" s="263"/>
      <c r="NY565" s="263"/>
      <c r="NZ565" s="263"/>
      <c r="OA565" s="263"/>
      <c r="OB565" s="263"/>
      <c r="OC565" s="263"/>
      <c r="OD565" s="263"/>
      <c r="OE565" s="263"/>
      <c r="OF565" s="263"/>
      <c r="OG565" s="263"/>
      <c r="OH565" s="263"/>
      <c r="OI565" s="263"/>
      <c r="OJ565" s="263"/>
      <c r="OK565" s="263"/>
      <c r="OL565" s="263"/>
      <c r="OM565" s="263"/>
      <c r="ON565" s="263"/>
      <c r="OO565" s="263"/>
      <c r="OP565" s="263"/>
      <c r="OQ565" s="263"/>
      <c r="OR565" s="263"/>
      <c r="OS565" s="263"/>
      <c r="OT565" s="263"/>
      <c r="OU565" s="263"/>
      <c r="OV565" s="263"/>
      <c r="OW565" s="263"/>
      <c r="OX565" s="263"/>
      <c r="OY565" s="263"/>
      <c r="OZ565" s="263"/>
      <c r="PA565" s="263"/>
      <c r="PB565" s="263"/>
      <c r="PC565" s="263"/>
      <c r="PD565" s="263"/>
      <c r="PE565" s="263"/>
      <c r="PF565" s="263"/>
      <c r="PG565" s="263"/>
      <c r="PH565" s="263"/>
      <c r="PI565" s="263"/>
      <c r="PJ565" s="263"/>
      <c r="PK565" s="263"/>
      <c r="PL565" s="263"/>
      <c r="PM565" s="263"/>
      <c r="PN565" s="263"/>
      <c r="PO565" s="263"/>
      <c r="PP565" s="263"/>
      <c r="PQ565" s="263"/>
      <c r="PR565" s="263"/>
      <c r="PS565" s="263"/>
      <c r="PT565" s="263"/>
      <c r="PU565" s="263"/>
      <c r="PV565" s="263"/>
      <c r="PW565" s="263"/>
      <c r="PX565" s="263"/>
      <c r="PY565" s="263"/>
      <c r="PZ565" s="263"/>
      <c r="QA565" s="263"/>
      <c r="QB565" s="263"/>
      <c r="QC565" s="263"/>
      <c r="QD565" s="263"/>
      <c r="QE565" s="263"/>
      <c r="QF565" s="263"/>
      <c r="QG565" s="263"/>
      <c r="QH565" s="263"/>
      <c r="QI565" s="263"/>
      <c r="QJ565" s="263"/>
      <c r="QK565" s="263"/>
      <c r="QL565" s="263"/>
      <c r="QM565" s="263"/>
      <c r="QN565" s="263"/>
      <c r="QO565" s="263"/>
      <c r="QP565" s="263"/>
      <c r="QQ565" s="263"/>
      <c r="QR565" s="263"/>
      <c r="QS565" s="263"/>
      <c r="QT565" s="263"/>
      <c r="QU565" s="263"/>
      <c r="QV565" s="263"/>
      <c r="QW565" s="263"/>
      <c r="QX565" s="263"/>
      <c r="QY565" s="263"/>
      <c r="QZ565" s="263"/>
      <c r="RA565" s="263"/>
      <c r="RB565" s="263"/>
      <c r="RC565" s="263"/>
      <c r="RD565" s="263"/>
      <c r="RE565" s="263"/>
      <c r="RF565" s="263"/>
      <c r="RG565" s="263"/>
      <c r="RH565" s="263"/>
      <c r="RI565" s="263"/>
      <c r="RJ565" s="263"/>
      <c r="RK565" s="263"/>
      <c r="RL565" s="263"/>
      <c r="RM565" s="263"/>
      <c r="RN565" s="263"/>
      <c r="RO565" s="263"/>
      <c r="RP565" s="263"/>
      <c r="RQ565" s="263"/>
      <c r="RR565" s="263"/>
      <c r="RS565" s="263"/>
      <c r="RT565" s="263"/>
      <c r="RU565" s="263"/>
      <c r="RV565" s="263"/>
      <c r="RW565" s="263"/>
      <c r="RX565" s="263"/>
      <c r="RY565" s="263"/>
      <c r="RZ565" s="263"/>
      <c r="SA565" s="263"/>
      <c r="SB565" s="263"/>
      <c r="SC565" s="263"/>
      <c r="SD565" s="263"/>
      <c r="SE565" s="263"/>
      <c r="SF565" s="263"/>
      <c r="SG565" s="263"/>
      <c r="SH565" s="263"/>
      <c r="SI565" s="263"/>
      <c r="SJ565" s="263"/>
      <c r="SK565" s="263"/>
      <c r="SL565" s="263"/>
      <c r="SM565" s="263"/>
      <c r="SN565" s="263"/>
      <c r="SO565" s="263"/>
      <c r="SP565" s="263"/>
      <c r="SQ565" s="263"/>
      <c r="SR565" s="263"/>
      <c r="SS565" s="263"/>
      <c r="ST565" s="263"/>
      <c r="SU565" s="263"/>
      <c r="SV565" s="263"/>
      <c r="SW565" s="263"/>
      <c r="SX565" s="263"/>
      <c r="SY565" s="263"/>
      <c r="SZ565" s="263"/>
      <c r="TA565" s="263"/>
      <c r="TB565" s="263"/>
      <c r="TC565" s="263"/>
      <c r="TD565" s="263"/>
      <c r="TE565" s="263"/>
      <c r="TF565" s="263"/>
      <c r="TG565" s="263"/>
      <c r="TH565" s="263"/>
      <c r="TI565" s="263"/>
      <c r="TJ565" s="263"/>
      <c r="TK565" s="263"/>
      <c r="TL565" s="263"/>
      <c r="TM565" s="263"/>
      <c r="TN565" s="263"/>
      <c r="TO565" s="263"/>
      <c r="TP565" s="263"/>
      <c r="TQ565" s="263"/>
      <c r="TR565" s="263"/>
      <c r="TS565" s="263"/>
      <c r="TT565" s="263"/>
      <c r="TU565" s="263"/>
      <c r="TV565" s="263"/>
      <c r="TW565" s="263"/>
      <c r="TX565" s="263"/>
      <c r="TY565" s="263"/>
      <c r="TZ565" s="263"/>
      <c r="UA565" s="263"/>
      <c r="UB565" s="263"/>
      <c r="UC565" s="263"/>
      <c r="UD565" s="263"/>
      <c r="UE565" s="263"/>
      <c r="UF565" s="263"/>
      <c r="UG565" s="263"/>
      <c r="UH565" s="263"/>
      <c r="UI565" s="263"/>
      <c r="UJ565" s="263"/>
      <c r="UK565" s="263"/>
      <c r="UL565" s="263"/>
      <c r="UM565" s="263"/>
      <c r="UN565" s="263"/>
      <c r="UO565" s="263"/>
      <c r="UP565" s="263"/>
      <c r="UQ565" s="263"/>
      <c r="UR565" s="263"/>
      <c r="US565" s="263"/>
      <c r="UT565" s="263"/>
      <c r="UU565" s="263"/>
      <c r="UV565" s="263"/>
      <c r="UW565" s="263"/>
      <c r="UX565" s="263"/>
      <c r="UY565" s="263"/>
      <c r="UZ565" s="263"/>
      <c r="VA565" s="263"/>
      <c r="VB565" s="263"/>
      <c r="VC565" s="263"/>
      <c r="VD565" s="263"/>
      <c r="VE565" s="263"/>
      <c r="VF565" s="263"/>
      <c r="VG565" s="263"/>
      <c r="VH565" s="263"/>
      <c r="VI565" s="263"/>
      <c r="VJ565" s="263"/>
      <c r="VK565" s="263"/>
      <c r="VL565" s="263"/>
      <c r="VM565" s="263"/>
      <c r="VN565" s="263"/>
      <c r="VO565" s="263"/>
      <c r="VP565" s="263"/>
      <c r="VQ565" s="263"/>
      <c r="VR565" s="263"/>
      <c r="VS565" s="263"/>
      <c r="VT565" s="263"/>
      <c r="VU565" s="263"/>
      <c r="VV565" s="263"/>
      <c r="VW565" s="263"/>
      <c r="VX565" s="263"/>
      <c r="VY565" s="263"/>
      <c r="VZ565" s="263"/>
      <c r="WA565" s="263"/>
      <c r="WB565" s="263"/>
      <c r="WC565" s="263"/>
      <c r="WD565" s="263"/>
      <c r="WE565" s="263"/>
      <c r="WF565" s="263"/>
      <c r="WG565" s="263"/>
      <c r="WH565" s="263"/>
      <c r="WI565" s="263"/>
      <c r="WJ565" s="263"/>
      <c r="WK565" s="263"/>
      <c r="WL565" s="263"/>
      <c r="WM565" s="263"/>
      <c r="WN565" s="263"/>
      <c r="WO565" s="263"/>
      <c r="WP565" s="263"/>
      <c r="WQ565" s="263"/>
      <c r="WR565" s="263"/>
      <c r="WS565" s="263"/>
      <c r="WT565" s="263"/>
      <c r="WU565" s="263"/>
      <c r="WV565" s="263"/>
      <c r="WW565" s="263"/>
      <c r="WX565" s="263"/>
      <c r="WY565" s="263"/>
      <c r="WZ565" s="263"/>
      <c r="XA565" s="263"/>
      <c r="XB565" s="263"/>
      <c r="XC565" s="263"/>
      <c r="XD565" s="263"/>
      <c r="XE565" s="263"/>
      <c r="XF565" s="263"/>
      <c r="XG565" s="263"/>
      <c r="XH565" s="263"/>
      <c r="XI565" s="263"/>
      <c r="XJ565" s="263"/>
      <c r="XK565" s="263"/>
      <c r="XL565" s="263"/>
      <c r="XM565" s="263"/>
      <c r="XN565" s="263"/>
      <c r="XO565" s="263"/>
      <c r="XP565" s="263"/>
      <c r="XQ565" s="263"/>
      <c r="XR565" s="263"/>
      <c r="XS565" s="263"/>
      <c r="XT565" s="263"/>
      <c r="XU565" s="263"/>
      <c r="XV565" s="263"/>
      <c r="XW565" s="263"/>
      <c r="XX565" s="263"/>
      <c r="XY565" s="263"/>
      <c r="XZ565" s="263"/>
      <c r="YA565" s="263"/>
      <c r="YB565" s="263"/>
      <c r="YC565" s="263"/>
      <c r="YD565" s="263"/>
      <c r="YE565" s="263"/>
      <c r="YF565" s="263"/>
      <c r="YG565" s="263"/>
      <c r="YH565" s="263"/>
      <c r="YI565" s="263"/>
      <c r="YJ565" s="263"/>
      <c r="YK565" s="263"/>
      <c r="YL565" s="263"/>
      <c r="YM565" s="263"/>
      <c r="YN565" s="263"/>
      <c r="YO565" s="263"/>
      <c r="YP565" s="263"/>
      <c r="YQ565" s="263"/>
      <c r="YR565" s="263"/>
      <c r="YS565" s="263"/>
      <c r="YT565" s="263"/>
      <c r="YU565" s="263"/>
      <c r="YV565" s="263"/>
      <c r="YW565" s="263"/>
      <c r="YX565" s="263"/>
      <c r="YY565" s="263"/>
      <c r="YZ565" s="263"/>
      <c r="ZA565" s="263"/>
      <c r="ZB565" s="263"/>
      <c r="ZC565" s="263"/>
      <c r="ZD565" s="263"/>
      <c r="ZE565" s="263"/>
      <c r="ZF565" s="263"/>
      <c r="ZG565" s="263"/>
      <c r="ZH565" s="263"/>
      <c r="ZI565" s="263"/>
      <c r="ZJ565" s="263"/>
      <c r="ZK565" s="263"/>
      <c r="ZL565" s="263"/>
      <c r="ZM565" s="263"/>
      <c r="ZN565" s="263"/>
      <c r="ZO565" s="263"/>
      <c r="ZP565" s="263"/>
      <c r="ZQ565" s="263"/>
      <c r="ZR565" s="263"/>
      <c r="ZS565" s="263"/>
      <c r="ZT565" s="263"/>
      <c r="ZU565" s="263"/>
      <c r="ZV565" s="263"/>
      <c r="ZW565" s="263"/>
      <c r="ZX565" s="263"/>
      <c r="ZY565" s="263"/>
      <c r="ZZ565" s="263"/>
      <c r="AAA565" s="263"/>
      <c r="AAB565" s="263"/>
      <c r="AAC565" s="263"/>
      <c r="AAD565" s="263"/>
      <c r="AAE565" s="263"/>
      <c r="AAF565" s="263"/>
      <c r="AAG565" s="263"/>
      <c r="AAH565" s="263"/>
      <c r="AAI565" s="263"/>
      <c r="AAJ565" s="263"/>
      <c r="AAK565" s="263"/>
      <c r="AAL565" s="263"/>
      <c r="AAM565" s="263"/>
      <c r="AAN565" s="263"/>
      <c r="AAO565" s="263"/>
      <c r="AAP565" s="263"/>
      <c r="AAQ565" s="263"/>
      <c r="AAR565" s="263"/>
      <c r="AAS565" s="263"/>
      <c r="AAT565" s="263"/>
      <c r="AAU565" s="263"/>
      <c r="AAV565" s="263"/>
      <c r="AAW565" s="263"/>
      <c r="AAX565" s="263"/>
      <c r="AAY565" s="263"/>
      <c r="AAZ565" s="263"/>
      <c r="ABA565" s="263"/>
      <c r="ABB565" s="263"/>
      <c r="ABC565" s="263"/>
      <c r="ABD565" s="263"/>
      <c r="ABE565" s="263"/>
      <c r="ABF565" s="263"/>
      <c r="ABG565" s="263"/>
      <c r="ABH565" s="263"/>
      <c r="ABI565" s="263"/>
      <c r="ABJ565" s="263"/>
      <c r="ABK565" s="263"/>
      <c r="ABL565" s="263"/>
      <c r="ABM565" s="263"/>
      <c r="ABN565" s="263"/>
      <c r="ABO565" s="263"/>
      <c r="ABP565" s="263"/>
      <c r="ABQ565" s="263"/>
      <c r="ABR565" s="263"/>
      <c r="ABS565" s="263"/>
      <c r="ABT565" s="263"/>
      <c r="ABU565" s="263"/>
      <c r="ABV565" s="263"/>
      <c r="ABW565" s="263"/>
      <c r="ABX565" s="263"/>
      <c r="ABY565" s="263"/>
      <c r="ABZ565" s="263"/>
      <c r="ACA565" s="263"/>
      <c r="ACB565" s="263"/>
      <c r="ACC565" s="263"/>
      <c r="ACD565" s="263"/>
      <c r="ACE565" s="263"/>
      <c r="ACF565" s="263"/>
      <c r="ACG565" s="263"/>
      <c r="ACH565" s="263"/>
      <c r="ACI565" s="263"/>
      <c r="ACJ565" s="263"/>
      <c r="ACK565" s="263"/>
      <c r="ACL565" s="263"/>
      <c r="ACM565" s="263"/>
      <c r="ACN565" s="263"/>
      <c r="ACO565" s="263"/>
      <c r="ACP565" s="263"/>
      <c r="ACQ565" s="263"/>
      <c r="ACR565" s="263"/>
      <c r="ACS565" s="263"/>
      <c r="ACT565" s="263"/>
      <c r="ACU565" s="263"/>
      <c r="ACV565" s="263"/>
      <c r="ACW565" s="263"/>
      <c r="ACX565" s="263"/>
      <c r="ACY565" s="263"/>
      <c r="ACZ565" s="263"/>
      <c r="ADA565" s="263"/>
      <c r="ADB565" s="263"/>
      <c r="ADC565" s="263"/>
      <c r="ADD565" s="263"/>
      <c r="ADE565" s="263"/>
      <c r="ADF565" s="263"/>
      <c r="ADG565" s="263"/>
      <c r="ADH565" s="263"/>
      <c r="ADI565" s="263"/>
      <c r="ADJ565" s="263"/>
      <c r="ADK565" s="263"/>
      <c r="ADL565" s="263"/>
      <c r="ADM565" s="263"/>
      <c r="ADN565" s="263"/>
      <c r="ADO565" s="263"/>
      <c r="ADP565" s="263"/>
      <c r="ADQ565" s="263"/>
      <c r="ADR565" s="263"/>
      <c r="ADS565" s="263"/>
      <c r="ADT565" s="263"/>
      <c r="ADU565" s="263"/>
      <c r="ADV565" s="263"/>
      <c r="ADW565" s="263"/>
      <c r="ADX565" s="263"/>
      <c r="ADY565" s="263"/>
      <c r="ADZ565" s="263"/>
      <c r="AEA565" s="263"/>
      <c r="AEB565" s="263"/>
      <c r="AEC565" s="263"/>
      <c r="AED565" s="263"/>
      <c r="AEE565" s="263"/>
      <c r="AEF565" s="263"/>
      <c r="AEG565" s="263"/>
      <c r="AEH565" s="263"/>
      <c r="AEI565" s="263"/>
      <c r="AEJ565" s="263"/>
      <c r="AEK565" s="263"/>
      <c r="AEL565" s="263"/>
      <c r="AEM565" s="263"/>
      <c r="AEN565" s="263"/>
      <c r="AEO565" s="263"/>
      <c r="AEP565" s="263"/>
      <c r="AEQ565" s="263"/>
      <c r="AER565" s="263"/>
      <c r="AES565" s="263"/>
      <c r="AET565" s="263"/>
      <c r="AEU565" s="263"/>
      <c r="AEV565" s="263"/>
      <c r="AEW565" s="263"/>
      <c r="AEX565" s="263"/>
      <c r="AEY565" s="263"/>
      <c r="AEZ565" s="263"/>
      <c r="AFA565" s="263"/>
      <c r="AFB565" s="263"/>
      <c r="AFC565" s="263"/>
      <c r="AFD565" s="263"/>
      <c r="AFE565" s="263"/>
      <c r="AFF565" s="263"/>
      <c r="AFG565" s="263"/>
      <c r="AFH565" s="263"/>
      <c r="AFI565" s="263"/>
      <c r="AFJ565" s="263"/>
      <c r="AFK565" s="263"/>
      <c r="AFL565" s="263"/>
      <c r="AFM565" s="263"/>
      <c r="AFN565" s="263"/>
      <c r="AFO565" s="263"/>
      <c r="AFP565" s="263"/>
      <c r="AFQ565" s="263"/>
      <c r="AFR565" s="263"/>
      <c r="AFS565" s="263"/>
      <c r="AFT565" s="263"/>
      <c r="AFU565" s="263"/>
      <c r="AFV565" s="263"/>
      <c r="AFW565" s="263"/>
      <c r="AFX565" s="263"/>
      <c r="AFY565" s="263"/>
      <c r="AFZ565" s="263"/>
      <c r="AGA565" s="263"/>
      <c r="AGB565" s="263"/>
      <c r="AGC565" s="263"/>
      <c r="AGD565" s="263"/>
      <c r="AGE565" s="263"/>
      <c r="AGF565" s="263"/>
      <c r="AGG565" s="263"/>
      <c r="AGH565" s="263"/>
      <c r="AGI565" s="263"/>
      <c r="AGJ565" s="263"/>
      <c r="AGK565" s="263"/>
      <c r="AGL565" s="263"/>
      <c r="AGM565" s="263"/>
      <c r="AGN565" s="263"/>
      <c r="AGO565" s="263"/>
      <c r="AGP565" s="263"/>
      <c r="AGQ565" s="263"/>
      <c r="AGR565" s="263"/>
      <c r="AGS565" s="263"/>
      <c r="AGT565" s="263"/>
      <c r="AGU565" s="263"/>
      <c r="AGV565" s="263"/>
      <c r="AGW565" s="263"/>
      <c r="AGX565" s="263"/>
      <c r="AGY565" s="263"/>
      <c r="AGZ565" s="263"/>
      <c r="AHA565" s="263"/>
      <c r="AHB565" s="263"/>
      <c r="AHC565" s="263"/>
      <c r="AHD565" s="263"/>
      <c r="AHE565" s="263"/>
      <c r="AHF565" s="263"/>
      <c r="AHG565" s="263"/>
      <c r="AHH565" s="263"/>
      <c r="AHI565" s="263"/>
      <c r="AHJ565" s="263"/>
      <c r="AHK565" s="263"/>
      <c r="AHL565" s="263"/>
      <c r="AHM565" s="263"/>
      <c r="AHN565" s="263"/>
      <c r="AHO565" s="263"/>
      <c r="AHP565" s="263"/>
      <c r="AHQ565" s="263"/>
      <c r="AHR565" s="263"/>
      <c r="AHS565" s="263"/>
      <c r="AHT565" s="263"/>
      <c r="AHU565" s="263"/>
      <c r="AHV565" s="263"/>
      <c r="AHW565" s="263"/>
      <c r="AHX565" s="263"/>
      <c r="AHY565" s="263"/>
      <c r="AHZ565" s="263"/>
      <c r="AIA565" s="263"/>
      <c r="AIB565" s="263"/>
      <c r="AIC565" s="263"/>
      <c r="AID565" s="263"/>
      <c r="AIE565" s="263"/>
      <c r="AIF565" s="263"/>
      <c r="AIG565" s="263"/>
      <c r="AIH565" s="263"/>
      <c r="AII565" s="263"/>
      <c r="AIJ565" s="263"/>
      <c r="AIK565" s="263"/>
      <c r="AIL565" s="263"/>
      <c r="AIM565" s="263"/>
      <c r="AIN565" s="263"/>
      <c r="AIO565" s="263"/>
      <c r="AIP565" s="263"/>
      <c r="AIQ565" s="263"/>
      <c r="AIR565" s="263"/>
      <c r="AIS565" s="263"/>
      <c r="AIT565" s="263"/>
      <c r="AIU565" s="263"/>
      <c r="AIV565" s="263"/>
      <c r="AIW565" s="263"/>
      <c r="AIX565" s="263"/>
      <c r="AIY565" s="263"/>
      <c r="AIZ565" s="263"/>
      <c r="AJA565" s="263"/>
      <c r="AJB565" s="263"/>
      <c r="AJC565" s="263"/>
      <c r="AJD565" s="263"/>
      <c r="AJE565" s="263"/>
      <c r="AJF565" s="263"/>
      <c r="AJG565" s="263"/>
      <c r="AJH565" s="263"/>
      <c r="AJI565" s="263"/>
      <c r="AJJ565" s="263"/>
      <c r="AJK565" s="263"/>
      <c r="AJL565" s="263"/>
      <c r="AJM565" s="263"/>
      <c r="AJN565" s="263"/>
      <c r="AJO565" s="263"/>
      <c r="AJP565" s="263"/>
      <c r="AJQ565" s="263"/>
      <c r="AJR565" s="263"/>
      <c r="AJS565" s="263"/>
      <c r="AJT565" s="263"/>
      <c r="AJU565" s="263"/>
      <c r="AJV565" s="263"/>
      <c r="AJW565" s="263"/>
      <c r="AJX565" s="263"/>
      <c r="AJY565" s="263"/>
      <c r="AJZ565" s="263"/>
      <c r="AKA565" s="263"/>
      <c r="AKB565" s="263"/>
      <c r="AKC565" s="263"/>
      <c r="AKD565" s="263"/>
      <c r="AKE565" s="263"/>
      <c r="AKF565" s="263"/>
      <c r="AKG565" s="263"/>
      <c r="AKH565" s="263"/>
      <c r="AKI565" s="263"/>
      <c r="AKJ565" s="263"/>
      <c r="AKK565" s="263"/>
      <c r="AKL565" s="263"/>
      <c r="AKM565" s="263"/>
      <c r="AKN565" s="263"/>
      <c r="AKO565" s="263"/>
      <c r="AKP565" s="263"/>
      <c r="AKQ565" s="263"/>
      <c r="AKR565" s="263"/>
      <c r="AKS565" s="263"/>
      <c r="AKT565" s="263"/>
      <c r="AKU565" s="263"/>
      <c r="AKV565" s="263"/>
      <c r="AKW565" s="263"/>
      <c r="AKX565" s="263"/>
      <c r="AKY565" s="263"/>
      <c r="AKZ565" s="263"/>
      <c r="ALA565" s="263"/>
      <c r="ALB565" s="263"/>
      <c r="ALC565" s="263"/>
      <c r="ALD565" s="263"/>
      <c r="ALE565" s="263"/>
      <c r="ALF565" s="263"/>
      <c r="ALG565" s="263"/>
      <c r="ALH565" s="263"/>
      <c r="ALI565" s="263"/>
      <c r="ALJ565" s="263"/>
      <c r="ALK565" s="263"/>
      <c r="ALL565" s="263"/>
      <c r="ALM565" s="263"/>
      <c r="ALN565" s="263"/>
      <c r="ALO565" s="263"/>
      <c r="ALP565" s="263"/>
      <c r="ALQ565" s="263"/>
      <c r="ALR565" s="263"/>
      <c r="ALS565" s="263"/>
      <c r="ALT565" s="263"/>
      <c r="ALU565" s="263"/>
      <c r="ALV565" s="263"/>
      <c r="ALW565" s="263"/>
      <c r="ALX565" s="263"/>
      <c r="ALY565" s="263"/>
      <c r="ALZ565" s="263"/>
      <c r="AMA565" s="263"/>
      <c r="AMB565" s="263"/>
      <c r="AMC565" s="263"/>
      <c r="AMD565" s="263"/>
      <c r="AME565" s="263"/>
      <c r="AMF565" s="263"/>
      <c r="AMG565" s="263"/>
      <c r="AMH565" s="263"/>
      <c r="AMI565" s="263"/>
      <c r="AMJ565" s="263"/>
      <c r="AMK565" s="263"/>
      <c r="AML565" s="263"/>
      <c r="AMM565" s="263"/>
      <c r="AMN565" s="263"/>
      <c r="AMO565" s="263"/>
      <c r="AMP565" s="263"/>
      <c r="AMQ565" s="263"/>
      <c r="AMR565" s="263"/>
      <c r="AMS565" s="263"/>
      <c r="AMT565" s="263"/>
      <c r="AMU565" s="263"/>
      <c r="AMV565" s="263"/>
      <c r="AMW565" s="263"/>
      <c r="AMX565" s="263"/>
      <c r="AMY565" s="263"/>
      <c r="AMZ565" s="263"/>
      <c r="ANA565" s="263"/>
      <c r="ANB565" s="263"/>
      <c r="ANC565" s="263"/>
      <c r="AND565" s="263"/>
      <c r="ANE565" s="263"/>
      <c r="ANF565" s="263"/>
      <c r="ANG565" s="263"/>
      <c r="ANH565" s="263"/>
      <c r="ANI565" s="263"/>
      <c r="ANJ565" s="263"/>
      <c r="ANK565" s="263"/>
      <c r="ANL565" s="263"/>
      <c r="ANM565" s="263"/>
      <c r="ANN565" s="263"/>
      <c r="ANO565" s="263"/>
      <c r="ANP565" s="263"/>
      <c r="ANQ565" s="263"/>
      <c r="ANR565" s="263"/>
      <c r="ANS565" s="263"/>
      <c r="ANT565" s="263"/>
      <c r="ANU565" s="263"/>
      <c r="ANV565" s="263"/>
      <c r="ANW565" s="263"/>
      <c r="ANX565" s="263"/>
      <c r="ANY565" s="263"/>
      <c r="ANZ565" s="263"/>
      <c r="AOA565" s="263"/>
      <c r="AOB565" s="263"/>
      <c r="AOC565" s="263"/>
      <c r="AOD565" s="263"/>
      <c r="AOE565" s="263"/>
      <c r="AOF565" s="263"/>
      <c r="AOG565" s="263"/>
      <c r="AOH565" s="263"/>
      <c r="AOI565" s="263"/>
      <c r="AOJ565" s="263"/>
      <c r="AOK565" s="263"/>
      <c r="AOL565" s="263"/>
      <c r="AOM565" s="263"/>
      <c r="AON565" s="263"/>
      <c r="AOO565" s="263"/>
      <c r="AOP565" s="263"/>
      <c r="AOQ565" s="263"/>
      <c r="AOR565" s="263"/>
      <c r="AOS565" s="263"/>
      <c r="AOT565" s="263"/>
      <c r="AOU565" s="263"/>
    </row>
    <row r="566" spans="1:1087" s="264" customFormat="1">
      <c r="A566" s="332"/>
      <c r="B566" s="328"/>
      <c r="C566" s="292"/>
      <c r="D566" s="292"/>
      <c r="E566" s="292"/>
      <c r="F566" s="333"/>
      <c r="G566" s="334"/>
      <c r="H566" s="334"/>
      <c r="I566" s="335"/>
      <c r="J566" s="292"/>
      <c r="K566" s="336"/>
      <c r="L566" s="292"/>
      <c r="N566" s="263"/>
      <c r="O566" s="263"/>
      <c r="P566" s="263"/>
      <c r="Q566" s="263"/>
      <c r="R566" s="263"/>
      <c r="S566" s="263"/>
      <c r="T566" s="263"/>
      <c r="U566" s="263"/>
      <c r="V566" s="263"/>
      <c r="W566" s="263"/>
      <c r="X566" s="263"/>
      <c r="Y566" s="263"/>
      <c r="Z566" s="263"/>
      <c r="AA566" s="263"/>
      <c r="AB566" s="263"/>
      <c r="AC566" s="263"/>
      <c r="AD566" s="263"/>
      <c r="AE566" s="263"/>
      <c r="AF566" s="263"/>
      <c r="AG566" s="263"/>
      <c r="AH566" s="263"/>
      <c r="AI566" s="263"/>
      <c r="AJ566" s="263"/>
      <c r="AK566" s="263"/>
      <c r="AL566" s="263"/>
      <c r="AM566" s="263"/>
      <c r="AN566" s="263"/>
      <c r="AO566" s="263"/>
      <c r="AP566" s="263"/>
      <c r="AQ566" s="263"/>
      <c r="AR566" s="263"/>
      <c r="AS566" s="263"/>
      <c r="AT566" s="263"/>
      <c r="AU566" s="263"/>
      <c r="AV566" s="263"/>
      <c r="AW566" s="263"/>
      <c r="AX566" s="263"/>
      <c r="AY566" s="263"/>
      <c r="AZ566" s="263"/>
      <c r="BA566" s="263"/>
      <c r="BB566" s="263"/>
      <c r="BC566" s="263"/>
      <c r="BD566" s="263"/>
      <c r="BE566" s="263"/>
      <c r="BF566" s="263"/>
      <c r="BG566" s="263"/>
      <c r="BH566" s="263"/>
      <c r="BI566" s="263"/>
      <c r="BJ566" s="263"/>
      <c r="BK566" s="263"/>
      <c r="BL566" s="263"/>
      <c r="BM566" s="263"/>
      <c r="BN566" s="263"/>
      <c r="BO566" s="263"/>
      <c r="BP566" s="263"/>
      <c r="BQ566" s="263"/>
      <c r="BR566" s="263"/>
      <c r="BS566" s="263"/>
      <c r="BT566" s="263"/>
      <c r="BU566" s="263"/>
      <c r="BV566" s="263"/>
      <c r="BW566" s="263"/>
      <c r="BX566" s="263"/>
      <c r="BY566" s="263"/>
      <c r="BZ566" s="263"/>
      <c r="CA566" s="263"/>
      <c r="CB566" s="263"/>
      <c r="CC566" s="263"/>
      <c r="CD566" s="263"/>
      <c r="CE566" s="263"/>
      <c r="CF566" s="263"/>
      <c r="CG566" s="263"/>
      <c r="CH566" s="263"/>
      <c r="CI566" s="263"/>
      <c r="CJ566" s="263"/>
      <c r="CK566" s="263"/>
      <c r="CL566" s="263"/>
      <c r="CM566" s="263"/>
      <c r="CN566" s="263"/>
      <c r="CO566" s="263"/>
      <c r="CP566" s="263"/>
      <c r="CQ566" s="263"/>
      <c r="CR566" s="263"/>
      <c r="CS566" s="263"/>
      <c r="CT566" s="263"/>
      <c r="CU566" s="263"/>
      <c r="CV566" s="263"/>
      <c r="CW566" s="263"/>
      <c r="CX566" s="263"/>
      <c r="CY566" s="263"/>
      <c r="CZ566" s="263"/>
      <c r="DA566" s="263"/>
      <c r="DB566" s="263"/>
      <c r="DC566" s="263"/>
      <c r="DD566" s="263"/>
      <c r="DE566" s="263"/>
      <c r="DF566" s="263"/>
      <c r="DG566" s="263"/>
      <c r="DH566" s="263"/>
      <c r="DI566" s="263"/>
      <c r="DJ566" s="263"/>
      <c r="DK566" s="263"/>
      <c r="DL566" s="263"/>
      <c r="DM566" s="263"/>
      <c r="DN566" s="263"/>
      <c r="DO566" s="263"/>
      <c r="DP566" s="263"/>
      <c r="DQ566" s="263"/>
      <c r="DR566" s="263"/>
      <c r="DS566" s="263"/>
      <c r="DT566" s="263"/>
      <c r="DU566" s="263"/>
      <c r="DV566" s="263"/>
      <c r="DW566" s="263"/>
      <c r="DX566" s="263"/>
      <c r="DY566" s="263"/>
      <c r="DZ566" s="263"/>
      <c r="EA566" s="263"/>
      <c r="EB566" s="263"/>
      <c r="EC566" s="263"/>
      <c r="ED566" s="263"/>
      <c r="EE566" s="263"/>
      <c r="EF566" s="263"/>
      <c r="EG566" s="263"/>
      <c r="EH566" s="263"/>
      <c r="EI566" s="263"/>
      <c r="EJ566" s="263"/>
      <c r="EK566" s="263"/>
      <c r="EL566" s="263"/>
      <c r="EM566" s="263"/>
      <c r="EN566" s="263"/>
      <c r="EO566" s="263"/>
      <c r="EP566" s="263"/>
      <c r="EQ566" s="263"/>
      <c r="ER566" s="263"/>
      <c r="ES566" s="263"/>
      <c r="ET566" s="263"/>
      <c r="EU566" s="263"/>
      <c r="EV566" s="263"/>
      <c r="EW566" s="263"/>
      <c r="EX566" s="263"/>
      <c r="EY566" s="263"/>
      <c r="EZ566" s="263"/>
      <c r="FA566" s="263"/>
      <c r="FB566" s="263"/>
      <c r="FC566" s="263"/>
      <c r="FD566" s="263"/>
      <c r="FE566" s="263"/>
      <c r="FF566" s="263"/>
      <c r="FG566" s="263"/>
      <c r="FH566" s="263"/>
      <c r="FI566" s="263"/>
      <c r="FJ566" s="263"/>
      <c r="FK566" s="263"/>
      <c r="FL566" s="263"/>
      <c r="FM566" s="263"/>
      <c r="FN566" s="263"/>
      <c r="FO566" s="263"/>
      <c r="FP566" s="263"/>
      <c r="FQ566" s="263"/>
      <c r="FR566" s="263"/>
      <c r="FS566" s="263"/>
      <c r="FT566" s="263"/>
      <c r="FU566" s="263"/>
      <c r="FV566" s="263"/>
      <c r="FW566" s="263"/>
      <c r="FX566" s="263"/>
      <c r="FY566" s="263"/>
      <c r="FZ566" s="263"/>
      <c r="GA566" s="263"/>
      <c r="GB566" s="263"/>
      <c r="GC566" s="263"/>
      <c r="GD566" s="263"/>
      <c r="GE566" s="263"/>
      <c r="GF566" s="263"/>
      <c r="GG566" s="263"/>
      <c r="GH566" s="263"/>
      <c r="GI566" s="263"/>
      <c r="GJ566" s="263"/>
      <c r="GK566" s="263"/>
      <c r="GL566" s="263"/>
      <c r="GM566" s="263"/>
      <c r="GN566" s="263"/>
      <c r="GO566" s="263"/>
      <c r="GP566" s="263"/>
      <c r="GQ566" s="263"/>
      <c r="GR566" s="263"/>
      <c r="GS566" s="263"/>
      <c r="GT566" s="263"/>
      <c r="GU566" s="263"/>
      <c r="GV566" s="263"/>
      <c r="GW566" s="263"/>
      <c r="GX566" s="263"/>
      <c r="GY566" s="263"/>
      <c r="GZ566" s="263"/>
      <c r="HA566" s="263"/>
      <c r="HB566" s="263"/>
      <c r="HC566" s="263"/>
      <c r="HD566" s="263"/>
      <c r="HE566" s="263"/>
      <c r="HF566" s="263"/>
      <c r="HG566" s="263"/>
      <c r="HH566" s="263"/>
      <c r="HI566" s="263"/>
      <c r="HJ566" s="263"/>
      <c r="HK566" s="263"/>
      <c r="HL566" s="263"/>
      <c r="HM566" s="263"/>
      <c r="HN566" s="263"/>
      <c r="HO566" s="263"/>
      <c r="HP566" s="263"/>
      <c r="HQ566" s="263"/>
      <c r="HR566" s="263"/>
      <c r="HS566" s="263"/>
      <c r="HT566" s="263"/>
      <c r="HU566" s="263"/>
      <c r="HV566" s="263"/>
      <c r="HW566" s="263"/>
      <c r="HX566" s="263"/>
      <c r="HY566" s="263"/>
      <c r="HZ566" s="263"/>
      <c r="IA566" s="263"/>
      <c r="IB566" s="263"/>
      <c r="IC566" s="263"/>
      <c r="ID566" s="263"/>
      <c r="IE566" s="263"/>
      <c r="IF566" s="263"/>
      <c r="IG566" s="263"/>
      <c r="IH566" s="263"/>
      <c r="II566" s="263"/>
      <c r="IJ566" s="263"/>
      <c r="IK566" s="263"/>
      <c r="IL566" s="263"/>
      <c r="IM566" s="263"/>
      <c r="IN566" s="263"/>
      <c r="IO566" s="263"/>
      <c r="IP566" s="263"/>
      <c r="IQ566" s="263"/>
      <c r="IR566" s="263"/>
      <c r="IS566" s="263"/>
      <c r="IT566" s="263"/>
      <c r="IU566" s="263"/>
      <c r="IV566" s="263"/>
      <c r="IW566" s="263"/>
      <c r="IX566" s="263"/>
      <c r="IY566" s="263"/>
      <c r="IZ566" s="263"/>
      <c r="JA566" s="263"/>
      <c r="JB566" s="263"/>
      <c r="JC566" s="263"/>
      <c r="JD566" s="263"/>
      <c r="JE566" s="263"/>
      <c r="JF566" s="263"/>
      <c r="JG566" s="263"/>
      <c r="JH566" s="263"/>
      <c r="JI566" s="263"/>
      <c r="JJ566" s="263"/>
      <c r="JK566" s="263"/>
      <c r="JL566" s="263"/>
      <c r="JM566" s="263"/>
      <c r="JN566" s="263"/>
      <c r="JO566" s="263"/>
      <c r="JP566" s="263"/>
      <c r="JQ566" s="263"/>
      <c r="JR566" s="263"/>
      <c r="JS566" s="263"/>
      <c r="JT566" s="263"/>
      <c r="JU566" s="263"/>
      <c r="JV566" s="263"/>
      <c r="JW566" s="263"/>
      <c r="JX566" s="263"/>
      <c r="JY566" s="263"/>
      <c r="JZ566" s="263"/>
      <c r="KA566" s="263"/>
      <c r="KB566" s="263"/>
      <c r="KC566" s="263"/>
      <c r="KD566" s="263"/>
      <c r="KE566" s="263"/>
      <c r="KF566" s="263"/>
      <c r="KG566" s="263"/>
      <c r="KH566" s="263"/>
      <c r="KI566" s="263"/>
      <c r="KJ566" s="263"/>
      <c r="KK566" s="263"/>
      <c r="KL566" s="263"/>
      <c r="KM566" s="263"/>
      <c r="KN566" s="263"/>
      <c r="KO566" s="263"/>
      <c r="KP566" s="263"/>
      <c r="KQ566" s="263"/>
      <c r="KR566" s="263"/>
      <c r="KS566" s="263"/>
      <c r="KT566" s="263"/>
      <c r="KU566" s="263"/>
      <c r="KV566" s="263"/>
      <c r="KW566" s="263"/>
      <c r="KX566" s="263"/>
      <c r="KY566" s="263"/>
      <c r="KZ566" s="263"/>
      <c r="LA566" s="263"/>
      <c r="LB566" s="263"/>
      <c r="LC566" s="263"/>
      <c r="LD566" s="263"/>
      <c r="LE566" s="263"/>
      <c r="LF566" s="263"/>
      <c r="LG566" s="263"/>
      <c r="LH566" s="263"/>
      <c r="LI566" s="263"/>
      <c r="LJ566" s="263"/>
      <c r="LK566" s="263"/>
      <c r="LL566" s="263"/>
      <c r="LM566" s="263"/>
      <c r="LN566" s="263"/>
      <c r="LO566" s="263"/>
      <c r="LP566" s="263"/>
      <c r="LQ566" s="263"/>
      <c r="LR566" s="263"/>
      <c r="LS566" s="263"/>
      <c r="LT566" s="263"/>
      <c r="LU566" s="263"/>
      <c r="LV566" s="263"/>
      <c r="LW566" s="263"/>
      <c r="LX566" s="263"/>
      <c r="LY566" s="263"/>
      <c r="LZ566" s="263"/>
      <c r="MA566" s="263"/>
      <c r="MB566" s="263"/>
      <c r="MC566" s="263"/>
      <c r="MD566" s="263"/>
      <c r="ME566" s="263"/>
      <c r="MF566" s="263"/>
      <c r="MG566" s="263"/>
      <c r="MH566" s="263"/>
      <c r="MI566" s="263"/>
      <c r="MJ566" s="263"/>
      <c r="MK566" s="263"/>
      <c r="ML566" s="263"/>
      <c r="MM566" s="263"/>
      <c r="MN566" s="263"/>
      <c r="MO566" s="263"/>
      <c r="MP566" s="263"/>
      <c r="MQ566" s="263"/>
      <c r="MR566" s="263"/>
      <c r="MS566" s="263"/>
      <c r="MT566" s="263"/>
      <c r="MU566" s="263"/>
      <c r="MV566" s="263"/>
      <c r="MW566" s="263"/>
      <c r="MX566" s="263"/>
      <c r="MY566" s="263"/>
      <c r="MZ566" s="263"/>
      <c r="NA566" s="263"/>
      <c r="NB566" s="263"/>
      <c r="NC566" s="263"/>
      <c r="ND566" s="263"/>
      <c r="NE566" s="263"/>
      <c r="NF566" s="263"/>
      <c r="NG566" s="263"/>
      <c r="NH566" s="263"/>
      <c r="NI566" s="263"/>
      <c r="NJ566" s="263"/>
      <c r="NK566" s="263"/>
      <c r="NL566" s="263"/>
      <c r="NM566" s="263"/>
      <c r="NN566" s="263"/>
      <c r="NO566" s="263"/>
      <c r="NP566" s="263"/>
      <c r="NQ566" s="263"/>
      <c r="NR566" s="263"/>
      <c r="NS566" s="263"/>
      <c r="NT566" s="263"/>
      <c r="NU566" s="263"/>
      <c r="NV566" s="263"/>
      <c r="NW566" s="263"/>
      <c r="NX566" s="263"/>
      <c r="NY566" s="263"/>
      <c r="NZ566" s="263"/>
      <c r="OA566" s="263"/>
      <c r="OB566" s="263"/>
      <c r="OC566" s="263"/>
      <c r="OD566" s="263"/>
      <c r="OE566" s="263"/>
      <c r="OF566" s="263"/>
      <c r="OG566" s="263"/>
      <c r="OH566" s="263"/>
      <c r="OI566" s="263"/>
      <c r="OJ566" s="263"/>
      <c r="OK566" s="263"/>
      <c r="OL566" s="263"/>
      <c r="OM566" s="263"/>
      <c r="ON566" s="263"/>
      <c r="OO566" s="263"/>
      <c r="OP566" s="263"/>
      <c r="OQ566" s="263"/>
      <c r="OR566" s="263"/>
      <c r="OS566" s="263"/>
      <c r="OT566" s="263"/>
      <c r="OU566" s="263"/>
      <c r="OV566" s="263"/>
      <c r="OW566" s="263"/>
      <c r="OX566" s="263"/>
      <c r="OY566" s="263"/>
      <c r="OZ566" s="263"/>
      <c r="PA566" s="263"/>
      <c r="PB566" s="263"/>
      <c r="PC566" s="263"/>
      <c r="PD566" s="263"/>
      <c r="PE566" s="263"/>
      <c r="PF566" s="263"/>
      <c r="PG566" s="263"/>
      <c r="PH566" s="263"/>
      <c r="PI566" s="263"/>
      <c r="PJ566" s="263"/>
      <c r="PK566" s="263"/>
      <c r="PL566" s="263"/>
      <c r="PM566" s="263"/>
      <c r="PN566" s="263"/>
      <c r="PO566" s="263"/>
      <c r="PP566" s="263"/>
      <c r="PQ566" s="263"/>
      <c r="PR566" s="263"/>
      <c r="PS566" s="263"/>
      <c r="PT566" s="263"/>
      <c r="PU566" s="263"/>
      <c r="PV566" s="263"/>
      <c r="PW566" s="263"/>
      <c r="PX566" s="263"/>
      <c r="PY566" s="263"/>
      <c r="PZ566" s="263"/>
      <c r="QA566" s="263"/>
      <c r="QB566" s="263"/>
      <c r="QC566" s="263"/>
      <c r="QD566" s="263"/>
      <c r="QE566" s="263"/>
      <c r="QF566" s="263"/>
      <c r="QG566" s="263"/>
      <c r="QH566" s="263"/>
      <c r="QI566" s="263"/>
      <c r="QJ566" s="263"/>
      <c r="QK566" s="263"/>
      <c r="QL566" s="263"/>
      <c r="QM566" s="263"/>
      <c r="QN566" s="263"/>
      <c r="QO566" s="263"/>
      <c r="QP566" s="263"/>
      <c r="QQ566" s="263"/>
      <c r="QR566" s="263"/>
      <c r="QS566" s="263"/>
      <c r="QT566" s="263"/>
      <c r="QU566" s="263"/>
      <c r="QV566" s="263"/>
      <c r="QW566" s="263"/>
      <c r="QX566" s="263"/>
      <c r="QY566" s="263"/>
      <c r="QZ566" s="263"/>
      <c r="RA566" s="263"/>
      <c r="RB566" s="263"/>
      <c r="RC566" s="263"/>
      <c r="RD566" s="263"/>
      <c r="RE566" s="263"/>
      <c r="RF566" s="263"/>
      <c r="RG566" s="263"/>
      <c r="RH566" s="263"/>
      <c r="RI566" s="263"/>
      <c r="RJ566" s="263"/>
      <c r="RK566" s="263"/>
      <c r="RL566" s="263"/>
      <c r="RM566" s="263"/>
      <c r="RN566" s="263"/>
      <c r="RO566" s="263"/>
      <c r="RP566" s="263"/>
      <c r="RQ566" s="263"/>
      <c r="RR566" s="263"/>
      <c r="RS566" s="263"/>
      <c r="RT566" s="263"/>
      <c r="RU566" s="263"/>
      <c r="RV566" s="263"/>
      <c r="RW566" s="263"/>
      <c r="RX566" s="263"/>
      <c r="RY566" s="263"/>
      <c r="RZ566" s="263"/>
      <c r="SA566" s="263"/>
      <c r="SB566" s="263"/>
      <c r="SC566" s="263"/>
      <c r="SD566" s="263"/>
      <c r="SE566" s="263"/>
      <c r="SF566" s="263"/>
      <c r="SG566" s="263"/>
      <c r="SH566" s="263"/>
      <c r="SI566" s="263"/>
      <c r="SJ566" s="263"/>
      <c r="SK566" s="263"/>
      <c r="SL566" s="263"/>
      <c r="SM566" s="263"/>
      <c r="SN566" s="263"/>
      <c r="SO566" s="263"/>
      <c r="SP566" s="263"/>
      <c r="SQ566" s="263"/>
      <c r="SR566" s="263"/>
      <c r="SS566" s="263"/>
      <c r="ST566" s="263"/>
      <c r="SU566" s="263"/>
      <c r="SV566" s="263"/>
      <c r="SW566" s="263"/>
      <c r="SX566" s="263"/>
      <c r="SY566" s="263"/>
      <c r="SZ566" s="263"/>
      <c r="TA566" s="263"/>
      <c r="TB566" s="263"/>
      <c r="TC566" s="263"/>
      <c r="TD566" s="263"/>
      <c r="TE566" s="263"/>
      <c r="TF566" s="263"/>
      <c r="TG566" s="263"/>
      <c r="TH566" s="263"/>
      <c r="TI566" s="263"/>
      <c r="TJ566" s="263"/>
      <c r="TK566" s="263"/>
      <c r="TL566" s="263"/>
      <c r="TM566" s="263"/>
      <c r="TN566" s="263"/>
      <c r="TO566" s="263"/>
      <c r="TP566" s="263"/>
      <c r="TQ566" s="263"/>
      <c r="TR566" s="263"/>
      <c r="TS566" s="263"/>
      <c r="TT566" s="263"/>
      <c r="TU566" s="263"/>
      <c r="TV566" s="263"/>
      <c r="TW566" s="263"/>
      <c r="TX566" s="263"/>
      <c r="TY566" s="263"/>
      <c r="TZ566" s="263"/>
      <c r="UA566" s="263"/>
      <c r="UB566" s="263"/>
      <c r="UC566" s="263"/>
      <c r="UD566" s="263"/>
      <c r="UE566" s="263"/>
      <c r="UF566" s="263"/>
      <c r="UG566" s="263"/>
      <c r="UH566" s="263"/>
      <c r="UI566" s="263"/>
      <c r="UJ566" s="263"/>
      <c r="UK566" s="263"/>
      <c r="UL566" s="263"/>
      <c r="UM566" s="263"/>
      <c r="UN566" s="263"/>
      <c r="UO566" s="263"/>
      <c r="UP566" s="263"/>
      <c r="UQ566" s="263"/>
      <c r="UR566" s="263"/>
      <c r="US566" s="263"/>
      <c r="UT566" s="263"/>
      <c r="UU566" s="263"/>
      <c r="UV566" s="263"/>
      <c r="UW566" s="263"/>
      <c r="UX566" s="263"/>
      <c r="UY566" s="263"/>
      <c r="UZ566" s="263"/>
      <c r="VA566" s="263"/>
      <c r="VB566" s="263"/>
      <c r="VC566" s="263"/>
      <c r="VD566" s="263"/>
      <c r="VE566" s="263"/>
      <c r="VF566" s="263"/>
      <c r="VG566" s="263"/>
      <c r="VH566" s="263"/>
      <c r="VI566" s="263"/>
      <c r="VJ566" s="263"/>
      <c r="VK566" s="263"/>
      <c r="VL566" s="263"/>
      <c r="VM566" s="263"/>
      <c r="VN566" s="263"/>
      <c r="VO566" s="263"/>
      <c r="VP566" s="263"/>
      <c r="VQ566" s="263"/>
      <c r="VR566" s="263"/>
      <c r="VS566" s="263"/>
      <c r="VT566" s="263"/>
      <c r="VU566" s="263"/>
      <c r="VV566" s="263"/>
      <c r="VW566" s="263"/>
      <c r="VX566" s="263"/>
      <c r="VY566" s="263"/>
      <c r="VZ566" s="263"/>
      <c r="WA566" s="263"/>
      <c r="WB566" s="263"/>
      <c r="WC566" s="263"/>
      <c r="WD566" s="263"/>
      <c r="WE566" s="263"/>
      <c r="WF566" s="263"/>
      <c r="WG566" s="263"/>
      <c r="WH566" s="263"/>
      <c r="WI566" s="263"/>
      <c r="WJ566" s="263"/>
      <c r="WK566" s="263"/>
      <c r="WL566" s="263"/>
      <c r="WM566" s="263"/>
      <c r="WN566" s="263"/>
      <c r="WO566" s="263"/>
      <c r="WP566" s="263"/>
      <c r="WQ566" s="263"/>
      <c r="WR566" s="263"/>
      <c r="WS566" s="263"/>
      <c r="WT566" s="263"/>
      <c r="WU566" s="263"/>
      <c r="WV566" s="263"/>
      <c r="WW566" s="263"/>
      <c r="WX566" s="263"/>
      <c r="WY566" s="263"/>
      <c r="WZ566" s="263"/>
      <c r="XA566" s="263"/>
      <c r="XB566" s="263"/>
      <c r="XC566" s="263"/>
      <c r="XD566" s="263"/>
      <c r="XE566" s="263"/>
      <c r="XF566" s="263"/>
      <c r="XG566" s="263"/>
      <c r="XH566" s="263"/>
      <c r="XI566" s="263"/>
      <c r="XJ566" s="263"/>
      <c r="XK566" s="263"/>
      <c r="XL566" s="263"/>
      <c r="XM566" s="263"/>
      <c r="XN566" s="263"/>
      <c r="XO566" s="263"/>
      <c r="XP566" s="263"/>
      <c r="XQ566" s="263"/>
      <c r="XR566" s="263"/>
      <c r="XS566" s="263"/>
      <c r="XT566" s="263"/>
      <c r="XU566" s="263"/>
      <c r="XV566" s="263"/>
      <c r="XW566" s="263"/>
      <c r="XX566" s="263"/>
      <c r="XY566" s="263"/>
      <c r="XZ566" s="263"/>
      <c r="YA566" s="263"/>
      <c r="YB566" s="263"/>
      <c r="YC566" s="263"/>
      <c r="YD566" s="263"/>
      <c r="YE566" s="263"/>
      <c r="YF566" s="263"/>
      <c r="YG566" s="263"/>
      <c r="YH566" s="263"/>
      <c r="YI566" s="263"/>
      <c r="YJ566" s="263"/>
      <c r="YK566" s="263"/>
      <c r="YL566" s="263"/>
      <c r="YM566" s="263"/>
      <c r="YN566" s="263"/>
      <c r="YO566" s="263"/>
      <c r="YP566" s="263"/>
      <c r="YQ566" s="263"/>
      <c r="YR566" s="263"/>
      <c r="YS566" s="263"/>
      <c r="YT566" s="263"/>
      <c r="YU566" s="263"/>
      <c r="YV566" s="263"/>
      <c r="YW566" s="263"/>
      <c r="YX566" s="263"/>
      <c r="YY566" s="263"/>
      <c r="YZ566" s="263"/>
      <c r="ZA566" s="263"/>
      <c r="ZB566" s="263"/>
      <c r="ZC566" s="263"/>
      <c r="ZD566" s="263"/>
      <c r="ZE566" s="263"/>
      <c r="ZF566" s="263"/>
      <c r="ZG566" s="263"/>
      <c r="ZH566" s="263"/>
      <c r="ZI566" s="263"/>
      <c r="ZJ566" s="263"/>
      <c r="ZK566" s="263"/>
      <c r="ZL566" s="263"/>
      <c r="ZM566" s="263"/>
      <c r="ZN566" s="263"/>
      <c r="ZO566" s="263"/>
      <c r="ZP566" s="263"/>
      <c r="ZQ566" s="263"/>
      <c r="ZR566" s="263"/>
      <c r="ZS566" s="263"/>
      <c r="ZT566" s="263"/>
      <c r="ZU566" s="263"/>
      <c r="ZV566" s="263"/>
      <c r="ZW566" s="263"/>
      <c r="ZX566" s="263"/>
      <c r="ZY566" s="263"/>
      <c r="ZZ566" s="263"/>
      <c r="AAA566" s="263"/>
      <c r="AAB566" s="263"/>
      <c r="AAC566" s="263"/>
      <c r="AAD566" s="263"/>
      <c r="AAE566" s="263"/>
      <c r="AAF566" s="263"/>
      <c r="AAG566" s="263"/>
      <c r="AAH566" s="263"/>
      <c r="AAI566" s="263"/>
      <c r="AAJ566" s="263"/>
      <c r="AAK566" s="263"/>
      <c r="AAL566" s="263"/>
      <c r="AAM566" s="263"/>
      <c r="AAN566" s="263"/>
      <c r="AAO566" s="263"/>
      <c r="AAP566" s="263"/>
      <c r="AAQ566" s="263"/>
      <c r="AAR566" s="263"/>
      <c r="AAS566" s="263"/>
      <c r="AAT566" s="263"/>
      <c r="AAU566" s="263"/>
      <c r="AAV566" s="263"/>
      <c r="AAW566" s="263"/>
      <c r="AAX566" s="263"/>
      <c r="AAY566" s="263"/>
      <c r="AAZ566" s="263"/>
      <c r="ABA566" s="263"/>
      <c r="ABB566" s="263"/>
      <c r="ABC566" s="263"/>
      <c r="ABD566" s="263"/>
      <c r="ABE566" s="263"/>
      <c r="ABF566" s="263"/>
      <c r="ABG566" s="263"/>
      <c r="ABH566" s="263"/>
      <c r="ABI566" s="263"/>
      <c r="ABJ566" s="263"/>
      <c r="ABK566" s="263"/>
      <c r="ABL566" s="263"/>
      <c r="ABM566" s="263"/>
      <c r="ABN566" s="263"/>
      <c r="ABO566" s="263"/>
      <c r="ABP566" s="263"/>
      <c r="ABQ566" s="263"/>
      <c r="ABR566" s="263"/>
      <c r="ABS566" s="263"/>
      <c r="ABT566" s="263"/>
      <c r="ABU566" s="263"/>
      <c r="ABV566" s="263"/>
      <c r="ABW566" s="263"/>
      <c r="ABX566" s="263"/>
      <c r="ABY566" s="263"/>
      <c r="ABZ566" s="263"/>
      <c r="ACA566" s="263"/>
      <c r="ACB566" s="263"/>
      <c r="ACC566" s="263"/>
      <c r="ACD566" s="263"/>
      <c r="ACE566" s="263"/>
      <c r="ACF566" s="263"/>
      <c r="ACG566" s="263"/>
      <c r="ACH566" s="263"/>
      <c r="ACI566" s="263"/>
      <c r="ACJ566" s="263"/>
      <c r="ACK566" s="263"/>
      <c r="ACL566" s="263"/>
      <c r="ACM566" s="263"/>
      <c r="ACN566" s="263"/>
      <c r="ACO566" s="263"/>
      <c r="ACP566" s="263"/>
      <c r="ACQ566" s="263"/>
      <c r="ACR566" s="263"/>
      <c r="ACS566" s="263"/>
      <c r="ACT566" s="263"/>
      <c r="ACU566" s="263"/>
      <c r="ACV566" s="263"/>
      <c r="ACW566" s="263"/>
      <c r="ACX566" s="263"/>
      <c r="ACY566" s="263"/>
      <c r="ACZ566" s="263"/>
      <c r="ADA566" s="263"/>
      <c r="ADB566" s="263"/>
      <c r="ADC566" s="263"/>
      <c r="ADD566" s="263"/>
      <c r="ADE566" s="263"/>
      <c r="ADF566" s="263"/>
      <c r="ADG566" s="263"/>
      <c r="ADH566" s="263"/>
      <c r="ADI566" s="263"/>
      <c r="ADJ566" s="263"/>
      <c r="ADK566" s="263"/>
      <c r="ADL566" s="263"/>
      <c r="ADM566" s="263"/>
      <c r="ADN566" s="263"/>
      <c r="ADO566" s="263"/>
      <c r="ADP566" s="263"/>
      <c r="ADQ566" s="263"/>
      <c r="ADR566" s="263"/>
      <c r="ADS566" s="263"/>
      <c r="ADT566" s="263"/>
      <c r="ADU566" s="263"/>
      <c r="ADV566" s="263"/>
      <c r="ADW566" s="263"/>
      <c r="ADX566" s="263"/>
      <c r="ADY566" s="263"/>
      <c r="ADZ566" s="263"/>
      <c r="AEA566" s="263"/>
      <c r="AEB566" s="263"/>
      <c r="AEC566" s="263"/>
      <c r="AED566" s="263"/>
      <c r="AEE566" s="263"/>
      <c r="AEF566" s="263"/>
      <c r="AEG566" s="263"/>
      <c r="AEH566" s="263"/>
      <c r="AEI566" s="263"/>
      <c r="AEJ566" s="263"/>
      <c r="AEK566" s="263"/>
      <c r="AEL566" s="263"/>
      <c r="AEM566" s="263"/>
      <c r="AEN566" s="263"/>
      <c r="AEO566" s="263"/>
      <c r="AEP566" s="263"/>
      <c r="AEQ566" s="263"/>
      <c r="AER566" s="263"/>
      <c r="AES566" s="263"/>
      <c r="AET566" s="263"/>
      <c r="AEU566" s="263"/>
      <c r="AEV566" s="263"/>
      <c r="AEW566" s="263"/>
      <c r="AEX566" s="263"/>
      <c r="AEY566" s="263"/>
      <c r="AEZ566" s="263"/>
      <c r="AFA566" s="263"/>
      <c r="AFB566" s="263"/>
      <c r="AFC566" s="263"/>
      <c r="AFD566" s="263"/>
      <c r="AFE566" s="263"/>
      <c r="AFF566" s="263"/>
      <c r="AFG566" s="263"/>
      <c r="AFH566" s="263"/>
      <c r="AFI566" s="263"/>
      <c r="AFJ566" s="263"/>
      <c r="AFK566" s="263"/>
      <c r="AFL566" s="263"/>
      <c r="AFM566" s="263"/>
      <c r="AFN566" s="263"/>
      <c r="AFO566" s="263"/>
      <c r="AFP566" s="263"/>
      <c r="AFQ566" s="263"/>
      <c r="AFR566" s="263"/>
      <c r="AFS566" s="263"/>
      <c r="AFT566" s="263"/>
      <c r="AFU566" s="263"/>
      <c r="AFV566" s="263"/>
      <c r="AFW566" s="263"/>
      <c r="AFX566" s="263"/>
      <c r="AFY566" s="263"/>
      <c r="AFZ566" s="263"/>
      <c r="AGA566" s="263"/>
      <c r="AGB566" s="263"/>
      <c r="AGC566" s="263"/>
      <c r="AGD566" s="263"/>
      <c r="AGE566" s="263"/>
      <c r="AGF566" s="263"/>
      <c r="AGG566" s="263"/>
      <c r="AGH566" s="263"/>
      <c r="AGI566" s="263"/>
      <c r="AGJ566" s="263"/>
      <c r="AGK566" s="263"/>
      <c r="AGL566" s="263"/>
      <c r="AGM566" s="263"/>
      <c r="AGN566" s="263"/>
      <c r="AGO566" s="263"/>
      <c r="AGP566" s="263"/>
      <c r="AGQ566" s="263"/>
      <c r="AGR566" s="263"/>
      <c r="AGS566" s="263"/>
      <c r="AGT566" s="263"/>
      <c r="AGU566" s="263"/>
      <c r="AGV566" s="263"/>
      <c r="AGW566" s="263"/>
      <c r="AGX566" s="263"/>
      <c r="AGY566" s="263"/>
      <c r="AGZ566" s="263"/>
      <c r="AHA566" s="263"/>
      <c r="AHB566" s="263"/>
      <c r="AHC566" s="263"/>
      <c r="AHD566" s="263"/>
      <c r="AHE566" s="263"/>
      <c r="AHF566" s="263"/>
      <c r="AHG566" s="263"/>
      <c r="AHH566" s="263"/>
      <c r="AHI566" s="263"/>
      <c r="AHJ566" s="263"/>
      <c r="AHK566" s="263"/>
      <c r="AHL566" s="263"/>
      <c r="AHM566" s="263"/>
      <c r="AHN566" s="263"/>
      <c r="AHO566" s="263"/>
      <c r="AHP566" s="263"/>
      <c r="AHQ566" s="263"/>
      <c r="AHR566" s="263"/>
      <c r="AHS566" s="263"/>
      <c r="AHT566" s="263"/>
      <c r="AHU566" s="263"/>
      <c r="AHV566" s="263"/>
      <c r="AHW566" s="263"/>
      <c r="AHX566" s="263"/>
      <c r="AHY566" s="263"/>
      <c r="AHZ566" s="263"/>
      <c r="AIA566" s="263"/>
      <c r="AIB566" s="263"/>
      <c r="AIC566" s="263"/>
      <c r="AID566" s="263"/>
      <c r="AIE566" s="263"/>
      <c r="AIF566" s="263"/>
      <c r="AIG566" s="263"/>
      <c r="AIH566" s="263"/>
      <c r="AII566" s="263"/>
      <c r="AIJ566" s="263"/>
      <c r="AIK566" s="263"/>
      <c r="AIL566" s="263"/>
      <c r="AIM566" s="263"/>
      <c r="AIN566" s="263"/>
      <c r="AIO566" s="263"/>
      <c r="AIP566" s="263"/>
      <c r="AIQ566" s="263"/>
      <c r="AIR566" s="263"/>
      <c r="AIS566" s="263"/>
      <c r="AIT566" s="263"/>
      <c r="AIU566" s="263"/>
      <c r="AIV566" s="263"/>
      <c r="AIW566" s="263"/>
      <c r="AIX566" s="263"/>
      <c r="AIY566" s="263"/>
      <c r="AIZ566" s="263"/>
      <c r="AJA566" s="263"/>
      <c r="AJB566" s="263"/>
      <c r="AJC566" s="263"/>
      <c r="AJD566" s="263"/>
      <c r="AJE566" s="263"/>
      <c r="AJF566" s="263"/>
      <c r="AJG566" s="263"/>
      <c r="AJH566" s="263"/>
      <c r="AJI566" s="263"/>
      <c r="AJJ566" s="263"/>
      <c r="AJK566" s="263"/>
      <c r="AJL566" s="263"/>
      <c r="AJM566" s="263"/>
      <c r="AJN566" s="263"/>
      <c r="AJO566" s="263"/>
      <c r="AJP566" s="263"/>
      <c r="AJQ566" s="263"/>
      <c r="AJR566" s="263"/>
      <c r="AJS566" s="263"/>
      <c r="AJT566" s="263"/>
      <c r="AJU566" s="263"/>
      <c r="AJV566" s="263"/>
      <c r="AJW566" s="263"/>
      <c r="AJX566" s="263"/>
      <c r="AJY566" s="263"/>
      <c r="AJZ566" s="263"/>
      <c r="AKA566" s="263"/>
      <c r="AKB566" s="263"/>
      <c r="AKC566" s="263"/>
      <c r="AKD566" s="263"/>
      <c r="AKE566" s="263"/>
      <c r="AKF566" s="263"/>
      <c r="AKG566" s="263"/>
      <c r="AKH566" s="263"/>
      <c r="AKI566" s="263"/>
      <c r="AKJ566" s="263"/>
      <c r="AKK566" s="263"/>
      <c r="AKL566" s="263"/>
      <c r="AKM566" s="263"/>
      <c r="AKN566" s="263"/>
      <c r="AKO566" s="263"/>
      <c r="AKP566" s="263"/>
      <c r="AKQ566" s="263"/>
      <c r="AKR566" s="263"/>
      <c r="AKS566" s="263"/>
      <c r="AKT566" s="263"/>
      <c r="AKU566" s="263"/>
      <c r="AKV566" s="263"/>
      <c r="AKW566" s="263"/>
      <c r="AKX566" s="263"/>
      <c r="AKY566" s="263"/>
      <c r="AKZ566" s="263"/>
      <c r="ALA566" s="263"/>
      <c r="ALB566" s="263"/>
      <c r="ALC566" s="263"/>
      <c r="ALD566" s="263"/>
      <c r="ALE566" s="263"/>
      <c r="ALF566" s="263"/>
      <c r="ALG566" s="263"/>
      <c r="ALH566" s="263"/>
      <c r="ALI566" s="263"/>
      <c r="ALJ566" s="263"/>
      <c r="ALK566" s="263"/>
      <c r="ALL566" s="263"/>
      <c r="ALM566" s="263"/>
      <c r="ALN566" s="263"/>
      <c r="ALO566" s="263"/>
      <c r="ALP566" s="263"/>
      <c r="ALQ566" s="263"/>
      <c r="ALR566" s="263"/>
      <c r="ALS566" s="263"/>
      <c r="ALT566" s="263"/>
      <c r="ALU566" s="263"/>
      <c r="ALV566" s="263"/>
      <c r="ALW566" s="263"/>
      <c r="ALX566" s="263"/>
      <c r="ALY566" s="263"/>
      <c r="ALZ566" s="263"/>
      <c r="AMA566" s="263"/>
      <c r="AMB566" s="263"/>
      <c r="AMC566" s="263"/>
      <c r="AMD566" s="263"/>
      <c r="AME566" s="263"/>
      <c r="AMF566" s="263"/>
      <c r="AMG566" s="263"/>
      <c r="AMH566" s="263"/>
      <c r="AMI566" s="263"/>
      <c r="AMJ566" s="263"/>
      <c r="AMK566" s="263"/>
      <c r="AML566" s="263"/>
      <c r="AMM566" s="263"/>
      <c r="AMN566" s="263"/>
      <c r="AMO566" s="263"/>
      <c r="AMP566" s="263"/>
      <c r="AMQ566" s="263"/>
      <c r="AMR566" s="263"/>
      <c r="AMS566" s="263"/>
      <c r="AMT566" s="263"/>
      <c r="AMU566" s="263"/>
      <c r="AMV566" s="263"/>
      <c r="AMW566" s="263"/>
      <c r="AMX566" s="263"/>
      <c r="AMY566" s="263"/>
      <c r="AMZ566" s="263"/>
      <c r="ANA566" s="263"/>
      <c r="ANB566" s="263"/>
      <c r="ANC566" s="263"/>
      <c r="AND566" s="263"/>
      <c r="ANE566" s="263"/>
      <c r="ANF566" s="263"/>
      <c r="ANG566" s="263"/>
      <c r="ANH566" s="263"/>
      <c r="ANI566" s="263"/>
      <c r="ANJ566" s="263"/>
      <c r="ANK566" s="263"/>
      <c r="ANL566" s="263"/>
      <c r="ANM566" s="263"/>
      <c r="ANN566" s="263"/>
      <c r="ANO566" s="263"/>
      <c r="ANP566" s="263"/>
      <c r="ANQ566" s="263"/>
      <c r="ANR566" s="263"/>
      <c r="ANS566" s="263"/>
      <c r="ANT566" s="263"/>
      <c r="ANU566" s="263"/>
      <c r="ANV566" s="263"/>
      <c r="ANW566" s="263"/>
      <c r="ANX566" s="263"/>
      <c r="ANY566" s="263"/>
      <c r="ANZ566" s="263"/>
      <c r="AOA566" s="263"/>
      <c r="AOB566" s="263"/>
      <c r="AOC566" s="263"/>
      <c r="AOD566" s="263"/>
      <c r="AOE566" s="263"/>
      <c r="AOF566" s="263"/>
      <c r="AOG566" s="263"/>
      <c r="AOH566" s="263"/>
      <c r="AOI566" s="263"/>
      <c r="AOJ566" s="263"/>
      <c r="AOK566" s="263"/>
      <c r="AOL566" s="263"/>
      <c r="AOM566" s="263"/>
      <c r="AON566" s="263"/>
      <c r="AOO566" s="263"/>
      <c r="AOP566" s="263"/>
      <c r="AOQ566" s="263"/>
      <c r="AOR566" s="263"/>
      <c r="AOS566" s="263"/>
      <c r="AOT566" s="263"/>
      <c r="AOU566" s="263"/>
    </row>
    <row r="567" spans="1:1087" s="264" customFormat="1">
      <c r="A567" s="332"/>
      <c r="B567" s="328"/>
      <c r="C567" s="292"/>
      <c r="D567" s="292"/>
      <c r="E567" s="292"/>
      <c r="F567" s="333"/>
      <c r="G567" s="334"/>
      <c r="H567" s="334"/>
      <c r="I567" s="335"/>
      <c r="J567" s="292"/>
      <c r="K567" s="336"/>
      <c r="L567" s="292"/>
      <c r="N567" s="263"/>
      <c r="O567" s="263"/>
      <c r="P567" s="263"/>
      <c r="Q567" s="263"/>
      <c r="R567" s="263"/>
      <c r="S567" s="263"/>
      <c r="T567" s="263"/>
      <c r="U567" s="263"/>
      <c r="V567" s="263"/>
      <c r="W567" s="263"/>
      <c r="X567" s="263"/>
      <c r="Y567" s="263"/>
      <c r="Z567" s="263"/>
      <c r="AA567" s="263"/>
      <c r="AB567" s="263"/>
      <c r="AC567" s="263"/>
      <c r="AD567" s="263"/>
      <c r="AE567" s="263"/>
      <c r="AF567" s="263"/>
      <c r="AG567" s="263"/>
      <c r="AH567" s="263"/>
      <c r="AI567" s="263"/>
      <c r="AJ567" s="263"/>
      <c r="AK567" s="263"/>
      <c r="AL567" s="263"/>
      <c r="AM567" s="263"/>
      <c r="AN567" s="263"/>
      <c r="AO567" s="263"/>
      <c r="AP567" s="263"/>
      <c r="AQ567" s="263"/>
      <c r="AR567" s="263"/>
      <c r="AS567" s="263"/>
      <c r="AT567" s="263"/>
      <c r="AU567" s="263"/>
      <c r="AV567" s="263"/>
      <c r="AW567" s="263"/>
      <c r="AX567" s="263"/>
      <c r="AY567" s="263"/>
      <c r="AZ567" s="263"/>
      <c r="BA567" s="263"/>
      <c r="BB567" s="263"/>
      <c r="BC567" s="263"/>
      <c r="BD567" s="263"/>
      <c r="BE567" s="263"/>
      <c r="BF567" s="263"/>
      <c r="BG567" s="263"/>
      <c r="BH567" s="263"/>
      <c r="BI567" s="263"/>
      <c r="BJ567" s="263"/>
      <c r="BK567" s="263"/>
      <c r="BL567" s="263"/>
      <c r="BM567" s="263"/>
      <c r="BN567" s="263"/>
      <c r="BO567" s="263"/>
      <c r="BP567" s="263"/>
      <c r="BQ567" s="263"/>
      <c r="BR567" s="263"/>
      <c r="BS567" s="263"/>
      <c r="BT567" s="263"/>
      <c r="BU567" s="263"/>
      <c r="BV567" s="263"/>
      <c r="BW567" s="263"/>
      <c r="BX567" s="263"/>
      <c r="BY567" s="263"/>
      <c r="BZ567" s="263"/>
      <c r="CA567" s="263"/>
      <c r="CB567" s="263"/>
      <c r="CC567" s="263"/>
      <c r="CD567" s="263"/>
      <c r="CE567" s="263"/>
      <c r="CF567" s="263"/>
      <c r="CG567" s="263"/>
      <c r="CH567" s="263"/>
      <c r="CI567" s="263"/>
      <c r="CJ567" s="263"/>
      <c r="CK567" s="263"/>
      <c r="CL567" s="263"/>
      <c r="CM567" s="263"/>
      <c r="CN567" s="263"/>
      <c r="CO567" s="263"/>
      <c r="CP567" s="263"/>
      <c r="CQ567" s="263"/>
      <c r="CR567" s="263"/>
      <c r="CS567" s="263"/>
      <c r="CT567" s="263"/>
      <c r="CU567" s="263"/>
      <c r="CV567" s="263"/>
      <c r="CW567" s="263"/>
      <c r="CX567" s="263"/>
      <c r="CY567" s="263"/>
      <c r="CZ567" s="263"/>
      <c r="DA567" s="263"/>
      <c r="DB567" s="263"/>
      <c r="DC567" s="263"/>
      <c r="DD567" s="263"/>
      <c r="DE567" s="263"/>
      <c r="DF567" s="263"/>
      <c r="DG567" s="263"/>
      <c r="DH567" s="263"/>
      <c r="DI567" s="263"/>
      <c r="DJ567" s="263"/>
      <c r="DK567" s="263"/>
      <c r="DL567" s="263"/>
      <c r="DM567" s="263"/>
      <c r="DN567" s="263"/>
      <c r="DO567" s="263"/>
      <c r="DP567" s="263"/>
      <c r="DQ567" s="263"/>
      <c r="DR567" s="263"/>
      <c r="DS567" s="263"/>
      <c r="DT567" s="263"/>
      <c r="DU567" s="263"/>
      <c r="DV567" s="263"/>
      <c r="DW567" s="263"/>
      <c r="DX567" s="263"/>
      <c r="DY567" s="263"/>
      <c r="DZ567" s="263"/>
      <c r="EA567" s="263"/>
      <c r="EB567" s="263"/>
      <c r="EC567" s="263"/>
      <c r="ED567" s="263"/>
      <c r="EE567" s="263"/>
      <c r="EF567" s="263"/>
      <c r="EG567" s="263"/>
      <c r="EH567" s="263"/>
      <c r="EI567" s="263"/>
      <c r="EJ567" s="263"/>
      <c r="EK567" s="263"/>
      <c r="EL567" s="263"/>
      <c r="EM567" s="263"/>
      <c r="EN567" s="263"/>
      <c r="EO567" s="263"/>
      <c r="EP567" s="263"/>
      <c r="EQ567" s="263"/>
      <c r="ER567" s="263"/>
      <c r="ES567" s="263"/>
      <c r="ET567" s="263"/>
      <c r="EU567" s="263"/>
      <c r="EV567" s="263"/>
      <c r="EW567" s="263"/>
      <c r="EX567" s="263"/>
      <c r="EY567" s="263"/>
      <c r="EZ567" s="263"/>
      <c r="FA567" s="263"/>
      <c r="FB567" s="263"/>
      <c r="FC567" s="263"/>
      <c r="FD567" s="263"/>
      <c r="FE567" s="263"/>
      <c r="FF567" s="263"/>
      <c r="FG567" s="263"/>
      <c r="FH567" s="263"/>
      <c r="FI567" s="263"/>
      <c r="FJ567" s="263"/>
      <c r="FK567" s="263"/>
      <c r="FL567" s="263"/>
      <c r="FM567" s="263"/>
      <c r="FN567" s="263"/>
      <c r="FO567" s="263"/>
      <c r="FP567" s="263"/>
      <c r="FQ567" s="263"/>
      <c r="FR567" s="263"/>
      <c r="FS567" s="263"/>
      <c r="FT567" s="263"/>
      <c r="FU567" s="263"/>
      <c r="FV567" s="263"/>
      <c r="FW567" s="263"/>
      <c r="FX567" s="263"/>
      <c r="FY567" s="263"/>
      <c r="FZ567" s="263"/>
      <c r="GA567" s="263"/>
      <c r="GB567" s="263"/>
      <c r="GC567" s="263"/>
      <c r="GD567" s="263"/>
      <c r="GE567" s="263"/>
      <c r="GF567" s="263"/>
      <c r="GG567" s="263"/>
      <c r="GH567" s="263"/>
      <c r="GI567" s="263"/>
      <c r="GJ567" s="263"/>
      <c r="GK567" s="263"/>
      <c r="GL567" s="263"/>
      <c r="GM567" s="263"/>
      <c r="GN567" s="263"/>
      <c r="GO567" s="263"/>
      <c r="GP567" s="263"/>
      <c r="GQ567" s="263"/>
      <c r="GR567" s="263"/>
      <c r="GS567" s="263"/>
      <c r="GT567" s="263"/>
      <c r="GU567" s="263"/>
      <c r="GV567" s="263"/>
      <c r="GW567" s="263"/>
      <c r="GX567" s="263"/>
      <c r="GY567" s="263"/>
      <c r="GZ567" s="263"/>
      <c r="HA567" s="263"/>
      <c r="HB567" s="263"/>
      <c r="HC567" s="263"/>
      <c r="HD567" s="263"/>
      <c r="HE567" s="263"/>
      <c r="HF567" s="263"/>
      <c r="HG567" s="263"/>
      <c r="HH567" s="263"/>
      <c r="HI567" s="263"/>
      <c r="HJ567" s="263"/>
      <c r="HK567" s="263"/>
      <c r="HL567" s="263"/>
      <c r="HM567" s="263"/>
      <c r="HN567" s="263"/>
      <c r="HO567" s="263"/>
      <c r="HP567" s="263"/>
      <c r="HQ567" s="263"/>
      <c r="HR567" s="263"/>
      <c r="HS567" s="263"/>
      <c r="HT567" s="263"/>
      <c r="HU567" s="263"/>
      <c r="HV567" s="263"/>
      <c r="HW567" s="263"/>
      <c r="HX567" s="263"/>
      <c r="HY567" s="263"/>
      <c r="HZ567" s="263"/>
      <c r="IA567" s="263"/>
      <c r="IB567" s="263"/>
      <c r="IC567" s="263"/>
      <c r="ID567" s="263"/>
      <c r="IE567" s="263"/>
      <c r="IF567" s="263"/>
      <c r="IG567" s="263"/>
      <c r="IH567" s="263"/>
      <c r="II567" s="263"/>
      <c r="IJ567" s="263"/>
      <c r="IK567" s="263"/>
      <c r="IL567" s="263"/>
      <c r="IM567" s="263"/>
      <c r="IN567" s="263"/>
      <c r="IO567" s="263"/>
      <c r="IP567" s="263"/>
      <c r="IQ567" s="263"/>
      <c r="IR567" s="263"/>
      <c r="IS567" s="263"/>
      <c r="IT567" s="263"/>
      <c r="IU567" s="263"/>
      <c r="IV567" s="263"/>
      <c r="IW567" s="263"/>
      <c r="IX567" s="263"/>
      <c r="IY567" s="263"/>
      <c r="IZ567" s="263"/>
      <c r="JA567" s="263"/>
      <c r="JB567" s="263"/>
      <c r="JC567" s="263"/>
      <c r="JD567" s="263"/>
      <c r="JE567" s="263"/>
      <c r="JF567" s="263"/>
      <c r="JG567" s="263"/>
      <c r="JH567" s="263"/>
      <c r="JI567" s="263"/>
      <c r="JJ567" s="263"/>
      <c r="JK567" s="263"/>
      <c r="JL567" s="263"/>
      <c r="JM567" s="263"/>
      <c r="JN567" s="263"/>
      <c r="JO567" s="263"/>
      <c r="JP567" s="263"/>
      <c r="JQ567" s="263"/>
      <c r="JR567" s="263"/>
      <c r="JS567" s="263"/>
      <c r="JT567" s="263"/>
      <c r="JU567" s="263"/>
      <c r="JV567" s="263"/>
      <c r="JW567" s="263"/>
      <c r="JX567" s="263"/>
      <c r="JY567" s="263"/>
      <c r="JZ567" s="263"/>
      <c r="KA567" s="263"/>
      <c r="KB567" s="263"/>
      <c r="KC567" s="263"/>
      <c r="KD567" s="263"/>
      <c r="KE567" s="263"/>
      <c r="KF567" s="263"/>
      <c r="KG567" s="263"/>
      <c r="KH567" s="263"/>
      <c r="KI567" s="263"/>
      <c r="KJ567" s="263"/>
      <c r="KK567" s="263"/>
      <c r="KL567" s="263"/>
      <c r="KM567" s="263"/>
      <c r="KN567" s="263"/>
      <c r="KO567" s="263"/>
      <c r="KP567" s="263"/>
      <c r="KQ567" s="263"/>
      <c r="KR567" s="263"/>
      <c r="KS567" s="263"/>
      <c r="KT567" s="263"/>
      <c r="KU567" s="263"/>
      <c r="KV567" s="263"/>
      <c r="KW567" s="263"/>
      <c r="KX567" s="263"/>
      <c r="KY567" s="263"/>
      <c r="KZ567" s="263"/>
      <c r="LA567" s="263"/>
      <c r="LB567" s="263"/>
      <c r="LC567" s="263"/>
      <c r="LD567" s="263"/>
      <c r="LE567" s="263"/>
      <c r="LF567" s="263"/>
      <c r="LG567" s="263"/>
      <c r="LH567" s="263"/>
      <c r="LI567" s="263"/>
      <c r="LJ567" s="263"/>
      <c r="LK567" s="263"/>
      <c r="LL567" s="263"/>
      <c r="LM567" s="263"/>
      <c r="LN567" s="263"/>
      <c r="LO567" s="263"/>
      <c r="LP567" s="263"/>
      <c r="LQ567" s="263"/>
      <c r="LR567" s="263"/>
      <c r="LS567" s="263"/>
      <c r="LT567" s="263"/>
      <c r="LU567" s="263"/>
      <c r="LV567" s="263"/>
      <c r="LW567" s="263"/>
      <c r="LX567" s="263"/>
      <c r="LY567" s="263"/>
      <c r="LZ567" s="263"/>
      <c r="MA567" s="263"/>
      <c r="MB567" s="263"/>
      <c r="MC567" s="263"/>
      <c r="MD567" s="263"/>
      <c r="ME567" s="263"/>
      <c r="MF567" s="263"/>
      <c r="MG567" s="263"/>
      <c r="MH567" s="263"/>
      <c r="MI567" s="263"/>
      <c r="MJ567" s="263"/>
      <c r="MK567" s="263"/>
      <c r="ML567" s="263"/>
      <c r="MM567" s="263"/>
      <c r="MN567" s="263"/>
      <c r="MO567" s="263"/>
      <c r="MP567" s="263"/>
      <c r="MQ567" s="263"/>
      <c r="MR567" s="263"/>
      <c r="MS567" s="263"/>
      <c r="MT567" s="263"/>
      <c r="MU567" s="263"/>
      <c r="MV567" s="263"/>
      <c r="MW567" s="263"/>
      <c r="MX567" s="263"/>
      <c r="MY567" s="263"/>
      <c r="MZ567" s="263"/>
      <c r="NA567" s="263"/>
      <c r="NB567" s="263"/>
      <c r="NC567" s="263"/>
      <c r="ND567" s="263"/>
      <c r="NE567" s="263"/>
      <c r="NF567" s="263"/>
      <c r="NG567" s="263"/>
      <c r="NH567" s="263"/>
      <c r="NI567" s="263"/>
      <c r="NJ567" s="263"/>
      <c r="NK567" s="263"/>
      <c r="NL567" s="263"/>
      <c r="NM567" s="263"/>
      <c r="NN567" s="263"/>
      <c r="NO567" s="263"/>
      <c r="NP567" s="263"/>
      <c r="NQ567" s="263"/>
      <c r="NR567" s="263"/>
      <c r="NS567" s="263"/>
      <c r="NT567" s="263"/>
      <c r="NU567" s="263"/>
      <c r="NV567" s="263"/>
      <c r="NW567" s="263"/>
      <c r="NX567" s="263"/>
      <c r="NY567" s="263"/>
      <c r="NZ567" s="263"/>
      <c r="OA567" s="263"/>
      <c r="OB567" s="263"/>
      <c r="OC567" s="263"/>
      <c r="OD567" s="263"/>
      <c r="OE567" s="263"/>
      <c r="OF567" s="263"/>
      <c r="OG567" s="263"/>
      <c r="OH567" s="263"/>
      <c r="OI567" s="263"/>
      <c r="OJ567" s="263"/>
      <c r="OK567" s="263"/>
      <c r="OL567" s="263"/>
      <c r="OM567" s="263"/>
      <c r="ON567" s="263"/>
      <c r="OO567" s="263"/>
      <c r="OP567" s="263"/>
      <c r="OQ567" s="263"/>
      <c r="OR567" s="263"/>
      <c r="OS567" s="263"/>
      <c r="OT567" s="263"/>
      <c r="OU567" s="263"/>
      <c r="OV567" s="263"/>
      <c r="OW567" s="263"/>
      <c r="OX567" s="263"/>
      <c r="OY567" s="263"/>
      <c r="OZ567" s="263"/>
      <c r="PA567" s="263"/>
      <c r="PB567" s="263"/>
      <c r="PC567" s="263"/>
      <c r="PD567" s="263"/>
      <c r="PE567" s="263"/>
      <c r="PF567" s="263"/>
      <c r="PG567" s="263"/>
      <c r="PH567" s="263"/>
      <c r="PI567" s="263"/>
      <c r="PJ567" s="263"/>
      <c r="PK567" s="263"/>
      <c r="PL567" s="263"/>
      <c r="PM567" s="263"/>
      <c r="PN567" s="263"/>
      <c r="PO567" s="263"/>
      <c r="PP567" s="263"/>
      <c r="PQ567" s="263"/>
      <c r="PR567" s="263"/>
      <c r="PS567" s="263"/>
      <c r="PT567" s="263"/>
      <c r="PU567" s="263"/>
      <c r="PV567" s="263"/>
      <c r="PW567" s="263"/>
      <c r="PX567" s="263"/>
      <c r="PY567" s="263"/>
      <c r="PZ567" s="263"/>
      <c r="QA567" s="263"/>
      <c r="QB567" s="263"/>
      <c r="QC567" s="263"/>
      <c r="QD567" s="263"/>
      <c r="QE567" s="263"/>
      <c r="QF567" s="263"/>
      <c r="QG567" s="263"/>
      <c r="QH567" s="263"/>
      <c r="QI567" s="263"/>
      <c r="QJ567" s="263"/>
      <c r="QK567" s="263"/>
      <c r="QL567" s="263"/>
      <c r="QM567" s="263"/>
      <c r="QN567" s="263"/>
      <c r="QO567" s="263"/>
      <c r="QP567" s="263"/>
      <c r="QQ567" s="263"/>
      <c r="QR567" s="263"/>
      <c r="QS567" s="263"/>
      <c r="QT567" s="263"/>
      <c r="QU567" s="263"/>
      <c r="QV567" s="263"/>
      <c r="QW567" s="263"/>
      <c r="QX567" s="263"/>
      <c r="QY567" s="263"/>
      <c r="QZ567" s="263"/>
      <c r="RA567" s="263"/>
      <c r="RB567" s="263"/>
      <c r="RC567" s="263"/>
      <c r="RD567" s="263"/>
      <c r="RE567" s="263"/>
      <c r="RF567" s="263"/>
      <c r="RG567" s="263"/>
      <c r="RH567" s="263"/>
      <c r="RI567" s="263"/>
      <c r="RJ567" s="263"/>
      <c r="RK567" s="263"/>
      <c r="RL567" s="263"/>
      <c r="RM567" s="263"/>
      <c r="RN567" s="263"/>
      <c r="RO567" s="263"/>
      <c r="RP567" s="263"/>
      <c r="RQ567" s="263"/>
      <c r="RR567" s="263"/>
      <c r="RS567" s="263"/>
      <c r="RT567" s="263"/>
      <c r="RU567" s="263"/>
      <c r="RV567" s="263"/>
      <c r="RW567" s="263"/>
      <c r="RX567" s="263"/>
      <c r="RY567" s="263"/>
      <c r="RZ567" s="263"/>
      <c r="SA567" s="263"/>
      <c r="SB567" s="263"/>
      <c r="SC567" s="263"/>
      <c r="SD567" s="263"/>
      <c r="SE567" s="263"/>
      <c r="SF567" s="263"/>
      <c r="SG567" s="263"/>
      <c r="SH567" s="263"/>
      <c r="SI567" s="263"/>
      <c r="SJ567" s="263"/>
      <c r="SK567" s="263"/>
      <c r="SL567" s="263"/>
      <c r="SM567" s="263"/>
      <c r="SN567" s="263"/>
      <c r="SO567" s="263"/>
      <c r="SP567" s="263"/>
      <c r="SQ567" s="263"/>
      <c r="SR567" s="263"/>
      <c r="SS567" s="263"/>
      <c r="ST567" s="263"/>
      <c r="SU567" s="263"/>
      <c r="SV567" s="263"/>
      <c r="SW567" s="263"/>
      <c r="SX567" s="263"/>
      <c r="SY567" s="263"/>
      <c r="SZ567" s="263"/>
      <c r="TA567" s="263"/>
      <c r="TB567" s="263"/>
      <c r="TC567" s="263"/>
      <c r="TD567" s="263"/>
      <c r="TE567" s="263"/>
      <c r="TF567" s="263"/>
      <c r="TG567" s="263"/>
      <c r="TH567" s="263"/>
      <c r="TI567" s="263"/>
      <c r="TJ567" s="263"/>
      <c r="TK567" s="263"/>
      <c r="TL567" s="263"/>
      <c r="TM567" s="263"/>
      <c r="TN567" s="263"/>
      <c r="TO567" s="263"/>
      <c r="TP567" s="263"/>
      <c r="TQ567" s="263"/>
      <c r="TR567" s="263"/>
      <c r="TS567" s="263"/>
      <c r="TT567" s="263"/>
      <c r="TU567" s="263"/>
      <c r="TV567" s="263"/>
      <c r="TW567" s="263"/>
      <c r="TX567" s="263"/>
      <c r="TY567" s="263"/>
      <c r="TZ567" s="263"/>
      <c r="UA567" s="263"/>
      <c r="UB567" s="263"/>
      <c r="UC567" s="263"/>
      <c r="UD567" s="263"/>
      <c r="UE567" s="263"/>
      <c r="UF567" s="263"/>
      <c r="UG567" s="263"/>
      <c r="UH567" s="263"/>
      <c r="UI567" s="263"/>
      <c r="UJ567" s="263"/>
      <c r="UK567" s="263"/>
      <c r="UL567" s="263"/>
      <c r="UM567" s="263"/>
      <c r="UN567" s="263"/>
      <c r="UO567" s="263"/>
      <c r="UP567" s="263"/>
      <c r="UQ567" s="263"/>
      <c r="UR567" s="263"/>
      <c r="US567" s="263"/>
      <c r="UT567" s="263"/>
      <c r="UU567" s="263"/>
      <c r="UV567" s="263"/>
      <c r="UW567" s="263"/>
      <c r="UX567" s="263"/>
      <c r="UY567" s="263"/>
      <c r="UZ567" s="263"/>
      <c r="VA567" s="263"/>
      <c r="VB567" s="263"/>
      <c r="VC567" s="263"/>
      <c r="VD567" s="263"/>
      <c r="VE567" s="263"/>
      <c r="VF567" s="263"/>
      <c r="VG567" s="263"/>
      <c r="VH567" s="263"/>
      <c r="VI567" s="263"/>
      <c r="VJ567" s="263"/>
      <c r="VK567" s="263"/>
      <c r="VL567" s="263"/>
      <c r="VM567" s="263"/>
      <c r="VN567" s="263"/>
      <c r="VO567" s="263"/>
      <c r="VP567" s="263"/>
      <c r="VQ567" s="263"/>
      <c r="VR567" s="263"/>
      <c r="VS567" s="263"/>
      <c r="VT567" s="263"/>
      <c r="VU567" s="263"/>
      <c r="VV567" s="263"/>
      <c r="VW567" s="263"/>
      <c r="VX567" s="263"/>
      <c r="VY567" s="263"/>
      <c r="VZ567" s="263"/>
      <c r="WA567" s="263"/>
      <c r="WB567" s="263"/>
      <c r="WC567" s="263"/>
      <c r="WD567" s="263"/>
      <c r="WE567" s="263"/>
      <c r="WF567" s="263"/>
      <c r="WG567" s="263"/>
      <c r="WH567" s="263"/>
      <c r="WI567" s="263"/>
      <c r="WJ567" s="263"/>
      <c r="WK567" s="263"/>
      <c r="WL567" s="263"/>
      <c r="WM567" s="263"/>
      <c r="WN567" s="263"/>
      <c r="WO567" s="263"/>
      <c r="WP567" s="263"/>
      <c r="WQ567" s="263"/>
      <c r="WR567" s="263"/>
      <c r="WS567" s="263"/>
      <c r="WT567" s="263"/>
      <c r="WU567" s="263"/>
      <c r="WV567" s="263"/>
      <c r="WW567" s="263"/>
      <c r="WX567" s="263"/>
      <c r="WY567" s="263"/>
      <c r="WZ567" s="263"/>
      <c r="XA567" s="263"/>
      <c r="XB567" s="263"/>
      <c r="XC567" s="263"/>
      <c r="XD567" s="263"/>
      <c r="XE567" s="263"/>
      <c r="XF567" s="263"/>
      <c r="XG567" s="263"/>
      <c r="XH567" s="263"/>
      <c r="XI567" s="263"/>
      <c r="XJ567" s="263"/>
      <c r="XK567" s="263"/>
      <c r="XL567" s="263"/>
      <c r="XM567" s="263"/>
      <c r="XN567" s="263"/>
      <c r="XO567" s="263"/>
      <c r="XP567" s="263"/>
      <c r="XQ567" s="263"/>
      <c r="XR567" s="263"/>
      <c r="XS567" s="263"/>
      <c r="XT567" s="263"/>
      <c r="XU567" s="263"/>
      <c r="XV567" s="263"/>
      <c r="XW567" s="263"/>
      <c r="XX567" s="263"/>
      <c r="XY567" s="263"/>
      <c r="XZ567" s="263"/>
      <c r="YA567" s="263"/>
      <c r="YB567" s="263"/>
      <c r="YC567" s="263"/>
      <c r="YD567" s="263"/>
      <c r="YE567" s="263"/>
      <c r="YF567" s="263"/>
      <c r="YG567" s="263"/>
      <c r="YH567" s="263"/>
      <c r="YI567" s="263"/>
      <c r="YJ567" s="263"/>
      <c r="YK567" s="263"/>
      <c r="YL567" s="263"/>
      <c r="YM567" s="263"/>
      <c r="YN567" s="263"/>
      <c r="YO567" s="263"/>
      <c r="YP567" s="263"/>
      <c r="YQ567" s="263"/>
      <c r="YR567" s="263"/>
      <c r="YS567" s="263"/>
      <c r="YT567" s="263"/>
      <c r="YU567" s="263"/>
      <c r="YV567" s="263"/>
      <c r="YW567" s="263"/>
      <c r="YX567" s="263"/>
      <c r="YY567" s="263"/>
      <c r="YZ567" s="263"/>
      <c r="ZA567" s="263"/>
      <c r="ZB567" s="263"/>
      <c r="ZC567" s="263"/>
      <c r="ZD567" s="263"/>
      <c r="ZE567" s="263"/>
      <c r="ZF567" s="263"/>
      <c r="ZG567" s="263"/>
      <c r="ZH567" s="263"/>
      <c r="ZI567" s="263"/>
      <c r="ZJ567" s="263"/>
      <c r="ZK567" s="263"/>
      <c r="ZL567" s="263"/>
      <c r="ZM567" s="263"/>
      <c r="ZN567" s="263"/>
      <c r="ZO567" s="263"/>
      <c r="ZP567" s="263"/>
      <c r="ZQ567" s="263"/>
      <c r="ZR567" s="263"/>
      <c r="ZS567" s="263"/>
      <c r="ZT567" s="263"/>
      <c r="ZU567" s="263"/>
      <c r="ZV567" s="263"/>
      <c r="ZW567" s="263"/>
      <c r="ZX567" s="263"/>
      <c r="ZY567" s="263"/>
      <c r="ZZ567" s="263"/>
      <c r="AAA567" s="263"/>
      <c r="AAB567" s="263"/>
      <c r="AAC567" s="263"/>
      <c r="AAD567" s="263"/>
      <c r="AAE567" s="263"/>
      <c r="AAF567" s="263"/>
      <c r="AAG567" s="263"/>
      <c r="AAH567" s="263"/>
      <c r="AAI567" s="263"/>
      <c r="AAJ567" s="263"/>
      <c r="AAK567" s="263"/>
      <c r="AAL567" s="263"/>
      <c r="AAM567" s="263"/>
      <c r="AAN567" s="263"/>
      <c r="AAO567" s="263"/>
      <c r="AAP567" s="263"/>
      <c r="AAQ567" s="263"/>
      <c r="AAR567" s="263"/>
      <c r="AAS567" s="263"/>
      <c r="AAT567" s="263"/>
      <c r="AAU567" s="263"/>
      <c r="AAV567" s="263"/>
      <c r="AAW567" s="263"/>
      <c r="AAX567" s="263"/>
      <c r="AAY567" s="263"/>
      <c r="AAZ567" s="263"/>
      <c r="ABA567" s="263"/>
      <c r="ABB567" s="263"/>
      <c r="ABC567" s="263"/>
      <c r="ABD567" s="263"/>
      <c r="ABE567" s="263"/>
      <c r="ABF567" s="263"/>
      <c r="ABG567" s="263"/>
      <c r="ABH567" s="263"/>
      <c r="ABI567" s="263"/>
      <c r="ABJ567" s="263"/>
      <c r="ABK567" s="263"/>
      <c r="ABL567" s="263"/>
      <c r="ABM567" s="263"/>
      <c r="ABN567" s="263"/>
      <c r="ABO567" s="263"/>
      <c r="ABP567" s="263"/>
      <c r="ABQ567" s="263"/>
      <c r="ABR567" s="263"/>
      <c r="ABS567" s="263"/>
      <c r="ABT567" s="263"/>
      <c r="ABU567" s="263"/>
      <c r="ABV567" s="263"/>
      <c r="ABW567" s="263"/>
      <c r="ABX567" s="263"/>
      <c r="ABY567" s="263"/>
      <c r="ABZ567" s="263"/>
      <c r="ACA567" s="263"/>
      <c r="ACB567" s="263"/>
      <c r="ACC567" s="263"/>
      <c r="ACD567" s="263"/>
      <c r="ACE567" s="263"/>
      <c r="ACF567" s="263"/>
      <c r="ACG567" s="263"/>
      <c r="ACH567" s="263"/>
      <c r="ACI567" s="263"/>
      <c r="ACJ567" s="263"/>
      <c r="ACK567" s="263"/>
      <c r="ACL567" s="263"/>
      <c r="ACM567" s="263"/>
      <c r="ACN567" s="263"/>
      <c r="ACO567" s="263"/>
      <c r="ACP567" s="263"/>
      <c r="ACQ567" s="263"/>
      <c r="ACR567" s="263"/>
      <c r="ACS567" s="263"/>
      <c r="ACT567" s="263"/>
      <c r="ACU567" s="263"/>
      <c r="ACV567" s="263"/>
      <c r="ACW567" s="263"/>
      <c r="ACX567" s="263"/>
      <c r="ACY567" s="263"/>
      <c r="ACZ567" s="263"/>
      <c r="ADA567" s="263"/>
      <c r="ADB567" s="263"/>
      <c r="ADC567" s="263"/>
      <c r="ADD567" s="263"/>
      <c r="ADE567" s="263"/>
      <c r="ADF567" s="263"/>
      <c r="ADG567" s="263"/>
      <c r="ADH567" s="263"/>
      <c r="ADI567" s="263"/>
      <c r="ADJ567" s="263"/>
      <c r="ADK567" s="263"/>
      <c r="ADL567" s="263"/>
      <c r="ADM567" s="263"/>
      <c r="ADN567" s="263"/>
      <c r="ADO567" s="263"/>
      <c r="ADP567" s="263"/>
      <c r="ADQ567" s="263"/>
      <c r="ADR567" s="263"/>
      <c r="ADS567" s="263"/>
      <c r="ADT567" s="263"/>
      <c r="ADU567" s="263"/>
      <c r="ADV567" s="263"/>
      <c r="ADW567" s="263"/>
      <c r="ADX567" s="263"/>
      <c r="ADY567" s="263"/>
      <c r="ADZ567" s="263"/>
      <c r="AEA567" s="263"/>
      <c r="AEB567" s="263"/>
      <c r="AEC567" s="263"/>
      <c r="AED567" s="263"/>
      <c r="AEE567" s="263"/>
      <c r="AEF567" s="263"/>
      <c r="AEG567" s="263"/>
      <c r="AEH567" s="263"/>
      <c r="AEI567" s="263"/>
      <c r="AEJ567" s="263"/>
      <c r="AEK567" s="263"/>
      <c r="AEL567" s="263"/>
      <c r="AEM567" s="263"/>
      <c r="AEN567" s="263"/>
      <c r="AEO567" s="263"/>
      <c r="AEP567" s="263"/>
      <c r="AEQ567" s="263"/>
      <c r="AER567" s="263"/>
      <c r="AES567" s="263"/>
      <c r="AET567" s="263"/>
      <c r="AEU567" s="263"/>
      <c r="AEV567" s="263"/>
      <c r="AEW567" s="263"/>
      <c r="AEX567" s="263"/>
      <c r="AEY567" s="263"/>
      <c r="AEZ567" s="263"/>
      <c r="AFA567" s="263"/>
      <c r="AFB567" s="263"/>
      <c r="AFC567" s="263"/>
      <c r="AFD567" s="263"/>
      <c r="AFE567" s="263"/>
      <c r="AFF567" s="263"/>
      <c r="AFG567" s="263"/>
      <c r="AFH567" s="263"/>
      <c r="AFI567" s="263"/>
      <c r="AFJ567" s="263"/>
      <c r="AFK567" s="263"/>
      <c r="AFL567" s="263"/>
      <c r="AFM567" s="263"/>
      <c r="AFN567" s="263"/>
      <c r="AFO567" s="263"/>
      <c r="AFP567" s="263"/>
      <c r="AFQ567" s="263"/>
      <c r="AFR567" s="263"/>
      <c r="AFS567" s="263"/>
      <c r="AFT567" s="263"/>
      <c r="AFU567" s="263"/>
      <c r="AFV567" s="263"/>
      <c r="AFW567" s="263"/>
      <c r="AFX567" s="263"/>
      <c r="AFY567" s="263"/>
      <c r="AFZ567" s="263"/>
      <c r="AGA567" s="263"/>
      <c r="AGB567" s="263"/>
      <c r="AGC567" s="263"/>
      <c r="AGD567" s="263"/>
      <c r="AGE567" s="263"/>
      <c r="AGF567" s="263"/>
      <c r="AGG567" s="263"/>
      <c r="AGH567" s="263"/>
      <c r="AGI567" s="263"/>
      <c r="AGJ567" s="263"/>
      <c r="AGK567" s="263"/>
      <c r="AGL567" s="263"/>
      <c r="AGM567" s="263"/>
      <c r="AGN567" s="263"/>
      <c r="AGO567" s="263"/>
      <c r="AGP567" s="263"/>
      <c r="AGQ567" s="263"/>
      <c r="AGR567" s="263"/>
      <c r="AGS567" s="263"/>
      <c r="AGT567" s="263"/>
      <c r="AGU567" s="263"/>
      <c r="AGV567" s="263"/>
      <c r="AGW567" s="263"/>
      <c r="AGX567" s="263"/>
      <c r="AGY567" s="263"/>
      <c r="AGZ567" s="263"/>
      <c r="AHA567" s="263"/>
      <c r="AHB567" s="263"/>
      <c r="AHC567" s="263"/>
      <c r="AHD567" s="263"/>
      <c r="AHE567" s="263"/>
      <c r="AHF567" s="263"/>
      <c r="AHG567" s="263"/>
      <c r="AHH567" s="263"/>
      <c r="AHI567" s="263"/>
      <c r="AHJ567" s="263"/>
      <c r="AHK567" s="263"/>
      <c r="AHL567" s="263"/>
      <c r="AHM567" s="263"/>
      <c r="AHN567" s="263"/>
      <c r="AHO567" s="263"/>
      <c r="AHP567" s="263"/>
      <c r="AHQ567" s="263"/>
      <c r="AHR567" s="263"/>
      <c r="AHS567" s="263"/>
      <c r="AHT567" s="263"/>
      <c r="AHU567" s="263"/>
      <c r="AHV567" s="263"/>
      <c r="AHW567" s="263"/>
      <c r="AHX567" s="263"/>
      <c r="AHY567" s="263"/>
      <c r="AHZ567" s="263"/>
      <c r="AIA567" s="263"/>
      <c r="AIB567" s="263"/>
      <c r="AIC567" s="263"/>
      <c r="AID567" s="263"/>
      <c r="AIE567" s="263"/>
      <c r="AIF567" s="263"/>
      <c r="AIG567" s="263"/>
      <c r="AIH567" s="263"/>
      <c r="AII567" s="263"/>
      <c r="AIJ567" s="263"/>
      <c r="AIK567" s="263"/>
      <c r="AIL567" s="263"/>
      <c r="AIM567" s="263"/>
      <c r="AIN567" s="263"/>
      <c r="AIO567" s="263"/>
      <c r="AIP567" s="263"/>
      <c r="AIQ567" s="263"/>
      <c r="AIR567" s="263"/>
      <c r="AIS567" s="263"/>
      <c r="AIT567" s="263"/>
      <c r="AIU567" s="263"/>
      <c r="AIV567" s="263"/>
      <c r="AIW567" s="263"/>
      <c r="AIX567" s="263"/>
      <c r="AIY567" s="263"/>
      <c r="AIZ567" s="263"/>
      <c r="AJA567" s="263"/>
      <c r="AJB567" s="263"/>
      <c r="AJC567" s="263"/>
      <c r="AJD567" s="263"/>
      <c r="AJE567" s="263"/>
      <c r="AJF567" s="263"/>
      <c r="AJG567" s="263"/>
      <c r="AJH567" s="263"/>
      <c r="AJI567" s="263"/>
      <c r="AJJ567" s="263"/>
      <c r="AJK567" s="263"/>
      <c r="AJL567" s="263"/>
      <c r="AJM567" s="263"/>
      <c r="AJN567" s="263"/>
      <c r="AJO567" s="263"/>
      <c r="AJP567" s="263"/>
      <c r="AJQ567" s="263"/>
      <c r="AJR567" s="263"/>
      <c r="AJS567" s="263"/>
      <c r="AJT567" s="263"/>
      <c r="AJU567" s="263"/>
      <c r="AJV567" s="263"/>
      <c r="AJW567" s="263"/>
      <c r="AJX567" s="263"/>
      <c r="AJY567" s="263"/>
      <c r="AJZ567" s="263"/>
      <c r="AKA567" s="263"/>
      <c r="AKB567" s="263"/>
      <c r="AKC567" s="263"/>
      <c r="AKD567" s="263"/>
      <c r="AKE567" s="263"/>
      <c r="AKF567" s="263"/>
      <c r="AKG567" s="263"/>
      <c r="AKH567" s="263"/>
      <c r="AKI567" s="263"/>
      <c r="AKJ567" s="263"/>
      <c r="AKK567" s="263"/>
      <c r="AKL567" s="263"/>
      <c r="AKM567" s="263"/>
      <c r="AKN567" s="263"/>
      <c r="AKO567" s="263"/>
      <c r="AKP567" s="263"/>
      <c r="AKQ567" s="263"/>
      <c r="AKR567" s="263"/>
      <c r="AKS567" s="263"/>
      <c r="AKT567" s="263"/>
      <c r="AKU567" s="263"/>
      <c r="AKV567" s="263"/>
      <c r="AKW567" s="263"/>
      <c r="AKX567" s="263"/>
      <c r="AKY567" s="263"/>
      <c r="AKZ567" s="263"/>
      <c r="ALA567" s="263"/>
      <c r="ALB567" s="263"/>
      <c r="ALC567" s="263"/>
      <c r="ALD567" s="263"/>
      <c r="ALE567" s="263"/>
      <c r="ALF567" s="263"/>
      <c r="ALG567" s="263"/>
      <c r="ALH567" s="263"/>
      <c r="ALI567" s="263"/>
      <c r="ALJ567" s="263"/>
      <c r="ALK567" s="263"/>
      <c r="ALL567" s="263"/>
      <c r="ALM567" s="263"/>
      <c r="ALN567" s="263"/>
      <c r="ALO567" s="263"/>
      <c r="ALP567" s="263"/>
      <c r="ALQ567" s="263"/>
      <c r="ALR567" s="263"/>
      <c r="ALS567" s="263"/>
      <c r="ALT567" s="263"/>
      <c r="ALU567" s="263"/>
      <c r="ALV567" s="263"/>
      <c r="ALW567" s="263"/>
      <c r="ALX567" s="263"/>
      <c r="ALY567" s="263"/>
      <c r="ALZ567" s="263"/>
      <c r="AMA567" s="263"/>
      <c r="AMB567" s="263"/>
      <c r="AMC567" s="263"/>
      <c r="AMD567" s="263"/>
      <c r="AME567" s="263"/>
      <c r="AMF567" s="263"/>
      <c r="AMG567" s="263"/>
      <c r="AMH567" s="263"/>
      <c r="AMI567" s="263"/>
      <c r="AMJ567" s="263"/>
      <c r="AMK567" s="263"/>
      <c r="AML567" s="263"/>
      <c r="AMM567" s="263"/>
      <c r="AMN567" s="263"/>
      <c r="AMO567" s="263"/>
      <c r="AMP567" s="263"/>
      <c r="AMQ567" s="263"/>
      <c r="AMR567" s="263"/>
      <c r="AMS567" s="263"/>
      <c r="AMT567" s="263"/>
      <c r="AMU567" s="263"/>
      <c r="AMV567" s="263"/>
      <c r="AMW567" s="263"/>
      <c r="AMX567" s="263"/>
      <c r="AMY567" s="263"/>
      <c r="AMZ567" s="263"/>
      <c r="ANA567" s="263"/>
      <c r="ANB567" s="263"/>
      <c r="ANC567" s="263"/>
      <c r="AND567" s="263"/>
      <c r="ANE567" s="263"/>
      <c r="ANF567" s="263"/>
      <c r="ANG567" s="263"/>
      <c r="ANH567" s="263"/>
      <c r="ANI567" s="263"/>
      <c r="ANJ567" s="263"/>
      <c r="ANK567" s="263"/>
      <c r="ANL567" s="263"/>
      <c r="ANM567" s="263"/>
      <c r="ANN567" s="263"/>
      <c r="ANO567" s="263"/>
      <c r="ANP567" s="263"/>
      <c r="ANQ567" s="263"/>
      <c r="ANR567" s="263"/>
      <c r="ANS567" s="263"/>
      <c r="ANT567" s="263"/>
      <c r="ANU567" s="263"/>
      <c r="ANV567" s="263"/>
      <c r="ANW567" s="263"/>
      <c r="ANX567" s="263"/>
      <c r="ANY567" s="263"/>
      <c r="ANZ567" s="263"/>
      <c r="AOA567" s="263"/>
      <c r="AOB567" s="263"/>
      <c r="AOC567" s="263"/>
      <c r="AOD567" s="263"/>
      <c r="AOE567" s="263"/>
      <c r="AOF567" s="263"/>
      <c r="AOG567" s="263"/>
      <c r="AOH567" s="263"/>
      <c r="AOI567" s="263"/>
      <c r="AOJ567" s="263"/>
      <c r="AOK567" s="263"/>
      <c r="AOL567" s="263"/>
      <c r="AOM567" s="263"/>
      <c r="AON567" s="263"/>
      <c r="AOO567" s="263"/>
      <c r="AOP567" s="263"/>
      <c r="AOQ567" s="263"/>
      <c r="AOR567" s="263"/>
      <c r="AOS567" s="263"/>
      <c r="AOT567" s="263"/>
      <c r="AOU567" s="263"/>
    </row>
    <row r="568" spans="1:1087" s="264" customFormat="1">
      <c r="A568" s="332"/>
      <c r="B568" s="328"/>
      <c r="C568" s="292"/>
      <c r="D568" s="292"/>
      <c r="E568" s="292"/>
      <c r="F568" s="333"/>
      <c r="G568" s="334"/>
      <c r="H568" s="334"/>
      <c r="I568" s="335"/>
      <c r="J568" s="292"/>
      <c r="K568" s="336"/>
      <c r="L568" s="292"/>
      <c r="N568" s="263"/>
      <c r="O568" s="263"/>
      <c r="P568" s="263"/>
      <c r="Q568" s="263"/>
      <c r="R568" s="263"/>
      <c r="S568" s="263"/>
      <c r="T568" s="263"/>
      <c r="U568" s="263"/>
      <c r="V568" s="263"/>
      <c r="W568" s="263"/>
      <c r="X568" s="263"/>
      <c r="Y568" s="263"/>
      <c r="Z568" s="263"/>
      <c r="AA568" s="263"/>
      <c r="AB568" s="263"/>
      <c r="AC568" s="263"/>
      <c r="AD568" s="263"/>
      <c r="AE568" s="263"/>
      <c r="AF568" s="263"/>
      <c r="AG568" s="263"/>
      <c r="AH568" s="263"/>
      <c r="AI568" s="263"/>
      <c r="AJ568" s="263"/>
      <c r="AK568" s="263"/>
      <c r="AL568" s="263"/>
      <c r="AM568" s="263"/>
      <c r="AN568" s="263"/>
      <c r="AO568" s="263"/>
      <c r="AP568" s="263"/>
      <c r="AQ568" s="263"/>
      <c r="AR568" s="263"/>
      <c r="AS568" s="263"/>
      <c r="AT568" s="263"/>
      <c r="AU568" s="263"/>
      <c r="AV568" s="263"/>
      <c r="AW568" s="263"/>
      <c r="AX568" s="263"/>
      <c r="AY568" s="263"/>
      <c r="AZ568" s="263"/>
      <c r="BA568" s="263"/>
      <c r="BB568" s="263"/>
      <c r="BC568" s="263"/>
      <c r="BD568" s="263"/>
      <c r="BE568" s="263"/>
      <c r="BF568" s="263"/>
      <c r="BG568" s="263"/>
      <c r="BH568" s="263"/>
      <c r="BI568" s="263"/>
      <c r="BJ568" s="263"/>
      <c r="BK568" s="263"/>
      <c r="BL568" s="263"/>
      <c r="BM568" s="263"/>
      <c r="BN568" s="263"/>
      <c r="BO568" s="263"/>
      <c r="BP568" s="263"/>
      <c r="BQ568" s="263"/>
      <c r="BR568" s="263"/>
      <c r="BS568" s="263"/>
      <c r="BT568" s="263"/>
      <c r="BU568" s="263"/>
      <c r="BV568" s="263"/>
      <c r="BW568" s="263"/>
      <c r="BX568" s="263"/>
      <c r="BY568" s="263"/>
      <c r="BZ568" s="263"/>
      <c r="CA568" s="263"/>
      <c r="CB568" s="263"/>
      <c r="CC568" s="263"/>
      <c r="CD568" s="263"/>
      <c r="CE568" s="263"/>
      <c r="CF568" s="263"/>
      <c r="CG568" s="263"/>
      <c r="CH568" s="263"/>
      <c r="CI568" s="263"/>
      <c r="CJ568" s="263"/>
      <c r="CK568" s="263"/>
      <c r="CL568" s="263"/>
      <c r="CM568" s="263"/>
      <c r="CN568" s="263"/>
      <c r="CO568" s="263"/>
      <c r="CP568" s="263"/>
      <c r="CQ568" s="263"/>
      <c r="CR568" s="263"/>
      <c r="CS568" s="263"/>
      <c r="CT568" s="263"/>
      <c r="CU568" s="263"/>
      <c r="CV568" s="263"/>
      <c r="CW568" s="263"/>
      <c r="CX568" s="263"/>
      <c r="CY568" s="263"/>
      <c r="CZ568" s="263"/>
      <c r="DA568" s="263"/>
      <c r="DB568" s="263"/>
      <c r="DC568" s="263"/>
      <c r="DD568" s="263"/>
      <c r="DE568" s="263"/>
      <c r="DF568" s="263"/>
      <c r="DG568" s="263"/>
      <c r="DH568" s="263"/>
      <c r="DI568" s="263"/>
      <c r="DJ568" s="263"/>
      <c r="DK568" s="263"/>
      <c r="DL568" s="263"/>
      <c r="DM568" s="263"/>
      <c r="DN568" s="263"/>
      <c r="DO568" s="263"/>
      <c r="DP568" s="263"/>
      <c r="DQ568" s="263"/>
      <c r="DR568" s="263"/>
      <c r="DS568" s="263"/>
      <c r="DT568" s="263"/>
      <c r="DU568" s="263"/>
      <c r="DV568" s="263"/>
      <c r="DW568" s="263"/>
      <c r="DX568" s="263"/>
      <c r="DY568" s="263"/>
      <c r="DZ568" s="263"/>
      <c r="EA568" s="263"/>
      <c r="EB568" s="263"/>
      <c r="EC568" s="263"/>
      <c r="ED568" s="263"/>
      <c r="EE568" s="263"/>
      <c r="EF568" s="263"/>
      <c r="EG568" s="263"/>
      <c r="EH568" s="263"/>
      <c r="EI568" s="263"/>
      <c r="EJ568" s="263"/>
      <c r="EK568" s="263"/>
      <c r="EL568" s="263"/>
      <c r="EM568" s="263"/>
      <c r="EN568" s="263"/>
      <c r="EO568" s="263"/>
      <c r="EP568" s="263"/>
      <c r="EQ568" s="263"/>
      <c r="ER568" s="263"/>
      <c r="ES568" s="263"/>
      <c r="ET568" s="263"/>
      <c r="EU568" s="263"/>
      <c r="EV568" s="263"/>
      <c r="EW568" s="263"/>
      <c r="EX568" s="263"/>
      <c r="EY568" s="263"/>
      <c r="EZ568" s="263"/>
      <c r="FA568" s="263"/>
      <c r="FB568" s="263"/>
      <c r="FC568" s="263"/>
      <c r="FD568" s="263"/>
      <c r="FE568" s="263"/>
      <c r="FF568" s="263"/>
      <c r="FG568" s="263"/>
      <c r="FH568" s="263"/>
      <c r="FI568" s="263"/>
      <c r="FJ568" s="263"/>
      <c r="FK568" s="263"/>
      <c r="FL568" s="263"/>
      <c r="FM568" s="263"/>
      <c r="FN568" s="263"/>
      <c r="FO568" s="263"/>
      <c r="FP568" s="263"/>
      <c r="FQ568" s="263"/>
      <c r="FR568" s="263"/>
      <c r="FS568" s="263"/>
      <c r="FT568" s="263"/>
      <c r="FU568" s="263"/>
      <c r="FV568" s="263"/>
      <c r="FW568" s="263"/>
      <c r="FX568" s="263"/>
      <c r="FY568" s="263"/>
      <c r="FZ568" s="263"/>
      <c r="GA568" s="263"/>
      <c r="GB568" s="263"/>
      <c r="GC568" s="263"/>
      <c r="GD568" s="263"/>
      <c r="GE568" s="263"/>
      <c r="GF568" s="263"/>
      <c r="GG568" s="263"/>
      <c r="GH568" s="263"/>
      <c r="GI568" s="263"/>
      <c r="GJ568" s="263"/>
      <c r="GK568" s="263"/>
      <c r="GL568" s="263"/>
      <c r="GM568" s="263"/>
      <c r="GN568" s="263"/>
      <c r="GO568" s="263"/>
      <c r="GP568" s="263"/>
      <c r="GQ568" s="263"/>
      <c r="GR568" s="263"/>
      <c r="GS568" s="263"/>
      <c r="GT568" s="263"/>
      <c r="GU568" s="263"/>
      <c r="GV568" s="263"/>
      <c r="GW568" s="263"/>
      <c r="GX568" s="263"/>
      <c r="GY568" s="263"/>
      <c r="GZ568" s="263"/>
      <c r="HA568" s="263"/>
      <c r="HB568" s="263"/>
      <c r="HC568" s="263"/>
      <c r="HD568" s="263"/>
      <c r="HE568" s="263"/>
      <c r="HF568" s="263"/>
      <c r="HG568" s="263"/>
      <c r="HH568" s="263"/>
      <c r="HI568" s="263"/>
      <c r="HJ568" s="263"/>
      <c r="HK568" s="263"/>
      <c r="HL568" s="263"/>
      <c r="HM568" s="263"/>
      <c r="HN568" s="263"/>
      <c r="HO568" s="263"/>
      <c r="HP568" s="263"/>
      <c r="HQ568" s="263"/>
      <c r="HR568" s="263"/>
      <c r="HS568" s="263"/>
      <c r="HT568" s="263"/>
      <c r="HU568" s="263"/>
      <c r="HV568" s="263"/>
      <c r="HW568" s="263"/>
      <c r="HX568" s="263"/>
      <c r="HY568" s="263"/>
      <c r="HZ568" s="263"/>
      <c r="IA568" s="263"/>
      <c r="IB568" s="263"/>
      <c r="IC568" s="263"/>
      <c r="ID568" s="263"/>
      <c r="IE568" s="263"/>
      <c r="IF568" s="263"/>
      <c r="IG568" s="263"/>
      <c r="IH568" s="263"/>
      <c r="II568" s="263"/>
      <c r="IJ568" s="263"/>
      <c r="IK568" s="263"/>
      <c r="IL568" s="263"/>
      <c r="IM568" s="263"/>
      <c r="IN568" s="263"/>
      <c r="IO568" s="263"/>
      <c r="IP568" s="263"/>
      <c r="IQ568" s="263"/>
      <c r="IR568" s="263"/>
      <c r="IS568" s="263"/>
      <c r="IT568" s="263"/>
      <c r="IU568" s="263"/>
      <c r="IV568" s="263"/>
      <c r="IW568" s="263"/>
      <c r="IX568" s="263"/>
      <c r="IY568" s="263"/>
      <c r="IZ568" s="263"/>
      <c r="JA568" s="263"/>
      <c r="JB568" s="263"/>
      <c r="JC568" s="263"/>
      <c r="JD568" s="263"/>
      <c r="JE568" s="263"/>
      <c r="JF568" s="263"/>
      <c r="JG568" s="263"/>
      <c r="JH568" s="263"/>
      <c r="JI568" s="263"/>
      <c r="JJ568" s="263"/>
      <c r="JK568" s="263"/>
      <c r="JL568" s="263"/>
      <c r="JM568" s="263"/>
      <c r="JN568" s="263"/>
      <c r="JO568" s="263"/>
      <c r="JP568" s="263"/>
      <c r="JQ568" s="263"/>
      <c r="JR568" s="263"/>
      <c r="JS568" s="263"/>
      <c r="JT568" s="263"/>
      <c r="JU568" s="263"/>
      <c r="JV568" s="263"/>
      <c r="JW568" s="263"/>
      <c r="JX568" s="263"/>
      <c r="JY568" s="263"/>
      <c r="JZ568" s="263"/>
      <c r="KA568" s="263"/>
      <c r="KB568" s="263"/>
      <c r="KC568" s="263"/>
      <c r="KD568" s="263"/>
      <c r="KE568" s="263"/>
      <c r="KF568" s="263"/>
      <c r="KG568" s="263"/>
      <c r="KH568" s="263"/>
      <c r="KI568" s="263"/>
      <c r="KJ568" s="263"/>
      <c r="KK568" s="263"/>
      <c r="KL568" s="263"/>
      <c r="KM568" s="263"/>
      <c r="KN568" s="263"/>
      <c r="KO568" s="263"/>
      <c r="KP568" s="263"/>
      <c r="KQ568" s="263"/>
      <c r="KR568" s="263"/>
      <c r="KS568" s="263"/>
      <c r="KT568" s="263"/>
      <c r="KU568" s="263"/>
      <c r="KV568" s="263"/>
      <c r="KW568" s="263"/>
      <c r="KX568" s="263"/>
      <c r="KY568" s="263"/>
      <c r="KZ568" s="263"/>
      <c r="LA568" s="263"/>
      <c r="LB568" s="263"/>
      <c r="LC568" s="263"/>
      <c r="LD568" s="263"/>
      <c r="LE568" s="263"/>
      <c r="LF568" s="263"/>
      <c r="LG568" s="263"/>
      <c r="LH568" s="263"/>
      <c r="LI568" s="263"/>
      <c r="LJ568" s="263"/>
      <c r="LK568" s="263"/>
      <c r="LL568" s="263"/>
      <c r="LM568" s="263"/>
      <c r="LN568" s="263"/>
      <c r="LO568" s="263"/>
      <c r="LP568" s="263"/>
      <c r="LQ568" s="263"/>
      <c r="LR568" s="263"/>
      <c r="LS568" s="263"/>
      <c r="LT568" s="263"/>
      <c r="LU568" s="263"/>
      <c r="LV568" s="263"/>
      <c r="LW568" s="263"/>
      <c r="LX568" s="263"/>
      <c r="LY568" s="263"/>
      <c r="LZ568" s="263"/>
      <c r="MA568" s="263"/>
      <c r="MB568" s="263"/>
      <c r="MC568" s="263"/>
      <c r="MD568" s="263"/>
      <c r="ME568" s="263"/>
      <c r="MF568" s="263"/>
      <c r="MG568" s="263"/>
      <c r="MH568" s="263"/>
      <c r="MI568" s="263"/>
      <c r="MJ568" s="263"/>
      <c r="MK568" s="263"/>
      <c r="ML568" s="263"/>
      <c r="MM568" s="263"/>
      <c r="MN568" s="263"/>
      <c r="MO568" s="263"/>
      <c r="MP568" s="263"/>
      <c r="MQ568" s="263"/>
      <c r="MR568" s="263"/>
      <c r="MS568" s="263"/>
      <c r="MT568" s="263"/>
      <c r="MU568" s="263"/>
      <c r="MV568" s="263"/>
      <c r="MW568" s="263"/>
      <c r="MX568" s="263"/>
      <c r="MY568" s="263"/>
      <c r="MZ568" s="263"/>
      <c r="NA568" s="263"/>
      <c r="NB568" s="263"/>
      <c r="NC568" s="263"/>
      <c r="ND568" s="263"/>
      <c r="NE568" s="263"/>
      <c r="NF568" s="263"/>
      <c r="NG568" s="263"/>
      <c r="NH568" s="263"/>
      <c r="NI568" s="263"/>
      <c r="NJ568" s="263"/>
      <c r="NK568" s="263"/>
      <c r="NL568" s="263"/>
      <c r="NM568" s="263"/>
      <c r="NN568" s="263"/>
      <c r="NO568" s="263"/>
      <c r="NP568" s="263"/>
      <c r="NQ568" s="263"/>
      <c r="NR568" s="263"/>
      <c r="NS568" s="263"/>
      <c r="NT568" s="263"/>
      <c r="NU568" s="263"/>
      <c r="NV568" s="263"/>
      <c r="NW568" s="263"/>
      <c r="NX568" s="263"/>
      <c r="NY568" s="263"/>
      <c r="NZ568" s="263"/>
      <c r="OA568" s="263"/>
      <c r="OB568" s="263"/>
      <c r="OC568" s="263"/>
      <c r="OD568" s="263"/>
      <c r="OE568" s="263"/>
      <c r="OF568" s="263"/>
      <c r="OG568" s="263"/>
      <c r="OH568" s="263"/>
      <c r="OI568" s="263"/>
      <c r="OJ568" s="263"/>
      <c r="OK568" s="263"/>
      <c r="OL568" s="263"/>
      <c r="OM568" s="263"/>
      <c r="ON568" s="263"/>
      <c r="OO568" s="263"/>
      <c r="OP568" s="263"/>
      <c r="OQ568" s="263"/>
      <c r="OR568" s="263"/>
      <c r="OS568" s="263"/>
      <c r="OT568" s="263"/>
      <c r="OU568" s="263"/>
      <c r="OV568" s="263"/>
      <c r="OW568" s="263"/>
      <c r="OX568" s="263"/>
      <c r="OY568" s="263"/>
      <c r="OZ568" s="263"/>
      <c r="PA568" s="263"/>
      <c r="PB568" s="263"/>
      <c r="PC568" s="263"/>
      <c r="PD568" s="263"/>
      <c r="PE568" s="263"/>
      <c r="PF568" s="263"/>
      <c r="PG568" s="263"/>
      <c r="PH568" s="263"/>
      <c r="PI568" s="263"/>
      <c r="PJ568" s="263"/>
      <c r="PK568" s="263"/>
      <c r="PL568" s="263"/>
      <c r="PM568" s="263"/>
      <c r="PN568" s="263"/>
      <c r="PO568" s="263"/>
      <c r="PP568" s="263"/>
      <c r="PQ568" s="263"/>
      <c r="PR568" s="263"/>
      <c r="PS568" s="263"/>
      <c r="PT568" s="263"/>
      <c r="PU568" s="263"/>
      <c r="PV568" s="263"/>
      <c r="PW568" s="263"/>
      <c r="PX568" s="263"/>
      <c r="PY568" s="263"/>
      <c r="PZ568" s="263"/>
      <c r="QA568" s="263"/>
      <c r="QB568" s="263"/>
      <c r="QC568" s="263"/>
      <c r="QD568" s="263"/>
      <c r="QE568" s="263"/>
      <c r="QF568" s="263"/>
      <c r="QG568" s="263"/>
      <c r="QH568" s="263"/>
      <c r="QI568" s="263"/>
      <c r="QJ568" s="263"/>
      <c r="QK568" s="263"/>
      <c r="QL568" s="263"/>
      <c r="QM568" s="263"/>
      <c r="QN568" s="263"/>
      <c r="QO568" s="263"/>
      <c r="QP568" s="263"/>
      <c r="QQ568" s="263"/>
      <c r="QR568" s="263"/>
      <c r="QS568" s="263"/>
      <c r="QT568" s="263"/>
      <c r="QU568" s="263"/>
      <c r="QV568" s="263"/>
      <c r="QW568" s="263"/>
      <c r="QX568" s="263"/>
      <c r="QY568" s="263"/>
      <c r="QZ568" s="263"/>
      <c r="RA568" s="263"/>
      <c r="RB568" s="263"/>
      <c r="RC568" s="263"/>
      <c r="RD568" s="263"/>
      <c r="RE568" s="263"/>
      <c r="RF568" s="263"/>
      <c r="RG568" s="263"/>
      <c r="RH568" s="263"/>
      <c r="RI568" s="263"/>
      <c r="RJ568" s="263"/>
      <c r="RK568" s="263"/>
      <c r="RL568" s="263"/>
      <c r="RM568" s="263"/>
      <c r="RN568" s="263"/>
      <c r="RO568" s="263"/>
      <c r="RP568" s="263"/>
      <c r="RQ568" s="263"/>
      <c r="RR568" s="263"/>
      <c r="RS568" s="263"/>
      <c r="RT568" s="263"/>
      <c r="RU568" s="263"/>
      <c r="RV568" s="263"/>
      <c r="RW568" s="263"/>
      <c r="RX568" s="263"/>
      <c r="RY568" s="263"/>
      <c r="RZ568" s="263"/>
      <c r="SA568" s="263"/>
      <c r="SB568" s="263"/>
      <c r="SC568" s="263"/>
      <c r="SD568" s="263"/>
      <c r="SE568" s="263"/>
      <c r="SF568" s="263"/>
      <c r="SG568" s="263"/>
      <c r="SH568" s="263"/>
      <c r="SI568" s="263"/>
      <c r="SJ568" s="263"/>
      <c r="SK568" s="263"/>
      <c r="SL568" s="263"/>
      <c r="SM568" s="263"/>
      <c r="SN568" s="263"/>
      <c r="SO568" s="263"/>
      <c r="SP568" s="263"/>
      <c r="SQ568" s="263"/>
      <c r="SR568" s="263"/>
      <c r="SS568" s="263"/>
      <c r="ST568" s="263"/>
      <c r="SU568" s="263"/>
      <c r="SV568" s="263"/>
      <c r="SW568" s="263"/>
      <c r="SX568" s="263"/>
      <c r="SY568" s="263"/>
      <c r="SZ568" s="263"/>
      <c r="TA568" s="263"/>
      <c r="TB568" s="263"/>
      <c r="TC568" s="263"/>
      <c r="TD568" s="263"/>
      <c r="TE568" s="263"/>
      <c r="TF568" s="263"/>
      <c r="TG568" s="263"/>
      <c r="TH568" s="263"/>
      <c r="TI568" s="263"/>
      <c r="TJ568" s="263"/>
      <c r="TK568" s="263"/>
      <c r="TL568" s="263"/>
      <c r="TM568" s="263"/>
      <c r="TN568" s="263"/>
      <c r="TO568" s="263"/>
      <c r="TP568" s="263"/>
      <c r="TQ568" s="263"/>
      <c r="TR568" s="263"/>
      <c r="TS568" s="263"/>
      <c r="TT568" s="263"/>
      <c r="TU568" s="263"/>
      <c r="TV568" s="263"/>
      <c r="TW568" s="263"/>
      <c r="TX568" s="263"/>
      <c r="TY568" s="263"/>
      <c r="TZ568" s="263"/>
      <c r="UA568" s="263"/>
      <c r="UB568" s="263"/>
      <c r="UC568" s="263"/>
      <c r="UD568" s="263"/>
      <c r="UE568" s="263"/>
      <c r="UF568" s="263"/>
      <c r="UG568" s="263"/>
      <c r="UH568" s="263"/>
      <c r="UI568" s="263"/>
      <c r="UJ568" s="263"/>
      <c r="UK568" s="263"/>
      <c r="UL568" s="263"/>
      <c r="UM568" s="263"/>
      <c r="UN568" s="263"/>
      <c r="UO568" s="263"/>
      <c r="UP568" s="263"/>
      <c r="UQ568" s="263"/>
      <c r="UR568" s="263"/>
      <c r="US568" s="263"/>
      <c r="UT568" s="263"/>
      <c r="UU568" s="263"/>
      <c r="UV568" s="263"/>
      <c r="UW568" s="263"/>
      <c r="UX568" s="263"/>
      <c r="UY568" s="263"/>
      <c r="UZ568" s="263"/>
      <c r="VA568" s="263"/>
      <c r="VB568" s="263"/>
      <c r="VC568" s="263"/>
      <c r="VD568" s="263"/>
      <c r="VE568" s="263"/>
      <c r="VF568" s="263"/>
      <c r="VG568" s="263"/>
      <c r="VH568" s="263"/>
      <c r="VI568" s="263"/>
      <c r="VJ568" s="263"/>
      <c r="VK568" s="263"/>
      <c r="VL568" s="263"/>
      <c r="VM568" s="263"/>
      <c r="VN568" s="263"/>
      <c r="VO568" s="263"/>
      <c r="VP568" s="263"/>
      <c r="VQ568" s="263"/>
      <c r="VR568" s="263"/>
      <c r="VS568" s="263"/>
      <c r="VT568" s="263"/>
      <c r="VU568" s="263"/>
      <c r="VV568" s="263"/>
      <c r="VW568" s="263"/>
      <c r="VX568" s="263"/>
      <c r="VY568" s="263"/>
      <c r="VZ568" s="263"/>
      <c r="WA568" s="263"/>
      <c r="WB568" s="263"/>
      <c r="WC568" s="263"/>
      <c r="WD568" s="263"/>
      <c r="WE568" s="263"/>
      <c r="WF568" s="263"/>
      <c r="WG568" s="263"/>
      <c r="WH568" s="263"/>
      <c r="WI568" s="263"/>
      <c r="WJ568" s="263"/>
      <c r="WK568" s="263"/>
      <c r="WL568" s="263"/>
      <c r="WM568" s="263"/>
      <c r="WN568" s="263"/>
      <c r="WO568" s="263"/>
      <c r="WP568" s="263"/>
      <c r="WQ568" s="263"/>
      <c r="WR568" s="263"/>
      <c r="WS568" s="263"/>
      <c r="WT568" s="263"/>
      <c r="WU568" s="263"/>
      <c r="WV568" s="263"/>
      <c r="WW568" s="263"/>
      <c r="WX568" s="263"/>
      <c r="WY568" s="263"/>
      <c r="WZ568" s="263"/>
      <c r="XA568" s="263"/>
      <c r="XB568" s="263"/>
      <c r="XC568" s="263"/>
      <c r="XD568" s="263"/>
      <c r="XE568" s="263"/>
      <c r="XF568" s="263"/>
      <c r="XG568" s="263"/>
      <c r="XH568" s="263"/>
      <c r="XI568" s="263"/>
      <c r="XJ568" s="263"/>
      <c r="XK568" s="263"/>
      <c r="XL568" s="263"/>
      <c r="XM568" s="263"/>
      <c r="XN568" s="263"/>
      <c r="XO568" s="263"/>
      <c r="XP568" s="263"/>
      <c r="XQ568" s="263"/>
      <c r="XR568" s="263"/>
      <c r="XS568" s="263"/>
      <c r="XT568" s="263"/>
      <c r="XU568" s="263"/>
      <c r="XV568" s="263"/>
      <c r="XW568" s="263"/>
      <c r="XX568" s="263"/>
      <c r="XY568" s="263"/>
      <c r="XZ568" s="263"/>
      <c r="YA568" s="263"/>
      <c r="YB568" s="263"/>
      <c r="YC568" s="263"/>
      <c r="YD568" s="263"/>
      <c r="YE568" s="263"/>
      <c r="YF568" s="263"/>
      <c r="YG568" s="263"/>
      <c r="YH568" s="263"/>
      <c r="YI568" s="263"/>
      <c r="YJ568" s="263"/>
      <c r="YK568" s="263"/>
      <c r="YL568" s="263"/>
      <c r="YM568" s="263"/>
      <c r="YN568" s="263"/>
      <c r="YO568" s="263"/>
      <c r="YP568" s="263"/>
      <c r="YQ568" s="263"/>
      <c r="YR568" s="263"/>
      <c r="YS568" s="263"/>
      <c r="YT568" s="263"/>
      <c r="YU568" s="263"/>
      <c r="YV568" s="263"/>
      <c r="YW568" s="263"/>
      <c r="YX568" s="263"/>
      <c r="YY568" s="263"/>
      <c r="YZ568" s="263"/>
      <c r="ZA568" s="263"/>
      <c r="ZB568" s="263"/>
      <c r="ZC568" s="263"/>
      <c r="ZD568" s="263"/>
      <c r="ZE568" s="263"/>
      <c r="ZF568" s="263"/>
      <c r="ZG568" s="263"/>
      <c r="ZH568" s="263"/>
      <c r="ZI568" s="263"/>
      <c r="ZJ568" s="263"/>
      <c r="ZK568" s="263"/>
      <c r="ZL568" s="263"/>
      <c r="ZM568" s="263"/>
      <c r="ZN568" s="263"/>
      <c r="ZO568" s="263"/>
      <c r="ZP568" s="263"/>
      <c r="ZQ568" s="263"/>
      <c r="ZR568" s="263"/>
      <c r="ZS568" s="263"/>
      <c r="ZT568" s="263"/>
      <c r="ZU568" s="263"/>
      <c r="ZV568" s="263"/>
      <c r="ZW568" s="263"/>
      <c r="ZX568" s="263"/>
      <c r="ZY568" s="263"/>
      <c r="ZZ568" s="263"/>
      <c r="AAA568" s="263"/>
      <c r="AAB568" s="263"/>
      <c r="AAC568" s="263"/>
      <c r="AAD568" s="263"/>
      <c r="AAE568" s="263"/>
      <c r="AAF568" s="263"/>
      <c r="AAG568" s="263"/>
      <c r="AAH568" s="263"/>
      <c r="AAI568" s="263"/>
      <c r="AAJ568" s="263"/>
      <c r="AAK568" s="263"/>
      <c r="AAL568" s="263"/>
      <c r="AAM568" s="263"/>
      <c r="AAN568" s="263"/>
      <c r="AAO568" s="263"/>
      <c r="AAP568" s="263"/>
      <c r="AAQ568" s="263"/>
      <c r="AAR568" s="263"/>
      <c r="AAS568" s="263"/>
      <c r="AAT568" s="263"/>
      <c r="AAU568" s="263"/>
      <c r="AAV568" s="263"/>
      <c r="AAW568" s="263"/>
      <c r="AAX568" s="263"/>
      <c r="AAY568" s="263"/>
      <c r="AAZ568" s="263"/>
      <c r="ABA568" s="263"/>
      <c r="ABB568" s="263"/>
      <c r="ABC568" s="263"/>
      <c r="ABD568" s="263"/>
      <c r="ABE568" s="263"/>
      <c r="ABF568" s="263"/>
      <c r="ABG568" s="263"/>
      <c r="ABH568" s="263"/>
      <c r="ABI568" s="263"/>
      <c r="ABJ568" s="263"/>
      <c r="ABK568" s="263"/>
      <c r="ABL568" s="263"/>
      <c r="ABM568" s="263"/>
      <c r="ABN568" s="263"/>
      <c r="ABO568" s="263"/>
      <c r="ABP568" s="263"/>
      <c r="ABQ568" s="263"/>
      <c r="ABR568" s="263"/>
      <c r="ABS568" s="263"/>
      <c r="ABT568" s="263"/>
      <c r="ABU568" s="263"/>
      <c r="ABV568" s="263"/>
      <c r="ABW568" s="263"/>
      <c r="ABX568" s="263"/>
      <c r="ABY568" s="263"/>
      <c r="ABZ568" s="263"/>
      <c r="ACA568" s="263"/>
      <c r="ACB568" s="263"/>
      <c r="ACC568" s="263"/>
      <c r="ACD568" s="263"/>
      <c r="ACE568" s="263"/>
      <c r="ACF568" s="263"/>
      <c r="ACG568" s="263"/>
      <c r="ACH568" s="263"/>
      <c r="ACI568" s="263"/>
      <c r="ACJ568" s="263"/>
      <c r="ACK568" s="263"/>
      <c r="ACL568" s="263"/>
      <c r="ACM568" s="263"/>
      <c r="ACN568" s="263"/>
      <c r="ACO568" s="263"/>
      <c r="ACP568" s="263"/>
      <c r="ACQ568" s="263"/>
      <c r="ACR568" s="263"/>
      <c r="ACS568" s="263"/>
      <c r="ACT568" s="263"/>
      <c r="ACU568" s="263"/>
      <c r="ACV568" s="263"/>
      <c r="ACW568" s="263"/>
      <c r="ACX568" s="263"/>
      <c r="ACY568" s="263"/>
      <c r="ACZ568" s="263"/>
      <c r="ADA568" s="263"/>
      <c r="ADB568" s="263"/>
      <c r="ADC568" s="263"/>
      <c r="ADD568" s="263"/>
      <c r="ADE568" s="263"/>
      <c r="ADF568" s="263"/>
      <c r="ADG568" s="263"/>
      <c r="ADH568" s="263"/>
      <c r="ADI568" s="263"/>
      <c r="ADJ568" s="263"/>
      <c r="ADK568" s="263"/>
      <c r="ADL568" s="263"/>
      <c r="ADM568" s="263"/>
      <c r="ADN568" s="263"/>
      <c r="ADO568" s="263"/>
      <c r="ADP568" s="263"/>
      <c r="ADQ568" s="263"/>
      <c r="ADR568" s="263"/>
      <c r="ADS568" s="263"/>
      <c r="ADT568" s="263"/>
      <c r="ADU568" s="263"/>
      <c r="ADV568" s="263"/>
      <c r="ADW568" s="263"/>
      <c r="ADX568" s="263"/>
      <c r="ADY568" s="263"/>
      <c r="ADZ568" s="263"/>
      <c r="AEA568" s="263"/>
      <c r="AEB568" s="263"/>
      <c r="AEC568" s="263"/>
      <c r="AED568" s="263"/>
      <c r="AEE568" s="263"/>
      <c r="AEF568" s="263"/>
      <c r="AEG568" s="263"/>
      <c r="AEH568" s="263"/>
      <c r="AEI568" s="263"/>
      <c r="AEJ568" s="263"/>
      <c r="AEK568" s="263"/>
      <c r="AEL568" s="263"/>
      <c r="AEM568" s="263"/>
      <c r="AEN568" s="263"/>
      <c r="AEO568" s="263"/>
      <c r="AEP568" s="263"/>
      <c r="AEQ568" s="263"/>
      <c r="AER568" s="263"/>
      <c r="AES568" s="263"/>
      <c r="AET568" s="263"/>
      <c r="AEU568" s="263"/>
      <c r="AEV568" s="263"/>
      <c r="AEW568" s="263"/>
      <c r="AEX568" s="263"/>
      <c r="AEY568" s="263"/>
      <c r="AEZ568" s="263"/>
      <c r="AFA568" s="263"/>
      <c r="AFB568" s="263"/>
      <c r="AFC568" s="263"/>
      <c r="AFD568" s="263"/>
      <c r="AFE568" s="263"/>
      <c r="AFF568" s="263"/>
      <c r="AFG568" s="263"/>
      <c r="AFH568" s="263"/>
      <c r="AFI568" s="263"/>
      <c r="AFJ568" s="263"/>
      <c r="AFK568" s="263"/>
      <c r="AFL568" s="263"/>
      <c r="AFM568" s="263"/>
      <c r="AFN568" s="263"/>
      <c r="AFO568" s="263"/>
      <c r="AFP568" s="263"/>
      <c r="AFQ568" s="263"/>
      <c r="AFR568" s="263"/>
      <c r="AFS568" s="263"/>
      <c r="AFT568" s="263"/>
      <c r="AFU568" s="263"/>
      <c r="AFV568" s="263"/>
      <c r="AFW568" s="263"/>
      <c r="AFX568" s="263"/>
      <c r="AFY568" s="263"/>
      <c r="AFZ568" s="263"/>
      <c r="AGA568" s="263"/>
      <c r="AGB568" s="263"/>
      <c r="AGC568" s="263"/>
      <c r="AGD568" s="263"/>
      <c r="AGE568" s="263"/>
      <c r="AGF568" s="263"/>
      <c r="AGG568" s="263"/>
      <c r="AGH568" s="263"/>
      <c r="AGI568" s="263"/>
      <c r="AGJ568" s="263"/>
      <c r="AGK568" s="263"/>
      <c r="AGL568" s="263"/>
      <c r="AGM568" s="263"/>
      <c r="AGN568" s="263"/>
      <c r="AGO568" s="263"/>
      <c r="AGP568" s="263"/>
      <c r="AGQ568" s="263"/>
      <c r="AGR568" s="263"/>
      <c r="AGS568" s="263"/>
      <c r="AGT568" s="263"/>
      <c r="AGU568" s="263"/>
      <c r="AGV568" s="263"/>
      <c r="AGW568" s="263"/>
      <c r="AGX568" s="263"/>
      <c r="AGY568" s="263"/>
      <c r="AGZ568" s="263"/>
      <c r="AHA568" s="263"/>
      <c r="AHB568" s="263"/>
      <c r="AHC568" s="263"/>
      <c r="AHD568" s="263"/>
      <c r="AHE568" s="263"/>
      <c r="AHF568" s="263"/>
      <c r="AHG568" s="263"/>
      <c r="AHH568" s="263"/>
      <c r="AHI568" s="263"/>
      <c r="AHJ568" s="263"/>
      <c r="AHK568" s="263"/>
      <c r="AHL568" s="263"/>
      <c r="AHM568" s="263"/>
      <c r="AHN568" s="263"/>
      <c r="AHO568" s="263"/>
      <c r="AHP568" s="263"/>
      <c r="AHQ568" s="263"/>
      <c r="AHR568" s="263"/>
      <c r="AHS568" s="263"/>
      <c r="AHT568" s="263"/>
      <c r="AHU568" s="263"/>
      <c r="AHV568" s="263"/>
      <c r="AHW568" s="263"/>
      <c r="AHX568" s="263"/>
      <c r="AHY568" s="263"/>
      <c r="AHZ568" s="263"/>
      <c r="AIA568" s="263"/>
      <c r="AIB568" s="263"/>
      <c r="AIC568" s="263"/>
      <c r="AID568" s="263"/>
      <c r="AIE568" s="263"/>
      <c r="AIF568" s="263"/>
      <c r="AIG568" s="263"/>
      <c r="AIH568" s="263"/>
      <c r="AII568" s="263"/>
      <c r="AIJ568" s="263"/>
      <c r="AIK568" s="263"/>
      <c r="AIL568" s="263"/>
      <c r="AIM568" s="263"/>
      <c r="AIN568" s="263"/>
      <c r="AIO568" s="263"/>
      <c r="AIP568" s="263"/>
      <c r="AIQ568" s="263"/>
      <c r="AIR568" s="263"/>
      <c r="AIS568" s="263"/>
      <c r="AIT568" s="263"/>
      <c r="AIU568" s="263"/>
      <c r="AIV568" s="263"/>
      <c r="AIW568" s="263"/>
      <c r="AIX568" s="263"/>
      <c r="AIY568" s="263"/>
      <c r="AIZ568" s="263"/>
      <c r="AJA568" s="263"/>
      <c r="AJB568" s="263"/>
      <c r="AJC568" s="263"/>
      <c r="AJD568" s="263"/>
      <c r="AJE568" s="263"/>
      <c r="AJF568" s="263"/>
      <c r="AJG568" s="263"/>
      <c r="AJH568" s="263"/>
      <c r="AJI568" s="263"/>
      <c r="AJJ568" s="263"/>
      <c r="AJK568" s="263"/>
      <c r="AJL568" s="263"/>
      <c r="AJM568" s="263"/>
      <c r="AJN568" s="263"/>
      <c r="AJO568" s="263"/>
      <c r="AJP568" s="263"/>
      <c r="AJQ568" s="263"/>
      <c r="AJR568" s="263"/>
      <c r="AJS568" s="263"/>
      <c r="AJT568" s="263"/>
      <c r="AJU568" s="263"/>
      <c r="AJV568" s="263"/>
      <c r="AJW568" s="263"/>
      <c r="AJX568" s="263"/>
      <c r="AJY568" s="263"/>
      <c r="AJZ568" s="263"/>
      <c r="AKA568" s="263"/>
      <c r="AKB568" s="263"/>
      <c r="AKC568" s="263"/>
      <c r="AKD568" s="263"/>
      <c r="AKE568" s="263"/>
      <c r="AKF568" s="263"/>
      <c r="AKG568" s="263"/>
      <c r="AKH568" s="263"/>
      <c r="AKI568" s="263"/>
      <c r="AKJ568" s="263"/>
      <c r="AKK568" s="263"/>
      <c r="AKL568" s="263"/>
      <c r="AKM568" s="263"/>
      <c r="AKN568" s="263"/>
      <c r="AKO568" s="263"/>
      <c r="AKP568" s="263"/>
      <c r="AKQ568" s="263"/>
      <c r="AKR568" s="263"/>
      <c r="AKS568" s="263"/>
      <c r="AKT568" s="263"/>
      <c r="AKU568" s="263"/>
      <c r="AKV568" s="263"/>
      <c r="AKW568" s="263"/>
      <c r="AKX568" s="263"/>
      <c r="AKY568" s="263"/>
      <c r="AKZ568" s="263"/>
      <c r="ALA568" s="263"/>
      <c r="ALB568" s="263"/>
      <c r="ALC568" s="263"/>
      <c r="ALD568" s="263"/>
      <c r="ALE568" s="263"/>
      <c r="ALF568" s="263"/>
      <c r="ALG568" s="263"/>
      <c r="ALH568" s="263"/>
      <c r="ALI568" s="263"/>
      <c r="ALJ568" s="263"/>
      <c r="ALK568" s="263"/>
      <c r="ALL568" s="263"/>
      <c r="ALM568" s="263"/>
      <c r="ALN568" s="263"/>
      <c r="ALO568" s="263"/>
      <c r="ALP568" s="263"/>
      <c r="ALQ568" s="263"/>
      <c r="ALR568" s="263"/>
      <c r="ALS568" s="263"/>
      <c r="ALT568" s="263"/>
      <c r="ALU568" s="263"/>
      <c r="ALV568" s="263"/>
      <c r="ALW568" s="263"/>
      <c r="ALX568" s="263"/>
      <c r="ALY568" s="263"/>
      <c r="ALZ568" s="263"/>
      <c r="AMA568" s="263"/>
      <c r="AMB568" s="263"/>
      <c r="AMC568" s="263"/>
      <c r="AMD568" s="263"/>
      <c r="AME568" s="263"/>
      <c r="AMF568" s="263"/>
      <c r="AMG568" s="263"/>
      <c r="AMH568" s="263"/>
      <c r="AMI568" s="263"/>
      <c r="AMJ568" s="263"/>
      <c r="AMK568" s="263"/>
      <c r="AML568" s="263"/>
      <c r="AMM568" s="263"/>
      <c r="AMN568" s="263"/>
      <c r="AMO568" s="263"/>
      <c r="AMP568" s="263"/>
      <c r="AMQ568" s="263"/>
      <c r="AMR568" s="263"/>
      <c r="AMS568" s="263"/>
      <c r="AMT568" s="263"/>
      <c r="AMU568" s="263"/>
      <c r="AMV568" s="263"/>
      <c r="AMW568" s="263"/>
      <c r="AMX568" s="263"/>
      <c r="AMY568" s="263"/>
      <c r="AMZ568" s="263"/>
      <c r="ANA568" s="263"/>
      <c r="ANB568" s="263"/>
      <c r="ANC568" s="263"/>
      <c r="AND568" s="263"/>
      <c r="ANE568" s="263"/>
      <c r="ANF568" s="263"/>
      <c r="ANG568" s="263"/>
      <c r="ANH568" s="263"/>
      <c r="ANI568" s="263"/>
      <c r="ANJ568" s="263"/>
      <c r="ANK568" s="263"/>
      <c r="ANL568" s="263"/>
      <c r="ANM568" s="263"/>
      <c r="ANN568" s="263"/>
      <c r="ANO568" s="263"/>
      <c r="ANP568" s="263"/>
      <c r="ANQ568" s="263"/>
      <c r="ANR568" s="263"/>
      <c r="ANS568" s="263"/>
      <c r="ANT568" s="263"/>
      <c r="ANU568" s="263"/>
      <c r="ANV568" s="263"/>
      <c r="ANW568" s="263"/>
      <c r="ANX568" s="263"/>
      <c r="ANY568" s="263"/>
      <c r="ANZ568" s="263"/>
      <c r="AOA568" s="263"/>
      <c r="AOB568" s="263"/>
      <c r="AOC568" s="263"/>
      <c r="AOD568" s="263"/>
      <c r="AOE568" s="263"/>
      <c r="AOF568" s="263"/>
      <c r="AOG568" s="263"/>
      <c r="AOH568" s="263"/>
      <c r="AOI568" s="263"/>
      <c r="AOJ568" s="263"/>
      <c r="AOK568" s="263"/>
      <c r="AOL568" s="263"/>
      <c r="AOM568" s="263"/>
      <c r="AON568" s="263"/>
      <c r="AOO568" s="263"/>
      <c r="AOP568" s="263"/>
      <c r="AOQ568" s="263"/>
      <c r="AOR568" s="263"/>
      <c r="AOS568" s="263"/>
      <c r="AOT568" s="263"/>
      <c r="AOU568" s="263"/>
    </row>
    <row r="569" spans="1:1087" s="264" customFormat="1">
      <c r="A569" s="332"/>
      <c r="B569" s="328"/>
      <c r="C569" s="292"/>
      <c r="D569" s="292"/>
      <c r="E569" s="292"/>
      <c r="F569" s="333"/>
      <c r="G569" s="334"/>
      <c r="H569" s="334"/>
      <c r="I569" s="335"/>
      <c r="J569" s="292"/>
      <c r="K569" s="336"/>
      <c r="L569" s="292"/>
      <c r="N569" s="263"/>
      <c r="O569" s="263"/>
      <c r="P569" s="263"/>
      <c r="Q569" s="263"/>
      <c r="R569" s="263"/>
      <c r="S569" s="263"/>
      <c r="T569" s="263"/>
      <c r="U569" s="263"/>
      <c r="V569" s="263"/>
      <c r="W569" s="263"/>
      <c r="X569" s="263"/>
      <c r="Y569" s="263"/>
      <c r="Z569" s="263"/>
      <c r="AA569" s="263"/>
      <c r="AB569" s="263"/>
      <c r="AC569" s="263"/>
      <c r="AD569" s="263"/>
      <c r="AE569" s="263"/>
      <c r="AF569" s="263"/>
      <c r="AG569" s="263"/>
      <c r="AH569" s="263"/>
      <c r="AI569" s="263"/>
      <c r="AJ569" s="263"/>
      <c r="AK569" s="263"/>
      <c r="AL569" s="263"/>
      <c r="AM569" s="263"/>
      <c r="AN569" s="263"/>
      <c r="AO569" s="263"/>
      <c r="AP569" s="263"/>
      <c r="AQ569" s="263"/>
      <c r="AR569" s="263"/>
      <c r="AS569" s="263"/>
      <c r="AT569" s="263"/>
      <c r="AU569" s="263"/>
      <c r="AV569" s="263"/>
      <c r="AW569" s="263"/>
      <c r="AX569" s="263"/>
      <c r="AY569" s="263"/>
      <c r="AZ569" s="263"/>
      <c r="BA569" s="263"/>
      <c r="BB569" s="263"/>
      <c r="BC569" s="263"/>
      <c r="BD569" s="263"/>
      <c r="BE569" s="263"/>
      <c r="BF569" s="263"/>
      <c r="BG569" s="263"/>
      <c r="BH569" s="263"/>
      <c r="BI569" s="263"/>
      <c r="BJ569" s="263"/>
      <c r="BK569" s="263"/>
      <c r="BL569" s="263"/>
      <c r="BM569" s="263"/>
      <c r="BN569" s="263"/>
      <c r="BO569" s="263"/>
      <c r="BP569" s="263"/>
      <c r="BQ569" s="263"/>
      <c r="BR569" s="263"/>
      <c r="BS569" s="263"/>
      <c r="BT569" s="263"/>
      <c r="BU569" s="263"/>
      <c r="BV569" s="263"/>
      <c r="BW569" s="263"/>
      <c r="BX569" s="263"/>
      <c r="BY569" s="263"/>
      <c r="BZ569" s="263"/>
      <c r="CA569" s="263"/>
      <c r="CB569" s="263"/>
      <c r="CC569" s="263"/>
      <c r="CD569" s="263"/>
      <c r="CE569" s="263"/>
      <c r="CF569" s="263"/>
      <c r="CG569" s="263"/>
      <c r="CH569" s="263"/>
      <c r="CI569" s="263"/>
      <c r="CJ569" s="263"/>
      <c r="CK569" s="263"/>
      <c r="CL569" s="263"/>
      <c r="CM569" s="263"/>
      <c r="CN569" s="263"/>
      <c r="CO569" s="263"/>
      <c r="CP569" s="263"/>
      <c r="CQ569" s="263"/>
      <c r="CR569" s="263"/>
      <c r="CS569" s="263"/>
      <c r="CT569" s="263"/>
      <c r="CU569" s="263"/>
      <c r="CV569" s="263"/>
      <c r="CW569" s="263"/>
      <c r="CX569" s="263"/>
      <c r="CY569" s="263"/>
      <c r="CZ569" s="263"/>
      <c r="DA569" s="263"/>
      <c r="DB569" s="263"/>
      <c r="DC569" s="263"/>
      <c r="DD569" s="263"/>
      <c r="DE569" s="263"/>
      <c r="DF569" s="263"/>
      <c r="DG569" s="263"/>
      <c r="DH569" s="263"/>
      <c r="DI569" s="263"/>
      <c r="DJ569" s="263"/>
      <c r="DK569" s="263"/>
      <c r="DL569" s="263"/>
      <c r="DM569" s="263"/>
      <c r="DN569" s="263"/>
      <c r="DO569" s="263"/>
      <c r="DP569" s="263"/>
      <c r="DQ569" s="263"/>
      <c r="DR569" s="263"/>
      <c r="DS569" s="263"/>
      <c r="DT569" s="263"/>
      <c r="DU569" s="263"/>
      <c r="DV569" s="263"/>
      <c r="DW569" s="263"/>
      <c r="DX569" s="263"/>
      <c r="DY569" s="263"/>
      <c r="DZ569" s="263"/>
      <c r="EA569" s="263"/>
      <c r="EB569" s="263"/>
      <c r="EC569" s="263"/>
      <c r="ED569" s="263"/>
      <c r="EE569" s="263"/>
      <c r="EF569" s="263"/>
      <c r="EG569" s="263"/>
      <c r="EH569" s="263"/>
      <c r="EI569" s="263"/>
      <c r="EJ569" s="263"/>
      <c r="EK569" s="263"/>
      <c r="EL569" s="263"/>
      <c r="EM569" s="263"/>
      <c r="EN569" s="263"/>
      <c r="EO569" s="263"/>
      <c r="EP569" s="263"/>
      <c r="EQ569" s="263"/>
      <c r="ER569" s="263"/>
      <c r="ES569" s="263"/>
      <c r="ET569" s="263"/>
      <c r="EU569" s="263"/>
      <c r="EV569" s="263"/>
      <c r="EW569" s="263"/>
      <c r="EX569" s="263"/>
      <c r="EY569" s="263"/>
      <c r="EZ569" s="263"/>
      <c r="FA569" s="263"/>
      <c r="FB569" s="263"/>
      <c r="FC569" s="263"/>
      <c r="FD569" s="263"/>
      <c r="FE569" s="263"/>
      <c r="FF569" s="263"/>
      <c r="FG569" s="263"/>
      <c r="FH569" s="263"/>
      <c r="FI569" s="263"/>
      <c r="FJ569" s="263"/>
      <c r="FK569" s="263"/>
      <c r="FL569" s="263"/>
      <c r="FM569" s="263"/>
      <c r="FN569" s="263"/>
      <c r="FO569" s="263"/>
      <c r="FP569" s="263"/>
      <c r="FQ569" s="263"/>
      <c r="FR569" s="263"/>
      <c r="FS569" s="263"/>
      <c r="FT569" s="263"/>
      <c r="FU569" s="263"/>
      <c r="FV569" s="263"/>
      <c r="FW569" s="263"/>
      <c r="FX569" s="263"/>
      <c r="FY569" s="263"/>
      <c r="FZ569" s="263"/>
      <c r="GA569" s="263"/>
      <c r="GB569" s="263"/>
      <c r="GC569" s="263"/>
      <c r="GD569" s="263"/>
      <c r="GE569" s="263"/>
      <c r="GF569" s="263"/>
      <c r="GG569" s="263"/>
      <c r="GH569" s="263"/>
      <c r="GI569" s="263"/>
      <c r="GJ569" s="263"/>
      <c r="GK569" s="263"/>
      <c r="GL569" s="263"/>
      <c r="GM569" s="263"/>
      <c r="GN569" s="263"/>
      <c r="GO569" s="263"/>
      <c r="GP569" s="263"/>
      <c r="GQ569" s="263"/>
      <c r="GR569" s="263"/>
      <c r="GS569" s="263"/>
      <c r="GT569" s="263"/>
      <c r="GU569" s="263"/>
      <c r="GV569" s="263"/>
      <c r="GW569" s="263"/>
      <c r="GX569" s="263"/>
      <c r="GY569" s="263"/>
      <c r="GZ569" s="263"/>
      <c r="HA569" s="263"/>
      <c r="HB569" s="263"/>
      <c r="HC569" s="263"/>
      <c r="HD569" s="263"/>
      <c r="HE569" s="263"/>
      <c r="HF569" s="263"/>
      <c r="HG569" s="263"/>
      <c r="HH569" s="263"/>
      <c r="HI569" s="263"/>
      <c r="HJ569" s="263"/>
      <c r="HK569" s="263"/>
      <c r="HL569" s="263"/>
      <c r="HM569" s="263"/>
      <c r="HN569" s="263"/>
      <c r="HO569" s="263"/>
      <c r="HP569" s="263"/>
      <c r="HQ569" s="263"/>
      <c r="HR569" s="263"/>
      <c r="HS569" s="263"/>
      <c r="HT569" s="263"/>
      <c r="HU569" s="263"/>
      <c r="HV569" s="263"/>
      <c r="HW569" s="263"/>
      <c r="HX569" s="263"/>
      <c r="HY569" s="263"/>
      <c r="HZ569" s="263"/>
      <c r="IA569" s="263"/>
      <c r="IB569" s="263"/>
      <c r="IC569" s="263"/>
      <c r="ID569" s="263"/>
      <c r="IE569" s="263"/>
      <c r="IF569" s="263"/>
      <c r="IG569" s="263"/>
      <c r="IH569" s="263"/>
      <c r="II569" s="263"/>
      <c r="IJ569" s="263"/>
      <c r="IK569" s="263"/>
      <c r="IL569" s="263"/>
      <c r="IM569" s="263"/>
      <c r="IN569" s="263"/>
      <c r="IO569" s="263"/>
      <c r="IP569" s="263"/>
      <c r="IQ569" s="263"/>
      <c r="IR569" s="263"/>
      <c r="IS569" s="263"/>
      <c r="IT569" s="263"/>
      <c r="IU569" s="263"/>
      <c r="IV569" s="263"/>
      <c r="IW569" s="263"/>
      <c r="IX569" s="263"/>
      <c r="IY569" s="263"/>
      <c r="IZ569" s="263"/>
      <c r="JA569" s="263"/>
      <c r="JB569" s="263"/>
      <c r="JC569" s="263"/>
      <c r="JD569" s="263"/>
      <c r="JE569" s="263"/>
      <c r="JF569" s="263"/>
      <c r="JG569" s="263"/>
      <c r="JH569" s="263"/>
      <c r="JI569" s="263"/>
      <c r="JJ569" s="263"/>
      <c r="JK569" s="263"/>
      <c r="JL569" s="263"/>
      <c r="JM569" s="263"/>
      <c r="JN569" s="263"/>
      <c r="JO569" s="263"/>
      <c r="JP569" s="263"/>
      <c r="JQ569" s="263"/>
      <c r="JR569" s="263"/>
      <c r="JS569" s="263"/>
      <c r="JT569" s="263"/>
      <c r="JU569" s="263"/>
      <c r="JV569" s="263"/>
      <c r="JW569" s="263"/>
      <c r="JX569" s="263"/>
      <c r="JY569" s="263"/>
      <c r="JZ569" s="263"/>
      <c r="KA569" s="263"/>
      <c r="KB569" s="263"/>
      <c r="KC569" s="263"/>
      <c r="KD569" s="263"/>
      <c r="KE569" s="263"/>
      <c r="KF569" s="263"/>
      <c r="KG569" s="263"/>
      <c r="KH569" s="263"/>
      <c r="KI569" s="263"/>
      <c r="KJ569" s="263"/>
      <c r="KK569" s="263"/>
      <c r="KL569" s="263"/>
      <c r="KM569" s="263"/>
      <c r="KN569" s="263"/>
      <c r="KO569" s="263"/>
      <c r="KP569" s="263"/>
      <c r="KQ569" s="263"/>
      <c r="KR569" s="263"/>
      <c r="KS569" s="263"/>
      <c r="KT569" s="263"/>
      <c r="KU569" s="263"/>
      <c r="KV569" s="263"/>
      <c r="KW569" s="263"/>
      <c r="KX569" s="263"/>
      <c r="KY569" s="263"/>
      <c r="KZ569" s="263"/>
      <c r="LA569" s="263"/>
      <c r="LB569" s="263"/>
      <c r="LC569" s="263"/>
      <c r="LD569" s="263"/>
      <c r="LE569" s="263"/>
      <c r="LF569" s="263"/>
      <c r="LG569" s="263"/>
      <c r="LH569" s="263"/>
      <c r="LI569" s="263"/>
      <c r="LJ569" s="263"/>
      <c r="LK569" s="263"/>
      <c r="LL569" s="263"/>
      <c r="LM569" s="263"/>
      <c r="LN569" s="263"/>
      <c r="LO569" s="263"/>
      <c r="LP569" s="263"/>
      <c r="LQ569" s="263"/>
      <c r="LR569" s="263"/>
      <c r="LS569" s="263"/>
      <c r="LT569" s="263"/>
      <c r="LU569" s="263"/>
      <c r="LV569" s="263"/>
      <c r="LW569" s="263"/>
      <c r="LX569" s="263"/>
      <c r="LY569" s="263"/>
      <c r="LZ569" s="263"/>
      <c r="MA569" s="263"/>
      <c r="MB569" s="263"/>
      <c r="MC569" s="263"/>
      <c r="MD569" s="263"/>
      <c r="ME569" s="263"/>
      <c r="MF569" s="263"/>
      <c r="MG569" s="263"/>
      <c r="MH569" s="263"/>
      <c r="MI569" s="263"/>
      <c r="MJ569" s="263"/>
      <c r="MK569" s="263"/>
      <c r="ML569" s="263"/>
      <c r="MM569" s="263"/>
      <c r="MN569" s="263"/>
      <c r="MO569" s="263"/>
      <c r="MP569" s="263"/>
      <c r="MQ569" s="263"/>
      <c r="MR569" s="263"/>
      <c r="MS569" s="263"/>
      <c r="MT569" s="263"/>
      <c r="MU569" s="263"/>
      <c r="MV569" s="263"/>
      <c r="MW569" s="263"/>
      <c r="MX569" s="263"/>
      <c r="MY569" s="263"/>
      <c r="MZ569" s="263"/>
      <c r="NA569" s="263"/>
      <c r="NB569" s="263"/>
      <c r="NC569" s="263"/>
      <c r="ND569" s="263"/>
      <c r="NE569" s="263"/>
      <c r="NF569" s="263"/>
      <c r="NG569" s="263"/>
      <c r="NH569" s="263"/>
      <c r="NI569" s="263"/>
      <c r="NJ569" s="263"/>
      <c r="NK569" s="263"/>
      <c r="NL569" s="263"/>
      <c r="NM569" s="263"/>
      <c r="NN569" s="263"/>
      <c r="NO569" s="263"/>
      <c r="NP569" s="263"/>
      <c r="NQ569" s="263"/>
      <c r="NR569" s="263"/>
      <c r="NS569" s="263"/>
      <c r="NT569" s="263"/>
      <c r="NU569" s="263"/>
      <c r="NV569" s="263"/>
      <c r="NW569" s="263"/>
      <c r="NX569" s="263"/>
      <c r="NY569" s="263"/>
      <c r="NZ569" s="263"/>
      <c r="OA569" s="263"/>
      <c r="OB569" s="263"/>
      <c r="OC569" s="263"/>
      <c r="OD569" s="263"/>
      <c r="OE569" s="263"/>
      <c r="OF569" s="263"/>
      <c r="OG569" s="263"/>
      <c r="OH569" s="263"/>
      <c r="OI569" s="263"/>
      <c r="OJ569" s="263"/>
      <c r="OK569" s="263"/>
      <c r="OL569" s="263"/>
      <c r="OM569" s="263"/>
      <c r="ON569" s="263"/>
      <c r="OO569" s="263"/>
      <c r="OP569" s="263"/>
      <c r="OQ569" s="263"/>
      <c r="OR569" s="263"/>
      <c r="OS569" s="263"/>
      <c r="OT569" s="263"/>
      <c r="OU569" s="263"/>
      <c r="OV569" s="263"/>
      <c r="OW569" s="263"/>
      <c r="OX569" s="263"/>
      <c r="OY569" s="263"/>
      <c r="OZ569" s="263"/>
      <c r="PA569" s="263"/>
      <c r="PB569" s="263"/>
      <c r="PC569" s="263"/>
      <c r="PD569" s="263"/>
      <c r="PE569" s="263"/>
      <c r="PF569" s="263"/>
      <c r="PG569" s="263"/>
      <c r="PH569" s="263"/>
      <c r="PI569" s="263"/>
      <c r="PJ569" s="263"/>
      <c r="PK569" s="263"/>
      <c r="PL569" s="263"/>
      <c r="PM569" s="263"/>
      <c r="PN569" s="263"/>
      <c r="PO569" s="263"/>
      <c r="PP569" s="263"/>
      <c r="PQ569" s="263"/>
      <c r="PR569" s="263"/>
      <c r="PS569" s="263"/>
      <c r="PT569" s="263"/>
      <c r="PU569" s="263"/>
      <c r="PV569" s="263"/>
      <c r="PW569" s="263"/>
      <c r="PX569" s="263"/>
      <c r="PY569" s="263"/>
      <c r="PZ569" s="263"/>
      <c r="QA569" s="263"/>
      <c r="QB569" s="263"/>
      <c r="QC569" s="263"/>
      <c r="QD569" s="263"/>
      <c r="QE569" s="263"/>
      <c r="QF569" s="263"/>
      <c r="QG569" s="263"/>
      <c r="QH569" s="263"/>
      <c r="QI569" s="263"/>
      <c r="QJ569" s="263"/>
      <c r="QK569" s="263"/>
      <c r="QL569" s="263"/>
      <c r="QM569" s="263"/>
      <c r="QN569" s="263"/>
      <c r="QO569" s="263"/>
      <c r="QP569" s="263"/>
      <c r="QQ569" s="263"/>
      <c r="QR569" s="263"/>
      <c r="QS569" s="263"/>
      <c r="QT569" s="263"/>
      <c r="QU569" s="263"/>
      <c r="QV569" s="263"/>
      <c r="QW569" s="263"/>
      <c r="QX569" s="263"/>
      <c r="QY569" s="263"/>
      <c r="QZ569" s="263"/>
      <c r="RA569" s="263"/>
      <c r="RB569" s="263"/>
      <c r="RC569" s="263"/>
      <c r="RD569" s="263"/>
      <c r="RE569" s="263"/>
      <c r="RF569" s="263"/>
      <c r="RG569" s="263"/>
      <c r="RH569" s="263"/>
      <c r="RI569" s="263"/>
      <c r="RJ569" s="263"/>
      <c r="RK569" s="263"/>
      <c r="RL569" s="263"/>
      <c r="RM569" s="263"/>
      <c r="RN569" s="263"/>
      <c r="RO569" s="263"/>
      <c r="RP569" s="263"/>
      <c r="RQ569" s="263"/>
      <c r="RR569" s="263"/>
      <c r="RS569" s="263"/>
      <c r="RT569" s="263"/>
      <c r="RU569" s="263"/>
      <c r="RV569" s="263"/>
      <c r="RW569" s="263"/>
      <c r="RX569" s="263"/>
      <c r="RY569" s="263"/>
      <c r="RZ569" s="263"/>
      <c r="SA569" s="263"/>
      <c r="SB569" s="263"/>
      <c r="SC569" s="263"/>
      <c r="SD569" s="263"/>
      <c r="SE569" s="263"/>
      <c r="SF569" s="263"/>
      <c r="SG569" s="263"/>
      <c r="SH569" s="263"/>
      <c r="SI569" s="263"/>
      <c r="SJ569" s="263"/>
      <c r="SK569" s="263"/>
      <c r="SL569" s="263"/>
      <c r="SM569" s="263"/>
      <c r="SN569" s="263"/>
      <c r="SO569" s="263"/>
      <c r="SP569" s="263"/>
      <c r="SQ569" s="263"/>
      <c r="SR569" s="263"/>
      <c r="SS569" s="263"/>
      <c r="ST569" s="263"/>
      <c r="SU569" s="263"/>
      <c r="SV569" s="263"/>
      <c r="SW569" s="263"/>
      <c r="SX569" s="263"/>
      <c r="SY569" s="263"/>
      <c r="SZ569" s="263"/>
      <c r="TA569" s="263"/>
      <c r="TB569" s="263"/>
      <c r="TC569" s="263"/>
      <c r="TD569" s="263"/>
      <c r="TE569" s="263"/>
      <c r="TF569" s="263"/>
      <c r="TG569" s="263"/>
      <c r="TH569" s="263"/>
      <c r="TI569" s="263"/>
      <c r="TJ569" s="263"/>
      <c r="TK569" s="263"/>
      <c r="TL569" s="263"/>
      <c r="TM569" s="263"/>
      <c r="TN569" s="263"/>
      <c r="TO569" s="263"/>
      <c r="TP569" s="263"/>
      <c r="TQ569" s="263"/>
      <c r="TR569" s="263"/>
      <c r="TS569" s="263"/>
      <c r="TT569" s="263"/>
      <c r="TU569" s="263"/>
      <c r="TV569" s="263"/>
      <c r="TW569" s="263"/>
      <c r="TX569" s="263"/>
      <c r="TY569" s="263"/>
      <c r="TZ569" s="263"/>
      <c r="UA569" s="263"/>
      <c r="UB569" s="263"/>
      <c r="UC569" s="263"/>
      <c r="UD569" s="263"/>
      <c r="UE569" s="263"/>
      <c r="UF569" s="263"/>
      <c r="UG569" s="263"/>
      <c r="UH569" s="263"/>
      <c r="UI569" s="263"/>
      <c r="UJ569" s="263"/>
      <c r="UK569" s="263"/>
      <c r="UL569" s="263"/>
      <c r="UM569" s="263"/>
      <c r="UN569" s="263"/>
      <c r="UO569" s="263"/>
      <c r="UP569" s="263"/>
      <c r="UQ569" s="263"/>
      <c r="UR569" s="263"/>
      <c r="US569" s="263"/>
      <c r="UT569" s="263"/>
      <c r="UU569" s="263"/>
      <c r="UV569" s="263"/>
      <c r="UW569" s="263"/>
      <c r="UX569" s="263"/>
      <c r="UY569" s="263"/>
      <c r="UZ569" s="263"/>
      <c r="VA569" s="263"/>
      <c r="VB569" s="263"/>
      <c r="VC569" s="263"/>
      <c r="VD569" s="263"/>
      <c r="VE569" s="263"/>
      <c r="VF569" s="263"/>
      <c r="VG569" s="263"/>
      <c r="VH569" s="263"/>
      <c r="VI569" s="263"/>
      <c r="VJ569" s="263"/>
      <c r="VK569" s="263"/>
      <c r="VL569" s="263"/>
      <c r="VM569" s="263"/>
      <c r="VN569" s="263"/>
      <c r="VO569" s="263"/>
      <c r="VP569" s="263"/>
      <c r="VQ569" s="263"/>
      <c r="VR569" s="263"/>
      <c r="VS569" s="263"/>
      <c r="VT569" s="263"/>
      <c r="VU569" s="263"/>
      <c r="VV569" s="263"/>
      <c r="VW569" s="263"/>
      <c r="VX569" s="263"/>
      <c r="VY569" s="263"/>
      <c r="VZ569" s="263"/>
      <c r="WA569" s="263"/>
      <c r="WB569" s="263"/>
      <c r="WC569" s="263"/>
      <c r="WD569" s="263"/>
      <c r="WE569" s="263"/>
      <c r="WF569" s="263"/>
      <c r="WG569" s="263"/>
      <c r="WH569" s="263"/>
      <c r="WI569" s="263"/>
      <c r="WJ569" s="263"/>
      <c r="WK569" s="263"/>
      <c r="WL569" s="263"/>
      <c r="WM569" s="263"/>
      <c r="WN569" s="263"/>
      <c r="WO569" s="263"/>
      <c r="WP569" s="263"/>
      <c r="WQ569" s="263"/>
      <c r="WR569" s="263"/>
      <c r="WS569" s="263"/>
      <c r="WT569" s="263"/>
      <c r="WU569" s="263"/>
      <c r="WV569" s="263"/>
      <c r="WW569" s="263"/>
      <c r="WX569" s="263"/>
      <c r="WY569" s="263"/>
      <c r="WZ569" s="263"/>
      <c r="XA569" s="263"/>
      <c r="XB569" s="263"/>
      <c r="XC569" s="263"/>
      <c r="XD569" s="263"/>
      <c r="XE569" s="263"/>
      <c r="XF569" s="263"/>
      <c r="XG569" s="263"/>
      <c r="XH569" s="263"/>
      <c r="XI569" s="263"/>
      <c r="XJ569" s="263"/>
      <c r="XK569" s="263"/>
      <c r="XL569" s="263"/>
      <c r="XM569" s="263"/>
      <c r="XN569" s="263"/>
      <c r="XO569" s="263"/>
      <c r="XP569" s="263"/>
      <c r="XQ569" s="263"/>
      <c r="XR569" s="263"/>
      <c r="XS569" s="263"/>
      <c r="XT569" s="263"/>
      <c r="XU569" s="263"/>
      <c r="XV569" s="263"/>
      <c r="XW569" s="263"/>
      <c r="XX569" s="263"/>
      <c r="XY569" s="263"/>
      <c r="XZ569" s="263"/>
      <c r="YA569" s="263"/>
      <c r="YB569" s="263"/>
      <c r="YC569" s="263"/>
      <c r="YD569" s="263"/>
      <c r="YE569" s="263"/>
      <c r="YF569" s="263"/>
      <c r="YG569" s="263"/>
      <c r="YH569" s="263"/>
      <c r="YI569" s="263"/>
      <c r="YJ569" s="263"/>
      <c r="YK569" s="263"/>
      <c r="YL569" s="263"/>
      <c r="YM569" s="263"/>
      <c r="YN569" s="263"/>
      <c r="YO569" s="263"/>
      <c r="YP569" s="263"/>
      <c r="YQ569" s="263"/>
      <c r="YR569" s="263"/>
      <c r="YS569" s="263"/>
      <c r="YT569" s="263"/>
      <c r="YU569" s="263"/>
      <c r="YV569" s="263"/>
      <c r="YW569" s="263"/>
      <c r="YX569" s="263"/>
      <c r="YY569" s="263"/>
      <c r="YZ569" s="263"/>
      <c r="ZA569" s="263"/>
      <c r="ZB569" s="263"/>
      <c r="ZC569" s="263"/>
      <c r="ZD569" s="263"/>
      <c r="ZE569" s="263"/>
      <c r="ZF569" s="263"/>
      <c r="ZG569" s="263"/>
      <c r="ZH569" s="263"/>
      <c r="ZI569" s="263"/>
      <c r="ZJ569" s="263"/>
      <c r="ZK569" s="263"/>
      <c r="ZL569" s="263"/>
      <c r="ZM569" s="263"/>
      <c r="ZN569" s="263"/>
      <c r="ZO569" s="263"/>
      <c r="ZP569" s="263"/>
      <c r="ZQ569" s="263"/>
      <c r="ZR569" s="263"/>
      <c r="ZS569" s="263"/>
      <c r="ZT569" s="263"/>
      <c r="ZU569" s="263"/>
      <c r="ZV569" s="263"/>
      <c r="ZW569" s="263"/>
      <c r="ZX569" s="263"/>
      <c r="ZY569" s="263"/>
      <c r="ZZ569" s="263"/>
      <c r="AAA569" s="263"/>
      <c r="AAB569" s="263"/>
      <c r="AAC569" s="263"/>
      <c r="AAD569" s="263"/>
      <c r="AAE569" s="263"/>
      <c r="AAF569" s="263"/>
      <c r="AAG569" s="263"/>
      <c r="AAH569" s="263"/>
      <c r="AAI569" s="263"/>
      <c r="AAJ569" s="263"/>
      <c r="AAK569" s="263"/>
      <c r="AAL569" s="263"/>
      <c r="AAM569" s="263"/>
      <c r="AAN569" s="263"/>
      <c r="AAO569" s="263"/>
      <c r="AAP569" s="263"/>
      <c r="AAQ569" s="263"/>
      <c r="AAR569" s="263"/>
      <c r="AAS569" s="263"/>
      <c r="AAT569" s="263"/>
      <c r="AAU569" s="263"/>
      <c r="AAV569" s="263"/>
      <c r="AAW569" s="263"/>
      <c r="AAX569" s="263"/>
      <c r="AAY569" s="263"/>
      <c r="AAZ569" s="263"/>
      <c r="ABA569" s="263"/>
      <c r="ABB569" s="263"/>
      <c r="ABC569" s="263"/>
      <c r="ABD569" s="263"/>
      <c r="ABE569" s="263"/>
      <c r="ABF569" s="263"/>
      <c r="ABG569" s="263"/>
      <c r="ABH569" s="263"/>
      <c r="ABI569" s="263"/>
      <c r="ABJ569" s="263"/>
      <c r="ABK569" s="263"/>
      <c r="ABL569" s="263"/>
      <c r="ABM569" s="263"/>
      <c r="ABN569" s="263"/>
      <c r="ABO569" s="263"/>
      <c r="ABP569" s="263"/>
      <c r="ABQ569" s="263"/>
      <c r="ABR569" s="263"/>
      <c r="ABS569" s="263"/>
      <c r="ABT569" s="263"/>
      <c r="ABU569" s="263"/>
      <c r="ABV569" s="263"/>
      <c r="ABW569" s="263"/>
      <c r="ABX569" s="263"/>
      <c r="ABY569" s="263"/>
      <c r="ABZ569" s="263"/>
      <c r="ACA569" s="263"/>
      <c r="ACB569" s="263"/>
      <c r="ACC569" s="263"/>
      <c r="ACD569" s="263"/>
      <c r="ACE569" s="263"/>
      <c r="ACF569" s="263"/>
      <c r="ACG569" s="263"/>
      <c r="ACH569" s="263"/>
      <c r="ACI569" s="263"/>
      <c r="ACJ569" s="263"/>
      <c r="ACK569" s="263"/>
      <c r="ACL569" s="263"/>
      <c r="ACM569" s="263"/>
      <c r="ACN569" s="263"/>
      <c r="ACO569" s="263"/>
      <c r="ACP569" s="263"/>
      <c r="ACQ569" s="263"/>
      <c r="ACR569" s="263"/>
      <c r="ACS569" s="263"/>
      <c r="ACT569" s="263"/>
      <c r="ACU569" s="263"/>
      <c r="ACV569" s="263"/>
      <c r="ACW569" s="263"/>
      <c r="ACX569" s="263"/>
      <c r="ACY569" s="263"/>
      <c r="ACZ569" s="263"/>
      <c r="ADA569" s="263"/>
      <c r="ADB569" s="263"/>
      <c r="ADC569" s="263"/>
      <c r="ADD569" s="263"/>
      <c r="ADE569" s="263"/>
      <c r="ADF569" s="263"/>
      <c r="ADG569" s="263"/>
      <c r="ADH569" s="263"/>
      <c r="ADI569" s="263"/>
      <c r="ADJ569" s="263"/>
      <c r="ADK569" s="263"/>
      <c r="ADL569" s="263"/>
      <c r="ADM569" s="263"/>
      <c r="ADN569" s="263"/>
      <c r="ADO569" s="263"/>
      <c r="ADP569" s="263"/>
      <c r="ADQ569" s="263"/>
      <c r="ADR569" s="263"/>
      <c r="ADS569" s="263"/>
      <c r="ADT569" s="263"/>
      <c r="ADU569" s="263"/>
      <c r="ADV569" s="263"/>
      <c r="ADW569" s="263"/>
      <c r="ADX569" s="263"/>
      <c r="ADY569" s="263"/>
      <c r="ADZ569" s="263"/>
      <c r="AEA569" s="263"/>
      <c r="AEB569" s="263"/>
      <c r="AEC569" s="263"/>
      <c r="AED569" s="263"/>
      <c r="AEE569" s="263"/>
      <c r="AEF569" s="263"/>
      <c r="AEG569" s="263"/>
      <c r="AEH569" s="263"/>
      <c r="AEI569" s="263"/>
      <c r="AEJ569" s="263"/>
      <c r="AEK569" s="263"/>
      <c r="AEL569" s="263"/>
      <c r="AEM569" s="263"/>
      <c r="AEN569" s="263"/>
      <c r="AEO569" s="263"/>
      <c r="AEP569" s="263"/>
      <c r="AEQ569" s="263"/>
      <c r="AER569" s="263"/>
      <c r="AES569" s="263"/>
      <c r="AET569" s="263"/>
      <c r="AEU569" s="263"/>
      <c r="AEV569" s="263"/>
      <c r="AEW569" s="263"/>
      <c r="AEX569" s="263"/>
      <c r="AEY569" s="263"/>
      <c r="AEZ569" s="263"/>
      <c r="AFA569" s="263"/>
      <c r="AFB569" s="263"/>
      <c r="AFC569" s="263"/>
      <c r="AFD569" s="263"/>
      <c r="AFE569" s="263"/>
      <c r="AFF569" s="263"/>
      <c r="AFG569" s="263"/>
      <c r="AFH569" s="263"/>
      <c r="AFI569" s="263"/>
      <c r="AFJ569" s="263"/>
      <c r="AFK569" s="263"/>
      <c r="AFL569" s="263"/>
      <c r="AFM569" s="263"/>
      <c r="AFN569" s="263"/>
      <c r="AFO569" s="263"/>
      <c r="AFP569" s="263"/>
      <c r="AFQ569" s="263"/>
      <c r="AFR569" s="263"/>
      <c r="AFS569" s="263"/>
      <c r="AFT569" s="263"/>
      <c r="AFU569" s="263"/>
      <c r="AFV569" s="263"/>
      <c r="AFW569" s="263"/>
      <c r="AFX569" s="263"/>
      <c r="AFY569" s="263"/>
      <c r="AFZ569" s="263"/>
      <c r="AGA569" s="263"/>
      <c r="AGB569" s="263"/>
      <c r="AGC569" s="263"/>
      <c r="AGD569" s="263"/>
      <c r="AGE569" s="263"/>
      <c r="AGF569" s="263"/>
      <c r="AGG569" s="263"/>
      <c r="AGH569" s="263"/>
      <c r="AGI569" s="263"/>
      <c r="AGJ569" s="263"/>
      <c r="AGK569" s="263"/>
      <c r="AGL569" s="263"/>
      <c r="AGM569" s="263"/>
      <c r="AGN569" s="263"/>
      <c r="AGO569" s="263"/>
      <c r="AGP569" s="263"/>
      <c r="AGQ569" s="263"/>
      <c r="AGR569" s="263"/>
      <c r="AGS569" s="263"/>
      <c r="AGT569" s="263"/>
      <c r="AGU569" s="263"/>
      <c r="AGV569" s="263"/>
      <c r="AGW569" s="263"/>
      <c r="AGX569" s="263"/>
      <c r="AGY569" s="263"/>
      <c r="AGZ569" s="263"/>
      <c r="AHA569" s="263"/>
      <c r="AHB569" s="263"/>
      <c r="AHC569" s="263"/>
      <c r="AHD569" s="263"/>
      <c r="AHE569" s="263"/>
      <c r="AHF569" s="263"/>
      <c r="AHG569" s="263"/>
      <c r="AHH569" s="263"/>
      <c r="AHI569" s="263"/>
      <c r="AHJ569" s="263"/>
      <c r="AHK569" s="263"/>
      <c r="AHL569" s="263"/>
      <c r="AHM569" s="263"/>
      <c r="AHN569" s="263"/>
      <c r="AHO569" s="263"/>
      <c r="AHP569" s="263"/>
      <c r="AHQ569" s="263"/>
      <c r="AHR569" s="263"/>
      <c r="AHS569" s="263"/>
      <c r="AHT569" s="263"/>
      <c r="AHU569" s="263"/>
      <c r="AHV569" s="263"/>
      <c r="AHW569" s="263"/>
      <c r="AHX569" s="263"/>
      <c r="AHY569" s="263"/>
      <c r="AHZ569" s="263"/>
      <c r="AIA569" s="263"/>
      <c r="AIB569" s="263"/>
      <c r="AIC569" s="263"/>
      <c r="AID569" s="263"/>
      <c r="AIE569" s="263"/>
      <c r="AIF569" s="263"/>
      <c r="AIG569" s="263"/>
      <c r="AIH569" s="263"/>
      <c r="AII569" s="263"/>
      <c r="AIJ569" s="263"/>
      <c r="AIK569" s="263"/>
      <c r="AIL569" s="263"/>
      <c r="AIM569" s="263"/>
      <c r="AIN569" s="263"/>
      <c r="AIO569" s="263"/>
      <c r="AIP569" s="263"/>
      <c r="AIQ569" s="263"/>
      <c r="AIR569" s="263"/>
      <c r="AIS569" s="263"/>
      <c r="AIT569" s="263"/>
      <c r="AIU569" s="263"/>
      <c r="AIV569" s="263"/>
      <c r="AIW569" s="263"/>
      <c r="AIX569" s="263"/>
      <c r="AIY569" s="263"/>
      <c r="AIZ569" s="263"/>
      <c r="AJA569" s="263"/>
      <c r="AJB569" s="263"/>
      <c r="AJC569" s="263"/>
      <c r="AJD569" s="263"/>
      <c r="AJE569" s="263"/>
      <c r="AJF569" s="263"/>
      <c r="AJG569" s="263"/>
      <c r="AJH569" s="263"/>
      <c r="AJI569" s="263"/>
      <c r="AJJ569" s="263"/>
      <c r="AJK569" s="263"/>
      <c r="AJL569" s="263"/>
      <c r="AJM569" s="263"/>
      <c r="AJN569" s="263"/>
      <c r="AJO569" s="263"/>
      <c r="AJP569" s="263"/>
      <c r="AJQ569" s="263"/>
      <c r="AJR569" s="263"/>
      <c r="AJS569" s="263"/>
      <c r="AJT569" s="263"/>
      <c r="AJU569" s="263"/>
      <c r="AJV569" s="263"/>
      <c r="AJW569" s="263"/>
      <c r="AJX569" s="263"/>
      <c r="AJY569" s="263"/>
      <c r="AJZ569" s="263"/>
      <c r="AKA569" s="263"/>
      <c r="AKB569" s="263"/>
      <c r="AKC569" s="263"/>
      <c r="AKD569" s="263"/>
      <c r="AKE569" s="263"/>
      <c r="AKF569" s="263"/>
      <c r="AKG569" s="263"/>
      <c r="AKH569" s="263"/>
      <c r="AKI569" s="263"/>
      <c r="AKJ569" s="263"/>
      <c r="AKK569" s="263"/>
      <c r="AKL569" s="263"/>
      <c r="AKM569" s="263"/>
      <c r="AKN569" s="263"/>
      <c r="AKO569" s="263"/>
      <c r="AKP569" s="263"/>
      <c r="AKQ569" s="263"/>
      <c r="AKR569" s="263"/>
      <c r="AKS569" s="263"/>
      <c r="AKT569" s="263"/>
      <c r="AKU569" s="263"/>
      <c r="AKV569" s="263"/>
      <c r="AKW569" s="263"/>
      <c r="AKX569" s="263"/>
      <c r="AKY569" s="263"/>
      <c r="AKZ569" s="263"/>
      <c r="ALA569" s="263"/>
      <c r="ALB569" s="263"/>
      <c r="ALC569" s="263"/>
      <c r="ALD569" s="263"/>
      <c r="ALE569" s="263"/>
      <c r="ALF569" s="263"/>
      <c r="ALG569" s="263"/>
      <c r="ALH569" s="263"/>
      <c r="ALI569" s="263"/>
      <c r="ALJ569" s="263"/>
      <c r="ALK569" s="263"/>
      <c r="ALL569" s="263"/>
      <c r="ALM569" s="263"/>
      <c r="ALN569" s="263"/>
      <c r="ALO569" s="263"/>
      <c r="ALP569" s="263"/>
      <c r="ALQ569" s="263"/>
      <c r="ALR569" s="263"/>
      <c r="ALS569" s="263"/>
      <c r="ALT569" s="263"/>
      <c r="ALU569" s="263"/>
      <c r="ALV569" s="263"/>
      <c r="ALW569" s="263"/>
      <c r="ALX569" s="263"/>
      <c r="ALY569" s="263"/>
      <c r="ALZ569" s="263"/>
      <c r="AMA569" s="263"/>
      <c r="AMB569" s="263"/>
      <c r="AMC569" s="263"/>
      <c r="AMD569" s="263"/>
      <c r="AME569" s="263"/>
      <c r="AMF569" s="263"/>
      <c r="AMG569" s="263"/>
      <c r="AMH569" s="263"/>
      <c r="AMI569" s="263"/>
      <c r="AMJ569" s="263"/>
      <c r="AMK569" s="263"/>
      <c r="AML569" s="263"/>
      <c r="AMM569" s="263"/>
      <c r="AMN569" s="263"/>
      <c r="AMO569" s="263"/>
      <c r="AMP569" s="263"/>
      <c r="AMQ569" s="263"/>
      <c r="AMR569" s="263"/>
      <c r="AMS569" s="263"/>
      <c r="AMT569" s="263"/>
      <c r="AMU569" s="263"/>
      <c r="AMV569" s="263"/>
      <c r="AMW569" s="263"/>
      <c r="AMX569" s="263"/>
      <c r="AMY569" s="263"/>
      <c r="AMZ569" s="263"/>
      <c r="ANA569" s="263"/>
      <c r="ANB569" s="263"/>
      <c r="ANC569" s="263"/>
      <c r="AND569" s="263"/>
      <c r="ANE569" s="263"/>
      <c r="ANF569" s="263"/>
      <c r="ANG569" s="263"/>
      <c r="ANH569" s="263"/>
      <c r="ANI569" s="263"/>
      <c r="ANJ569" s="263"/>
      <c r="ANK569" s="263"/>
      <c r="ANL569" s="263"/>
      <c r="ANM569" s="263"/>
      <c r="ANN569" s="263"/>
      <c r="ANO569" s="263"/>
      <c r="ANP569" s="263"/>
      <c r="ANQ569" s="263"/>
      <c r="ANR569" s="263"/>
      <c r="ANS569" s="263"/>
      <c r="ANT569" s="263"/>
      <c r="ANU569" s="263"/>
      <c r="ANV569" s="263"/>
      <c r="ANW569" s="263"/>
      <c r="ANX569" s="263"/>
      <c r="ANY569" s="263"/>
      <c r="ANZ569" s="263"/>
      <c r="AOA569" s="263"/>
      <c r="AOB569" s="263"/>
      <c r="AOC569" s="263"/>
      <c r="AOD569" s="263"/>
      <c r="AOE569" s="263"/>
      <c r="AOF569" s="263"/>
      <c r="AOG569" s="263"/>
      <c r="AOH569" s="263"/>
      <c r="AOI569" s="263"/>
      <c r="AOJ569" s="263"/>
      <c r="AOK569" s="263"/>
      <c r="AOL569" s="263"/>
      <c r="AOM569" s="263"/>
      <c r="AON569" s="263"/>
      <c r="AOO569" s="263"/>
      <c r="AOP569" s="263"/>
      <c r="AOQ569" s="263"/>
      <c r="AOR569" s="263"/>
      <c r="AOS569" s="263"/>
      <c r="AOT569" s="263"/>
      <c r="AOU569" s="263"/>
    </row>
    <row r="570" spans="1:1087" s="264" customFormat="1">
      <c r="A570" s="332"/>
      <c r="B570" s="328"/>
      <c r="C570" s="292"/>
      <c r="D570" s="292"/>
      <c r="E570" s="292"/>
      <c r="F570" s="333"/>
      <c r="G570" s="334"/>
      <c r="H570" s="334"/>
      <c r="I570" s="335"/>
      <c r="J570" s="292"/>
      <c r="K570" s="336"/>
      <c r="L570" s="292"/>
      <c r="N570" s="263"/>
      <c r="O570" s="263"/>
      <c r="P570" s="263"/>
      <c r="Q570" s="263"/>
      <c r="R570" s="263"/>
      <c r="S570" s="263"/>
      <c r="T570" s="263"/>
      <c r="U570" s="263"/>
      <c r="V570" s="263"/>
      <c r="W570" s="263"/>
      <c r="X570" s="263"/>
      <c r="Y570" s="263"/>
      <c r="Z570" s="263"/>
      <c r="AA570" s="263"/>
      <c r="AB570" s="263"/>
      <c r="AC570" s="263"/>
      <c r="AD570" s="263"/>
      <c r="AE570" s="263"/>
      <c r="AF570" s="263"/>
      <c r="AG570" s="263"/>
      <c r="AH570" s="263"/>
      <c r="AI570" s="263"/>
      <c r="AJ570" s="263"/>
      <c r="AK570" s="263"/>
      <c r="AL570" s="263"/>
      <c r="AM570" s="263"/>
      <c r="AN570" s="263"/>
      <c r="AO570" s="263"/>
      <c r="AP570" s="263"/>
      <c r="AQ570" s="263"/>
      <c r="AR570" s="263"/>
      <c r="AS570" s="263"/>
      <c r="AT570" s="263"/>
      <c r="AU570" s="263"/>
      <c r="AV570" s="263"/>
      <c r="AW570" s="263"/>
      <c r="AX570" s="263"/>
      <c r="AY570" s="263"/>
      <c r="AZ570" s="263"/>
      <c r="BA570" s="263"/>
      <c r="BB570" s="263"/>
      <c r="BC570" s="263"/>
      <c r="BD570" s="263"/>
      <c r="BE570" s="263"/>
      <c r="BF570" s="263"/>
      <c r="BG570" s="263"/>
      <c r="BH570" s="263"/>
      <c r="BI570" s="263"/>
      <c r="BJ570" s="263"/>
      <c r="BK570" s="263"/>
      <c r="BL570" s="263"/>
      <c r="BM570" s="263"/>
      <c r="BN570" s="263"/>
      <c r="BO570" s="263"/>
      <c r="BP570" s="263"/>
      <c r="BQ570" s="263"/>
      <c r="BR570" s="263"/>
      <c r="BS570" s="263"/>
      <c r="BT570" s="263"/>
      <c r="BU570" s="263"/>
      <c r="BV570" s="263"/>
      <c r="BW570" s="263"/>
      <c r="BX570" s="263"/>
      <c r="BY570" s="263"/>
      <c r="BZ570" s="263"/>
      <c r="CA570" s="263"/>
      <c r="CB570" s="263"/>
      <c r="CC570" s="263"/>
      <c r="CD570" s="263"/>
      <c r="CE570" s="263"/>
      <c r="CF570" s="263"/>
      <c r="CG570" s="263"/>
      <c r="CH570" s="263"/>
      <c r="CI570" s="263"/>
      <c r="CJ570" s="263"/>
      <c r="CK570" s="263"/>
      <c r="CL570" s="263"/>
      <c r="CM570" s="263"/>
      <c r="CN570" s="263"/>
      <c r="CO570" s="263"/>
      <c r="CP570" s="263"/>
      <c r="CQ570" s="263"/>
      <c r="CR570" s="263"/>
      <c r="CS570" s="263"/>
      <c r="CT570" s="263"/>
      <c r="CU570" s="263"/>
      <c r="CV570" s="263"/>
      <c r="CW570" s="263"/>
      <c r="CX570" s="263"/>
      <c r="CY570" s="263"/>
      <c r="CZ570" s="263"/>
      <c r="DA570" s="263"/>
      <c r="DB570" s="263"/>
      <c r="DC570" s="263"/>
      <c r="DD570" s="263"/>
      <c r="DE570" s="263"/>
      <c r="DF570" s="263"/>
      <c r="DG570" s="263"/>
      <c r="DH570" s="263"/>
      <c r="DI570" s="263"/>
      <c r="DJ570" s="263"/>
      <c r="DK570" s="263"/>
      <c r="DL570" s="263"/>
      <c r="DM570" s="263"/>
      <c r="DN570" s="263"/>
      <c r="DO570" s="263"/>
      <c r="DP570" s="263"/>
      <c r="DQ570" s="263"/>
      <c r="DR570" s="263"/>
      <c r="DS570" s="263"/>
      <c r="DT570" s="263"/>
      <c r="DU570" s="263"/>
      <c r="DV570" s="263"/>
      <c r="DW570" s="263"/>
      <c r="DX570" s="263"/>
      <c r="DY570" s="263"/>
      <c r="DZ570" s="263"/>
      <c r="EA570" s="263"/>
      <c r="EB570" s="263"/>
      <c r="EC570" s="263"/>
      <c r="ED570" s="263"/>
      <c r="EE570" s="263"/>
      <c r="EF570" s="263"/>
      <c r="EG570" s="263"/>
      <c r="EH570" s="263"/>
      <c r="EI570" s="263"/>
      <c r="EJ570" s="263"/>
      <c r="EK570" s="263"/>
      <c r="EL570" s="263"/>
      <c r="EM570" s="263"/>
      <c r="EN570" s="263"/>
      <c r="EO570" s="263"/>
      <c r="EP570" s="263"/>
      <c r="EQ570" s="263"/>
      <c r="ER570" s="263"/>
      <c r="ES570" s="263"/>
      <c r="ET570" s="263"/>
      <c r="EU570" s="263"/>
      <c r="EV570" s="263"/>
      <c r="EW570" s="263"/>
      <c r="EX570" s="263"/>
      <c r="EY570" s="263"/>
      <c r="EZ570" s="263"/>
      <c r="FA570" s="263"/>
      <c r="FB570" s="263"/>
      <c r="FC570" s="263"/>
      <c r="FD570" s="263"/>
      <c r="FE570" s="263"/>
      <c r="FF570" s="263"/>
      <c r="FG570" s="263"/>
      <c r="FH570" s="263"/>
      <c r="FI570" s="263"/>
      <c r="FJ570" s="263"/>
      <c r="FK570" s="263"/>
      <c r="FL570" s="263"/>
      <c r="FM570" s="263"/>
      <c r="FN570" s="263"/>
      <c r="FO570" s="263"/>
      <c r="FP570" s="263"/>
      <c r="FQ570" s="263"/>
      <c r="FR570" s="263"/>
      <c r="FS570" s="263"/>
      <c r="FT570" s="263"/>
      <c r="FU570" s="263"/>
      <c r="FV570" s="263"/>
      <c r="FW570" s="263"/>
      <c r="FX570" s="263"/>
      <c r="FY570" s="263"/>
      <c r="FZ570" s="263"/>
      <c r="GA570" s="263"/>
      <c r="GB570" s="263"/>
      <c r="GC570" s="263"/>
      <c r="GD570" s="263"/>
      <c r="GE570" s="263"/>
      <c r="GF570" s="263"/>
      <c r="GG570" s="263"/>
      <c r="GH570" s="263"/>
      <c r="GI570" s="263"/>
      <c r="GJ570" s="263"/>
      <c r="GK570" s="263"/>
      <c r="GL570" s="263"/>
      <c r="GM570" s="263"/>
      <c r="GN570" s="263"/>
      <c r="GO570" s="263"/>
      <c r="GP570" s="263"/>
      <c r="GQ570" s="263"/>
      <c r="GR570" s="263"/>
      <c r="GS570" s="263"/>
      <c r="GT570" s="263"/>
      <c r="GU570" s="263"/>
      <c r="GV570" s="263"/>
      <c r="GW570" s="263"/>
      <c r="GX570" s="263"/>
      <c r="GY570" s="263"/>
      <c r="GZ570" s="263"/>
      <c r="HA570" s="263"/>
      <c r="HB570" s="263"/>
      <c r="HC570" s="263"/>
      <c r="HD570" s="263"/>
      <c r="HE570" s="263"/>
      <c r="HF570" s="263"/>
      <c r="HG570" s="263"/>
      <c r="HH570" s="263"/>
      <c r="HI570" s="263"/>
      <c r="HJ570" s="263"/>
      <c r="HK570" s="263"/>
      <c r="HL570" s="263"/>
      <c r="HM570" s="263"/>
      <c r="HN570" s="263"/>
      <c r="HO570" s="263"/>
      <c r="HP570" s="263"/>
      <c r="HQ570" s="263"/>
      <c r="HR570" s="263"/>
      <c r="HS570" s="263"/>
      <c r="HT570" s="263"/>
      <c r="HU570" s="263"/>
      <c r="HV570" s="263"/>
      <c r="HW570" s="263"/>
      <c r="HX570" s="263"/>
      <c r="HY570" s="263"/>
      <c r="HZ570" s="263"/>
      <c r="IA570" s="263"/>
      <c r="IB570" s="263"/>
      <c r="IC570" s="263"/>
      <c r="ID570" s="263"/>
      <c r="IE570" s="263"/>
      <c r="IF570" s="263"/>
      <c r="IG570" s="263"/>
      <c r="IH570" s="263"/>
      <c r="II570" s="263"/>
      <c r="IJ570" s="263"/>
      <c r="IK570" s="263"/>
      <c r="IL570" s="263"/>
      <c r="IM570" s="263"/>
      <c r="IN570" s="263"/>
      <c r="IO570" s="263"/>
      <c r="IP570" s="263"/>
      <c r="IQ570" s="263"/>
      <c r="IR570" s="263"/>
      <c r="IS570" s="263"/>
      <c r="IT570" s="263"/>
      <c r="IU570" s="263"/>
      <c r="IV570" s="263"/>
      <c r="IW570" s="263"/>
      <c r="IX570" s="263"/>
      <c r="IY570" s="263"/>
      <c r="IZ570" s="263"/>
      <c r="JA570" s="263"/>
      <c r="JB570" s="263"/>
      <c r="JC570" s="263"/>
      <c r="JD570" s="263"/>
      <c r="JE570" s="263"/>
      <c r="JF570" s="263"/>
      <c r="JG570" s="263"/>
      <c r="JH570" s="263"/>
      <c r="JI570" s="263"/>
      <c r="JJ570" s="263"/>
      <c r="JK570" s="263"/>
      <c r="JL570" s="263"/>
      <c r="JM570" s="263"/>
      <c r="JN570" s="263"/>
      <c r="JO570" s="263"/>
      <c r="JP570" s="263"/>
      <c r="JQ570" s="263"/>
      <c r="JR570" s="263"/>
      <c r="JS570" s="263"/>
      <c r="JT570" s="263"/>
      <c r="JU570" s="263"/>
      <c r="JV570" s="263"/>
      <c r="JW570" s="263"/>
      <c r="JX570" s="263"/>
      <c r="JY570" s="263"/>
      <c r="JZ570" s="263"/>
      <c r="KA570" s="263"/>
      <c r="KB570" s="263"/>
      <c r="KC570" s="263"/>
      <c r="KD570" s="263"/>
      <c r="KE570" s="263"/>
      <c r="KF570" s="263"/>
      <c r="KG570" s="263"/>
      <c r="KH570" s="263"/>
      <c r="KI570" s="263"/>
      <c r="KJ570" s="263"/>
      <c r="KK570" s="263"/>
      <c r="KL570" s="263"/>
      <c r="KM570" s="263"/>
      <c r="KN570" s="263"/>
      <c r="KO570" s="263"/>
      <c r="KP570" s="263"/>
      <c r="KQ570" s="263"/>
      <c r="KR570" s="263"/>
      <c r="KS570" s="263"/>
      <c r="KT570" s="263"/>
      <c r="KU570" s="263"/>
      <c r="KV570" s="263"/>
      <c r="KW570" s="263"/>
      <c r="KX570" s="263"/>
      <c r="KY570" s="263"/>
      <c r="KZ570" s="263"/>
      <c r="LA570" s="263"/>
      <c r="LB570" s="263"/>
      <c r="LC570" s="263"/>
      <c r="LD570" s="263"/>
      <c r="LE570" s="263"/>
      <c r="LF570" s="263"/>
      <c r="LG570" s="263"/>
      <c r="LH570" s="263"/>
      <c r="LI570" s="263"/>
      <c r="LJ570" s="263"/>
      <c r="LK570" s="263"/>
      <c r="LL570" s="263"/>
      <c r="LM570" s="263"/>
      <c r="LN570" s="263"/>
      <c r="LO570" s="263"/>
      <c r="LP570" s="263"/>
      <c r="LQ570" s="263"/>
      <c r="LR570" s="263"/>
      <c r="LS570" s="263"/>
      <c r="LT570" s="263"/>
      <c r="LU570" s="263"/>
      <c r="LV570" s="263"/>
      <c r="LW570" s="263"/>
      <c r="LX570" s="263"/>
      <c r="LY570" s="263"/>
      <c r="LZ570" s="263"/>
      <c r="MA570" s="263"/>
      <c r="MB570" s="263"/>
      <c r="MC570" s="263"/>
      <c r="MD570" s="263"/>
      <c r="ME570" s="263"/>
      <c r="MF570" s="263"/>
      <c r="MG570" s="263"/>
      <c r="MH570" s="263"/>
      <c r="MI570" s="263"/>
      <c r="MJ570" s="263"/>
      <c r="MK570" s="263"/>
      <c r="ML570" s="263"/>
      <c r="MM570" s="263"/>
      <c r="MN570" s="263"/>
      <c r="MO570" s="263"/>
      <c r="MP570" s="263"/>
      <c r="MQ570" s="263"/>
      <c r="MR570" s="263"/>
      <c r="MS570" s="263"/>
      <c r="MT570" s="263"/>
      <c r="MU570" s="263"/>
      <c r="MV570" s="263"/>
      <c r="MW570" s="263"/>
      <c r="MX570" s="263"/>
      <c r="MY570" s="263"/>
      <c r="MZ570" s="263"/>
      <c r="NA570" s="263"/>
      <c r="NB570" s="263"/>
      <c r="NC570" s="263"/>
      <c r="ND570" s="263"/>
      <c r="NE570" s="263"/>
      <c r="NF570" s="263"/>
      <c r="NG570" s="263"/>
      <c r="NH570" s="263"/>
      <c r="NI570" s="263"/>
      <c r="NJ570" s="263"/>
      <c r="NK570" s="263"/>
      <c r="NL570" s="263"/>
      <c r="NM570" s="263"/>
      <c r="NN570" s="263"/>
      <c r="NO570" s="263"/>
      <c r="NP570" s="263"/>
      <c r="NQ570" s="263"/>
      <c r="NR570" s="263"/>
      <c r="NS570" s="263"/>
      <c r="NT570" s="263"/>
      <c r="NU570" s="263"/>
      <c r="NV570" s="263"/>
      <c r="NW570" s="263"/>
      <c r="NX570" s="263"/>
      <c r="NY570" s="263"/>
      <c r="NZ570" s="263"/>
      <c r="OA570" s="263"/>
      <c r="OB570" s="263"/>
      <c r="OC570" s="263"/>
      <c r="OD570" s="263"/>
      <c r="OE570" s="263"/>
      <c r="OF570" s="263"/>
      <c r="OG570" s="263"/>
      <c r="OH570" s="263"/>
      <c r="OI570" s="263"/>
      <c r="OJ570" s="263"/>
      <c r="OK570" s="263"/>
      <c r="OL570" s="263"/>
      <c r="OM570" s="263"/>
      <c r="ON570" s="263"/>
      <c r="OO570" s="263"/>
      <c r="OP570" s="263"/>
      <c r="OQ570" s="263"/>
      <c r="OR570" s="263"/>
      <c r="OS570" s="263"/>
      <c r="OT570" s="263"/>
      <c r="OU570" s="263"/>
      <c r="OV570" s="263"/>
      <c r="OW570" s="263"/>
      <c r="OX570" s="263"/>
      <c r="OY570" s="263"/>
      <c r="OZ570" s="263"/>
      <c r="PA570" s="263"/>
      <c r="PB570" s="263"/>
      <c r="PC570" s="263"/>
      <c r="PD570" s="263"/>
      <c r="PE570" s="263"/>
      <c r="PF570" s="263"/>
      <c r="PG570" s="263"/>
      <c r="PH570" s="263"/>
      <c r="PI570" s="263"/>
      <c r="PJ570" s="263"/>
      <c r="PK570" s="263"/>
      <c r="PL570" s="263"/>
      <c r="PM570" s="263"/>
      <c r="PN570" s="263"/>
      <c r="PO570" s="263"/>
      <c r="PP570" s="263"/>
      <c r="PQ570" s="263"/>
      <c r="PR570" s="263"/>
      <c r="PS570" s="263"/>
      <c r="PT570" s="263"/>
      <c r="PU570" s="263"/>
      <c r="PV570" s="263"/>
      <c r="PW570" s="263"/>
      <c r="PX570" s="263"/>
      <c r="PY570" s="263"/>
      <c r="PZ570" s="263"/>
      <c r="QA570" s="263"/>
      <c r="QB570" s="263"/>
      <c r="QC570" s="263"/>
      <c r="QD570" s="263"/>
      <c r="QE570" s="263"/>
      <c r="QF570" s="263"/>
      <c r="QG570" s="263"/>
      <c r="QH570" s="263"/>
      <c r="QI570" s="263"/>
      <c r="QJ570" s="263"/>
      <c r="QK570" s="263"/>
      <c r="QL570" s="263"/>
      <c r="QM570" s="263"/>
      <c r="QN570" s="263"/>
      <c r="QO570" s="263"/>
      <c r="QP570" s="263"/>
      <c r="QQ570" s="263"/>
      <c r="QR570" s="263"/>
      <c r="QS570" s="263"/>
      <c r="QT570" s="263"/>
      <c r="QU570" s="263"/>
      <c r="QV570" s="263"/>
      <c r="QW570" s="263"/>
      <c r="QX570" s="263"/>
      <c r="QY570" s="263"/>
      <c r="QZ570" s="263"/>
      <c r="RA570" s="263"/>
      <c r="RB570" s="263"/>
      <c r="RC570" s="263"/>
      <c r="RD570" s="263"/>
      <c r="RE570" s="263"/>
      <c r="RF570" s="263"/>
      <c r="RG570" s="263"/>
      <c r="RH570" s="263"/>
      <c r="RI570" s="263"/>
      <c r="RJ570" s="263"/>
      <c r="RK570" s="263"/>
      <c r="RL570" s="263"/>
      <c r="RM570" s="263"/>
      <c r="RN570" s="263"/>
      <c r="RO570" s="263"/>
      <c r="RP570" s="263"/>
      <c r="RQ570" s="263"/>
      <c r="RR570" s="263"/>
      <c r="RS570" s="263"/>
      <c r="RT570" s="263"/>
      <c r="RU570" s="263"/>
      <c r="RV570" s="263"/>
      <c r="RW570" s="263"/>
      <c r="RX570" s="263"/>
      <c r="RY570" s="263"/>
      <c r="RZ570" s="263"/>
      <c r="SA570" s="263"/>
      <c r="SB570" s="263"/>
      <c r="SC570" s="263"/>
      <c r="SD570" s="263"/>
      <c r="SE570" s="263"/>
      <c r="SF570" s="263"/>
      <c r="SG570" s="263"/>
      <c r="SH570" s="263"/>
      <c r="SI570" s="263"/>
      <c r="SJ570" s="263"/>
      <c r="SK570" s="263"/>
      <c r="SL570" s="263"/>
      <c r="SM570" s="263"/>
      <c r="SN570" s="263"/>
      <c r="SO570" s="263"/>
      <c r="SP570" s="263"/>
      <c r="SQ570" s="263"/>
      <c r="SR570" s="263"/>
      <c r="SS570" s="263"/>
      <c r="ST570" s="263"/>
      <c r="SU570" s="263"/>
      <c r="SV570" s="263"/>
      <c r="SW570" s="263"/>
      <c r="SX570" s="263"/>
      <c r="SY570" s="263"/>
      <c r="SZ570" s="263"/>
      <c r="TA570" s="263"/>
      <c r="TB570" s="263"/>
      <c r="TC570" s="263"/>
      <c r="TD570" s="263"/>
      <c r="TE570" s="263"/>
      <c r="TF570" s="263"/>
      <c r="TG570" s="263"/>
      <c r="TH570" s="263"/>
      <c r="TI570" s="263"/>
      <c r="TJ570" s="263"/>
      <c r="TK570" s="263"/>
      <c r="TL570" s="263"/>
      <c r="TM570" s="263"/>
      <c r="TN570" s="263"/>
      <c r="TO570" s="263"/>
      <c r="TP570" s="263"/>
      <c r="TQ570" s="263"/>
      <c r="TR570" s="263"/>
      <c r="TS570" s="263"/>
      <c r="TT570" s="263"/>
      <c r="TU570" s="263"/>
      <c r="TV570" s="263"/>
      <c r="TW570" s="263"/>
      <c r="TX570" s="263"/>
      <c r="TY570" s="263"/>
      <c r="TZ570" s="263"/>
      <c r="UA570" s="263"/>
      <c r="UB570" s="263"/>
      <c r="UC570" s="263"/>
      <c r="UD570" s="263"/>
      <c r="UE570" s="263"/>
      <c r="UF570" s="263"/>
      <c r="UG570" s="263"/>
      <c r="UH570" s="263"/>
      <c r="UI570" s="263"/>
      <c r="UJ570" s="263"/>
      <c r="UK570" s="263"/>
      <c r="UL570" s="263"/>
      <c r="UM570" s="263"/>
      <c r="UN570" s="263"/>
      <c r="UO570" s="263"/>
      <c r="UP570" s="263"/>
      <c r="UQ570" s="263"/>
      <c r="UR570" s="263"/>
      <c r="US570" s="263"/>
      <c r="UT570" s="263"/>
      <c r="UU570" s="263"/>
      <c r="UV570" s="263"/>
      <c r="UW570" s="263"/>
      <c r="UX570" s="263"/>
      <c r="UY570" s="263"/>
      <c r="UZ570" s="263"/>
      <c r="VA570" s="263"/>
      <c r="VB570" s="263"/>
      <c r="VC570" s="263"/>
      <c r="VD570" s="263"/>
      <c r="VE570" s="263"/>
      <c r="VF570" s="263"/>
      <c r="VG570" s="263"/>
      <c r="VH570" s="263"/>
      <c r="VI570" s="263"/>
      <c r="VJ570" s="263"/>
      <c r="VK570" s="263"/>
      <c r="VL570" s="263"/>
      <c r="VM570" s="263"/>
      <c r="VN570" s="263"/>
      <c r="VO570" s="263"/>
      <c r="VP570" s="263"/>
      <c r="VQ570" s="263"/>
      <c r="VR570" s="263"/>
      <c r="VS570" s="263"/>
      <c r="VT570" s="263"/>
      <c r="VU570" s="263"/>
      <c r="VV570" s="263"/>
      <c r="VW570" s="263"/>
      <c r="VX570" s="263"/>
      <c r="VY570" s="263"/>
      <c r="VZ570" s="263"/>
      <c r="WA570" s="263"/>
      <c r="WB570" s="263"/>
      <c r="WC570" s="263"/>
      <c r="WD570" s="263"/>
      <c r="WE570" s="263"/>
      <c r="WF570" s="263"/>
      <c r="WG570" s="263"/>
      <c r="WH570" s="263"/>
      <c r="WI570" s="263"/>
      <c r="WJ570" s="263"/>
      <c r="WK570" s="263"/>
      <c r="WL570" s="263"/>
      <c r="WM570" s="263"/>
      <c r="WN570" s="263"/>
      <c r="WO570" s="263"/>
      <c r="WP570" s="263"/>
      <c r="WQ570" s="263"/>
      <c r="WR570" s="263"/>
      <c r="WS570" s="263"/>
      <c r="WT570" s="263"/>
      <c r="WU570" s="263"/>
      <c r="WV570" s="263"/>
      <c r="WW570" s="263"/>
      <c r="WX570" s="263"/>
      <c r="WY570" s="263"/>
      <c r="WZ570" s="263"/>
      <c r="XA570" s="263"/>
      <c r="XB570" s="263"/>
      <c r="XC570" s="263"/>
      <c r="XD570" s="263"/>
      <c r="XE570" s="263"/>
      <c r="XF570" s="263"/>
      <c r="XG570" s="263"/>
      <c r="XH570" s="263"/>
      <c r="XI570" s="263"/>
      <c r="XJ570" s="263"/>
      <c r="XK570" s="263"/>
      <c r="XL570" s="263"/>
      <c r="XM570" s="263"/>
      <c r="XN570" s="263"/>
      <c r="XO570" s="263"/>
      <c r="XP570" s="263"/>
      <c r="XQ570" s="263"/>
      <c r="XR570" s="263"/>
      <c r="XS570" s="263"/>
      <c r="XT570" s="263"/>
      <c r="XU570" s="263"/>
      <c r="XV570" s="263"/>
      <c r="XW570" s="263"/>
      <c r="XX570" s="263"/>
      <c r="XY570" s="263"/>
      <c r="XZ570" s="263"/>
      <c r="YA570" s="263"/>
      <c r="YB570" s="263"/>
      <c r="YC570" s="263"/>
      <c r="YD570" s="263"/>
      <c r="YE570" s="263"/>
      <c r="YF570" s="263"/>
      <c r="YG570" s="263"/>
      <c r="YH570" s="263"/>
      <c r="YI570" s="263"/>
      <c r="YJ570" s="263"/>
      <c r="YK570" s="263"/>
      <c r="YL570" s="263"/>
      <c r="YM570" s="263"/>
      <c r="YN570" s="263"/>
      <c r="YO570" s="263"/>
      <c r="YP570" s="263"/>
      <c r="YQ570" s="263"/>
      <c r="YR570" s="263"/>
      <c r="YS570" s="263"/>
      <c r="YT570" s="263"/>
      <c r="YU570" s="263"/>
      <c r="YV570" s="263"/>
      <c r="YW570" s="263"/>
      <c r="YX570" s="263"/>
      <c r="YY570" s="263"/>
      <c r="YZ570" s="263"/>
      <c r="ZA570" s="263"/>
      <c r="ZB570" s="263"/>
      <c r="ZC570" s="263"/>
      <c r="ZD570" s="263"/>
      <c r="ZE570" s="263"/>
      <c r="ZF570" s="263"/>
      <c r="ZG570" s="263"/>
      <c r="ZH570" s="263"/>
      <c r="ZI570" s="263"/>
      <c r="ZJ570" s="263"/>
      <c r="ZK570" s="263"/>
      <c r="ZL570" s="263"/>
      <c r="ZM570" s="263"/>
      <c r="ZN570" s="263"/>
      <c r="ZO570" s="263"/>
      <c r="ZP570" s="263"/>
      <c r="ZQ570" s="263"/>
      <c r="ZR570" s="263"/>
      <c r="ZS570" s="263"/>
      <c r="ZT570" s="263"/>
      <c r="ZU570" s="263"/>
      <c r="ZV570" s="263"/>
      <c r="ZW570" s="263"/>
      <c r="ZX570" s="263"/>
      <c r="ZY570" s="263"/>
      <c r="ZZ570" s="263"/>
      <c r="AAA570" s="263"/>
      <c r="AAB570" s="263"/>
      <c r="AAC570" s="263"/>
      <c r="AAD570" s="263"/>
      <c r="AAE570" s="263"/>
      <c r="AAF570" s="263"/>
      <c r="AAG570" s="263"/>
      <c r="AAH570" s="263"/>
      <c r="AAI570" s="263"/>
      <c r="AAJ570" s="263"/>
      <c r="AAK570" s="263"/>
      <c r="AAL570" s="263"/>
      <c r="AAM570" s="263"/>
      <c r="AAN570" s="263"/>
      <c r="AAO570" s="263"/>
      <c r="AAP570" s="263"/>
      <c r="AAQ570" s="263"/>
      <c r="AAR570" s="263"/>
      <c r="AAS570" s="263"/>
      <c r="AAT570" s="263"/>
      <c r="AAU570" s="263"/>
      <c r="AAV570" s="263"/>
      <c r="AAW570" s="263"/>
      <c r="AAX570" s="263"/>
      <c r="AAY570" s="263"/>
      <c r="AAZ570" s="263"/>
      <c r="ABA570" s="263"/>
      <c r="ABB570" s="263"/>
      <c r="ABC570" s="263"/>
      <c r="ABD570" s="263"/>
      <c r="ABE570" s="263"/>
      <c r="ABF570" s="263"/>
      <c r="ABG570" s="263"/>
      <c r="ABH570" s="263"/>
      <c r="ABI570" s="263"/>
      <c r="ABJ570" s="263"/>
      <c r="ABK570" s="263"/>
      <c r="ABL570" s="263"/>
      <c r="ABM570" s="263"/>
      <c r="ABN570" s="263"/>
      <c r="ABO570" s="263"/>
      <c r="ABP570" s="263"/>
      <c r="ABQ570" s="263"/>
      <c r="ABR570" s="263"/>
      <c r="ABS570" s="263"/>
      <c r="ABT570" s="263"/>
      <c r="ABU570" s="263"/>
      <c r="ABV570" s="263"/>
      <c r="ABW570" s="263"/>
      <c r="ABX570" s="263"/>
      <c r="ABY570" s="263"/>
      <c r="ABZ570" s="263"/>
      <c r="ACA570" s="263"/>
      <c r="ACB570" s="263"/>
      <c r="ACC570" s="263"/>
      <c r="ACD570" s="263"/>
      <c r="ACE570" s="263"/>
      <c r="ACF570" s="263"/>
      <c r="ACG570" s="263"/>
      <c r="ACH570" s="263"/>
      <c r="ACI570" s="263"/>
      <c r="ACJ570" s="263"/>
      <c r="ACK570" s="263"/>
      <c r="ACL570" s="263"/>
      <c r="ACM570" s="263"/>
      <c r="ACN570" s="263"/>
      <c r="ACO570" s="263"/>
      <c r="ACP570" s="263"/>
      <c r="ACQ570" s="263"/>
      <c r="ACR570" s="263"/>
      <c r="ACS570" s="263"/>
      <c r="ACT570" s="263"/>
      <c r="ACU570" s="263"/>
      <c r="ACV570" s="263"/>
      <c r="ACW570" s="263"/>
      <c r="ACX570" s="263"/>
      <c r="ACY570" s="263"/>
      <c r="ACZ570" s="263"/>
      <c r="ADA570" s="263"/>
      <c r="ADB570" s="263"/>
      <c r="ADC570" s="263"/>
      <c r="ADD570" s="263"/>
      <c r="ADE570" s="263"/>
      <c r="ADF570" s="263"/>
      <c r="ADG570" s="263"/>
      <c r="ADH570" s="263"/>
      <c r="ADI570" s="263"/>
      <c r="ADJ570" s="263"/>
      <c r="ADK570" s="263"/>
      <c r="ADL570" s="263"/>
      <c r="ADM570" s="263"/>
      <c r="ADN570" s="263"/>
      <c r="ADO570" s="263"/>
      <c r="ADP570" s="263"/>
      <c r="ADQ570" s="263"/>
      <c r="ADR570" s="263"/>
      <c r="ADS570" s="263"/>
      <c r="ADT570" s="263"/>
      <c r="ADU570" s="263"/>
      <c r="ADV570" s="263"/>
      <c r="ADW570" s="263"/>
      <c r="ADX570" s="263"/>
      <c r="ADY570" s="263"/>
      <c r="ADZ570" s="263"/>
      <c r="AEA570" s="263"/>
      <c r="AEB570" s="263"/>
      <c r="AEC570" s="263"/>
      <c r="AED570" s="263"/>
      <c r="AEE570" s="263"/>
      <c r="AEF570" s="263"/>
      <c r="AEG570" s="263"/>
      <c r="AEH570" s="263"/>
      <c r="AEI570" s="263"/>
      <c r="AEJ570" s="263"/>
      <c r="AEK570" s="263"/>
      <c r="AEL570" s="263"/>
      <c r="AEM570" s="263"/>
      <c r="AEN570" s="263"/>
      <c r="AEO570" s="263"/>
      <c r="AEP570" s="263"/>
      <c r="AEQ570" s="263"/>
      <c r="AER570" s="263"/>
      <c r="AES570" s="263"/>
      <c r="AET570" s="263"/>
      <c r="AEU570" s="263"/>
      <c r="AEV570" s="263"/>
      <c r="AEW570" s="263"/>
      <c r="AEX570" s="263"/>
      <c r="AEY570" s="263"/>
      <c r="AEZ570" s="263"/>
      <c r="AFA570" s="263"/>
      <c r="AFB570" s="263"/>
      <c r="AFC570" s="263"/>
      <c r="AFD570" s="263"/>
      <c r="AFE570" s="263"/>
      <c r="AFF570" s="263"/>
      <c r="AFG570" s="263"/>
      <c r="AFH570" s="263"/>
      <c r="AFI570" s="263"/>
      <c r="AFJ570" s="263"/>
      <c r="AFK570" s="263"/>
      <c r="AFL570" s="263"/>
      <c r="AFM570" s="263"/>
      <c r="AFN570" s="263"/>
      <c r="AFO570" s="263"/>
      <c r="AFP570" s="263"/>
      <c r="AFQ570" s="263"/>
      <c r="AFR570" s="263"/>
      <c r="AFS570" s="263"/>
      <c r="AFT570" s="263"/>
      <c r="AFU570" s="263"/>
      <c r="AFV570" s="263"/>
      <c r="AFW570" s="263"/>
      <c r="AFX570" s="263"/>
      <c r="AFY570" s="263"/>
      <c r="AFZ570" s="263"/>
      <c r="AGA570" s="263"/>
      <c r="AGB570" s="263"/>
      <c r="AGC570" s="263"/>
      <c r="AGD570" s="263"/>
      <c r="AGE570" s="263"/>
      <c r="AGF570" s="263"/>
      <c r="AGG570" s="263"/>
      <c r="AGH570" s="263"/>
      <c r="AGI570" s="263"/>
      <c r="AGJ570" s="263"/>
      <c r="AGK570" s="263"/>
      <c r="AGL570" s="263"/>
      <c r="AGM570" s="263"/>
      <c r="AGN570" s="263"/>
      <c r="AGO570" s="263"/>
      <c r="AGP570" s="263"/>
      <c r="AGQ570" s="263"/>
      <c r="AGR570" s="263"/>
      <c r="AGS570" s="263"/>
      <c r="AGT570" s="263"/>
      <c r="AGU570" s="263"/>
      <c r="AGV570" s="263"/>
      <c r="AGW570" s="263"/>
      <c r="AGX570" s="263"/>
      <c r="AGY570" s="263"/>
      <c r="AGZ570" s="263"/>
      <c r="AHA570" s="263"/>
      <c r="AHB570" s="263"/>
      <c r="AHC570" s="263"/>
      <c r="AHD570" s="263"/>
      <c r="AHE570" s="263"/>
      <c r="AHF570" s="263"/>
      <c r="AHG570" s="263"/>
      <c r="AHH570" s="263"/>
      <c r="AHI570" s="263"/>
      <c r="AHJ570" s="263"/>
      <c r="AHK570" s="263"/>
      <c r="AHL570" s="263"/>
      <c r="AHM570" s="263"/>
      <c r="AHN570" s="263"/>
      <c r="AHO570" s="263"/>
      <c r="AHP570" s="263"/>
      <c r="AHQ570" s="263"/>
      <c r="AHR570" s="263"/>
      <c r="AHS570" s="263"/>
      <c r="AHT570" s="263"/>
      <c r="AHU570" s="263"/>
      <c r="AHV570" s="263"/>
      <c r="AHW570" s="263"/>
      <c r="AHX570" s="263"/>
      <c r="AHY570" s="263"/>
      <c r="AHZ570" s="263"/>
      <c r="AIA570" s="263"/>
      <c r="AIB570" s="263"/>
      <c r="AIC570" s="263"/>
      <c r="AID570" s="263"/>
      <c r="AIE570" s="263"/>
      <c r="AIF570" s="263"/>
      <c r="AIG570" s="263"/>
      <c r="AIH570" s="263"/>
      <c r="AII570" s="263"/>
      <c r="AIJ570" s="263"/>
      <c r="AIK570" s="263"/>
      <c r="AIL570" s="263"/>
      <c r="AIM570" s="263"/>
      <c r="AIN570" s="263"/>
      <c r="AIO570" s="263"/>
      <c r="AIP570" s="263"/>
      <c r="AIQ570" s="263"/>
      <c r="AIR570" s="263"/>
      <c r="AIS570" s="263"/>
      <c r="AIT570" s="263"/>
      <c r="AIU570" s="263"/>
      <c r="AIV570" s="263"/>
      <c r="AIW570" s="263"/>
      <c r="AIX570" s="263"/>
      <c r="AIY570" s="263"/>
      <c r="AIZ570" s="263"/>
      <c r="AJA570" s="263"/>
      <c r="AJB570" s="263"/>
      <c r="AJC570" s="263"/>
      <c r="AJD570" s="263"/>
      <c r="AJE570" s="263"/>
      <c r="AJF570" s="263"/>
      <c r="AJG570" s="263"/>
      <c r="AJH570" s="263"/>
      <c r="AJI570" s="263"/>
      <c r="AJJ570" s="263"/>
      <c r="AJK570" s="263"/>
      <c r="AJL570" s="263"/>
      <c r="AJM570" s="263"/>
      <c r="AJN570" s="263"/>
      <c r="AJO570" s="263"/>
      <c r="AJP570" s="263"/>
      <c r="AJQ570" s="263"/>
      <c r="AJR570" s="263"/>
      <c r="AJS570" s="263"/>
      <c r="AJT570" s="263"/>
      <c r="AJU570" s="263"/>
      <c r="AJV570" s="263"/>
      <c r="AJW570" s="263"/>
      <c r="AJX570" s="263"/>
      <c r="AJY570" s="263"/>
      <c r="AJZ570" s="263"/>
      <c r="AKA570" s="263"/>
      <c r="AKB570" s="263"/>
      <c r="AKC570" s="263"/>
      <c r="AKD570" s="263"/>
      <c r="AKE570" s="263"/>
      <c r="AKF570" s="263"/>
      <c r="AKG570" s="263"/>
      <c r="AKH570" s="263"/>
      <c r="AKI570" s="263"/>
      <c r="AKJ570" s="263"/>
      <c r="AKK570" s="263"/>
      <c r="AKL570" s="263"/>
      <c r="AKM570" s="263"/>
      <c r="AKN570" s="263"/>
      <c r="AKO570" s="263"/>
      <c r="AKP570" s="263"/>
      <c r="AKQ570" s="263"/>
      <c r="AKR570" s="263"/>
      <c r="AKS570" s="263"/>
      <c r="AKT570" s="263"/>
      <c r="AKU570" s="263"/>
      <c r="AKV570" s="263"/>
      <c r="AKW570" s="263"/>
      <c r="AKX570" s="263"/>
      <c r="AKY570" s="263"/>
      <c r="AKZ570" s="263"/>
      <c r="ALA570" s="263"/>
      <c r="ALB570" s="263"/>
      <c r="ALC570" s="263"/>
      <c r="ALD570" s="263"/>
      <c r="ALE570" s="263"/>
      <c r="ALF570" s="263"/>
      <c r="ALG570" s="263"/>
      <c r="ALH570" s="263"/>
      <c r="ALI570" s="263"/>
      <c r="ALJ570" s="263"/>
      <c r="ALK570" s="263"/>
      <c r="ALL570" s="263"/>
      <c r="ALM570" s="263"/>
      <c r="ALN570" s="263"/>
      <c r="ALO570" s="263"/>
      <c r="ALP570" s="263"/>
      <c r="ALQ570" s="263"/>
      <c r="ALR570" s="263"/>
      <c r="ALS570" s="263"/>
      <c r="ALT570" s="263"/>
      <c r="ALU570" s="263"/>
      <c r="ALV570" s="263"/>
      <c r="ALW570" s="263"/>
      <c r="ALX570" s="263"/>
      <c r="ALY570" s="263"/>
      <c r="ALZ570" s="263"/>
      <c r="AMA570" s="263"/>
      <c r="AMB570" s="263"/>
      <c r="AMC570" s="263"/>
      <c r="AMD570" s="263"/>
      <c r="AME570" s="263"/>
      <c r="AMF570" s="263"/>
      <c r="AMG570" s="263"/>
      <c r="AMH570" s="263"/>
      <c r="AMI570" s="263"/>
      <c r="AMJ570" s="263"/>
      <c r="AMK570" s="263"/>
      <c r="AML570" s="263"/>
      <c r="AMM570" s="263"/>
      <c r="AMN570" s="263"/>
      <c r="AMO570" s="263"/>
      <c r="AMP570" s="263"/>
      <c r="AMQ570" s="263"/>
      <c r="AMR570" s="263"/>
      <c r="AMS570" s="263"/>
      <c r="AMT570" s="263"/>
      <c r="AMU570" s="263"/>
      <c r="AMV570" s="263"/>
      <c r="AMW570" s="263"/>
      <c r="AMX570" s="263"/>
      <c r="AMY570" s="263"/>
      <c r="AMZ570" s="263"/>
      <c r="ANA570" s="263"/>
      <c r="ANB570" s="263"/>
      <c r="ANC570" s="263"/>
      <c r="AND570" s="263"/>
      <c r="ANE570" s="263"/>
      <c r="ANF570" s="263"/>
      <c r="ANG570" s="263"/>
      <c r="ANH570" s="263"/>
      <c r="ANI570" s="263"/>
      <c r="ANJ570" s="263"/>
      <c r="ANK570" s="263"/>
      <c r="ANL570" s="263"/>
      <c r="ANM570" s="263"/>
      <c r="ANN570" s="263"/>
      <c r="ANO570" s="263"/>
      <c r="ANP570" s="263"/>
      <c r="ANQ570" s="263"/>
      <c r="ANR570" s="263"/>
      <c r="ANS570" s="263"/>
      <c r="ANT570" s="263"/>
      <c r="ANU570" s="263"/>
      <c r="ANV570" s="263"/>
      <c r="ANW570" s="263"/>
      <c r="ANX570" s="263"/>
      <c r="ANY570" s="263"/>
      <c r="ANZ570" s="263"/>
      <c r="AOA570" s="263"/>
      <c r="AOB570" s="263"/>
      <c r="AOC570" s="263"/>
      <c r="AOD570" s="263"/>
      <c r="AOE570" s="263"/>
      <c r="AOF570" s="263"/>
      <c r="AOG570" s="263"/>
      <c r="AOH570" s="263"/>
      <c r="AOI570" s="263"/>
      <c r="AOJ570" s="263"/>
      <c r="AOK570" s="263"/>
      <c r="AOL570" s="263"/>
      <c r="AOM570" s="263"/>
      <c r="AON570" s="263"/>
      <c r="AOO570" s="263"/>
      <c r="AOP570" s="263"/>
      <c r="AOQ570" s="263"/>
      <c r="AOR570" s="263"/>
      <c r="AOS570" s="263"/>
      <c r="AOT570" s="263"/>
      <c r="AOU570" s="263"/>
    </row>
    <row r="571" spans="1:1087" s="264" customFormat="1">
      <c r="A571" s="332"/>
      <c r="B571" s="328"/>
      <c r="C571" s="292"/>
      <c r="D571" s="292"/>
      <c r="E571" s="292"/>
      <c r="F571" s="333"/>
      <c r="G571" s="334"/>
      <c r="H571" s="334"/>
      <c r="I571" s="335"/>
      <c r="J571" s="292"/>
      <c r="K571" s="336"/>
      <c r="L571" s="292"/>
      <c r="N571" s="263"/>
      <c r="O571" s="263"/>
      <c r="P571" s="263"/>
      <c r="Q571" s="263"/>
      <c r="R571" s="263"/>
      <c r="S571" s="263"/>
      <c r="T571" s="263"/>
      <c r="U571" s="263"/>
      <c r="V571" s="263"/>
      <c r="W571" s="263"/>
      <c r="X571" s="263"/>
      <c r="Y571" s="263"/>
      <c r="Z571" s="263"/>
      <c r="AA571" s="263"/>
      <c r="AB571" s="263"/>
      <c r="AC571" s="263"/>
      <c r="AD571" s="263"/>
      <c r="AE571" s="263"/>
      <c r="AF571" s="263"/>
      <c r="AG571" s="263"/>
      <c r="AH571" s="263"/>
      <c r="AI571" s="263"/>
      <c r="AJ571" s="263"/>
      <c r="AK571" s="263"/>
      <c r="AL571" s="263"/>
      <c r="AM571" s="263"/>
      <c r="AN571" s="263"/>
      <c r="AO571" s="263"/>
      <c r="AP571" s="263"/>
      <c r="AQ571" s="263"/>
      <c r="AR571" s="263"/>
      <c r="AS571" s="263"/>
      <c r="AT571" s="263"/>
      <c r="AU571" s="263"/>
      <c r="AV571" s="263"/>
      <c r="AW571" s="263"/>
      <c r="AX571" s="263"/>
      <c r="AY571" s="263"/>
      <c r="AZ571" s="263"/>
      <c r="BA571" s="263"/>
      <c r="BB571" s="263"/>
      <c r="BC571" s="263"/>
      <c r="BD571" s="263"/>
      <c r="BE571" s="263"/>
      <c r="BF571" s="263"/>
      <c r="BG571" s="263"/>
      <c r="BH571" s="263"/>
      <c r="BI571" s="263"/>
      <c r="BJ571" s="263"/>
      <c r="BK571" s="263"/>
      <c r="BL571" s="263"/>
      <c r="BM571" s="263"/>
      <c r="BN571" s="263"/>
      <c r="BO571" s="263"/>
      <c r="BP571" s="263"/>
      <c r="BQ571" s="263"/>
      <c r="BR571" s="263"/>
      <c r="BS571" s="263"/>
      <c r="BT571" s="263"/>
      <c r="BU571" s="263"/>
      <c r="BV571" s="263"/>
      <c r="BW571" s="263"/>
      <c r="BX571" s="263"/>
      <c r="BY571" s="263"/>
      <c r="BZ571" s="263"/>
      <c r="CA571" s="263"/>
      <c r="CB571" s="263"/>
      <c r="CC571" s="263"/>
      <c r="CD571" s="263"/>
      <c r="CE571" s="263"/>
      <c r="CF571" s="263"/>
      <c r="CG571" s="263"/>
      <c r="CH571" s="263"/>
      <c r="CI571" s="263"/>
      <c r="CJ571" s="263"/>
      <c r="CK571" s="263"/>
      <c r="CL571" s="263"/>
      <c r="CM571" s="263"/>
      <c r="CN571" s="263"/>
      <c r="CO571" s="263"/>
      <c r="CP571" s="263"/>
      <c r="CQ571" s="263"/>
      <c r="CR571" s="263"/>
      <c r="CS571" s="263"/>
      <c r="CT571" s="263"/>
      <c r="CU571" s="263"/>
      <c r="CV571" s="263"/>
      <c r="CW571" s="263"/>
      <c r="CX571" s="263"/>
      <c r="CY571" s="263"/>
      <c r="CZ571" s="263"/>
      <c r="DA571" s="263"/>
      <c r="DB571" s="263"/>
      <c r="DC571" s="263"/>
      <c r="DD571" s="263"/>
      <c r="DE571" s="263"/>
      <c r="DF571" s="263"/>
      <c r="DG571" s="263"/>
      <c r="DH571" s="263"/>
      <c r="DI571" s="263"/>
      <c r="DJ571" s="263"/>
      <c r="DK571" s="263"/>
      <c r="DL571" s="263"/>
      <c r="DM571" s="263"/>
      <c r="DN571" s="263"/>
      <c r="DO571" s="263"/>
      <c r="DP571" s="263"/>
      <c r="DQ571" s="263"/>
      <c r="DR571" s="263"/>
      <c r="DS571" s="263"/>
      <c r="DT571" s="263"/>
      <c r="DU571" s="263"/>
      <c r="DV571" s="263"/>
      <c r="DW571" s="263"/>
      <c r="DX571" s="263"/>
      <c r="DY571" s="263"/>
      <c r="DZ571" s="263"/>
      <c r="EA571" s="263"/>
      <c r="EB571" s="263"/>
      <c r="EC571" s="263"/>
      <c r="ED571" s="263"/>
      <c r="EE571" s="263"/>
      <c r="EF571" s="263"/>
      <c r="EG571" s="263"/>
      <c r="EH571" s="263"/>
      <c r="EI571" s="263"/>
      <c r="EJ571" s="263"/>
      <c r="EK571" s="263"/>
      <c r="EL571" s="263"/>
      <c r="EM571" s="263"/>
      <c r="EN571" s="263"/>
      <c r="EO571" s="263"/>
      <c r="EP571" s="263"/>
      <c r="EQ571" s="263"/>
      <c r="ER571" s="263"/>
      <c r="ES571" s="263"/>
      <c r="ET571" s="263"/>
      <c r="EU571" s="263"/>
      <c r="EV571" s="263"/>
      <c r="EW571" s="263"/>
      <c r="EX571" s="263"/>
      <c r="EY571" s="263"/>
      <c r="EZ571" s="263"/>
      <c r="FA571" s="263"/>
      <c r="FB571" s="263"/>
      <c r="FC571" s="263"/>
      <c r="FD571" s="263"/>
      <c r="FE571" s="263"/>
      <c r="FF571" s="263"/>
      <c r="FG571" s="263"/>
      <c r="FH571" s="263"/>
      <c r="FI571" s="263"/>
      <c r="FJ571" s="263"/>
      <c r="FK571" s="263"/>
      <c r="FL571" s="263"/>
      <c r="FM571" s="263"/>
      <c r="FN571" s="263"/>
      <c r="FO571" s="263"/>
      <c r="FP571" s="263"/>
      <c r="FQ571" s="263"/>
      <c r="FR571" s="263"/>
      <c r="FS571" s="263"/>
      <c r="FT571" s="263"/>
      <c r="FU571" s="263"/>
      <c r="FV571" s="263"/>
      <c r="FW571" s="263"/>
      <c r="FX571" s="263"/>
      <c r="FY571" s="263"/>
      <c r="FZ571" s="263"/>
      <c r="GA571" s="263"/>
      <c r="GB571" s="263"/>
      <c r="GC571" s="263"/>
      <c r="GD571" s="263"/>
      <c r="GE571" s="263"/>
      <c r="GF571" s="263"/>
      <c r="GG571" s="263"/>
      <c r="GH571" s="263"/>
      <c r="GI571" s="263"/>
      <c r="GJ571" s="263"/>
      <c r="GK571" s="263"/>
      <c r="GL571" s="263"/>
      <c r="GM571" s="263"/>
      <c r="GN571" s="263"/>
      <c r="GO571" s="263"/>
      <c r="GP571" s="263"/>
      <c r="GQ571" s="263"/>
      <c r="GR571" s="263"/>
      <c r="GS571" s="263"/>
      <c r="GT571" s="263"/>
      <c r="GU571" s="263"/>
      <c r="GV571" s="263"/>
      <c r="GW571" s="263"/>
      <c r="GX571" s="263"/>
      <c r="GY571" s="263"/>
      <c r="GZ571" s="263"/>
      <c r="HA571" s="263"/>
      <c r="HB571" s="263"/>
      <c r="HC571" s="263"/>
      <c r="HD571" s="263"/>
      <c r="HE571" s="263"/>
      <c r="HF571" s="263"/>
      <c r="HG571" s="263"/>
      <c r="HH571" s="263"/>
      <c r="HI571" s="263"/>
      <c r="HJ571" s="263"/>
      <c r="HK571" s="263"/>
      <c r="HL571" s="263"/>
      <c r="HM571" s="263"/>
      <c r="HN571" s="263"/>
      <c r="HO571" s="263"/>
      <c r="HP571" s="263"/>
      <c r="HQ571" s="263"/>
      <c r="HR571" s="263"/>
      <c r="HS571" s="263"/>
      <c r="HT571" s="263"/>
      <c r="HU571" s="263"/>
      <c r="HV571" s="263"/>
      <c r="HW571" s="263"/>
      <c r="HX571" s="263"/>
      <c r="HY571" s="263"/>
      <c r="HZ571" s="263"/>
      <c r="IA571" s="263"/>
      <c r="IB571" s="263"/>
      <c r="IC571" s="263"/>
      <c r="ID571" s="263"/>
      <c r="IE571" s="263"/>
      <c r="IF571" s="263"/>
      <c r="IG571" s="263"/>
      <c r="IH571" s="263"/>
      <c r="II571" s="263"/>
      <c r="IJ571" s="263"/>
      <c r="IK571" s="263"/>
      <c r="IL571" s="263"/>
      <c r="IM571" s="263"/>
      <c r="IN571" s="263"/>
      <c r="IO571" s="263"/>
      <c r="IP571" s="263"/>
      <c r="IQ571" s="263"/>
      <c r="IR571" s="263"/>
      <c r="IS571" s="263"/>
      <c r="IT571" s="263"/>
      <c r="IU571" s="263"/>
      <c r="IV571" s="263"/>
      <c r="IW571" s="263"/>
      <c r="IX571" s="263"/>
      <c r="IY571" s="263"/>
      <c r="IZ571" s="263"/>
      <c r="JA571" s="263"/>
      <c r="JB571" s="263"/>
      <c r="JC571" s="263"/>
      <c r="JD571" s="263"/>
      <c r="JE571" s="263"/>
      <c r="JF571" s="263"/>
      <c r="JG571" s="263"/>
      <c r="JH571" s="263"/>
      <c r="JI571" s="263"/>
      <c r="JJ571" s="263"/>
      <c r="JK571" s="263"/>
      <c r="JL571" s="263"/>
      <c r="JM571" s="263"/>
      <c r="JN571" s="263"/>
      <c r="JO571" s="263"/>
      <c r="JP571" s="263"/>
      <c r="JQ571" s="263"/>
      <c r="JR571" s="263"/>
      <c r="JS571" s="263"/>
      <c r="JT571" s="263"/>
      <c r="JU571" s="263"/>
      <c r="JV571" s="263"/>
      <c r="JW571" s="263"/>
      <c r="JX571" s="263"/>
      <c r="JY571" s="263"/>
      <c r="JZ571" s="263"/>
      <c r="KA571" s="263"/>
      <c r="KB571" s="263"/>
      <c r="KC571" s="263"/>
      <c r="KD571" s="263"/>
      <c r="KE571" s="263"/>
      <c r="KF571" s="263"/>
      <c r="KG571" s="263"/>
      <c r="KH571" s="263"/>
      <c r="KI571" s="263"/>
      <c r="KJ571" s="263"/>
      <c r="KK571" s="263"/>
      <c r="KL571" s="263"/>
      <c r="KM571" s="263"/>
      <c r="KN571" s="263"/>
      <c r="KO571" s="263"/>
      <c r="KP571" s="263"/>
      <c r="KQ571" s="263"/>
      <c r="KR571" s="263"/>
      <c r="KS571" s="263"/>
      <c r="KT571" s="263"/>
      <c r="KU571" s="263"/>
      <c r="KV571" s="263"/>
      <c r="KW571" s="263"/>
      <c r="KX571" s="263"/>
      <c r="KY571" s="263"/>
      <c r="KZ571" s="263"/>
      <c r="LA571" s="263"/>
      <c r="LB571" s="263"/>
      <c r="LC571" s="263"/>
      <c r="LD571" s="263"/>
      <c r="LE571" s="263"/>
      <c r="LF571" s="263"/>
      <c r="LG571" s="263"/>
      <c r="LH571" s="263"/>
      <c r="LI571" s="263"/>
      <c r="LJ571" s="263"/>
      <c r="LK571" s="263"/>
      <c r="LL571" s="263"/>
      <c r="LM571" s="263"/>
      <c r="LN571" s="263"/>
      <c r="LO571" s="263"/>
      <c r="LP571" s="263"/>
      <c r="LQ571" s="263"/>
      <c r="LR571" s="263"/>
      <c r="LS571" s="263"/>
      <c r="LT571" s="263"/>
      <c r="LU571" s="263"/>
      <c r="LV571" s="263"/>
      <c r="LW571" s="263"/>
      <c r="LX571" s="263"/>
      <c r="LY571" s="263"/>
      <c r="LZ571" s="263"/>
      <c r="MA571" s="263"/>
      <c r="MB571" s="263"/>
      <c r="MC571" s="263"/>
      <c r="MD571" s="263"/>
      <c r="ME571" s="263"/>
      <c r="MF571" s="263"/>
      <c r="MG571" s="263"/>
      <c r="MH571" s="263"/>
      <c r="MI571" s="263"/>
      <c r="MJ571" s="263"/>
      <c r="MK571" s="263"/>
      <c r="ML571" s="263"/>
      <c r="MM571" s="263"/>
      <c r="MN571" s="263"/>
      <c r="MO571" s="263"/>
      <c r="MP571" s="263"/>
      <c r="MQ571" s="263"/>
      <c r="MR571" s="263"/>
      <c r="MS571" s="263"/>
      <c r="MT571" s="263"/>
      <c r="MU571" s="263"/>
      <c r="MV571" s="263"/>
      <c r="MW571" s="263"/>
      <c r="MX571" s="263"/>
      <c r="MY571" s="263"/>
      <c r="MZ571" s="263"/>
      <c r="NA571" s="263"/>
      <c r="NB571" s="263"/>
      <c r="NC571" s="263"/>
      <c r="ND571" s="263"/>
      <c r="NE571" s="263"/>
      <c r="NF571" s="263"/>
      <c r="NG571" s="263"/>
      <c r="NH571" s="263"/>
      <c r="NI571" s="263"/>
      <c r="NJ571" s="263"/>
      <c r="NK571" s="263"/>
      <c r="NL571" s="263"/>
      <c r="NM571" s="263"/>
      <c r="NN571" s="263"/>
      <c r="NO571" s="263"/>
      <c r="NP571" s="263"/>
      <c r="NQ571" s="263"/>
      <c r="NR571" s="263"/>
      <c r="NS571" s="263"/>
      <c r="NT571" s="263"/>
      <c r="NU571" s="263"/>
      <c r="NV571" s="263"/>
      <c r="NW571" s="263"/>
      <c r="NX571" s="263"/>
      <c r="NY571" s="263"/>
      <c r="NZ571" s="263"/>
      <c r="OA571" s="263"/>
      <c r="OB571" s="263"/>
      <c r="OC571" s="263"/>
      <c r="OD571" s="263"/>
      <c r="OE571" s="263"/>
      <c r="OF571" s="263"/>
      <c r="OG571" s="263"/>
      <c r="OH571" s="263"/>
      <c r="OI571" s="263"/>
      <c r="OJ571" s="263"/>
      <c r="OK571" s="263"/>
      <c r="OL571" s="263"/>
      <c r="OM571" s="263"/>
      <c r="ON571" s="263"/>
      <c r="OO571" s="263"/>
      <c r="OP571" s="263"/>
      <c r="OQ571" s="263"/>
      <c r="OR571" s="263"/>
      <c r="OS571" s="263"/>
      <c r="OT571" s="263"/>
      <c r="OU571" s="263"/>
      <c r="OV571" s="263"/>
      <c r="OW571" s="263"/>
      <c r="OX571" s="263"/>
      <c r="OY571" s="263"/>
      <c r="OZ571" s="263"/>
      <c r="PA571" s="263"/>
      <c r="PB571" s="263"/>
      <c r="PC571" s="263"/>
      <c r="PD571" s="263"/>
      <c r="PE571" s="263"/>
      <c r="PF571" s="263"/>
      <c r="PG571" s="263"/>
      <c r="PH571" s="263"/>
      <c r="PI571" s="263"/>
      <c r="PJ571" s="263"/>
      <c r="PK571" s="263"/>
      <c r="PL571" s="263"/>
      <c r="PM571" s="263"/>
      <c r="PN571" s="263"/>
      <c r="PO571" s="263"/>
      <c r="PP571" s="263"/>
      <c r="PQ571" s="263"/>
      <c r="PR571" s="263"/>
      <c r="PS571" s="263"/>
      <c r="PT571" s="263"/>
      <c r="PU571" s="263"/>
      <c r="PV571" s="263"/>
      <c r="PW571" s="263"/>
      <c r="PX571" s="263"/>
      <c r="PY571" s="263"/>
      <c r="PZ571" s="263"/>
      <c r="QA571" s="263"/>
      <c r="QB571" s="263"/>
      <c r="QC571" s="263"/>
      <c r="QD571" s="263"/>
      <c r="QE571" s="263"/>
      <c r="QF571" s="263"/>
      <c r="QG571" s="263"/>
      <c r="QH571" s="263"/>
      <c r="QI571" s="263"/>
      <c r="QJ571" s="263"/>
      <c r="QK571" s="263"/>
      <c r="QL571" s="263"/>
      <c r="QM571" s="263"/>
      <c r="QN571" s="263"/>
      <c r="QO571" s="263"/>
      <c r="QP571" s="263"/>
      <c r="QQ571" s="263"/>
      <c r="QR571" s="263"/>
      <c r="QS571" s="263"/>
      <c r="QT571" s="263"/>
      <c r="QU571" s="263"/>
      <c r="QV571" s="263"/>
      <c r="QW571" s="263"/>
      <c r="QX571" s="263"/>
      <c r="QY571" s="263"/>
      <c r="QZ571" s="263"/>
      <c r="RA571" s="263"/>
      <c r="RB571" s="263"/>
      <c r="RC571" s="263"/>
      <c r="RD571" s="263"/>
      <c r="RE571" s="263"/>
      <c r="RF571" s="263"/>
      <c r="RG571" s="263"/>
      <c r="RH571" s="263"/>
      <c r="RI571" s="263"/>
      <c r="RJ571" s="263"/>
      <c r="RK571" s="263"/>
      <c r="RL571" s="263"/>
      <c r="RM571" s="263"/>
      <c r="RN571" s="263"/>
      <c r="RO571" s="263"/>
      <c r="RP571" s="263"/>
      <c r="RQ571" s="263"/>
      <c r="RR571" s="263"/>
      <c r="RS571" s="263"/>
      <c r="RT571" s="263"/>
      <c r="RU571" s="263"/>
      <c r="RV571" s="263"/>
      <c r="RW571" s="263"/>
      <c r="RX571" s="263"/>
      <c r="RY571" s="263"/>
      <c r="RZ571" s="263"/>
      <c r="SA571" s="263"/>
      <c r="SB571" s="263"/>
      <c r="SC571" s="263"/>
      <c r="SD571" s="263"/>
      <c r="SE571" s="263"/>
      <c r="SF571" s="263"/>
      <c r="SG571" s="263"/>
      <c r="SH571" s="263"/>
      <c r="SI571" s="263"/>
      <c r="SJ571" s="263"/>
      <c r="SK571" s="263"/>
      <c r="SL571" s="263"/>
      <c r="SM571" s="263"/>
      <c r="SN571" s="263"/>
      <c r="SO571" s="263"/>
      <c r="SP571" s="263"/>
      <c r="SQ571" s="263"/>
      <c r="SR571" s="263"/>
      <c r="SS571" s="263"/>
      <c r="ST571" s="263"/>
      <c r="SU571" s="263"/>
      <c r="SV571" s="263"/>
      <c r="SW571" s="263"/>
      <c r="SX571" s="263"/>
      <c r="SY571" s="263"/>
      <c r="SZ571" s="263"/>
      <c r="TA571" s="263"/>
      <c r="TB571" s="263"/>
      <c r="TC571" s="263"/>
      <c r="TD571" s="263"/>
      <c r="TE571" s="263"/>
      <c r="TF571" s="263"/>
      <c r="TG571" s="263"/>
      <c r="TH571" s="263"/>
      <c r="TI571" s="263"/>
      <c r="TJ571" s="263"/>
      <c r="TK571" s="263"/>
      <c r="TL571" s="263"/>
      <c r="TM571" s="263"/>
      <c r="TN571" s="263"/>
      <c r="TO571" s="263"/>
      <c r="TP571" s="263"/>
      <c r="TQ571" s="263"/>
      <c r="TR571" s="263"/>
      <c r="TS571" s="263"/>
      <c r="TT571" s="263"/>
      <c r="TU571" s="263"/>
      <c r="TV571" s="263"/>
      <c r="TW571" s="263"/>
      <c r="TX571" s="263"/>
      <c r="TY571" s="263"/>
      <c r="TZ571" s="263"/>
      <c r="UA571" s="263"/>
      <c r="UB571" s="263"/>
      <c r="UC571" s="263"/>
      <c r="UD571" s="263"/>
      <c r="UE571" s="263"/>
      <c r="UF571" s="263"/>
      <c r="UG571" s="263"/>
      <c r="UH571" s="263"/>
      <c r="UI571" s="263"/>
      <c r="UJ571" s="263"/>
      <c r="UK571" s="263"/>
      <c r="UL571" s="263"/>
      <c r="UM571" s="263"/>
      <c r="UN571" s="263"/>
      <c r="UO571" s="263"/>
      <c r="UP571" s="263"/>
      <c r="UQ571" s="263"/>
      <c r="UR571" s="263"/>
      <c r="US571" s="263"/>
      <c r="UT571" s="263"/>
      <c r="UU571" s="263"/>
      <c r="UV571" s="263"/>
      <c r="UW571" s="263"/>
      <c r="UX571" s="263"/>
      <c r="UY571" s="263"/>
      <c r="UZ571" s="263"/>
      <c r="VA571" s="263"/>
      <c r="VB571" s="263"/>
      <c r="VC571" s="263"/>
      <c r="VD571" s="263"/>
      <c r="VE571" s="263"/>
      <c r="VF571" s="263"/>
      <c r="VG571" s="263"/>
      <c r="VH571" s="263"/>
      <c r="VI571" s="263"/>
      <c r="VJ571" s="263"/>
      <c r="VK571" s="263"/>
      <c r="VL571" s="263"/>
      <c r="VM571" s="263"/>
      <c r="VN571" s="263"/>
      <c r="VO571" s="263"/>
      <c r="VP571" s="263"/>
      <c r="VQ571" s="263"/>
      <c r="VR571" s="263"/>
      <c r="VS571" s="263"/>
      <c r="VT571" s="263"/>
      <c r="VU571" s="263"/>
      <c r="VV571" s="263"/>
      <c r="VW571" s="263"/>
      <c r="VX571" s="263"/>
      <c r="VY571" s="263"/>
      <c r="VZ571" s="263"/>
      <c r="WA571" s="263"/>
      <c r="WB571" s="263"/>
      <c r="WC571" s="263"/>
      <c r="WD571" s="263"/>
      <c r="WE571" s="263"/>
      <c r="WF571" s="263"/>
      <c r="WG571" s="263"/>
      <c r="WH571" s="263"/>
      <c r="WI571" s="263"/>
      <c r="WJ571" s="263"/>
      <c r="WK571" s="263"/>
      <c r="WL571" s="263"/>
      <c r="WM571" s="263"/>
      <c r="WN571" s="263"/>
      <c r="WO571" s="263"/>
      <c r="WP571" s="263"/>
      <c r="WQ571" s="263"/>
      <c r="WR571" s="263"/>
      <c r="WS571" s="263"/>
      <c r="WT571" s="263"/>
      <c r="WU571" s="263"/>
      <c r="WV571" s="263"/>
      <c r="WW571" s="263"/>
      <c r="WX571" s="263"/>
      <c r="WY571" s="263"/>
      <c r="WZ571" s="263"/>
      <c r="XA571" s="263"/>
      <c r="XB571" s="263"/>
      <c r="XC571" s="263"/>
      <c r="XD571" s="263"/>
      <c r="XE571" s="263"/>
      <c r="XF571" s="263"/>
      <c r="XG571" s="263"/>
      <c r="XH571" s="263"/>
      <c r="XI571" s="263"/>
      <c r="XJ571" s="263"/>
      <c r="XK571" s="263"/>
      <c r="XL571" s="263"/>
      <c r="XM571" s="263"/>
      <c r="XN571" s="263"/>
      <c r="XO571" s="263"/>
      <c r="XP571" s="263"/>
      <c r="XQ571" s="263"/>
      <c r="XR571" s="263"/>
      <c r="XS571" s="263"/>
      <c r="XT571" s="263"/>
      <c r="XU571" s="263"/>
      <c r="XV571" s="263"/>
      <c r="XW571" s="263"/>
      <c r="XX571" s="263"/>
      <c r="XY571" s="263"/>
      <c r="XZ571" s="263"/>
      <c r="YA571" s="263"/>
      <c r="YB571" s="263"/>
      <c r="YC571" s="263"/>
      <c r="YD571" s="263"/>
      <c r="YE571" s="263"/>
      <c r="YF571" s="263"/>
      <c r="YG571" s="263"/>
      <c r="YH571" s="263"/>
      <c r="YI571" s="263"/>
      <c r="YJ571" s="263"/>
      <c r="YK571" s="263"/>
      <c r="YL571" s="263"/>
      <c r="YM571" s="263"/>
      <c r="YN571" s="263"/>
      <c r="YO571" s="263"/>
      <c r="YP571" s="263"/>
      <c r="YQ571" s="263"/>
      <c r="YR571" s="263"/>
      <c r="YS571" s="263"/>
      <c r="YT571" s="263"/>
      <c r="YU571" s="263"/>
      <c r="YV571" s="263"/>
      <c r="YW571" s="263"/>
      <c r="YX571" s="263"/>
      <c r="YY571" s="263"/>
      <c r="YZ571" s="263"/>
      <c r="ZA571" s="263"/>
      <c r="ZB571" s="263"/>
      <c r="ZC571" s="263"/>
      <c r="ZD571" s="263"/>
      <c r="ZE571" s="263"/>
      <c r="ZF571" s="263"/>
      <c r="ZG571" s="263"/>
      <c r="ZH571" s="263"/>
      <c r="ZI571" s="263"/>
      <c r="ZJ571" s="263"/>
      <c r="ZK571" s="263"/>
      <c r="ZL571" s="263"/>
      <c r="ZM571" s="263"/>
      <c r="ZN571" s="263"/>
      <c r="ZO571" s="263"/>
      <c r="ZP571" s="263"/>
      <c r="ZQ571" s="263"/>
      <c r="ZR571" s="263"/>
      <c r="ZS571" s="263"/>
      <c r="ZT571" s="263"/>
      <c r="ZU571" s="263"/>
      <c r="ZV571" s="263"/>
      <c r="ZW571" s="263"/>
      <c r="ZX571" s="263"/>
      <c r="ZY571" s="263"/>
      <c r="ZZ571" s="263"/>
      <c r="AAA571" s="263"/>
      <c r="AAB571" s="263"/>
      <c r="AAC571" s="263"/>
      <c r="AAD571" s="263"/>
      <c r="AAE571" s="263"/>
      <c r="AAF571" s="263"/>
      <c r="AAG571" s="263"/>
      <c r="AAH571" s="263"/>
      <c r="AAI571" s="263"/>
      <c r="AAJ571" s="263"/>
      <c r="AAK571" s="263"/>
      <c r="AAL571" s="263"/>
      <c r="AAM571" s="263"/>
      <c r="AAN571" s="263"/>
      <c r="AAO571" s="263"/>
      <c r="AAP571" s="263"/>
      <c r="AAQ571" s="263"/>
      <c r="AAR571" s="263"/>
      <c r="AAS571" s="263"/>
      <c r="AAT571" s="263"/>
      <c r="AAU571" s="263"/>
      <c r="AAV571" s="263"/>
      <c r="AAW571" s="263"/>
      <c r="AAX571" s="263"/>
      <c r="AAY571" s="263"/>
      <c r="AAZ571" s="263"/>
      <c r="ABA571" s="263"/>
      <c r="ABB571" s="263"/>
      <c r="ABC571" s="263"/>
      <c r="ABD571" s="263"/>
      <c r="ABE571" s="263"/>
      <c r="ABF571" s="263"/>
      <c r="ABG571" s="263"/>
      <c r="ABH571" s="263"/>
      <c r="ABI571" s="263"/>
      <c r="ABJ571" s="263"/>
      <c r="ABK571" s="263"/>
      <c r="ABL571" s="263"/>
      <c r="ABM571" s="263"/>
      <c r="ABN571" s="263"/>
      <c r="ABO571" s="263"/>
      <c r="ABP571" s="263"/>
      <c r="ABQ571" s="263"/>
      <c r="ABR571" s="263"/>
      <c r="ABS571" s="263"/>
      <c r="ABT571" s="263"/>
      <c r="ABU571" s="263"/>
      <c r="ABV571" s="263"/>
      <c r="ABW571" s="263"/>
      <c r="ABX571" s="263"/>
      <c r="ABY571" s="263"/>
      <c r="ABZ571" s="263"/>
      <c r="ACA571" s="263"/>
      <c r="ACB571" s="263"/>
      <c r="ACC571" s="263"/>
      <c r="ACD571" s="263"/>
      <c r="ACE571" s="263"/>
      <c r="ACF571" s="263"/>
      <c r="ACG571" s="263"/>
      <c r="ACH571" s="263"/>
      <c r="ACI571" s="263"/>
      <c r="ACJ571" s="263"/>
      <c r="ACK571" s="263"/>
      <c r="ACL571" s="263"/>
      <c r="ACM571" s="263"/>
      <c r="ACN571" s="263"/>
      <c r="ACO571" s="263"/>
      <c r="ACP571" s="263"/>
      <c r="ACQ571" s="263"/>
      <c r="ACR571" s="263"/>
      <c r="ACS571" s="263"/>
      <c r="ACT571" s="263"/>
      <c r="ACU571" s="263"/>
      <c r="ACV571" s="263"/>
      <c r="ACW571" s="263"/>
      <c r="ACX571" s="263"/>
      <c r="ACY571" s="263"/>
      <c r="ACZ571" s="263"/>
      <c r="ADA571" s="263"/>
      <c r="ADB571" s="263"/>
      <c r="ADC571" s="263"/>
      <c r="ADD571" s="263"/>
      <c r="ADE571" s="263"/>
      <c r="ADF571" s="263"/>
      <c r="ADG571" s="263"/>
      <c r="ADH571" s="263"/>
      <c r="ADI571" s="263"/>
      <c r="ADJ571" s="263"/>
      <c r="ADK571" s="263"/>
      <c r="ADL571" s="263"/>
      <c r="ADM571" s="263"/>
      <c r="ADN571" s="263"/>
      <c r="ADO571" s="263"/>
      <c r="ADP571" s="263"/>
      <c r="ADQ571" s="263"/>
      <c r="ADR571" s="263"/>
      <c r="ADS571" s="263"/>
      <c r="ADT571" s="263"/>
      <c r="ADU571" s="263"/>
      <c r="ADV571" s="263"/>
      <c r="ADW571" s="263"/>
      <c r="ADX571" s="263"/>
      <c r="ADY571" s="263"/>
      <c r="ADZ571" s="263"/>
      <c r="AEA571" s="263"/>
      <c r="AEB571" s="263"/>
      <c r="AEC571" s="263"/>
      <c r="AED571" s="263"/>
      <c r="AEE571" s="263"/>
      <c r="AEF571" s="263"/>
      <c r="AEG571" s="263"/>
      <c r="AEH571" s="263"/>
      <c r="AEI571" s="263"/>
      <c r="AEJ571" s="263"/>
      <c r="AEK571" s="263"/>
      <c r="AEL571" s="263"/>
      <c r="AEM571" s="263"/>
      <c r="AEN571" s="263"/>
      <c r="AEO571" s="263"/>
      <c r="AEP571" s="263"/>
      <c r="AEQ571" s="263"/>
      <c r="AER571" s="263"/>
      <c r="AES571" s="263"/>
      <c r="AET571" s="263"/>
      <c r="AEU571" s="263"/>
      <c r="AEV571" s="263"/>
      <c r="AEW571" s="263"/>
      <c r="AEX571" s="263"/>
      <c r="AEY571" s="263"/>
      <c r="AEZ571" s="263"/>
      <c r="AFA571" s="263"/>
      <c r="AFB571" s="263"/>
      <c r="AFC571" s="263"/>
      <c r="AFD571" s="263"/>
      <c r="AFE571" s="263"/>
      <c r="AFF571" s="263"/>
      <c r="AFG571" s="263"/>
      <c r="AFH571" s="263"/>
      <c r="AFI571" s="263"/>
      <c r="AFJ571" s="263"/>
      <c r="AFK571" s="263"/>
      <c r="AFL571" s="263"/>
      <c r="AFM571" s="263"/>
      <c r="AFN571" s="263"/>
      <c r="AFO571" s="263"/>
      <c r="AFP571" s="263"/>
      <c r="AFQ571" s="263"/>
      <c r="AFR571" s="263"/>
      <c r="AFS571" s="263"/>
      <c r="AFT571" s="263"/>
      <c r="AFU571" s="263"/>
      <c r="AFV571" s="263"/>
      <c r="AFW571" s="263"/>
      <c r="AFX571" s="263"/>
      <c r="AFY571" s="263"/>
      <c r="AFZ571" s="263"/>
      <c r="AGA571" s="263"/>
      <c r="AGB571" s="263"/>
      <c r="AGC571" s="263"/>
      <c r="AGD571" s="263"/>
      <c r="AGE571" s="263"/>
      <c r="AGF571" s="263"/>
      <c r="AGG571" s="263"/>
      <c r="AGH571" s="263"/>
      <c r="AGI571" s="263"/>
      <c r="AGJ571" s="263"/>
      <c r="AGK571" s="263"/>
      <c r="AGL571" s="263"/>
      <c r="AGM571" s="263"/>
      <c r="AGN571" s="263"/>
      <c r="AGO571" s="263"/>
      <c r="AGP571" s="263"/>
      <c r="AGQ571" s="263"/>
      <c r="AGR571" s="263"/>
      <c r="AGS571" s="263"/>
      <c r="AGT571" s="263"/>
      <c r="AGU571" s="263"/>
      <c r="AGV571" s="263"/>
      <c r="AGW571" s="263"/>
      <c r="AGX571" s="263"/>
      <c r="AGY571" s="263"/>
      <c r="AGZ571" s="263"/>
      <c r="AHA571" s="263"/>
      <c r="AHB571" s="263"/>
      <c r="AHC571" s="263"/>
      <c r="AHD571" s="263"/>
      <c r="AHE571" s="263"/>
      <c r="AHF571" s="263"/>
      <c r="AHG571" s="263"/>
      <c r="AHH571" s="263"/>
      <c r="AHI571" s="263"/>
      <c r="AHJ571" s="263"/>
      <c r="AHK571" s="263"/>
      <c r="AHL571" s="263"/>
      <c r="AHM571" s="263"/>
      <c r="AHN571" s="263"/>
      <c r="AHO571" s="263"/>
      <c r="AHP571" s="263"/>
      <c r="AHQ571" s="263"/>
      <c r="AHR571" s="263"/>
      <c r="AHS571" s="263"/>
      <c r="AHT571" s="263"/>
      <c r="AHU571" s="263"/>
      <c r="AHV571" s="263"/>
      <c r="AHW571" s="263"/>
      <c r="AHX571" s="263"/>
      <c r="AHY571" s="263"/>
      <c r="AHZ571" s="263"/>
      <c r="AIA571" s="263"/>
      <c r="AIB571" s="263"/>
      <c r="AIC571" s="263"/>
      <c r="AID571" s="263"/>
      <c r="AIE571" s="263"/>
      <c r="AIF571" s="263"/>
      <c r="AIG571" s="263"/>
      <c r="AIH571" s="263"/>
      <c r="AII571" s="263"/>
      <c r="AIJ571" s="263"/>
      <c r="AIK571" s="263"/>
      <c r="AIL571" s="263"/>
      <c r="AIM571" s="263"/>
      <c r="AIN571" s="263"/>
      <c r="AIO571" s="263"/>
      <c r="AIP571" s="263"/>
      <c r="AIQ571" s="263"/>
      <c r="AIR571" s="263"/>
      <c r="AIS571" s="263"/>
      <c r="AIT571" s="263"/>
      <c r="AIU571" s="263"/>
      <c r="AIV571" s="263"/>
      <c r="AIW571" s="263"/>
      <c r="AIX571" s="263"/>
      <c r="AIY571" s="263"/>
      <c r="AIZ571" s="263"/>
      <c r="AJA571" s="263"/>
      <c r="AJB571" s="263"/>
      <c r="AJC571" s="263"/>
      <c r="AJD571" s="263"/>
      <c r="AJE571" s="263"/>
      <c r="AJF571" s="263"/>
      <c r="AJG571" s="263"/>
      <c r="AJH571" s="263"/>
      <c r="AJI571" s="263"/>
      <c r="AJJ571" s="263"/>
      <c r="AJK571" s="263"/>
      <c r="AJL571" s="263"/>
      <c r="AJM571" s="263"/>
      <c r="AJN571" s="263"/>
      <c r="AJO571" s="263"/>
      <c r="AJP571" s="263"/>
      <c r="AJQ571" s="263"/>
      <c r="AJR571" s="263"/>
      <c r="AJS571" s="263"/>
      <c r="AJT571" s="263"/>
      <c r="AJU571" s="263"/>
      <c r="AJV571" s="263"/>
      <c r="AJW571" s="263"/>
      <c r="AJX571" s="263"/>
      <c r="AJY571" s="263"/>
      <c r="AJZ571" s="263"/>
      <c r="AKA571" s="263"/>
      <c r="AKB571" s="263"/>
      <c r="AKC571" s="263"/>
      <c r="AKD571" s="263"/>
      <c r="AKE571" s="263"/>
      <c r="AKF571" s="263"/>
      <c r="AKG571" s="263"/>
      <c r="AKH571" s="263"/>
      <c r="AKI571" s="263"/>
      <c r="AKJ571" s="263"/>
      <c r="AKK571" s="263"/>
      <c r="AKL571" s="263"/>
      <c r="AKM571" s="263"/>
      <c r="AKN571" s="263"/>
      <c r="AKO571" s="263"/>
      <c r="AKP571" s="263"/>
      <c r="AKQ571" s="263"/>
      <c r="AKR571" s="263"/>
      <c r="AKS571" s="263"/>
      <c r="AKT571" s="263"/>
      <c r="AKU571" s="263"/>
      <c r="AKV571" s="263"/>
      <c r="AKW571" s="263"/>
      <c r="AKX571" s="263"/>
      <c r="AKY571" s="263"/>
      <c r="AKZ571" s="263"/>
      <c r="ALA571" s="263"/>
      <c r="ALB571" s="263"/>
      <c r="ALC571" s="263"/>
      <c r="ALD571" s="263"/>
      <c r="ALE571" s="263"/>
      <c r="ALF571" s="263"/>
      <c r="ALG571" s="263"/>
      <c r="ALH571" s="263"/>
      <c r="ALI571" s="263"/>
      <c r="ALJ571" s="263"/>
      <c r="ALK571" s="263"/>
      <c r="ALL571" s="263"/>
      <c r="ALM571" s="263"/>
      <c r="ALN571" s="263"/>
      <c r="ALO571" s="263"/>
      <c r="ALP571" s="263"/>
      <c r="ALQ571" s="263"/>
      <c r="ALR571" s="263"/>
      <c r="ALS571" s="263"/>
      <c r="ALT571" s="263"/>
      <c r="ALU571" s="263"/>
      <c r="ALV571" s="263"/>
      <c r="ALW571" s="263"/>
      <c r="ALX571" s="263"/>
      <c r="ALY571" s="263"/>
      <c r="ALZ571" s="263"/>
      <c r="AMA571" s="263"/>
      <c r="AMB571" s="263"/>
      <c r="AMC571" s="263"/>
      <c r="AMD571" s="263"/>
      <c r="AME571" s="263"/>
      <c r="AMF571" s="263"/>
      <c r="AMG571" s="263"/>
      <c r="AMH571" s="263"/>
      <c r="AMI571" s="263"/>
      <c r="AMJ571" s="263"/>
      <c r="AMK571" s="263"/>
      <c r="AML571" s="263"/>
      <c r="AMM571" s="263"/>
      <c r="AMN571" s="263"/>
      <c r="AMO571" s="263"/>
      <c r="AMP571" s="263"/>
      <c r="AMQ571" s="263"/>
      <c r="AMR571" s="263"/>
      <c r="AMS571" s="263"/>
      <c r="AMT571" s="263"/>
      <c r="AMU571" s="263"/>
      <c r="AMV571" s="263"/>
      <c r="AMW571" s="263"/>
      <c r="AMX571" s="263"/>
      <c r="AMY571" s="263"/>
      <c r="AMZ571" s="263"/>
      <c r="ANA571" s="263"/>
      <c r="ANB571" s="263"/>
      <c r="ANC571" s="263"/>
      <c r="AND571" s="263"/>
      <c r="ANE571" s="263"/>
      <c r="ANF571" s="263"/>
      <c r="ANG571" s="263"/>
      <c r="ANH571" s="263"/>
      <c r="ANI571" s="263"/>
      <c r="ANJ571" s="263"/>
      <c r="ANK571" s="263"/>
      <c r="ANL571" s="263"/>
      <c r="ANM571" s="263"/>
      <c r="ANN571" s="263"/>
      <c r="ANO571" s="263"/>
      <c r="ANP571" s="263"/>
      <c r="ANQ571" s="263"/>
      <c r="ANR571" s="263"/>
      <c r="ANS571" s="263"/>
      <c r="ANT571" s="263"/>
      <c r="ANU571" s="263"/>
      <c r="ANV571" s="263"/>
      <c r="ANW571" s="263"/>
      <c r="ANX571" s="263"/>
      <c r="ANY571" s="263"/>
      <c r="ANZ571" s="263"/>
      <c r="AOA571" s="263"/>
      <c r="AOB571" s="263"/>
      <c r="AOC571" s="263"/>
      <c r="AOD571" s="263"/>
      <c r="AOE571" s="263"/>
      <c r="AOF571" s="263"/>
      <c r="AOG571" s="263"/>
      <c r="AOH571" s="263"/>
      <c r="AOI571" s="263"/>
      <c r="AOJ571" s="263"/>
      <c r="AOK571" s="263"/>
      <c r="AOL571" s="263"/>
      <c r="AOM571" s="263"/>
      <c r="AON571" s="263"/>
      <c r="AOO571" s="263"/>
      <c r="AOP571" s="263"/>
      <c r="AOQ571" s="263"/>
      <c r="AOR571" s="263"/>
      <c r="AOS571" s="263"/>
      <c r="AOT571" s="263"/>
      <c r="AOU571" s="263"/>
    </row>
    <row r="572" spans="1:1087" s="264" customFormat="1">
      <c r="A572" s="332"/>
      <c r="B572" s="328"/>
      <c r="C572" s="292"/>
      <c r="D572" s="292"/>
      <c r="E572" s="292"/>
      <c r="F572" s="333"/>
      <c r="G572" s="334"/>
      <c r="H572" s="334"/>
      <c r="I572" s="335"/>
      <c r="J572" s="292"/>
      <c r="K572" s="336"/>
      <c r="L572" s="292"/>
      <c r="N572" s="263"/>
      <c r="O572" s="263"/>
      <c r="P572" s="263"/>
      <c r="Q572" s="263"/>
      <c r="R572" s="263"/>
      <c r="S572" s="263"/>
      <c r="T572" s="263"/>
      <c r="U572" s="263"/>
      <c r="V572" s="263"/>
      <c r="W572" s="263"/>
      <c r="X572" s="263"/>
      <c r="Y572" s="263"/>
      <c r="Z572" s="263"/>
      <c r="AA572" s="263"/>
      <c r="AB572" s="263"/>
      <c r="AC572" s="263"/>
      <c r="AD572" s="263"/>
      <c r="AE572" s="263"/>
      <c r="AF572" s="263"/>
      <c r="AG572" s="263"/>
      <c r="AH572" s="263"/>
      <c r="AI572" s="263"/>
      <c r="AJ572" s="263"/>
      <c r="AK572" s="263"/>
      <c r="AL572" s="263"/>
      <c r="AM572" s="263"/>
      <c r="AN572" s="263"/>
      <c r="AO572" s="263"/>
      <c r="AP572" s="263"/>
      <c r="AQ572" s="263"/>
      <c r="AR572" s="263"/>
      <c r="AS572" s="263"/>
      <c r="AT572" s="263"/>
      <c r="AU572" s="263"/>
      <c r="AV572" s="263"/>
      <c r="AW572" s="263"/>
      <c r="AX572" s="263"/>
      <c r="AY572" s="263"/>
      <c r="AZ572" s="263"/>
      <c r="BA572" s="263"/>
      <c r="BB572" s="263"/>
      <c r="BC572" s="263"/>
      <c r="BD572" s="263"/>
      <c r="BE572" s="263"/>
      <c r="BF572" s="263"/>
      <c r="BG572" s="263"/>
      <c r="BH572" s="263"/>
      <c r="BI572" s="263"/>
      <c r="BJ572" s="263"/>
      <c r="BK572" s="263"/>
      <c r="BL572" s="263"/>
      <c r="BM572" s="263"/>
      <c r="BN572" s="263"/>
      <c r="BO572" s="263"/>
      <c r="BP572" s="263"/>
      <c r="BQ572" s="263"/>
      <c r="BR572" s="263"/>
      <c r="BS572" s="263"/>
      <c r="BT572" s="263"/>
      <c r="BU572" s="263"/>
      <c r="BV572" s="263"/>
      <c r="BW572" s="263"/>
      <c r="BX572" s="263"/>
      <c r="BY572" s="263"/>
      <c r="BZ572" s="263"/>
      <c r="CA572" s="263"/>
      <c r="CB572" s="263"/>
      <c r="CC572" s="263"/>
      <c r="CD572" s="263"/>
      <c r="CE572" s="263"/>
      <c r="CF572" s="263"/>
      <c r="CG572" s="263"/>
      <c r="CH572" s="263"/>
      <c r="CI572" s="263"/>
      <c r="CJ572" s="263"/>
      <c r="CK572" s="263"/>
      <c r="CL572" s="263"/>
      <c r="CM572" s="263"/>
      <c r="CN572" s="263"/>
      <c r="CO572" s="263"/>
      <c r="CP572" s="263"/>
      <c r="CQ572" s="263"/>
      <c r="CR572" s="263"/>
      <c r="CS572" s="263"/>
      <c r="CT572" s="263"/>
      <c r="CU572" s="263"/>
      <c r="CV572" s="263"/>
      <c r="CW572" s="263"/>
      <c r="CX572" s="263"/>
      <c r="CY572" s="263"/>
      <c r="CZ572" s="263"/>
      <c r="DA572" s="263"/>
      <c r="DB572" s="263"/>
      <c r="DC572" s="263"/>
      <c r="DD572" s="263"/>
      <c r="DE572" s="263"/>
      <c r="DF572" s="263"/>
      <c r="DG572" s="263"/>
      <c r="DH572" s="263"/>
      <c r="DI572" s="263"/>
      <c r="DJ572" s="263"/>
      <c r="DK572" s="263"/>
      <c r="DL572" s="263"/>
      <c r="DM572" s="263"/>
      <c r="DN572" s="263"/>
      <c r="DO572" s="263"/>
      <c r="DP572" s="263"/>
      <c r="DQ572" s="263"/>
      <c r="DR572" s="263"/>
      <c r="DS572" s="263"/>
      <c r="DT572" s="263"/>
      <c r="DU572" s="263"/>
      <c r="DV572" s="263"/>
      <c r="DW572" s="263"/>
      <c r="DX572" s="263"/>
      <c r="DY572" s="263"/>
      <c r="DZ572" s="263"/>
      <c r="EA572" s="263"/>
      <c r="EB572" s="263"/>
      <c r="EC572" s="263"/>
      <c r="ED572" s="263"/>
      <c r="EE572" s="263"/>
      <c r="EF572" s="263"/>
      <c r="EG572" s="263"/>
      <c r="EH572" s="263"/>
      <c r="EI572" s="263"/>
      <c r="EJ572" s="263"/>
      <c r="EK572" s="263"/>
      <c r="EL572" s="263"/>
      <c r="EM572" s="263"/>
      <c r="EN572" s="263"/>
      <c r="EO572" s="263"/>
      <c r="EP572" s="263"/>
      <c r="EQ572" s="263"/>
      <c r="ER572" s="263"/>
      <c r="ES572" s="263"/>
      <c r="ET572" s="263"/>
      <c r="EU572" s="263"/>
      <c r="EV572" s="263"/>
      <c r="EW572" s="263"/>
      <c r="EX572" s="263"/>
      <c r="EY572" s="263"/>
      <c r="EZ572" s="263"/>
      <c r="FA572" s="263"/>
      <c r="FB572" s="263"/>
      <c r="FC572" s="263"/>
      <c r="FD572" s="263"/>
      <c r="FE572" s="263"/>
      <c r="FF572" s="263"/>
      <c r="FG572" s="263"/>
      <c r="FH572" s="263"/>
      <c r="FI572" s="263"/>
      <c r="FJ572" s="263"/>
      <c r="FK572" s="263"/>
      <c r="FL572" s="263"/>
      <c r="FM572" s="263"/>
      <c r="FN572" s="263"/>
      <c r="FO572" s="263"/>
      <c r="FP572" s="263"/>
      <c r="FQ572" s="263"/>
      <c r="FR572" s="263"/>
      <c r="FS572" s="263"/>
      <c r="FT572" s="263"/>
      <c r="FU572" s="263"/>
      <c r="FV572" s="263"/>
      <c r="FW572" s="263"/>
      <c r="FX572" s="263"/>
      <c r="FY572" s="263"/>
      <c r="FZ572" s="263"/>
      <c r="GA572" s="263"/>
      <c r="GB572" s="263"/>
      <c r="GC572" s="263"/>
      <c r="GD572" s="263"/>
      <c r="GE572" s="263"/>
      <c r="GF572" s="263"/>
      <c r="GG572" s="263"/>
      <c r="GH572" s="263"/>
      <c r="GI572" s="263"/>
      <c r="GJ572" s="263"/>
      <c r="GK572" s="263"/>
      <c r="GL572" s="263"/>
      <c r="GM572" s="263"/>
      <c r="GN572" s="263"/>
      <c r="GO572" s="263"/>
      <c r="GP572" s="263"/>
      <c r="GQ572" s="263"/>
      <c r="GR572" s="263"/>
      <c r="GS572" s="263"/>
      <c r="GT572" s="263"/>
      <c r="GU572" s="263"/>
      <c r="GV572" s="263"/>
      <c r="GW572" s="263"/>
      <c r="GX572" s="263"/>
      <c r="GY572" s="263"/>
      <c r="GZ572" s="263"/>
      <c r="HA572" s="263"/>
      <c r="HB572" s="263"/>
      <c r="HC572" s="263"/>
      <c r="HD572" s="263"/>
      <c r="HE572" s="263"/>
      <c r="HF572" s="263"/>
      <c r="HG572" s="263"/>
      <c r="HH572" s="263"/>
      <c r="HI572" s="263"/>
      <c r="HJ572" s="263"/>
      <c r="HK572" s="263"/>
      <c r="HL572" s="263"/>
      <c r="HM572" s="263"/>
      <c r="HN572" s="263"/>
      <c r="HO572" s="263"/>
      <c r="HP572" s="263"/>
      <c r="HQ572" s="263"/>
      <c r="HR572" s="263"/>
      <c r="HS572" s="263"/>
      <c r="HT572" s="263"/>
      <c r="HU572" s="263"/>
      <c r="HV572" s="263"/>
      <c r="HW572" s="263"/>
      <c r="HX572" s="263"/>
      <c r="HY572" s="263"/>
      <c r="HZ572" s="263"/>
      <c r="IA572" s="263"/>
      <c r="IB572" s="263"/>
      <c r="IC572" s="263"/>
      <c r="ID572" s="263"/>
      <c r="IE572" s="263"/>
      <c r="IF572" s="263"/>
      <c r="IG572" s="263"/>
      <c r="IH572" s="263"/>
      <c r="II572" s="263"/>
      <c r="IJ572" s="263"/>
      <c r="IK572" s="263"/>
      <c r="IL572" s="263"/>
      <c r="IM572" s="263"/>
      <c r="IN572" s="263"/>
      <c r="IO572" s="263"/>
      <c r="IP572" s="263"/>
      <c r="IQ572" s="263"/>
      <c r="IR572" s="263"/>
      <c r="IS572" s="263"/>
      <c r="IT572" s="263"/>
      <c r="IU572" s="263"/>
      <c r="IV572" s="263"/>
      <c r="IW572" s="263"/>
      <c r="IX572" s="263"/>
      <c r="IY572" s="263"/>
      <c r="IZ572" s="263"/>
      <c r="JA572" s="263"/>
      <c r="JB572" s="263"/>
      <c r="JC572" s="263"/>
      <c r="JD572" s="263"/>
      <c r="JE572" s="263"/>
      <c r="JF572" s="263"/>
      <c r="JG572" s="263"/>
      <c r="JH572" s="263"/>
      <c r="JI572" s="263"/>
      <c r="JJ572" s="263"/>
      <c r="JK572" s="263"/>
      <c r="JL572" s="263"/>
      <c r="JM572" s="263"/>
      <c r="JN572" s="263"/>
      <c r="JO572" s="263"/>
      <c r="JP572" s="263"/>
      <c r="JQ572" s="263"/>
      <c r="JR572" s="263"/>
      <c r="JS572" s="263"/>
      <c r="JT572" s="263"/>
      <c r="JU572" s="263"/>
      <c r="JV572" s="263"/>
      <c r="JW572" s="263"/>
      <c r="JX572" s="263"/>
      <c r="JY572" s="263"/>
      <c r="JZ572" s="263"/>
      <c r="KA572" s="263"/>
      <c r="KB572" s="263"/>
      <c r="KC572" s="263"/>
      <c r="KD572" s="263"/>
      <c r="KE572" s="263"/>
      <c r="KF572" s="263"/>
      <c r="KG572" s="263"/>
      <c r="KH572" s="263"/>
      <c r="KI572" s="263"/>
      <c r="KJ572" s="263"/>
      <c r="KK572" s="263"/>
      <c r="KL572" s="263"/>
      <c r="KM572" s="263"/>
      <c r="KN572" s="263"/>
      <c r="KO572" s="263"/>
      <c r="KP572" s="263"/>
      <c r="KQ572" s="263"/>
      <c r="KR572" s="263"/>
      <c r="KS572" s="263"/>
      <c r="KT572" s="263"/>
      <c r="KU572" s="263"/>
      <c r="KV572" s="263"/>
      <c r="KW572" s="263"/>
      <c r="KX572" s="263"/>
      <c r="KY572" s="263"/>
      <c r="KZ572" s="263"/>
      <c r="LA572" s="263"/>
      <c r="LB572" s="263"/>
      <c r="LC572" s="263"/>
      <c r="LD572" s="263"/>
      <c r="LE572" s="263"/>
      <c r="LF572" s="263"/>
      <c r="LG572" s="263"/>
      <c r="LH572" s="263"/>
      <c r="LI572" s="263"/>
      <c r="LJ572" s="263"/>
      <c r="LK572" s="263"/>
      <c r="LL572" s="263"/>
      <c r="LM572" s="263"/>
      <c r="LN572" s="263"/>
      <c r="LO572" s="263"/>
      <c r="LP572" s="263"/>
      <c r="LQ572" s="263"/>
      <c r="LR572" s="263"/>
      <c r="LS572" s="263"/>
      <c r="LT572" s="263"/>
      <c r="LU572" s="263"/>
      <c r="LV572" s="263"/>
      <c r="LW572" s="263"/>
      <c r="LX572" s="263"/>
      <c r="LY572" s="263"/>
      <c r="LZ572" s="263"/>
      <c r="MA572" s="263"/>
      <c r="MB572" s="263"/>
      <c r="MC572" s="263"/>
      <c r="MD572" s="263"/>
      <c r="ME572" s="263"/>
      <c r="MF572" s="263"/>
      <c r="MG572" s="263"/>
      <c r="MH572" s="263"/>
      <c r="MI572" s="263"/>
      <c r="MJ572" s="263"/>
      <c r="MK572" s="263"/>
      <c r="ML572" s="263"/>
      <c r="MM572" s="263"/>
      <c r="MN572" s="263"/>
      <c r="MO572" s="263"/>
      <c r="MP572" s="263"/>
      <c r="MQ572" s="263"/>
      <c r="MR572" s="263"/>
      <c r="MS572" s="263"/>
      <c r="MT572" s="263"/>
      <c r="MU572" s="263"/>
      <c r="MV572" s="263"/>
      <c r="MW572" s="263"/>
      <c r="MX572" s="263"/>
      <c r="MY572" s="263"/>
      <c r="MZ572" s="263"/>
      <c r="NA572" s="263"/>
      <c r="NB572" s="263"/>
      <c r="NC572" s="263"/>
      <c r="ND572" s="263"/>
      <c r="NE572" s="263"/>
      <c r="NF572" s="263"/>
      <c r="NG572" s="263"/>
      <c r="NH572" s="263"/>
      <c r="NI572" s="263"/>
      <c r="NJ572" s="263"/>
      <c r="NK572" s="263"/>
      <c r="NL572" s="263"/>
      <c r="NM572" s="263"/>
      <c r="NN572" s="263"/>
      <c r="NO572" s="263"/>
      <c r="NP572" s="263"/>
      <c r="NQ572" s="263"/>
      <c r="NR572" s="263"/>
      <c r="NS572" s="263"/>
      <c r="NT572" s="263"/>
      <c r="NU572" s="263"/>
      <c r="NV572" s="263"/>
      <c r="NW572" s="263"/>
      <c r="NX572" s="263"/>
      <c r="NY572" s="263"/>
      <c r="NZ572" s="263"/>
      <c r="OA572" s="263"/>
      <c r="OB572" s="263"/>
      <c r="OC572" s="263"/>
      <c r="OD572" s="263"/>
      <c r="OE572" s="263"/>
      <c r="OF572" s="263"/>
      <c r="OG572" s="263"/>
      <c r="OH572" s="263"/>
      <c r="OI572" s="263"/>
      <c r="OJ572" s="263"/>
      <c r="OK572" s="263"/>
      <c r="OL572" s="263"/>
      <c r="OM572" s="263"/>
      <c r="ON572" s="263"/>
      <c r="OO572" s="263"/>
      <c r="OP572" s="263"/>
      <c r="OQ572" s="263"/>
      <c r="OR572" s="263"/>
      <c r="OS572" s="263"/>
      <c r="OT572" s="263"/>
      <c r="OU572" s="263"/>
      <c r="OV572" s="263"/>
      <c r="OW572" s="263"/>
      <c r="OX572" s="263"/>
      <c r="OY572" s="263"/>
      <c r="OZ572" s="263"/>
      <c r="PA572" s="263"/>
      <c r="PB572" s="263"/>
      <c r="PC572" s="263"/>
      <c r="PD572" s="263"/>
      <c r="PE572" s="263"/>
      <c r="PF572" s="263"/>
      <c r="PG572" s="263"/>
      <c r="PH572" s="263"/>
      <c r="PI572" s="263"/>
      <c r="PJ572" s="263"/>
      <c r="PK572" s="263"/>
      <c r="PL572" s="263"/>
      <c r="PM572" s="263"/>
      <c r="PN572" s="263"/>
      <c r="PO572" s="263"/>
      <c r="PP572" s="263"/>
      <c r="PQ572" s="263"/>
      <c r="PR572" s="263"/>
      <c r="PS572" s="263"/>
      <c r="PT572" s="263"/>
      <c r="PU572" s="263"/>
      <c r="PV572" s="263"/>
      <c r="PW572" s="263"/>
      <c r="PX572" s="263"/>
      <c r="PY572" s="263"/>
      <c r="PZ572" s="263"/>
      <c r="QA572" s="263"/>
      <c r="QB572" s="263"/>
      <c r="QC572" s="263"/>
      <c r="QD572" s="263"/>
      <c r="QE572" s="263"/>
      <c r="QF572" s="263"/>
      <c r="QG572" s="263"/>
      <c r="QH572" s="263"/>
      <c r="QI572" s="263"/>
      <c r="QJ572" s="263"/>
      <c r="QK572" s="263"/>
      <c r="QL572" s="263"/>
      <c r="QM572" s="263"/>
      <c r="QN572" s="263"/>
      <c r="QO572" s="263"/>
      <c r="QP572" s="263"/>
      <c r="QQ572" s="263"/>
      <c r="QR572" s="263"/>
      <c r="QS572" s="263"/>
      <c r="QT572" s="263"/>
      <c r="QU572" s="263"/>
      <c r="QV572" s="263"/>
      <c r="QW572" s="263"/>
      <c r="QX572" s="263"/>
      <c r="QY572" s="263"/>
      <c r="QZ572" s="263"/>
      <c r="RA572" s="263"/>
      <c r="RB572" s="263"/>
      <c r="RC572" s="263"/>
      <c r="RD572" s="263"/>
      <c r="RE572" s="263"/>
      <c r="RF572" s="263"/>
      <c r="RG572" s="263"/>
      <c r="RH572" s="263"/>
      <c r="RI572" s="263"/>
      <c r="RJ572" s="263"/>
      <c r="RK572" s="263"/>
      <c r="RL572" s="263"/>
      <c r="RM572" s="263"/>
      <c r="RN572" s="263"/>
      <c r="RO572" s="263"/>
      <c r="RP572" s="263"/>
      <c r="RQ572" s="263"/>
      <c r="RR572" s="263"/>
      <c r="RS572" s="263"/>
      <c r="RT572" s="263"/>
      <c r="RU572" s="263"/>
      <c r="RV572" s="263"/>
      <c r="RW572" s="263"/>
      <c r="RX572" s="263"/>
      <c r="RY572" s="263"/>
      <c r="RZ572" s="263"/>
      <c r="SA572" s="263"/>
      <c r="SB572" s="263"/>
      <c r="SC572" s="263"/>
      <c r="SD572" s="263"/>
      <c r="SE572" s="263"/>
      <c r="SF572" s="263"/>
      <c r="SG572" s="263"/>
      <c r="SH572" s="263"/>
      <c r="SI572" s="263"/>
      <c r="SJ572" s="263"/>
      <c r="SK572" s="263"/>
      <c r="SL572" s="263"/>
      <c r="SM572" s="263"/>
      <c r="SN572" s="263"/>
      <c r="SO572" s="263"/>
      <c r="SP572" s="263"/>
      <c r="SQ572" s="263"/>
      <c r="SR572" s="263"/>
      <c r="SS572" s="263"/>
      <c r="ST572" s="263"/>
      <c r="SU572" s="263"/>
      <c r="SV572" s="263"/>
      <c r="SW572" s="263"/>
      <c r="SX572" s="263"/>
      <c r="SY572" s="263"/>
      <c r="SZ572" s="263"/>
      <c r="TA572" s="263"/>
      <c r="TB572" s="263"/>
      <c r="TC572" s="263"/>
      <c r="TD572" s="263"/>
      <c r="TE572" s="263"/>
      <c r="TF572" s="263"/>
      <c r="TG572" s="263"/>
      <c r="TH572" s="263"/>
      <c r="TI572" s="263"/>
      <c r="TJ572" s="263"/>
      <c r="TK572" s="263"/>
      <c r="TL572" s="263"/>
      <c r="TM572" s="263"/>
      <c r="TN572" s="263"/>
      <c r="TO572" s="263"/>
      <c r="TP572" s="263"/>
      <c r="TQ572" s="263"/>
      <c r="TR572" s="263"/>
      <c r="TS572" s="263"/>
      <c r="TT572" s="263"/>
      <c r="TU572" s="263"/>
      <c r="TV572" s="263"/>
      <c r="TW572" s="263"/>
      <c r="TX572" s="263"/>
      <c r="TY572" s="263"/>
      <c r="TZ572" s="263"/>
      <c r="UA572" s="263"/>
      <c r="UB572" s="263"/>
      <c r="UC572" s="263"/>
      <c r="UD572" s="263"/>
      <c r="UE572" s="263"/>
      <c r="UF572" s="263"/>
      <c r="UG572" s="263"/>
      <c r="UH572" s="263"/>
      <c r="UI572" s="263"/>
      <c r="UJ572" s="263"/>
      <c r="UK572" s="263"/>
      <c r="UL572" s="263"/>
      <c r="UM572" s="263"/>
      <c r="UN572" s="263"/>
      <c r="UO572" s="263"/>
      <c r="UP572" s="263"/>
      <c r="UQ572" s="263"/>
      <c r="UR572" s="263"/>
      <c r="US572" s="263"/>
      <c r="UT572" s="263"/>
      <c r="UU572" s="263"/>
      <c r="UV572" s="263"/>
      <c r="UW572" s="263"/>
      <c r="UX572" s="263"/>
      <c r="UY572" s="263"/>
      <c r="UZ572" s="263"/>
      <c r="VA572" s="263"/>
      <c r="VB572" s="263"/>
      <c r="VC572" s="263"/>
      <c r="VD572" s="263"/>
      <c r="VE572" s="263"/>
      <c r="VF572" s="263"/>
      <c r="VG572" s="263"/>
      <c r="VH572" s="263"/>
      <c r="VI572" s="263"/>
      <c r="VJ572" s="263"/>
      <c r="VK572" s="263"/>
      <c r="VL572" s="263"/>
      <c r="VM572" s="263"/>
      <c r="VN572" s="263"/>
      <c r="VO572" s="263"/>
      <c r="VP572" s="263"/>
      <c r="VQ572" s="263"/>
      <c r="VR572" s="263"/>
      <c r="VS572" s="263"/>
      <c r="VT572" s="263"/>
      <c r="VU572" s="263"/>
      <c r="VV572" s="263"/>
      <c r="VW572" s="263"/>
      <c r="VX572" s="263"/>
      <c r="VY572" s="263"/>
      <c r="VZ572" s="263"/>
      <c r="WA572" s="263"/>
      <c r="WB572" s="263"/>
      <c r="WC572" s="263"/>
      <c r="WD572" s="263"/>
      <c r="WE572" s="263"/>
      <c r="WF572" s="263"/>
      <c r="WG572" s="263"/>
      <c r="WH572" s="263"/>
      <c r="WI572" s="263"/>
      <c r="WJ572" s="263"/>
      <c r="WK572" s="263"/>
      <c r="WL572" s="263"/>
      <c r="WM572" s="263"/>
      <c r="WN572" s="263"/>
      <c r="WO572" s="263"/>
      <c r="WP572" s="263"/>
      <c r="WQ572" s="263"/>
      <c r="WR572" s="263"/>
      <c r="WS572" s="263"/>
      <c r="WT572" s="263"/>
      <c r="WU572" s="263"/>
      <c r="WV572" s="263"/>
      <c r="WW572" s="263"/>
      <c r="WX572" s="263"/>
      <c r="WY572" s="263"/>
      <c r="WZ572" s="263"/>
      <c r="XA572" s="263"/>
      <c r="XB572" s="263"/>
      <c r="XC572" s="263"/>
      <c r="XD572" s="263"/>
      <c r="XE572" s="263"/>
      <c r="XF572" s="263"/>
      <c r="XG572" s="263"/>
      <c r="XH572" s="263"/>
      <c r="XI572" s="263"/>
      <c r="XJ572" s="263"/>
      <c r="XK572" s="263"/>
      <c r="XL572" s="263"/>
      <c r="XM572" s="263"/>
      <c r="XN572" s="263"/>
      <c r="XO572" s="263"/>
      <c r="XP572" s="263"/>
      <c r="XQ572" s="263"/>
      <c r="XR572" s="263"/>
      <c r="XS572" s="263"/>
      <c r="XT572" s="263"/>
      <c r="XU572" s="263"/>
      <c r="XV572" s="263"/>
      <c r="XW572" s="263"/>
      <c r="XX572" s="263"/>
      <c r="XY572" s="263"/>
      <c r="XZ572" s="263"/>
      <c r="YA572" s="263"/>
      <c r="YB572" s="263"/>
      <c r="YC572" s="263"/>
      <c r="YD572" s="263"/>
      <c r="YE572" s="263"/>
      <c r="YF572" s="263"/>
      <c r="YG572" s="263"/>
      <c r="YH572" s="263"/>
      <c r="YI572" s="263"/>
      <c r="YJ572" s="263"/>
      <c r="YK572" s="263"/>
      <c r="YL572" s="263"/>
      <c r="YM572" s="263"/>
      <c r="YN572" s="263"/>
      <c r="YO572" s="263"/>
      <c r="YP572" s="263"/>
      <c r="YQ572" s="263"/>
      <c r="YR572" s="263"/>
      <c r="YS572" s="263"/>
      <c r="YT572" s="263"/>
      <c r="YU572" s="263"/>
      <c r="YV572" s="263"/>
      <c r="YW572" s="263"/>
      <c r="YX572" s="263"/>
      <c r="YY572" s="263"/>
      <c r="YZ572" s="263"/>
      <c r="ZA572" s="263"/>
      <c r="ZB572" s="263"/>
      <c r="ZC572" s="263"/>
      <c r="ZD572" s="263"/>
      <c r="ZE572" s="263"/>
      <c r="ZF572" s="263"/>
      <c r="ZG572" s="263"/>
      <c r="ZH572" s="263"/>
      <c r="ZI572" s="263"/>
      <c r="ZJ572" s="263"/>
      <c r="ZK572" s="263"/>
      <c r="ZL572" s="263"/>
      <c r="ZM572" s="263"/>
      <c r="ZN572" s="263"/>
      <c r="ZO572" s="263"/>
      <c r="ZP572" s="263"/>
      <c r="ZQ572" s="263"/>
      <c r="ZR572" s="263"/>
      <c r="ZS572" s="263"/>
      <c r="ZT572" s="263"/>
      <c r="ZU572" s="263"/>
      <c r="ZV572" s="263"/>
      <c r="ZW572" s="263"/>
      <c r="ZX572" s="263"/>
      <c r="ZY572" s="263"/>
      <c r="ZZ572" s="263"/>
      <c r="AAA572" s="263"/>
      <c r="AAB572" s="263"/>
      <c r="AAC572" s="263"/>
      <c r="AAD572" s="263"/>
      <c r="AAE572" s="263"/>
      <c r="AAF572" s="263"/>
      <c r="AAG572" s="263"/>
      <c r="AAH572" s="263"/>
      <c r="AAI572" s="263"/>
      <c r="AAJ572" s="263"/>
      <c r="AAK572" s="263"/>
      <c r="AAL572" s="263"/>
      <c r="AAM572" s="263"/>
      <c r="AAN572" s="263"/>
      <c r="AAO572" s="263"/>
      <c r="AAP572" s="263"/>
      <c r="AAQ572" s="263"/>
      <c r="AAR572" s="263"/>
      <c r="AAS572" s="263"/>
      <c r="AAT572" s="263"/>
      <c r="AAU572" s="263"/>
      <c r="AAV572" s="263"/>
      <c r="AAW572" s="263"/>
      <c r="AAX572" s="263"/>
      <c r="AAY572" s="263"/>
      <c r="AAZ572" s="263"/>
      <c r="ABA572" s="263"/>
      <c r="ABB572" s="263"/>
      <c r="ABC572" s="263"/>
      <c r="ABD572" s="263"/>
      <c r="ABE572" s="263"/>
      <c r="ABF572" s="263"/>
      <c r="ABG572" s="263"/>
      <c r="ABH572" s="263"/>
      <c r="ABI572" s="263"/>
      <c r="ABJ572" s="263"/>
      <c r="ABK572" s="263"/>
      <c r="ABL572" s="263"/>
      <c r="ABM572" s="263"/>
      <c r="ABN572" s="263"/>
      <c r="ABO572" s="263"/>
      <c r="ABP572" s="263"/>
      <c r="ABQ572" s="263"/>
      <c r="ABR572" s="263"/>
      <c r="ABS572" s="263"/>
      <c r="ABT572" s="263"/>
      <c r="ABU572" s="263"/>
      <c r="ABV572" s="263"/>
      <c r="ABW572" s="263"/>
      <c r="ABX572" s="263"/>
      <c r="ABY572" s="263"/>
      <c r="ABZ572" s="263"/>
      <c r="ACA572" s="263"/>
      <c r="ACB572" s="263"/>
      <c r="ACC572" s="263"/>
      <c r="ACD572" s="263"/>
      <c r="ACE572" s="263"/>
      <c r="ACF572" s="263"/>
      <c r="ACG572" s="263"/>
      <c r="ACH572" s="263"/>
      <c r="ACI572" s="263"/>
      <c r="ACJ572" s="263"/>
      <c r="ACK572" s="263"/>
      <c r="ACL572" s="263"/>
      <c r="ACM572" s="263"/>
      <c r="ACN572" s="263"/>
      <c r="ACO572" s="263"/>
      <c r="ACP572" s="263"/>
      <c r="ACQ572" s="263"/>
      <c r="ACR572" s="263"/>
      <c r="ACS572" s="263"/>
      <c r="ACT572" s="263"/>
      <c r="ACU572" s="263"/>
      <c r="ACV572" s="263"/>
      <c r="ACW572" s="263"/>
      <c r="ACX572" s="263"/>
      <c r="ACY572" s="263"/>
      <c r="ACZ572" s="263"/>
      <c r="ADA572" s="263"/>
      <c r="ADB572" s="263"/>
      <c r="ADC572" s="263"/>
      <c r="ADD572" s="263"/>
      <c r="ADE572" s="263"/>
      <c r="ADF572" s="263"/>
      <c r="ADG572" s="263"/>
      <c r="ADH572" s="263"/>
      <c r="ADI572" s="263"/>
      <c r="ADJ572" s="263"/>
      <c r="ADK572" s="263"/>
      <c r="ADL572" s="263"/>
      <c r="ADM572" s="263"/>
      <c r="ADN572" s="263"/>
      <c r="ADO572" s="263"/>
      <c r="ADP572" s="263"/>
      <c r="ADQ572" s="263"/>
      <c r="ADR572" s="263"/>
      <c r="ADS572" s="263"/>
      <c r="ADT572" s="263"/>
      <c r="ADU572" s="263"/>
      <c r="ADV572" s="263"/>
      <c r="ADW572" s="263"/>
      <c r="ADX572" s="263"/>
      <c r="ADY572" s="263"/>
      <c r="ADZ572" s="263"/>
      <c r="AEA572" s="263"/>
      <c r="AEB572" s="263"/>
      <c r="AEC572" s="263"/>
      <c r="AED572" s="263"/>
      <c r="AEE572" s="263"/>
      <c r="AEF572" s="263"/>
      <c r="AEG572" s="263"/>
      <c r="AEH572" s="263"/>
      <c r="AEI572" s="263"/>
      <c r="AEJ572" s="263"/>
      <c r="AEK572" s="263"/>
      <c r="AEL572" s="263"/>
      <c r="AEM572" s="263"/>
      <c r="AEN572" s="263"/>
      <c r="AEO572" s="263"/>
      <c r="AEP572" s="263"/>
      <c r="AEQ572" s="263"/>
      <c r="AER572" s="263"/>
      <c r="AES572" s="263"/>
      <c r="AET572" s="263"/>
      <c r="AEU572" s="263"/>
      <c r="AEV572" s="263"/>
      <c r="AEW572" s="263"/>
      <c r="AEX572" s="263"/>
      <c r="AEY572" s="263"/>
      <c r="AEZ572" s="263"/>
      <c r="AFA572" s="263"/>
      <c r="AFB572" s="263"/>
      <c r="AFC572" s="263"/>
      <c r="AFD572" s="263"/>
      <c r="AFE572" s="263"/>
      <c r="AFF572" s="263"/>
      <c r="AFG572" s="263"/>
      <c r="AFH572" s="263"/>
      <c r="AFI572" s="263"/>
      <c r="AFJ572" s="263"/>
      <c r="AFK572" s="263"/>
      <c r="AFL572" s="263"/>
      <c r="AFM572" s="263"/>
      <c r="AFN572" s="263"/>
      <c r="AFO572" s="263"/>
      <c r="AFP572" s="263"/>
      <c r="AFQ572" s="263"/>
      <c r="AFR572" s="263"/>
      <c r="AFS572" s="263"/>
      <c r="AFT572" s="263"/>
      <c r="AFU572" s="263"/>
      <c r="AFV572" s="263"/>
      <c r="AFW572" s="263"/>
      <c r="AFX572" s="263"/>
      <c r="AFY572" s="263"/>
      <c r="AFZ572" s="263"/>
      <c r="AGA572" s="263"/>
      <c r="AGB572" s="263"/>
      <c r="AGC572" s="263"/>
      <c r="AGD572" s="263"/>
      <c r="AGE572" s="263"/>
      <c r="AGF572" s="263"/>
      <c r="AGG572" s="263"/>
      <c r="AGH572" s="263"/>
      <c r="AGI572" s="263"/>
      <c r="AGJ572" s="263"/>
      <c r="AGK572" s="263"/>
      <c r="AGL572" s="263"/>
      <c r="AGM572" s="263"/>
      <c r="AGN572" s="263"/>
      <c r="AGO572" s="263"/>
      <c r="AGP572" s="263"/>
      <c r="AGQ572" s="263"/>
      <c r="AGR572" s="263"/>
      <c r="AGS572" s="263"/>
      <c r="AGT572" s="263"/>
      <c r="AGU572" s="263"/>
      <c r="AGV572" s="263"/>
      <c r="AGW572" s="263"/>
      <c r="AGX572" s="263"/>
      <c r="AGY572" s="263"/>
      <c r="AGZ572" s="263"/>
      <c r="AHA572" s="263"/>
      <c r="AHB572" s="263"/>
      <c r="AHC572" s="263"/>
      <c r="AHD572" s="263"/>
      <c r="AHE572" s="263"/>
      <c r="AHF572" s="263"/>
      <c r="AHG572" s="263"/>
      <c r="AHH572" s="263"/>
      <c r="AHI572" s="263"/>
      <c r="AHJ572" s="263"/>
      <c r="AHK572" s="263"/>
      <c r="AHL572" s="263"/>
      <c r="AHM572" s="263"/>
      <c r="AHN572" s="263"/>
      <c r="AHO572" s="263"/>
      <c r="AHP572" s="263"/>
      <c r="AHQ572" s="263"/>
      <c r="AHR572" s="263"/>
      <c r="AHS572" s="263"/>
      <c r="AHT572" s="263"/>
      <c r="AHU572" s="263"/>
      <c r="AHV572" s="263"/>
      <c r="AHW572" s="263"/>
      <c r="AHX572" s="263"/>
      <c r="AHY572" s="263"/>
      <c r="AHZ572" s="263"/>
      <c r="AIA572" s="263"/>
      <c r="AIB572" s="263"/>
      <c r="AIC572" s="263"/>
      <c r="AID572" s="263"/>
      <c r="AIE572" s="263"/>
      <c r="AIF572" s="263"/>
      <c r="AIG572" s="263"/>
      <c r="AIH572" s="263"/>
      <c r="AII572" s="263"/>
      <c r="AIJ572" s="263"/>
      <c r="AIK572" s="263"/>
      <c r="AIL572" s="263"/>
      <c r="AIM572" s="263"/>
      <c r="AIN572" s="263"/>
      <c r="AIO572" s="263"/>
      <c r="AIP572" s="263"/>
      <c r="AIQ572" s="263"/>
      <c r="AIR572" s="263"/>
      <c r="AIS572" s="263"/>
      <c r="AIT572" s="263"/>
      <c r="AIU572" s="263"/>
      <c r="AIV572" s="263"/>
      <c r="AIW572" s="263"/>
      <c r="AIX572" s="263"/>
      <c r="AIY572" s="263"/>
      <c r="AIZ572" s="263"/>
      <c r="AJA572" s="263"/>
      <c r="AJB572" s="263"/>
      <c r="AJC572" s="263"/>
      <c r="AJD572" s="263"/>
      <c r="AJE572" s="263"/>
      <c r="AJF572" s="263"/>
      <c r="AJG572" s="263"/>
      <c r="AJH572" s="263"/>
      <c r="AJI572" s="263"/>
      <c r="AJJ572" s="263"/>
      <c r="AJK572" s="263"/>
      <c r="AJL572" s="263"/>
      <c r="AJM572" s="263"/>
      <c r="AJN572" s="263"/>
      <c r="AJO572" s="263"/>
      <c r="AJP572" s="263"/>
      <c r="AJQ572" s="263"/>
      <c r="AJR572" s="263"/>
      <c r="AJS572" s="263"/>
      <c r="AJT572" s="263"/>
      <c r="AJU572" s="263"/>
      <c r="AJV572" s="263"/>
      <c r="AJW572" s="263"/>
      <c r="AJX572" s="263"/>
      <c r="AJY572" s="263"/>
      <c r="AJZ572" s="263"/>
      <c r="AKA572" s="263"/>
      <c r="AKB572" s="263"/>
      <c r="AKC572" s="263"/>
      <c r="AKD572" s="263"/>
      <c r="AKE572" s="263"/>
      <c r="AKF572" s="263"/>
      <c r="AKG572" s="263"/>
      <c r="AKH572" s="263"/>
      <c r="AKI572" s="263"/>
      <c r="AKJ572" s="263"/>
      <c r="AKK572" s="263"/>
      <c r="AKL572" s="263"/>
      <c r="AKM572" s="263"/>
      <c r="AKN572" s="263"/>
      <c r="AKO572" s="263"/>
      <c r="AKP572" s="263"/>
      <c r="AKQ572" s="263"/>
      <c r="AKR572" s="263"/>
      <c r="AKS572" s="263"/>
      <c r="AKT572" s="263"/>
      <c r="AKU572" s="263"/>
      <c r="AKV572" s="263"/>
      <c r="AKW572" s="263"/>
      <c r="AKX572" s="263"/>
      <c r="AKY572" s="263"/>
      <c r="AKZ572" s="263"/>
      <c r="ALA572" s="263"/>
      <c r="ALB572" s="263"/>
      <c r="ALC572" s="263"/>
      <c r="ALD572" s="263"/>
      <c r="ALE572" s="263"/>
      <c r="ALF572" s="263"/>
      <c r="ALG572" s="263"/>
      <c r="ALH572" s="263"/>
      <c r="ALI572" s="263"/>
      <c r="ALJ572" s="263"/>
      <c r="ALK572" s="263"/>
      <c r="ALL572" s="263"/>
      <c r="ALM572" s="263"/>
      <c r="ALN572" s="263"/>
      <c r="ALO572" s="263"/>
      <c r="ALP572" s="263"/>
      <c r="ALQ572" s="263"/>
      <c r="ALR572" s="263"/>
      <c r="ALS572" s="263"/>
      <c r="ALT572" s="263"/>
      <c r="ALU572" s="263"/>
      <c r="ALV572" s="263"/>
      <c r="ALW572" s="263"/>
      <c r="ALX572" s="263"/>
      <c r="ALY572" s="263"/>
      <c r="ALZ572" s="263"/>
      <c r="AMA572" s="263"/>
      <c r="AMB572" s="263"/>
      <c r="AMC572" s="263"/>
      <c r="AMD572" s="263"/>
      <c r="AME572" s="263"/>
      <c r="AMF572" s="263"/>
      <c r="AMG572" s="263"/>
      <c r="AMH572" s="263"/>
      <c r="AMI572" s="263"/>
      <c r="AMJ572" s="263"/>
      <c r="AMK572" s="263"/>
      <c r="AML572" s="263"/>
      <c r="AMM572" s="263"/>
      <c r="AMN572" s="263"/>
      <c r="AMO572" s="263"/>
      <c r="AMP572" s="263"/>
      <c r="AMQ572" s="263"/>
      <c r="AMR572" s="263"/>
      <c r="AMS572" s="263"/>
      <c r="AMT572" s="263"/>
      <c r="AMU572" s="263"/>
      <c r="AMV572" s="263"/>
      <c r="AMW572" s="263"/>
      <c r="AMX572" s="263"/>
      <c r="AMY572" s="263"/>
      <c r="AMZ572" s="263"/>
      <c r="ANA572" s="263"/>
      <c r="ANB572" s="263"/>
      <c r="ANC572" s="263"/>
      <c r="AND572" s="263"/>
      <c r="ANE572" s="263"/>
      <c r="ANF572" s="263"/>
      <c r="ANG572" s="263"/>
      <c r="ANH572" s="263"/>
      <c r="ANI572" s="263"/>
      <c r="ANJ572" s="263"/>
      <c r="ANK572" s="263"/>
      <c r="ANL572" s="263"/>
      <c r="ANM572" s="263"/>
      <c r="ANN572" s="263"/>
      <c r="ANO572" s="263"/>
      <c r="ANP572" s="263"/>
      <c r="ANQ572" s="263"/>
      <c r="ANR572" s="263"/>
      <c r="ANS572" s="263"/>
      <c r="ANT572" s="263"/>
      <c r="ANU572" s="263"/>
      <c r="ANV572" s="263"/>
      <c r="ANW572" s="263"/>
      <c r="ANX572" s="263"/>
      <c r="ANY572" s="263"/>
      <c r="ANZ572" s="263"/>
      <c r="AOA572" s="263"/>
      <c r="AOB572" s="263"/>
      <c r="AOC572" s="263"/>
      <c r="AOD572" s="263"/>
      <c r="AOE572" s="263"/>
      <c r="AOF572" s="263"/>
      <c r="AOG572" s="263"/>
      <c r="AOH572" s="263"/>
      <c r="AOI572" s="263"/>
      <c r="AOJ572" s="263"/>
      <c r="AOK572" s="263"/>
      <c r="AOL572" s="263"/>
      <c r="AOM572" s="263"/>
      <c r="AON572" s="263"/>
      <c r="AOO572" s="263"/>
      <c r="AOP572" s="263"/>
      <c r="AOQ572" s="263"/>
      <c r="AOR572" s="263"/>
      <c r="AOS572" s="263"/>
      <c r="AOT572" s="263"/>
      <c r="AOU572" s="263"/>
    </row>
    <row r="573" spans="1:1087" s="264" customFormat="1">
      <c r="A573" s="332"/>
      <c r="B573" s="328"/>
      <c r="C573" s="292"/>
      <c r="D573" s="292"/>
      <c r="E573" s="292"/>
      <c r="F573" s="333"/>
      <c r="G573" s="334"/>
      <c r="H573" s="334"/>
      <c r="I573" s="335"/>
      <c r="J573" s="292"/>
      <c r="K573" s="336"/>
      <c r="L573" s="292"/>
      <c r="N573" s="263"/>
      <c r="O573" s="263"/>
      <c r="P573" s="263"/>
      <c r="Q573" s="263"/>
      <c r="R573" s="263"/>
      <c r="S573" s="263"/>
      <c r="T573" s="263"/>
      <c r="U573" s="263"/>
      <c r="V573" s="263"/>
      <c r="W573" s="263"/>
      <c r="X573" s="263"/>
      <c r="Y573" s="263"/>
      <c r="Z573" s="263"/>
      <c r="AA573" s="263"/>
      <c r="AB573" s="263"/>
      <c r="AC573" s="263"/>
      <c r="AD573" s="263"/>
      <c r="AE573" s="263"/>
      <c r="AF573" s="263"/>
      <c r="AG573" s="263"/>
      <c r="AH573" s="263"/>
      <c r="AI573" s="263"/>
      <c r="AJ573" s="263"/>
      <c r="AK573" s="263"/>
      <c r="AL573" s="263"/>
      <c r="AM573" s="263"/>
      <c r="AN573" s="263"/>
      <c r="AO573" s="263"/>
      <c r="AP573" s="263"/>
      <c r="AQ573" s="263"/>
      <c r="AR573" s="263"/>
      <c r="AS573" s="263"/>
      <c r="AT573" s="263"/>
      <c r="AU573" s="263"/>
      <c r="AV573" s="263"/>
      <c r="AW573" s="263"/>
      <c r="AX573" s="263"/>
      <c r="AY573" s="263"/>
      <c r="AZ573" s="263"/>
      <c r="BA573" s="263"/>
      <c r="BB573" s="263"/>
      <c r="BC573" s="263"/>
      <c r="BD573" s="263"/>
      <c r="BE573" s="263"/>
      <c r="BF573" s="263"/>
      <c r="BG573" s="263"/>
      <c r="BH573" s="263"/>
      <c r="BI573" s="263"/>
      <c r="BJ573" s="263"/>
      <c r="BK573" s="263"/>
      <c r="BL573" s="263"/>
      <c r="BM573" s="263"/>
      <c r="BN573" s="263"/>
      <c r="BO573" s="263"/>
      <c r="BP573" s="263"/>
      <c r="BQ573" s="263"/>
      <c r="BR573" s="263"/>
      <c r="BS573" s="263"/>
      <c r="BT573" s="263"/>
      <c r="BU573" s="263"/>
      <c r="BV573" s="263"/>
      <c r="BW573" s="263"/>
      <c r="BX573" s="263"/>
      <c r="BY573" s="263"/>
      <c r="BZ573" s="263"/>
      <c r="CA573" s="263"/>
      <c r="CB573" s="263"/>
      <c r="CC573" s="263"/>
      <c r="CD573" s="263"/>
      <c r="CE573" s="263"/>
      <c r="CF573" s="263"/>
      <c r="CG573" s="263"/>
      <c r="CH573" s="263"/>
      <c r="CI573" s="263"/>
      <c r="CJ573" s="263"/>
      <c r="CK573" s="263"/>
      <c r="CL573" s="263"/>
      <c r="CM573" s="263"/>
      <c r="CN573" s="263"/>
      <c r="CO573" s="263"/>
      <c r="CP573" s="263"/>
      <c r="CQ573" s="263"/>
      <c r="CR573" s="263"/>
      <c r="CS573" s="263"/>
      <c r="CT573" s="263"/>
      <c r="CU573" s="263"/>
      <c r="CV573" s="263"/>
      <c r="CW573" s="263"/>
      <c r="CX573" s="263"/>
      <c r="CY573" s="263"/>
      <c r="CZ573" s="263"/>
      <c r="DA573" s="263"/>
      <c r="DB573" s="263"/>
      <c r="DC573" s="263"/>
      <c r="DD573" s="263"/>
      <c r="DE573" s="263"/>
      <c r="DF573" s="263"/>
      <c r="DG573" s="263"/>
      <c r="DH573" s="263"/>
      <c r="DI573" s="263"/>
      <c r="DJ573" s="263"/>
      <c r="DK573" s="263"/>
      <c r="DL573" s="263"/>
      <c r="DM573" s="263"/>
      <c r="DN573" s="263"/>
      <c r="DO573" s="263"/>
      <c r="DP573" s="263"/>
      <c r="DQ573" s="263"/>
      <c r="DR573" s="263"/>
      <c r="DS573" s="263"/>
      <c r="DT573" s="263"/>
      <c r="DU573" s="263"/>
      <c r="DV573" s="263"/>
      <c r="DW573" s="263"/>
      <c r="DX573" s="263"/>
      <c r="DY573" s="263"/>
      <c r="DZ573" s="263"/>
      <c r="EA573" s="263"/>
      <c r="EB573" s="263"/>
      <c r="EC573" s="263"/>
      <c r="ED573" s="263"/>
      <c r="EE573" s="263"/>
      <c r="EF573" s="263"/>
      <c r="EG573" s="263"/>
      <c r="EH573" s="263"/>
      <c r="EI573" s="263"/>
      <c r="EJ573" s="263"/>
      <c r="EK573" s="263"/>
      <c r="EL573" s="263"/>
      <c r="EM573" s="263"/>
      <c r="EN573" s="263"/>
      <c r="EO573" s="263"/>
      <c r="EP573" s="263"/>
      <c r="EQ573" s="263"/>
      <c r="ER573" s="263"/>
      <c r="ES573" s="263"/>
      <c r="ET573" s="263"/>
      <c r="EU573" s="263"/>
      <c r="EV573" s="263"/>
      <c r="EW573" s="263"/>
      <c r="EX573" s="263"/>
      <c r="EY573" s="263"/>
      <c r="EZ573" s="263"/>
      <c r="FA573" s="263"/>
      <c r="FB573" s="263"/>
      <c r="FC573" s="263"/>
      <c r="FD573" s="263"/>
      <c r="FE573" s="263"/>
      <c r="FF573" s="263"/>
      <c r="FG573" s="263"/>
      <c r="FH573" s="263"/>
      <c r="FI573" s="263"/>
      <c r="FJ573" s="263"/>
      <c r="FK573" s="263"/>
      <c r="FL573" s="263"/>
      <c r="FM573" s="263"/>
      <c r="FN573" s="263"/>
      <c r="FO573" s="263"/>
      <c r="FP573" s="263"/>
      <c r="FQ573" s="263"/>
      <c r="FR573" s="263"/>
      <c r="FS573" s="263"/>
      <c r="FT573" s="263"/>
      <c r="FU573" s="263"/>
      <c r="FV573" s="263"/>
      <c r="FW573" s="263"/>
      <c r="FX573" s="263"/>
      <c r="FY573" s="263"/>
      <c r="FZ573" s="263"/>
      <c r="GA573" s="263"/>
      <c r="GB573" s="263"/>
      <c r="GC573" s="263"/>
      <c r="GD573" s="263"/>
      <c r="GE573" s="263"/>
      <c r="GF573" s="263"/>
      <c r="GG573" s="263"/>
      <c r="GH573" s="263"/>
      <c r="GI573" s="263"/>
      <c r="GJ573" s="263"/>
      <c r="GK573" s="263"/>
      <c r="GL573" s="263"/>
      <c r="GM573" s="263"/>
      <c r="GN573" s="263"/>
      <c r="GO573" s="263"/>
      <c r="GP573" s="263"/>
      <c r="GQ573" s="263"/>
      <c r="GR573" s="263"/>
      <c r="GS573" s="263"/>
      <c r="GT573" s="263"/>
      <c r="GU573" s="263"/>
      <c r="GV573" s="263"/>
      <c r="GW573" s="263"/>
      <c r="GX573" s="263"/>
      <c r="GY573" s="263"/>
      <c r="GZ573" s="263"/>
      <c r="HA573" s="263"/>
      <c r="HB573" s="263"/>
      <c r="HC573" s="263"/>
      <c r="HD573" s="263"/>
      <c r="HE573" s="263"/>
      <c r="HF573" s="263"/>
      <c r="HG573" s="263"/>
      <c r="HH573" s="263"/>
      <c r="HI573" s="263"/>
      <c r="HJ573" s="263"/>
      <c r="HK573" s="263"/>
      <c r="HL573" s="263"/>
      <c r="HM573" s="263"/>
      <c r="HN573" s="263"/>
      <c r="HO573" s="263"/>
      <c r="HP573" s="263"/>
      <c r="HQ573" s="263"/>
      <c r="HR573" s="263"/>
      <c r="HS573" s="263"/>
      <c r="HT573" s="263"/>
      <c r="HU573" s="263"/>
      <c r="HV573" s="263"/>
      <c r="HW573" s="263"/>
      <c r="HX573" s="263"/>
      <c r="HY573" s="263"/>
      <c r="HZ573" s="263"/>
      <c r="IA573" s="263"/>
      <c r="IB573" s="263"/>
      <c r="IC573" s="263"/>
      <c r="ID573" s="263"/>
      <c r="IE573" s="263"/>
      <c r="IF573" s="263"/>
      <c r="IG573" s="263"/>
      <c r="IH573" s="263"/>
      <c r="II573" s="263"/>
      <c r="IJ573" s="263"/>
      <c r="IK573" s="263"/>
      <c r="IL573" s="263"/>
      <c r="IM573" s="263"/>
      <c r="IN573" s="263"/>
      <c r="IO573" s="263"/>
      <c r="IP573" s="263"/>
      <c r="IQ573" s="263"/>
      <c r="IR573" s="263"/>
      <c r="IS573" s="263"/>
      <c r="IT573" s="263"/>
      <c r="IU573" s="263"/>
      <c r="IV573" s="263"/>
      <c r="IW573" s="263"/>
      <c r="IX573" s="263"/>
      <c r="IY573" s="263"/>
      <c r="IZ573" s="263"/>
      <c r="JA573" s="263"/>
      <c r="JB573" s="263"/>
      <c r="JC573" s="263"/>
      <c r="JD573" s="263"/>
      <c r="JE573" s="263"/>
      <c r="JF573" s="263"/>
      <c r="JG573" s="263"/>
      <c r="JH573" s="263"/>
      <c r="JI573" s="263"/>
      <c r="JJ573" s="263"/>
      <c r="JK573" s="263"/>
      <c r="JL573" s="263"/>
      <c r="JM573" s="263"/>
      <c r="JN573" s="263"/>
      <c r="JO573" s="263"/>
      <c r="JP573" s="263"/>
      <c r="JQ573" s="263"/>
      <c r="JR573" s="263"/>
      <c r="JS573" s="263"/>
      <c r="JT573" s="263"/>
      <c r="JU573" s="263"/>
      <c r="JV573" s="263"/>
      <c r="JW573" s="263"/>
      <c r="JX573" s="263"/>
      <c r="JY573" s="263"/>
      <c r="JZ573" s="263"/>
      <c r="KA573" s="263"/>
      <c r="KB573" s="263"/>
      <c r="KC573" s="263"/>
      <c r="KD573" s="263"/>
      <c r="KE573" s="263"/>
      <c r="KF573" s="263"/>
      <c r="KG573" s="263"/>
      <c r="KH573" s="263"/>
      <c r="KI573" s="263"/>
      <c r="KJ573" s="263"/>
      <c r="KK573" s="263"/>
      <c r="KL573" s="263"/>
      <c r="KM573" s="263"/>
      <c r="KN573" s="263"/>
      <c r="KO573" s="263"/>
      <c r="KP573" s="263"/>
      <c r="KQ573" s="263"/>
      <c r="KR573" s="263"/>
      <c r="KS573" s="263"/>
      <c r="KT573" s="263"/>
      <c r="KU573" s="263"/>
      <c r="KV573" s="263"/>
      <c r="KW573" s="263"/>
      <c r="KX573" s="263"/>
      <c r="KY573" s="263"/>
      <c r="KZ573" s="263"/>
      <c r="LA573" s="263"/>
      <c r="LB573" s="263"/>
      <c r="LC573" s="263"/>
      <c r="LD573" s="263"/>
      <c r="LE573" s="263"/>
      <c r="LF573" s="263"/>
      <c r="LG573" s="263"/>
      <c r="LH573" s="263"/>
      <c r="LI573" s="263"/>
      <c r="LJ573" s="263"/>
      <c r="LK573" s="263"/>
      <c r="LL573" s="263"/>
      <c r="LM573" s="263"/>
      <c r="LN573" s="263"/>
      <c r="LO573" s="263"/>
      <c r="LP573" s="263"/>
      <c r="LQ573" s="263"/>
      <c r="LR573" s="263"/>
      <c r="LS573" s="263"/>
      <c r="LT573" s="263"/>
      <c r="LU573" s="263"/>
      <c r="LV573" s="263"/>
      <c r="LW573" s="263"/>
      <c r="LX573" s="263"/>
      <c r="LY573" s="263"/>
      <c r="LZ573" s="263"/>
      <c r="MA573" s="263"/>
      <c r="MB573" s="263"/>
      <c r="MC573" s="263"/>
      <c r="MD573" s="263"/>
      <c r="ME573" s="263"/>
      <c r="MF573" s="263"/>
      <c r="MG573" s="263"/>
      <c r="MH573" s="263"/>
      <c r="MI573" s="263"/>
      <c r="MJ573" s="263"/>
      <c r="MK573" s="263"/>
      <c r="ML573" s="263"/>
      <c r="MM573" s="263"/>
      <c r="MN573" s="263"/>
      <c r="MO573" s="263"/>
      <c r="MP573" s="263"/>
      <c r="MQ573" s="263"/>
      <c r="MR573" s="263"/>
      <c r="MS573" s="263"/>
      <c r="MT573" s="263"/>
      <c r="MU573" s="263"/>
      <c r="MV573" s="263"/>
      <c r="MW573" s="263"/>
      <c r="MX573" s="263"/>
      <c r="MY573" s="263"/>
      <c r="MZ573" s="263"/>
      <c r="NA573" s="263"/>
      <c r="NB573" s="263"/>
      <c r="NC573" s="263"/>
      <c r="ND573" s="263"/>
      <c r="NE573" s="263"/>
      <c r="NF573" s="263"/>
      <c r="NG573" s="263"/>
      <c r="NH573" s="263"/>
      <c r="NI573" s="263"/>
      <c r="NJ573" s="263"/>
      <c r="NK573" s="263"/>
      <c r="NL573" s="263"/>
      <c r="NM573" s="263"/>
      <c r="NN573" s="263"/>
      <c r="NO573" s="263"/>
      <c r="NP573" s="263"/>
      <c r="NQ573" s="263"/>
      <c r="NR573" s="263"/>
      <c r="NS573" s="263"/>
      <c r="NT573" s="263"/>
      <c r="NU573" s="263"/>
      <c r="NV573" s="263"/>
      <c r="NW573" s="263"/>
      <c r="NX573" s="263"/>
      <c r="NY573" s="263"/>
      <c r="NZ573" s="263"/>
      <c r="OA573" s="263"/>
      <c r="OB573" s="263"/>
      <c r="OC573" s="263"/>
      <c r="OD573" s="263"/>
      <c r="OE573" s="263"/>
      <c r="OF573" s="263"/>
      <c r="OG573" s="263"/>
      <c r="OH573" s="263"/>
      <c r="OI573" s="263"/>
      <c r="OJ573" s="263"/>
      <c r="OK573" s="263"/>
      <c r="OL573" s="263"/>
      <c r="OM573" s="263"/>
      <c r="ON573" s="263"/>
      <c r="OO573" s="263"/>
      <c r="OP573" s="263"/>
      <c r="OQ573" s="263"/>
      <c r="OR573" s="263"/>
      <c r="OS573" s="263"/>
      <c r="OT573" s="263"/>
      <c r="OU573" s="263"/>
      <c r="OV573" s="263"/>
      <c r="OW573" s="263"/>
      <c r="OX573" s="263"/>
      <c r="OY573" s="263"/>
      <c r="OZ573" s="263"/>
      <c r="PA573" s="263"/>
      <c r="PB573" s="263"/>
      <c r="PC573" s="263"/>
      <c r="PD573" s="263"/>
      <c r="PE573" s="263"/>
      <c r="PF573" s="263"/>
      <c r="PG573" s="263"/>
      <c r="PH573" s="263"/>
      <c r="PI573" s="263"/>
      <c r="PJ573" s="263"/>
      <c r="PK573" s="263"/>
      <c r="PL573" s="263"/>
      <c r="PM573" s="263"/>
      <c r="PN573" s="263"/>
      <c r="PO573" s="263"/>
      <c r="PP573" s="263"/>
      <c r="PQ573" s="263"/>
      <c r="PR573" s="263"/>
      <c r="PS573" s="263"/>
      <c r="PT573" s="263"/>
      <c r="PU573" s="263"/>
      <c r="PV573" s="263"/>
      <c r="PW573" s="263"/>
      <c r="PX573" s="263"/>
      <c r="PY573" s="263"/>
      <c r="PZ573" s="263"/>
      <c r="QA573" s="263"/>
      <c r="QB573" s="263"/>
      <c r="QC573" s="263"/>
      <c r="QD573" s="263"/>
      <c r="QE573" s="263"/>
      <c r="QF573" s="263"/>
      <c r="QG573" s="263"/>
      <c r="QH573" s="263"/>
      <c r="QI573" s="263"/>
      <c r="QJ573" s="263"/>
      <c r="QK573" s="263"/>
      <c r="QL573" s="263"/>
      <c r="QM573" s="263"/>
      <c r="QN573" s="263"/>
      <c r="QO573" s="263"/>
      <c r="QP573" s="263"/>
      <c r="QQ573" s="263"/>
      <c r="QR573" s="263"/>
      <c r="QS573" s="263"/>
      <c r="QT573" s="263"/>
      <c r="QU573" s="263"/>
      <c r="QV573" s="263"/>
      <c r="QW573" s="263"/>
      <c r="QX573" s="263"/>
      <c r="QY573" s="263"/>
      <c r="QZ573" s="263"/>
      <c r="RA573" s="263"/>
      <c r="RB573" s="263"/>
      <c r="RC573" s="263"/>
      <c r="RD573" s="263"/>
      <c r="RE573" s="263"/>
      <c r="RF573" s="263"/>
      <c r="RG573" s="263"/>
      <c r="RH573" s="263"/>
      <c r="RI573" s="263"/>
      <c r="RJ573" s="263"/>
      <c r="RK573" s="263"/>
      <c r="RL573" s="263"/>
      <c r="RM573" s="263"/>
      <c r="RN573" s="263"/>
      <c r="RO573" s="263"/>
      <c r="RP573" s="263"/>
      <c r="RQ573" s="263"/>
      <c r="RR573" s="263"/>
      <c r="RS573" s="263"/>
      <c r="RT573" s="263"/>
      <c r="RU573" s="263"/>
      <c r="RV573" s="263"/>
      <c r="RW573" s="263"/>
      <c r="RX573" s="263"/>
      <c r="RY573" s="263"/>
      <c r="RZ573" s="263"/>
      <c r="SA573" s="263"/>
      <c r="SB573" s="263"/>
      <c r="SC573" s="263"/>
      <c r="SD573" s="263"/>
      <c r="SE573" s="263"/>
      <c r="SF573" s="263"/>
      <c r="SG573" s="263"/>
      <c r="SH573" s="263"/>
      <c r="SI573" s="263"/>
      <c r="SJ573" s="263"/>
      <c r="SK573" s="263"/>
      <c r="SL573" s="263"/>
      <c r="SM573" s="263"/>
      <c r="SN573" s="263"/>
      <c r="SO573" s="263"/>
      <c r="SP573" s="263"/>
      <c r="SQ573" s="263"/>
      <c r="SR573" s="263"/>
      <c r="SS573" s="263"/>
      <c r="ST573" s="263"/>
      <c r="SU573" s="263"/>
      <c r="SV573" s="263"/>
      <c r="SW573" s="263"/>
      <c r="SX573" s="263"/>
      <c r="SY573" s="263"/>
      <c r="SZ573" s="263"/>
      <c r="TA573" s="263"/>
      <c r="TB573" s="263"/>
      <c r="TC573" s="263"/>
      <c r="TD573" s="263"/>
      <c r="TE573" s="263"/>
      <c r="TF573" s="263"/>
      <c r="TG573" s="263"/>
      <c r="TH573" s="263"/>
      <c r="TI573" s="263"/>
      <c r="TJ573" s="263"/>
      <c r="TK573" s="263"/>
      <c r="TL573" s="263"/>
      <c r="TM573" s="263"/>
      <c r="TN573" s="263"/>
      <c r="TO573" s="263"/>
      <c r="TP573" s="263"/>
      <c r="TQ573" s="263"/>
      <c r="TR573" s="263"/>
      <c r="TS573" s="263"/>
      <c r="TT573" s="263"/>
      <c r="TU573" s="263"/>
      <c r="TV573" s="263"/>
      <c r="TW573" s="263"/>
      <c r="TX573" s="263"/>
      <c r="TY573" s="263"/>
      <c r="TZ573" s="263"/>
      <c r="UA573" s="263"/>
      <c r="UB573" s="263"/>
      <c r="UC573" s="263"/>
      <c r="UD573" s="263"/>
      <c r="UE573" s="263"/>
      <c r="UF573" s="263"/>
      <c r="UG573" s="263"/>
      <c r="UH573" s="263"/>
      <c r="UI573" s="263"/>
      <c r="UJ573" s="263"/>
      <c r="UK573" s="263"/>
      <c r="UL573" s="263"/>
      <c r="UM573" s="263"/>
      <c r="UN573" s="263"/>
      <c r="UO573" s="263"/>
      <c r="UP573" s="263"/>
      <c r="UQ573" s="263"/>
      <c r="UR573" s="263"/>
      <c r="US573" s="263"/>
      <c r="UT573" s="263"/>
      <c r="UU573" s="263"/>
      <c r="UV573" s="263"/>
      <c r="UW573" s="263"/>
      <c r="UX573" s="263"/>
      <c r="UY573" s="263"/>
      <c r="UZ573" s="263"/>
      <c r="VA573" s="263"/>
      <c r="VB573" s="263"/>
      <c r="VC573" s="263"/>
      <c r="VD573" s="263"/>
      <c r="VE573" s="263"/>
      <c r="VF573" s="263"/>
      <c r="VG573" s="263"/>
      <c r="VH573" s="263"/>
      <c r="VI573" s="263"/>
      <c r="VJ573" s="263"/>
      <c r="VK573" s="263"/>
      <c r="VL573" s="263"/>
      <c r="VM573" s="263"/>
      <c r="VN573" s="263"/>
      <c r="VO573" s="263"/>
      <c r="VP573" s="263"/>
      <c r="VQ573" s="263"/>
      <c r="VR573" s="263"/>
      <c r="VS573" s="263"/>
      <c r="VT573" s="263"/>
      <c r="VU573" s="263"/>
      <c r="VV573" s="263"/>
      <c r="VW573" s="263"/>
      <c r="VX573" s="263"/>
      <c r="VY573" s="263"/>
      <c r="VZ573" s="263"/>
      <c r="WA573" s="263"/>
      <c r="WB573" s="263"/>
      <c r="WC573" s="263"/>
      <c r="WD573" s="263"/>
      <c r="WE573" s="263"/>
      <c r="WF573" s="263"/>
      <c r="WG573" s="263"/>
      <c r="WH573" s="263"/>
      <c r="WI573" s="263"/>
      <c r="WJ573" s="263"/>
      <c r="WK573" s="263"/>
      <c r="WL573" s="263"/>
      <c r="WM573" s="263"/>
      <c r="WN573" s="263"/>
      <c r="WO573" s="263"/>
      <c r="WP573" s="263"/>
      <c r="WQ573" s="263"/>
      <c r="WR573" s="263"/>
      <c r="WS573" s="263"/>
      <c r="WT573" s="263"/>
      <c r="WU573" s="263"/>
      <c r="WV573" s="263"/>
      <c r="WW573" s="263"/>
      <c r="WX573" s="263"/>
      <c r="WY573" s="263"/>
      <c r="WZ573" s="263"/>
      <c r="XA573" s="263"/>
      <c r="XB573" s="263"/>
      <c r="XC573" s="263"/>
      <c r="XD573" s="263"/>
      <c r="XE573" s="263"/>
      <c r="XF573" s="263"/>
      <c r="XG573" s="263"/>
      <c r="XH573" s="263"/>
      <c r="XI573" s="263"/>
      <c r="XJ573" s="263"/>
      <c r="XK573" s="263"/>
      <c r="XL573" s="263"/>
      <c r="XM573" s="263"/>
      <c r="XN573" s="263"/>
      <c r="XO573" s="263"/>
      <c r="XP573" s="263"/>
      <c r="XQ573" s="263"/>
      <c r="XR573" s="263"/>
      <c r="XS573" s="263"/>
      <c r="XT573" s="263"/>
      <c r="XU573" s="263"/>
      <c r="XV573" s="263"/>
      <c r="XW573" s="263"/>
      <c r="XX573" s="263"/>
      <c r="XY573" s="263"/>
      <c r="XZ573" s="263"/>
      <c r="YA573" s="263"/>
      <c r="YB573" s="263"/>
      <c r="YC573" s="263"/>
      <c r="YD573" s="263"/>
      <c r="YE573" s="263"/>
      <c r="YF573" s="263"/>
      <c r="YG573" s="263"/>
      <c r="YH573" s="263"/>
      <c r="YI573" s="263"/>
      <c r="YJ573" s="263"/>
      <c r="YK573" s="263"/>
      <c r="YL573" s="263"/>
      <c r="YM573" s="263"/>
      <c r="YN573" s="263"/>
      <c r="YO573" s="263"/>
      <c r="YP573" s="263"/>
      <c r="YQ573" s="263"/>
      <c r="YR573" s="263"/>
      <c r="YS573" s="263"/>
      <c r="YT573" s="263"/>
      <c r="YU573" s="263"/>
      <c r="YV573" s="263"/>
      <c r="YW573" s="263"/>
      <c r="YX573" s="263"/>
      <c r="YY573" s="263"/>
      <c r="YZ573" s="263"/>
      <c r="ZA573" s="263"/>
      <c r="ZB573" s="263"/>
      <c r="ZC573" s="263"/>
      <c r="ZD573" s="263"/>
      <c r="ZE573" s="263"/>
      <c r="ZF573" s="263"/>
      <c r="ZG573" s="263"/>
      <c r="ZH573" s="263"/>
      <c r="ZI573" s="263"/>
      <c r="ZJ573" s="263"/>
      <c r="ZK573" s="263"/>
      <c r="ZL573" s="263"/>
      <c r="ZM573" s="263"/>
      <c r="ZN573" s="263"/>
      <c r="ZO573" s="263"/>
      <c r="ZP573" s="263"/>
      <c r="ZQ573" s="263"/>
      <c r="ZR573" s="263"/>
      <c r="ZS573" s="263"/>
      <c r="ZT573" s="263"/>
      <c r="ZU573" s="263"/>
      <c r="ZV573" s="263"/>
      <c r="ZW573" s="263"/>
      <c r="ZX573" s="263"/>
      <c r="ZY573" s="263"/>
      <c r="ZZ573" s="263"/>
      <c r="AAA573" s="263"/>
      <c r="AAB573" s="263"/>
      <c r="AAC573" s="263"/>
      <c r="AAD573" s="263"/>
      <c r="AAE573" s="263"/>
      <c r="AAF573" s="263"/>
      <c r="AAG573" s="263"/>
      <c r="AAH573" s="263"/>
      <c r="AAI573" s="263"/>
      <c r="AAJ573" s="263"/>
      <c r="AAK573" s="263"/>
      <c r="AAL573" s="263"/>
      <c r="AAM573" s="263"/>
      <c r="AAN573" s="263"/>
      <c r="AAO573" s="263"/>
      <c r="AAP573" s="263"/>
      <c r="AAQ573" s="263"/>
      <c r="AAR573" s="263"/>
      <c r="AAS573" s="263"/>
      <c r="AAT573" s="263"/>
      <c r="AAU573" s="263"/>
      <c r="AAV573" s="263"/>
      <c r="AAW573" s="263"/>
      <c r="AAX573" s="263"/>
      <c r="AAY573" s="263"/>
      <c r="AAZ573" s="263"/>
      <c r="ABA573" s="263"/>
      <c r="ABB573" s="263"/>
      <c r="ABC573" s="263"/>
      <c r="ABD573" s="263"/>
      <c r="ABE573" s="263"/>
      <c r="ABF573" s="263"/>
      <c r="ABG573" s="263"/>
      <c r="ABH573" s="263"/>
      <c r="ABI573" s="263"/>
      <c r="ABJ573" s="263"/>
      <c r="ABK573" s="263"/>
      <c r="ABL573" s="263"/>
      <c r="ABM573" s="263"/>
      <c r="ABN573" s="263"/>
      <c r="ABO573" s="263"/>
      <c r="ABP573" s="263"/>
      <c r="ABQ573" s="263"/>
      <c r="ABR573" s="263"/>
      <c r="ABS573" s="263"/>
      <c r="ABT573" s="263"/>
      <c r="ABU573" s="263"/>
      <c r="ABV573" s="263"/>
      <c r="ABW573" s="263"/>
      <c r="ABX573" s="263"/>
      <c r="ABY573" s="263"/>
      <c r="ABZ573" s="263"/>
      <c r="ACA573" s="263"/>
      <c r="ACB573" s="263"/>
      <c r="ACC573" s="263"/>
      <c r="ACD573" s="263"/>
      <c r="ACE573" s="263"/>
      <c r="ACF573" s="263"/>
      <c r="ACG573" s="263"/>
      <c r="ACH573" s="263"/>
      <c r="ACI573" s="263"/>
      <c r="ACJ573" s="263"/>
      <c r="ACK573" s="263"/>
      <c r="ACL573" s="263"/>
      <c r="ACM573" s="263"/>
      <c r="ACN573" s="263"/>
      <c r="ACO573" s="263"/>
      <c r="ACP573" s="263"/>
      <c r="ACQ573" s="263"/>
      <c r="ACR573" s="263"/>
      <c r="ACS573" s="263"/>
      <c r="ACT573" s="263"/>
      <c r="ACU573" s="263"/>
      <c r="ACV573" s="263"/>
      <c r="ACW573" s="263"/>
      <c r="ACX573" s="263"/>
      <c r="ACY573" s="263"/>
      <c r="ACZ573" s="263"/>
      <c r="ADA573" s="263"/>
      <c r="ADB573" s="263"/>
      <c r="ADC573" s="263"/>
      <c r="ADD573" s="263"/>
      <c r="ADE573" s="263"/>
      <c r="ADF573" s="263"/>
      <c r="ADG573" s="263"/>
      <c r="ADH573" s="263"/>
      <c r="ADI573" s="263"/>
      <c r="ADJ573" s="263"/>
      <c r="ADK573" s="263"/>
      <c r="ADL573" s="263"/>
      <c r="ADM573" s="263"/>
      <c r="ADN573" s="263"/>
      <c r="ADO573" s="263"/>
      <c r="ADP573" s="263"/>
      <c r="ADQ573" s="263"/>
      <c r="ADR573" s="263"/>
      <c r="ADS573" s="263"/>
      <c r="ADT573" s="263"/>
      <c r="ADU573" s="263"/>
      <c r="ADV573" s="263"/>
      <c r="ADW573" s="263"/>
      <c r="ADX573" s="263"/>
      <c r="ADY573" s="263"/>
      <c r="ADZ573" s="263"/>
      <c r="AEA573" s="263"/>
      <c r="AEB573" s="263"/>
      <c r="AEC573" s="263"/>
      <c r="AED573" s="263"/>
      <c r="AEE573" s="263"/>
      <c r="AEF573" s="263"/>
      <c r="AEG573" s="263"/>
      <c r="AEH573" s="263"/>
      <c r="AEI573" s="263"/>
      <c r="AEJ573" s="263"/>
      <c r="AEK573" s="263"/>
      <c r="AEL573" s="263"/>
      <c r="AEM573" s="263"/>
      <c r="AEN573" s="263"/>
      <c r="AEO573" s="263"/>
      <c r="AEP573" s="263"/>
      <c r="AEQ573" s="263"/>
      <c r="AER573" s="263"/>
      <c r="AES573" s="263"/>
      <c r="AET573" s="263"/>
      <c r="AEU573" s="263"/>
      <c r="AEV573" s="263"/>
      <c r="AEW573" s="263"/>
      <c r="AEX573" s="263"/>
      <c r="AEY573" s="263"/>
      <c r="AEZ573" s="263"/>
      <c r="AFA573" s="263"/>
      <c r="AFB573" s="263"/>
      <c r="AFC573" s="263"/>
      <c r="AFD573" s="263"/>
      <c r="AFE573" s="263"/>
      <c r="AFF573" s="263"/>
      <c r="AFG573" s="263"/>
      <c r="AFH573" s="263"/>
      <c r="AFI573" s="263"/>
      <c r="AFJ573" s="263"/>
      <c r="AFK573" s="263"/>
      <c r="AFL573" s="263"/>
      <c r="AFM573" s="263"/>
      <c r="AFN573" s="263"/>
      <c r="AFO573" s="263"/>
      <c r="AFP573" s="263"/>
      <c r="AFQ573" s="263"/>
      <c r="AFR573" s="263"/>
      <c r="AFS573" s="263"/>
      <c r="AFT573" s="263"/>
      <c r="AFU573" s="263"/>
      <c r="AFV573" s="263"/>
      <c r="AFW573" s="263"/>
      <c r="AFX573" s="263"/>
      <c r="AFY573" s="263"/>
      <c r="AFZ573" s="263"/>
      <c r="AGA573" s="263"/>
      <c r="AGB573" s="263"/>
      <c r="AGC573" s="263"/>
      <c r="AGD573" s="263"/>
      <c r="AGE573" s="263"/>
      <c r="AGF573" s="263"/>
      <c r="AGG573" s="263"/>
      <c r="AGH573" s="263"/>
      <c r="AGI573" s="263"/>
      <c r="AGJ573" s="263"/>
      <c r="AGK573" s="263"/>
      <c r="AGL573" s="263"/>
      <c r="AGM573" s="263"/>
      <c r="AGN573" s="263"/>
      <c r="AGO573" s="263"/>
      <c r="AGP573" s="263"/>
      <c r="AGQ573" s="263"/>
      <c r="AGR573" s="263"/>
      <c r="AGS573" s="263"/>
      <c r="AGT573" s="263"/>
      <c r="AGU573" s="263"/>
      <c r="AGV573" s="263"/>
      <c r="AGW573" s="263"/>
      <c r="AGX573" s="263"/>
      <c r="AGY573" s="263"/>
      <c r="AGZ573" s="263"/>
      <c r="AHA573" s="263"/>
      <c r="AHB573" s="263"/>
      <c r="AHC573" s="263"/>
      <c r="AHD573" s="263"/>
      <c r="AHE573" s="263"/>
      <c r="AHF573" s="263"/>
      <c r="AHG573" s="263"/>
      <c r="AHH573" s="263"/>
      <c r="AHI573" s="263"/>
      <c r="AHJ573" s="263"/>
      <c r="AHK573" s="263"/>
      <c r="AHL573" s="263"/>
      <c r="AHM573" s="263"/>
      <c r="AHN573" s="263"/>
      <c r="AHO573" s="263"/>
      <c r="AHP573" s="263"/>
      <c r="AHQ573" s="263"/>
      <c r="AHR573" s="263"/>
      <c r="AHS573" s="263"/>
      <c r="AHT573" s="263"/>
      <c r="AHU573" s="263"/>
      <c r="AHV573" s="263"/>
      <c r="AHW573" s="263"/>
      <c r="AHX573" s="263"/>
      <c r="AHY573" s="263"/>
      <c r="AHZ573" s="263"/>
      <c r="AIA573" s="263"/>
      <c r="AIB573" s="263"/>
      <c r="AIC573" s="263"/>
      <c r="AID573" s="263"/>
      <c r="AIE573" s="263"/>
      <c r="AIF573" s="263"/>
      <c r="AIG573" s="263"/>
      <c r="AIH573" s="263"/>
      <c r="AII573" s="263"/>
      <c r="AIJ573" s="263"/>
      <c r="AIK573" s="263"/>
      <c r="AIL573" s="263"/>
      <c r="AIM573" s="263"/>
      <c r="AIN573" s="263"/>
      <c r="AIO573" s="263"/>
      <c r="AIP573" s="263"/>
      <c r="AIQ573" s="263"/>
      <c r="AIR573" s="263"/>
      <c r="AIS573" s="263"/>
      <c r="AIT573" s="263"/>
      <c r="AIU573" s="263"/>
      <c r="AIV573" s="263"/>
      <c r="AIW573" s="263"/>
      <c r="AIX573" s="263"/>
      <c r="AIY573" s="263"/>
      <c r="AIZ573" s="263"/>
      <c r="AJA573" s="263"/>
      <c r="AJB573" s="263"/>
      <c r="AJC573" s="263"/>
      <c r="AJD573" s="263"/>
      <c r="AJE573" s="263"/>
      <c r="AJF573" s="263"/>
      <c r="AJG573" s="263"/>
      <c r="AJH573" s="263"/>
      <c r="AJI573" s="263"/>
      <c r="AJJ573" s="263"/>
      <c r="AJK573" s="263"/>
      <c r="AJL573" s="263"/>
      <c r="AJM573" s="263"/>
      <c r="AJN573" s="263"/>
      <c r="AJO573" s="263"/>
      <c r="AJP573" s="263"/>
      <c r="AJQ573" s="263"/>
      <c r="AJR573" s="263"/>
      <c r="AJS573" s="263"/>
      <c r="AJT573" s="263"/>
      <c r="AJU573" s="263"/>
      <c r="AJV573" s="263"/>
      <c r="AJW573" s="263"/>
      <c r="AJX573" s="263"/>
      <c r="AJY573" s="263"/>
      <c r="AJZ573" s="263"/>
      <c r="AKA573" s="263"/>
      <c r="AKB573" s="263"/>
      <c r="AKC573" s="263"/>
      <c r="AKD573" s="263"/>
      <c r="AKE573" s="263"/>
      <c r="AKF573" s="263"/>
      <c r="AKG573" s="263"/>
      <c r="AKH573" s="263"/>
      <c r="AKI573" s="263"/>
      <c r="AKJ573" s="263"/>
      <c r="AKK573" s="263"/>
      <c r="AKL573" s="263"/>
      <c r="AKM573" s="263"/>
      <c r="AKN573" s="263"/>
      <c r="AKO573" s="263"/>
      <c r="AKP573" s="263"/>
      <c r="AKQ573" s="263"/>
      <c r="AKR573" s="263"/>
      <c r="AKS573" s="263"/>
      <c r="AKT573" s="263"/>
      <c r="AKU573" s="263"/>
      <c r="AKV573" s="263"/>
      <c r="AKW573" s="263"/>
      <c r="AKX573" s="263"/>
      <c r="AKY573" s="263"/>
      <c r="AKZ573" s="263"/>
      <c r="ALA573" s="263"/>
      <c r="ALB573" s="263"/>
      <c r="ALC573" s="263"/>
      <c r="ALD573" s="263"/>
      <c r="ALE573" s="263"/>
      <c r="ALF573" s="263"/>
      <c r="ALG573" s="263"/>
      <c r="ALH573" s="263"/>
      <c r="ALI573" s="263"/>
      <c r="ALJ573" s="263"/>
      <c r="ALK573" s="263"/>
      <c r="ALL573" s="263"/>
      <c r="ALM573" s="263"/>
      <c r="ALN573" s="263"/>
      <c r="ALO573" s="263"/>
      <c r="ALP573" s="263"/>
      <c r="ALQ573" s="263"/>
      <c r="ALR573" s="263"/>
      <c r="ALS573" s="263"/>
      <c r="ALT573" s="263"/>
      <c r="ALU573" s="263"/>
      <c r="ALV573" s="263"/>
      <c r="ALW573" s="263"/>
      <c r="ALX573" s="263"/>
      <c r="ALY573" s="263"/>
      <c r="ALZ573" s="263"/>
      <c r="AMA573" s="263"/>
      <c r="AMB573" s="263"/>
      <c r="AMC573" s="263"/>
      <c r="AMD573" s="263"/>
      <c r="AME573" s="263"/>
      <c r="AMF573" s="263"/>
      <c r="AMG573" s="263"/>
      <c r="AMH573" s="263"/>
      <c r="AMI573" s="263"/>
      <c r="AMJ573" s="263"/>
      <c r="AMK573" s="263"/>
      <c r="AML573" s="263"/>
      <c r="AMM573" s="263"/>
      <c r="AMN573" s="263"/>
      <c r="AMO573" s="263"/>
      <c r="AMP573" s="263"/>
      <c r="AMQ573" s="263"/>
      <c r="AMR573" s="263"/>
      <c r="AMS573" s="263"/>
      <c r="AMT573" s="263"/>
      <c r="AMU573" s="263"/>
      <c r="AMV573" s="263"/>
      <c r="AMW573" s="263"/>
      <c r="AMX573" s="263"/>
      <c r="AMY573" s="263"/>
      <c r="AMZ573" s="263"/>
      <c r="ANA573" s="263"/>
      <c r="ANB573" s="263"/>
      <c r="ANC573" s="263"/>
      <c r="AND573" s="263"/>
      <c r="ANE573" s="263"/>
      <c r="ANF573" s="263"/>
      <c r="ANG573" s="263"/>
      <c r="ANH573" s="263"/>
      <c r="ANI573" s="263"/>
      <c r="ANJ573" s="263"/>
      <c r="ANK573" s="263"/>
      <c r="ANL573" s="263"/>
      <c r="ANM573" s="263"/>
      <c r="ANN573" s="263"/>
      <c r="ANO573" s="263"/>
      <c r="ANP573" s="263"/>
      <c r="ANQ573" s="263"/>
      <c r="ANR573" s="263"/>
      <c r="ANS573" s="263"/>
      <c r="ANT573" s="263"/>
      <c r="ANU573" s="263"/>
      <c r="ANV573" s="263"/>
      <c r="ANW573" s="263"/>
      <c r="ANX573" s="263"/>
      <c r="ANY573" s="263"/>
      <c r="ANZ573" s="263"/>
      <c r="AOA573" s="263"/>
      <c r="AOB573" s="263"/>
      <c r="AOC573" s="263"/>
      <c r="AOD573" s="263"/>
      <c r="AOE573" s="263"/>
      <c r="AOF573" s="263"/>
      <c r="AOG573" s="263"/>
      <c r="AOH573" s="263"/>
      <c r="AOI573" s="263"/>
      <c r="AOJ573" s="263"/>
      <c r="AOK573" s="263"/>
      <c r="AOL573" s="263"/>
      <c r="AOM573" s="263"/>
      <c r="AON573" s="263"/>
      <c r="AOO573" s="263"/>
      <c r="AOP573" s="263"/>
      <c r="AOQ573" s="263"/>
      <c r="AOR573" s="263"/>
      <c r="AOS573" s="263"/>
      <c r="AOT573" s="263"/>
      <c r="AOU573" s="263"/>
    </row>
    <row r="574" spans="1:1087" s="264" customFormat="1">
      <c r="A574" s="332"/>
      <c r="B574" s="328"/>
      <c r="C574" s="292"/>
      <c r="D574" s="292"/>
      <c r="E574" s="292"/>
      <c r="F574" s="333"/>
      <c r="G574" s="334"/>
      <c r="H574" s="334"/>
      <c r="I574" s="335"/>
      <c r="J574" s="292"/>
      <c r="K574" s="336"/>
      <c r="L574" s="292"/>
      <c r="N574" s="263"/>
      <c r="O574" s="263"/>
      <c r="P574" s="263"/>
      <c r="Q574" s="263"/>
      <c r="R574" s="263"/>
      <c r="S574" s="263"/>
      <c r="T574" s="263"/>
      <c r="U574" s="263"/>
      <c r="V574" s="263"/>
      <c r="W574" s="263"/>
      <c r="X574" s="263"/>
      <c r="Y574" s="263"/>
      <c r="Z574" s="263"/>
      <c r="AA574" s="263"/>
      <c r="AB574" s="263"/>
      <c r="AC574" s="263"/>
      <c r="AD574" s="263"/>
      <c r="AE574" s="263"/>
      <c r="AF574" s="263"/>
      <c r="AG574" s="263"/>
      <c r="AH574" s="263"/>
      <c r="AI574" s="263"/>
      <c r="AJ574" s="263"/>
      <c r="AK574" s="263"/>
      <c r="AL574" s="263"/>
      <c r="AM574" s="263"/>
      <c r="AN574" s="263"/>
      <c r="AO574" s="263"/>
      <c r="AP574" s="263"/>
      <c r="AQ574" s="263"/>
      <c r="AR574" s="263"/>
      <c r="AS574" s="263"/>
      <c r="AT574" s="263"/>
      <c r="AU574" s="263"/>
      <c r="AV574" s="263"/>
      <c r="AW574" s="263"/>
      <c r="AX574" s="263"/>
      <c r="AY574" s="263"/>
      <c r="AZ574" s="263"/>
      <c r="BA574" s="263"/>
      <c r="BB574" s="263"/>
      <c r="BC574" s="263"/>
      <c r="BD574" s="263"/>
      <c r="BE574" s="263"/>
      <c r="BF574" s="263"/>
      <c r="BG574" s="263"/>
      <c r="BH574" s="263"/>
      <c r="BI574" s="263"/>
      <c r="BJ574" s="263"/>
      <c r="BK574" s="263"/>
      <c r="BL574" s="263"/>
      <c r="BM574" s="263"/>
      <c r="BN574" s="263"/>
      <c r="BO574" s="263"/>
      <c r="BP574" s="263"/>
      <c r="BQ574" s="263"/>
      <c r="BR574" s="263"/>
      <c r="BS574" s="263"/>
      <c r="BT574" s="263"/>
      <c r="BU574" s="263"/>
      <c r="BV574" s="263"/>
      <c r="BW574" s="263"/>
      <c r="BX574" s="263"/>
      <c r="BY574" s="263"/>
      <c r="BZ574" s="263"/>
      <c r="CA574" s="263"/>
      <c r="CB574" s="263"/>
      <c r="CC574" s="263"/>
      <c r="CD574" s="263"/>
      <c r="CE574" s="263"/>
      <c r="CF574" s="263"/>
      <c r="CG574" s="263"/>
      <c r="CH574" s="263"/>
      <c r="CI574" s="263"/>
      <c r="CJ574" s="263"/>
      <c r="CK574" s="263"/>
      <c r="CL574" s="263"/>
      <c r="CM574" s="263"/>
      <c r="CN574" s="263"/>
      <c r="CO574" s="263"/>
      <c r="CP574" s="263"/>
      <c r="CQ574" s="263"/>
      <c r="CR574" s="263"/>
      <c r="CS574" s="263"/>
      <c r="CT574" s="263"/>
      <c r="CU574" s="263"/>
      <c r="CV574" s="263"/>
      <c r="CW574" s="263"/>
      <c r="CX574" s="263"/>
      <c r="CY574" s="263"/>
      <c r="CZ574" s="263"/>
      <c r="DA574" s="263"/>
      <c r="DB574" s="263"/>
      <c r="DC574" s="263"/>
      <c r="DD574" s="263"/>
      <c r="DE574" s="263"/>
      <c r="DF574" s="263"/>
      <c r="DG574" s="263"/>
      <c r="DH574" s="263"/>
      <c r="DI574" s="263"/>
      <c r="DJ574" s="263"/>
      <c r="DK574" s="263"/>
      <c r="DL574" s="263"/>
      <c r="DM574" s="263"/>
      <c r="DN574" s="263"/>
      <c r="DO574" s="263"/>
      <c r="DP574" s="263"/>
      <c r="DQ574" s="263"/>
      <c r="DR574" s="263"/>
      <c r="DS574" s="263"/>
      <c r="DT574" s="263"/>
      <c r="DU574" s="263"/>
      <c r="DV574" s="263"/>
      <c r="DW574" s="263"/>
      <c r="DX574" s="263"/>
      <c r="DY574" s="263"/>
      <c r="DZ574" s="263"/>
      <c r="EA574" s="263"/>
      <c r="EB574" s="263"/>
      <c r="EC574" s="263"/>
      <c r="ED574" s="263"/>
      <c r="EE574" s="263"/>
      <c r="EF574" s="263"/>
      <c r="EG574" s="263"/>
      <c r="EH574" s="263"/>
      <c r="EI574" s="263"/>
      <c r="EJ574" s="263"/>
      <c r="EK574" s="263"/>
      <c r="EL574" s="263"/>
      <c r="EM574" s="263"/>
      <c r="EN574" s="263"/>
      <c r="EO574" s="263"/>
      <c r="EP574" s="263"/>
      <c r="EQ574" s="263"/>
      <c r="ER574" s="263"/>
      <c r="ES574" s="263"/>
      <c r="ET574" s="263"/>
      <c r="EU574" s="263"/>
      <c r="EV574" s="263"/>
      <c r="EW574" s="263"/>
      <c r="EX574" s="263"/>
      <c r="EY574" s="263"/>
      <c r="EZ574" s="263"/>
      <c r="FA574" s="263"/>
      <c r="FB574" s="263"/>
      <c r="FC574" s="263"/>
      <c r="FD574" s="263"/>
      <c r="FE574" s="263"/>
      <c r="FF574" s="263"/>
      <c r="FG574" s="263"/>
      <c r="FH574" s="263"/>
      <c r="FI574" s="263"/>
      <c r="FJ574" s="263"/>
      <c r="FK574" s="263"/>
      <c r="FL574" s="263"/>
      <c r="FM574" s="263"/>
      <c r="FN574" s="263"/>
      <c r="FO574" s="263"/>
      <c r="FP574" s="263"/>
      <c r="FQ574" s="263"/>
      <c r="FR574" s="263"/>
      <c r="FS574" s="263"/>
      <c r="FT574" s="263"/>
      <c r="FU574" s="263"/>
      <c r="FV574" s="263"/>
      <c r="FW574" s="263"/>
      <c r="FX574" s="263"/>
      <c r="FY574" s="263"/>
      <c r="FZ574" s="263"/>
      <c r="GA574" s="263"/>
      <c r="GB574" s="263"/>
      <c r="GC574" s="263"/>
      <c r="GD574" s="263"/>
      <c r="GE574" s="263"/>
      <c r="GF574" s="263"/>
      <c r="GG574" s="263"/>
      <c r="GH574" s="263"/>
      <c r="GI574" s="263"/>
      <c r="GJ574" s="263"/>
      <c r="GK574" s="263"/>
      <c r="GL574" s="263"/>
      <c r="GM574" s="263"/>
      <c r="GN574" s="263"/>
      <c r="GO574" s="263"/>
      <c r="GP574" s="263"/>
      <c r="GQ574" s="263"/>
      <c r="GR574" s="263"/>
      <c r="GS574" s="263"/>
      <c r="GT574" s="263"/>
      <c r="GU574" s="263"/>
      <c r="GV574" s="263"/>
      <c r="GW574" s="263"/>
      <c r="GX574" s="263"/>
      <c r="GY574" s="263"/>
      <c r="GZ574" s="263"/>
      <c r="HA574" s="263"/>
      <c r="HB574" s="263"/>
      <c r="HC574" s="263"/>
      <c r="HD574" s="263"/>
      <c r="HE574" s="263"/>
      <c r="HF574" s="263"/>
      <c r="HG574" s="263"/>
      <c r="HH574" s="263"/>
      <c r="HI574" s="263"/>
      <c r="HJ574" s="263"/>
      <c r="HK574" s="263"/>
      <c r="HL574" s="263"/>
      <c r="HM574" s="263"/>
      <c r="HN574" s="263"/>
      <c r="HO574" s="263"/>
      <c r="HP574" s="263"/>
      <c r="HQ574" s="263"/>
      <c r="HR574" s="263"/>
      <c r="HS574" s="263"/>
      <c r="HT574" s="263"/>
      <c r="HU574" s="263"/>
      <c r="HV574" s="263"/>
      <c r="HW574" s="263"/>
      <c r="HX574" s="263"/>
      <c r="HY574" s="263"/>
      <c r="HZ574" s="263"/>
      <c r="IA574" s="263"/>
      <c r="IB574" s="263"/>
      <c r="IC574" s="263"/>
      <c r="ID574" s="263"/>
      <c r="IE574" s="263"/>
      <c r="IF574" s="263"/>
      <c r="IG574" s="263"/>
      <c r="IH574" s="263"/>
      <c r="II574" s="263"/>
      <c r="IJ574" s="263"/>
      <c r="IK574" s="263"/>
      <c r="IL574" s="263"/>
      <c r="IM574" s="263"/>
      <c r="IN574" s="263"/>
      <c r="IO574" s="263"/>
      <c r="IP574" s="263"/>
      <c r="IQ574" s="263"/>
      <c r="IR574" s="263"/>
      <c r="IS574" s="263"/>
      <c r="IT574" s="263"/>
      <c r="IU574" s="263"/>
      <c r="IV574" s="263"/>
      <c r="IW574" s="263"/>
      <c r="IX574" s="263"/>
      <c r="IY574" s="263"/>
      <c r="IZ574" s="263"/>
      <c r="JA574" s="263"/>
      <c r="JB574" s="263"/>
      <c r="JC574" s="263"/>
      <c r="JD574" s="263"/>
      <c r="JE574" s="263"/>
      <c r="JF574" s="263"/>
      <c r="JG574" s="263"/>
      <c r="JH574" s="263"/>
      <c r="JI574" s="263"/>
      <c r="JJ574" s="263"/>
      <c r="JK574" s="263"/>
      <c r="JL574" s="263"/>
      <c r="JM574" s="263"/>
      <c r="JN574" s="263"/>
      <c r="JO574" s="263"/>
      <c r="JP574" s="263"/>
      <c r="JQ574" s="263"/>
      <c r="JR574" s="263"/>
      <c r="JS574" s="263"/>
      <c r="JT574" s="263"/>
      <c r="JU574" s="263"/>
      <c r="JV574" s="263"/>
      <c r="JW574" s="263"/>
      <c r="JX574" s="263"/>
      <c r="JY574" s="263"/>
      <c r="JZ574" s="263"/>
      <c r="KA574" s="263"/>
      <c r="KB574" s="263"/>
      <c r="KC574" s="263"/>
      <c r="KD574" s="263"/>
      <c r="KE574" s="263"/>
      <c r="KF574" s="263"/>
      <c r="KG574" s="263"/>
      <c r="KH574" s="263"/>
      <c r="KI574" s="263"/>
      <c r="KJ574" s="263"/>
      <c r="KK574" s="263"/>
      <c r="KL574" s="263"/>
      <c r="KM574" s="263"/>
      <c r="KN574" s="263"/>
      <c r="KO574" s="263"/>
      <c r="KP574" s="263"/>
      <c r="KQ574" s="263"/>
      <c r="KR574" s="263"/>
      <c r="KS574" s="263"/>
      <c r="KT574" s="263"/>
      <c r="KU574" s="263"/>
      <c r="KV574" s="263"/>
      <c r="KW574" s="263"/>
      <c r="KX574" s="263"/>
      <c r="KY574" s="263"/>
      <c r="KZ574" s="263"/>
      <c r="LA574" s="263"/>
      <c r="LB574" s="263"/>
      <c r="LC574" s="263"/>
      <c r="LD574" s="263"/>
      <c r="LE574" s="263"/>
      <c r="LF574" s="263"/>
      <c r="LG574" s="263"/>
      <c r="LH574" s="263"/>
      <c r="LI574" s="263"/>
      <c r="LJ574" s="263"/>
      <c r="LK574" s="263"/>
      <c r="LL574" s="263"/>
      <c r="LM574" s="263"/>
      <c r="LN574" s="263"/>
      <c r="LO574" s="263"/>
      <c r="LP574" s="263"/>
      <c r="LQ574" s="263"/>
      <c r="LR574" s="263"/>
      <c r="LS574" s="263"/>
      <c r="LT574" s="263"/>
      <c r="LU574" s="263"/>
      <c r="LV574" s="263"/>
      <c r="LW574" s="263"/>
      <c r="LX574" s="263"/>
      <c r="LY574" s="263"/>
      <c r="LZ574" s="263"/>
      <c r="MA574" s="263"/>
      <c r="MB574" s="263"/>
      <c r="MC574" s="263"/>
      <c r="MD574" s="263"/>
      <c r="ME574" s="263"/>
      <c r="MF574" s="263"/>
      <c r="MG574" s="263"/>
      <c r="MH574" s="263"/>
      <c r="MI574" s="263"/>
      <c r="MJ574" s="263"/>
      <c r="MK574" s="263"/>
      <c r="ML574" s="263"/>
      <c r="MM574" s="263"/>
      <c r="MN574" s="263"/>
      <c r="MO574" s="263"/>
      <c r="MP574" s="263"/>
      <c r="MQ574" s="263"/>
      <c r="MR574" s="263"/>
      <c r="MS574" s="263"/>
      <c r="MT574" s="263"/>
      <c r="MU574" s="263"/>
      <c r="MV574" s="263"/>
      <c r="MW574" s="263"/>
      <c r="MX574" s="263"/>
      <c r="MY574" s="263"/>
      <c r="MZ574" s="263"/>
      <c r="NA574" s="263"/>
      <c r="NB574" s="263"/>
      <c r="NC574" s="263"/>
      <c r="ND574" s="263"/>
      <c r="NE574" s="263"/>
      <c r="NF574" s="263"/>
      <c r="NG574" s="263"/>
      <c r="NH574" s="263"/>
      <c r="NI574" s="263"/>
      <c r="NJ574" s="263"/>
      <c r="NK574" s="263"/>
      <c r="NL574" s="263"/>
      <c r="NM574" s="263"/>
      <c r="NN574" s="263"/>
      <c r="NO574" s="263"/>
      <c r="NP574" s="263"/>
      <c r="NQ574" s="263"/>
      <c r="NR574" s="263"/>
      <c r="NS574" s="263"/>
      <c r="NT574" s="263"/>
      <c r="NU574" s="263"/>
      <c r="NV574" s="263"/>
      <c r="NW574" s="263"/>
      <c r="NX574" s="263"/>
      <c r="NY574" s="263"/>
      <c r="NZ574" s="263"/>
      <c r="OA574" s="263"/>
      <c r="OB574" s="263"/>
      <c r="OC574" s="263"/>
      <c r="OD574" s="263"/>
      <c r="OE574" s="263"/>
      <c r="OF574" s="263"/>
      <c r="OG574" s="263"/>
      <c r="OH574" s="263"/>
      <c r="OI574" s="263"/>
      <c r="OJ574" s="263"/>
      <c r="OK574" s="263"/>
      <c r="OL574" s="263"/>
      <c r="OM574" s="263"/>
      <c r="ON574" s="263"/>
      <c r="OO574" s="263"/>
      <c r="OP574" s="263"/>
      <c r="OQ574" s="263"/>
      <c r="OR574" s="263"/>
      <c r="OS574" s="263"/>
      <c r="OT574" s="263"/>
      <c r="OU574" s="263"/>
      <c r="OV574" s="263"/>
      <c r="OW574" s="263"/>
      <c r="OX574" s="263"/>
      <c r="OY574" s="263"/>
      <c r="OZ574" s="263"/>
      <c r="PA574" s="263"/>
      <c r="PB574" s="263"/>
      <c r="PC574" s="263"/>
      <c r="PD574" s="263"/>
      <c r="PE574" s="263"/>
      <c r="PF574" s="263"/>
      <c r="PG574" s="263"/>
      <c r="PH574" s="263"/>
      <c r="PI574" s="263"/>
      <c r="PJ574" s="263"/>
      <c r="PK574" s="263"/>
      <c r="PL574" s="263"/>
      <c r="PM574" s="263"/>
      <c r="PN574" s="263"/>
      <c r="PO574" s="263"/>
      <c r="PP574" s="263"/>
      <c r="PQ574" s="263"/>
      <c r="PR574" s="263"/>
      <c r="PS574" s="263"/>
      <c r="PT574" s="263"/>
      <c r="PU574" s="263"/>
      <c r="PV574" s="263"/>
      <c r="PW574" s="263"/>
      <c r="PX574" s="263"/>
      <c r="PY574" s="263"/>
      <c r="PZ574" s="263"/>
      <c r="QA574" s="263"/>
      <c r="QB574" s="263"/>
      <c r="QC574" s="263"/>
      <c r="QD574" s="263"/>
      <c r="QE574" s="263"/>
      <c r="QF574" s="263"/>
      <c r="QG574" s="263"/>
      <c r="QH574" s="263"/>
      <c r="QI574" s="263"/>
      <c r="QJ574" s="263"/>
      <c r="QK574" s="263"/>
      <c r="QL574" s="263"/>
      <c r="QM574" s="263"/>
      <c r="QN574" s="263"/>
      <c r="QO574" s="263"/>
      <c r="QP574" s="263"/>
      <c r="QQ574" s="263"/>
      <c r="QR574" s="263"/>
      <c r="QS574" s="263"/>
      <c r="QT574" s="263"/>
      <c r="QU574" s="263"/>
      <c r="QV574" s="263"/>
      <c r="QW574" s="263"/>
      <c r="QX574" s="263"/>
      <c r="QY574" s="263"/>
      <c r="QZ574" s="263"/>
      <c r="RA574" s="263"/>
      <c r="RB574" s="263"/>
      <c r="RC574" s="263"/>
      <c r="RD574" s="263"/>
      <c r="RE574" s="263"/>
      <c r="RF574" s="263"/>
      <c r="RG574" s="263"/>
      <c r="RH574" s="263"/>
      <c r="RI574" s="263"/>
      <c r="RJ574" s="263"/>
      <c r="RK574" s="263"/>
      <c r="RL574" s="263"/>
      <c r="RM574" s="263"/>
      <c r="RN574" s="263"/>
      <c r="RO574" s="263"/>
      <c r="RP574" s="263"/>
      <c r="RQ574" s="263"/>
      <c r="RR574" s="263"/>
      <c r="RS574" s="263"/>
      <c r="RT574" s="263"/>
      <c r="RU574" s="263"/>
      <c r="RV574" s="263"/>
      <c r="RW574" s="263"/>
      <c r="RX574" s="263"/>
      <c r="RY574" s="263"/>
      <c r="RZ574" s="263"/>
      <c r="SA574" s="263"/>
      <c r="SB574" s="263"/>
      <c r="SC574" s="263"/>
      <c r="SD574" s="263"/>
      <c r="SE574" s="263"/>
      <c r="SF574" s="263"/>
      <c r="SG574" s="263"/>
      <c r="SH574" s="263"/>
      <c r="SI574" s="263"/>
      <c r="SJ574" s="263"/>
      <c r="SK574" s="263"/>
      <c r="SL574" s="263"/>
      <c r="SM574" s="263"/>
      <c r="SN574" s="263"/>
      <c r="SO574" s="263"/>
      <c r="SP574" s="263"/>
      <c r="SQ574" s="263"/>
      <c r="SR574" s="263"/>
      <c r="SS574" s="263"/>
      <c r="ST574" s="263"/>
      <c r="SU574" s="263"/>
      <c r="SV574" s="263"/>
      <c r="SW574" s="263"/>
      <c r="SX574" s="263"/>
      <c r="SY574" s="263"/>
      <c r="SZ574" s="263"/>
      <c r="TA574" s="263"/>
      <c r="TB574" s="263"/>
      <c r="TC574" s="263"/>
      <c r="TD574" s="263"/>
      <c r="TE574" s="263"/>
      <c r="TF574" s="263"/>
      <c r="TG574" s="263"/>
      <c r="TH574" s="263"/>
      <c r="TI574" s="263"/>
      <c r="TJ574" s="263"/>
      <c r="TK574" s="263"/>
      <c r="TL574" s="263"/>
      <c r="TM574" s="263"/>
      <c r="TN574" s="263"/>
      <c r="TO574" s="263"/>
      <c r="TP574" s="263"/>
      <c r="TQ574" s="263"/>
      <c r="TR574" s="263"/>
      <c r="TS574" s="263"/>
      <c r="TT574" s="263"/>
      <c r="TU574" s="263"/>
      <c r="TV574" s="263"/>
      <c r="TW574" s="263"/>
      <c r="TX574" s="263"/>
      <c r="TY574" s="263"/>
      <c r="TZ574" s="263"/>
      <c r="UA574" s="263"/>
      <c r="UB574" s="263"/>
      <c r="UC574" s="263"/>
      <c r="UD574" s="263"/>
      <c r="UE574" s="263"/>
      <c r="UF574" s="263"/>
      <c r="UG574" s="263"/>
      <c r="UH574" s="263"/>
      <c r="UI574" s="263"/>
      <c r="UJ574" s="263"/>
      <c r="UK574" s="263"/>
      <c r="UL574" s="263"/>
      <c r="UM574" s="263"/>
      <c r="UN574" s="263"/>
      <c r="UO574" s="263"/>
      <c r="UP574" s="263"/>
      <c r="UQ574" s="263"/>
      <c r="UR574" s="263"/>
      <c r="US574" s="263"/>
      <c r="UT574" s="263"/>
      <c r="UU574" s="263"/>
      <c r="UV574" s="263"/>
      <c r="UW574" s="263"/>
      <c r="UX574" s="263"/>
      <c r="UY574" s="263"/>
      <c r="UZ574" s="263"/>
      <c r="VA574" s="263"/>
      <c r="VB574" s="263"/>
      <c r="VC574" s="263"/>
      <c r="VD574" s="263"/>
      <c r="VE574" s="263"/>
      <c r="VF574" s="263"/>
      <c r="VG574" s="263"/>
      <c r="VH574" s="263"/>
      <c r="VI574" s="263"/>
      <c r="VJ574" s="263"/>
      <c r="VK574" s="263"/>
      <c r="VL574" s="263"/>
      <c r="VM574" s="263"/>
      <c r="VN574" s="263"/>
      <c r="VO574" s="263"/>
      <c r="VP574" s="263"/>
      <c r="VQ574" s="263"/>
      <c r="VR574" s="263"/>
      <c r="VS574" s="263"/>
      <c r="VT574" s="263"/>
      <c r="VU574" s="263"/>
      <c r="VV574" s="263"/>
      <c r="VW574" s="263"/>
      <c r="VX574" s="263"/>
      <c r="VY574" s="263"/>
      <c r="VZ574" s="263"/>
      <c r="WA574" s="263"/>
      <c r="WB574" s="263"/>
      <c r="WC574" s="263"/>
      <c r="WD574" s="263"/>
      <c r="WE574" s="263"/>
      <c r="WF574" s="263"/>
      <c r="WG574" s="263"/>
      <c r="WH574" s="263"/>
      <c r="WI574" s="263"/>
      <c r="WJ574" s="263"/>
      <c r="WK574" s="263"/>
      <c r="WL574" s="263"/>
      <c r="WM574" s="263"/>
      <c r="WN574" s="263"/>
      <c r="WO574" s="263"/>
      <c r="WP574" s="263"/>
      <c r="WQ574" s="263"/>
      <c r="WR574" s="263"/>
      <c r="WS574" s="263"/>
      <c r="WT574" s="263"/>
      <c r="WU574" s="263"/>
      <c r="WV574" s="263"/>
      <c r="WW574" s="263"/>
      <c r="WX574" s="263"/>
      <c r="WY574" s="263"/>
      <c r="WZ574" s="263"/>
      <c r="XA574" s="263"/>
      <c r="XB574" s="263"/>
      <c r="XC574" s="263"/>
      <c r="XD574" s="263"/>
      <c r="XE574" s="263"/>
      <c r="XF574" s="263"/>
      <c r="XG574" s="263"/>
      <c r="XH574" s="263"/>
      <c r="XI574" s="263"/>
      <c r="XJ574" s="263"/>
      <c r="XK574" s="263"/>
      <c r="XL574" s="263"/>
      <c r="XM574" s="263"/>
      <c r="XN574" s="263"/>
      <c r="XO574" s="263"/>
      <c r="XP574" s="263"/>
      <c r="XQ574" s="263"/>
      <c r="XR574" s="263"/>
      <c r="XS574" s="263"/>
      <c r="XT574" s="263"/>
      <c r="XU574" s="263"/>
      <c r="XV574" s="263"/>
      <c r="XW574" s="263"/>
      <c r="XX574" s="263"/>
      <c r="XY574" s="263"/>
      <c r="XZ574" s="263"/>
      <c r="YA574" s="263"/>
      <c r="YB574" s="263"/>
      <c r="YC574" s="263"/>
      <c r="YD574" s="263"/>
      <c r="YE574" s="263"/>
      <c r="YF574" s="263"/>
      <c r="YG574" s="263"/>
      <c r="YH574" s="263"/>
      <c r="YI574" s="263"/>
      <c r="YJ574" s="263"/>
      <c r="YK574" s="263"/>
      <c r="YL574" s="263"/>
      <c r="YM574" s="263"/>
      <c r="YN574" s="263"/>
      <c r="YO574" s="263"/>
      <c r="YP574" s="263"/>
      <c r="YQ574" s="263"/>
      <c r="YR574" s="263"/>
      <c r="YS574" s="263"/>
      <c r="YT574" s="263"/>
      <c r="YU574" s="263"/>
      <c r="YV574" s="263"/>
      <c r="YW574" s="263"/>
      <c r="YX574" s="263"/>
      <c r="YY574" s="263"/>
      <c r="YZ574" s="263"/>
      <c r="ZA574" s="263"/>
      <c r="ZB574" s="263"/>
      <c r="ZC574" s="263"/>
      <c r="ZD574" s="263"/>
      <c r="ZE574" s="263"/>
      <c r="ZF574" s="263"/>
      <c r="ZG574" s="263"/>
      <c r="ZH574" s="263"/>
      <c r="ZI574" s="263"/>
      <c r="ZJ574" s="263"/>
      <c r="ZK574" s="263"/>
      <c r="ZL574" s="263"/>
      <c r="ZM574" s="263"/>
      <c r="ZN574" s="263"/>
      <c r="ZO574" s="263"/>
      <c r="ZP574" s="263"/>
      <c r="ZQ574" s="263"/>
      <c r="ZR574" s="263"/>
      <c r="ZS574" s="263"/>
      <c r="ZT574" s="263"/>
      <c r="ZU574" s="263"/>
      <c r="ZV574" s="263"/>
      <c r="ZW574" s="263"/>
      <c r="ZX574" s="263"/>
      <c r="ZY574" s="263"/>
      <c r="ZZ574" s="263"/>
      <c r="AAA574" s="263"/>
      <c r="AAB574" s="263"/>
      <c r="AAC574" s="263"/>
      <c r="AAD574" s="263"/>
      <c r="AAE574" s="263"/>
      <c r="AAF574" s="263"/>
      <c r="AAG574" s="263"/>
      <c r="AAH574" s="263"/>
      <c r="AAI574" s="263"/>
      <c r="AAJ574" s="263"/>
      <c r="AAK574" s="263"/>
      <c r="AAL574" s="263"/>
      <c r="AAM574" s="263"/>
      <c r="AAN574" s="263"/>
      <c r="AAO574" s="263"/>
      <c r="AAP574" s="263"/>
      <c r="AAQ574" s="263"/>
      <c r="AAR574" s="263"/>
      <c r="AAS574" s="263"/>
      <c r="AAT574" s="263"/>
      <c r="AAU574" s="263"/>
      <c r="AAV574" s="263"/>
      <c r="AAW574" s="263"/>
      <c r="AAX574" s="263"/>
      <c r="AAY574" s="263"/>
      <c r="AAZ574" s="263"/>
      <c r="ABA574" s="263"/>
      <c r="ABB574" s="263"/>
      <c r="ABC574" s="263"/>
      <c r="ABD574" s="263"/>
      <c r="ABE574" s="263"/>
      <c r="ABF574" s="263"/>
      <c r="ABG574" s="263"/>
      <c r="ABH574" s="263"/>
      <c r="ABI574" s="263"/>
      <c r="ABJ574" s="263"/>
      <c r="ABK574" s="263"/>
      <c r="ABL574" s="263"/>
      <c r="ABM574" s="263"/>
      <c r="ABN574" s="263"/>
      <c r="ABO574" s="263"/>
      <c r="ABP574" s="263"/>
      <c r="ABQ574" s="263"/>
      <c r="ABR574" s="263"/>
      <c r="ABS574" s="263"/>
      <c r="ABT574" s="263"/>
      <c r="ABU574" s="263"/>
      <c r="ABV574" s="263"/>
      <c r="ABW574" s="263"/>
      <c r="ABX574" s="263"/>
      <c r="ABY574" s="263"/>
      <c r="ABZ574" s="263"/>
      <c r="ACA574" s="263"/>
      <c r="ACB574" s="263"/>
      <c r="ACC574" s="263"/>
      <c r="ACD574" s="263"/>
      <c r="ACE574" s="263"/>
      <c r="ACF574" s="263"/>
      <c r="ACG574" s="263"/>
      <c r="ACH574" s="263"/>
      <c r="ACI574" s="263"/>
      <c r="ACJ574" s="263"/>
      <c r="ACK574" s="263"/>
      <c r="ACL574" s="263"/>
      <c r="ACM574" s="263"/>
      <c r="ACN574" s="263"/>
      <c r="ACO574" s="263"/>
      <c r="ACP574" s="263"/>
      <c r="ACQ574" s="263"/>
      <c r="ACR574" s="263"/>
      <c r="ACS574" s="263"/>
      <c r="ACT574" s="263"/>
      <c r="ACU574" s="263"/>
      <c r="ACV574" s="263"/>
      <c r="ACW574" s="263"/>
      <c r="ACX574" s="263"/>
      <c r="ACY574" s="263"/>
      <c r="ACZ574" s="263"/>
      <c r="ADA574" s="263"/>
      <c r="ADB574" s="263"/>
      <c r="ADC574" s="263"/>
      <c r="ADD574" s="263"/>
      <c r="ADE574" s="263"/>
      <c r="ADF574" s="263"/>
      <c r="ADG574" s="263"/>
      <c r="ADH574" s="263"/>
      <c r="ADI574" s="263"/>
      <c r="ADJ574" s="263"/>
      <c r="ADK574" s="263"/>
      <c r="ADL574" s="263"/>
      <c r="ADM574" s="263"/>
      <c r="ADN574" s="263"/>
      <c r="ADO574" s="263"/>
      <c r="ADP574" s="263"/>
      <c r="ADQ574" s="263"/>
      <c r="ADR574" s="263"/>
      <c r="ADS574" s="263"/>
      <c r="ADT574" s="263"/>
      <c r="ADU574" s="263"/>
      <c r="ADV574" s="263"/>
      <c r="ADW574" s="263"/>
      <c r="ADX574" s="263"/>
      <c r="ADY574" s="263"/>
      <c r="ADZ574" s="263"/>
      <c r="AEA574" s="263"/>
      <c r="AEB574" s="263"/>
      <c r="AEC574" s="263"/>
      <c r="AED574" s="263"/>
      <c r="AEE574" s="263"/>
      <c r="AEF574" s="263"/>
      <c r="AEG574" s="263"/>
      <c r="AEH574" s="263"/>
      <c r="AEI574" s="263"/>
      <c r="AEJ574" s="263"/>
      <c r="AEK574" s="263"/>
      <c r="AEL574" s="263"/>
      <c r="AEM574" s="263"/>
      <c r="AEN574" s="263"/>
      <c r="AEO574" s="263"/>
      <c r="AEP574" s="263"/>
      <c r="AEQ574" s="263"/>
      <c r="AER574" s="263"/>
      <c r="AES574" s="263"/>
      <c r="AET574" s="263"/>
      <c r="AEU574" s="263"/>
      <c r="AEV574" s="263"/>
      <c r="AEW574" s="263"/>
      <c r="AEX574" s="263"/>
      <c r="AEY574" s="263"/>
      <c r="AEZ574" s="263"/>
      <c r="AFA574" s="263"/>
      <c r="AFB574" s="263"/>
      <c r="AFC574" s="263"/>
      <c r="AFD574" s="263"/>
      <c r="AFE574" s="263"/>
      <c r="AFF574" s="263"/>
      <c r="AFG574" s="263"/>
      <c r="AFH574" s="263"/>
      <c r="AFI574" s="263"/>
      <c r="AFJ574" s="263"/>
      <c r="AFK574" s="263"/>
      <c r="AFL574" s="263"/>
      <c r="AFM574" s="263"/>
      <c r="AFN574" s="263"/>
      <c r="AFO574" s="263"/>
      <c r="AFP574" s="263"/>
      <c r="AFQ574" s="263"/>
      <c r="AFR574" s="263"/>
      <c r="AFS574" s="263"/>
      <c r="AFT574" s="263"/>
      <c r="AFU574" s="263"/>
      <c r="AFV574" s="263"/>
      <c r="AFW574" s="263"/>
      <c r="AFX574" s="263"/>
      <c r="AFY574" s="263"/>
      <c r="AFZ574" s="263"/>
      <c r="AGA574" s="263"/>
      <c r="AGB574" s="263"/>
      <c r="AGC574" s="263"/>
      <c r="AGD574" s="263"/>
      <c r="AGE574" s="263"/>
      <c r="AGF574" s="263"/>
      <c r="AGG574" s="263"/>
      <c r="AGH574" s="263"/>
      <c r="AGI574" s="263"/>
      <c r="AGJ574" s="263"/>
      <c r="AGK574" s="263"/>
      <c r="AGL574" s="263"/>
      <c r="AGM574" s="263"/>
      <c r="AGN574" s="263"/>
      <c r="AGO574" s="263"/>
      <c r="AGP574" s="263"/>
      <c r="AGQ574" s="263"/>
      <c r="AGR574" s="263"/>
      <c r="AGS574" s="263"/>
      <c r="AGT574" s="263"/>
      <c r="AGU574" s="263"/>
      <c r="AGV574" s="263"/>
      <c r="AGW574" s="263"/>
      <c r="AGX574" s="263"/>
      <c r="AGY574" s="263"/>
      <c r="AGZ574" s="263"/>
      <c r="AHA574" s="263"/>
      <c r="AHB574" s="263"/>
      <c r="AHC574" s="263"/>
      <c r="AHD574" s="263"/>
      <c r="AHE574" s="263"/>
      <c r="AHF574" s="263"/>
      <c r="AHG574" s="263"/>
      <c r="AHH574" s="263"/>
      <c r="AHI574" s="263"/>
      <c r="AHJ574" s="263"/>
      <c r="AHK574" s="263"/>
      <c r="AHL574" s="263"/>
      <c r="AHM574" s="263"/>
      <c r="AHN574" s="263"/>
      <c r="AHO574" s="263"/>
      <c r="AHP574" s="263"/>
      <c r="AHQ574" s="263"/>
      <c r="AHR574" s="263"/>
      <c r="AHS574" s="263"/>
      <c r="AHT574" s="263"/>
      <c r="AHU574" s="263"/>
      <c r="AHV574" s="263"/>
      <c r="AHW574" s="263"/>
      <c r="AHX574" s="263"/>
      <c r="AHY574" s="263"/>
      <c r="AHZ574" s="263"/>
      <c r="AIA574" s="263"/>
      <c r="AIB574" s="263"/>
      <c r="AIC574" s="263"/>
      <c r="AID574" s="263"/>
      <c r="AIE574" s="263"/>
      <c r="AIF574" s="263"/>
      <c r="AIG574" s="263"/>
      <c r="AIH574" s="263"/>
      <c r="AII574" s="263"/>
      <c r="AIJ574" s="263"/>
      <c r="AIK574" s="263"/>
      <c r="AIL574" s="263"/>
      <c r="AIM574" s="263"/>
      <c r="AIN574" s="263"/>
      <c r="AIO574" s="263"/>
      <c r="AIP574" s="263"/>
      <c r="AIQ574" s="263"/>
      <c r="AIR574" s="263"/>
      <c r="AIS574" s="263"/>
      <c r="AIT574" s="263"/>
      <c r="AIU574" s="263"/>
      <c r="AIV574" s="263"/>
      <c r="AIW574" s="263"/>
      <c r="AIX574" s="263"/>
      <c r="AIY574" s="263"/>
      <c r="AIZ574" s="263"/>
      <c r="AJA574" s="263"/>
      <c r="AJB574" s="263"/>
      <c r="AJC574" s="263"/>
      <c r="AJD574" s="263"/>
      <c r="AJE574" s="263"/>
      <c r="AJF574" s="263"/>
      <c r="AJG574" s="263"/>
      <c r="AJH574" s="263"/>
      <c r="AJI574" s="263"/>
      <c r="AJJ574" s="263"/>
      <c r="AJK574" s="263"/>
      <c r="AJL574" s="263"/>
      <c r="AJM574" s="263"/>
      <c r="AJN574" s="263"/>
      <c r="AJO574" s="263"/>
      <c r="AJP574" s="263"/>
      <c r="AJQ574" s="263"/>
      <c r="AJR574" s="263"/>
      <c r="AJS574" s="263"/>
      <c r="AJT574" s="263"/>
      <c r="AJU574" s="263"/>
      <c r="AJV574" s="263"/>
      <c r="AJW574" s="263"/>
      <c r="AJX574" s="263"/>
      <c r="AJY574" s="263"/>
      <c r="AJZ574" s="263"/>
      <c r="AKA574" s="263"/>
      <c r="AKB574" s="263"/>
      <c r="AKC574" s="263"/>
      <c r="AKD574" s="263"/>
      <c r="AKE574" s="263"/>
      <c r="AKF574" s="263"/>
      <c r="AKG574" s="263"/>
      <c r="AKH574" s="263"/>
      <c r="AKI574" s="263"/>
      <c r="AKJ574" s="263"/>
      <c r="AKK574" s="263"/>
      <c r="AKL574" s="263"/>
      <c r="AKM574" s="263"/>
      <c r="AKN574" s="263"/>
      <c r="AKO574" s="263"/>
      <c r="AKP574" s="263"/>
      <c r="AKQ574" s="263"/>
      <c r="AKR574" s="263"/>
      <c r="AKS574" s="263"/>
      <c r="AKT574" s="263"/>
      <c r="AKU574" s="263"/>
      <c r="AKV574" s="263"/>
      <c r="AKW574" s="263"/>
      <c r="AKX574" s="263"/>
      <c r="AKY574" s="263"/>
      <c r="AKZ574" s="263"/>
      <c r="ALA574" s="263"/>
      <c r="ALB574" s="263"/>
      <c r="ALC574" s="263"/>
      <c r="ALD574" s="263"/>
      <c r="ALE574" s="263"/>
      <c r="ALF574" s="263"/>
      <c r="ALG574" s="263"/>
      <c r="ALH574" s="263"/>
      <c r="ALI574" s="263"/>
      <c r="ALJ574" s="263"/>
      <c r="ALK574" s="263"/>
      <c r="ALL574" s="263"/>
      <c r="ALM574" s="263"/>
      <c r="ALN574" s="263"/>
      <c r="ALO574" s="263"/>
      <c r="ALP574" s="263"/>
      <c r="ALQ574" s="263"/>
      <c r="ALR574" s="263"/>
      <c r="ALS574" s="263"/>
      <c r="ALT574" s="263"/>
      <c r="ALU574" s="263"/>
      <c r="ALV574" s="263"/>
      <c r="ALW574" s="263"/>
      <c r="ALX574" s="263"/>
      <c r="ALY574" s="263"/>
      <c r="ALZ574" s="263"/>
      <c r="AMA574" s="263"/>
      <c r="AMB574" s="263"/>
      <c r="AMC574" s="263"/>
      <c r="AMD574" s="263"/>
      <c r="AME574" s="263"/>
      <c r="AMF574" s="263"/>
      <c r="AMG574" s="263"/>
      <c r="AMH574" s="263"/>
      <c r="AMI574" s="263"/>
      <c r="AMJ574" s="263"/>
      <c r="AMK574" s="263"/>
      <c r="AML574" s="263"/>
      <c r="AMM574" s="263"/>
      <c r="AMN574" s="263"/>
      <c r="AMO574" s="263"/>
      <c r="AMP574" s="263"/>
      <c r="AMQ574" s="263"/>
      <c r="AMR574" s="263"/>
      <c r="AMS574" s="263"/>
      <c r="AMT574" s="263"/>
      <c r="AMU574" s="263"/>
      <c r="AMV574" s="263"/>
      <c r="AMW574" s="263"/>
      <c r="AMX574" s="263"/>
      <c r="AMY574" s="263"/>
      <c r="AMZ574" s="263"/>
      <c r="ANA574" s="263"/>
      <c r="ANB574" s="263"/>
      <c r="ANC574" s="263"/>
      <c r="AND574" s="263"/>
      <c r="ANE574" s="263"/>
      <c r="ANF574" s="263"/>
      <c r="ANG574" s="263"/>
      <c r="ANH574" s="263"/>
      <c r="ANI574" s="263"/>
      <c r="ANJ574" s="263"/>
      <c r="ANK574" s="263"/>
      <c r="ANL574" s="263"/>
      <c r="ANM574" s="263"/>
      <c r="ANN574" s="263"/>
      <c r="ANO574" s="263"/>
      <c r="ANP574" s="263"/>
      <c r="ANQ574" s="263"/>
      <c r="ANR574" s="263"/>
      <c r="ANS574" s="263"/>
      <c r="ANT574" s="263"/>
      <c r="ANU574" s="263"/>
      <c r="ANV574" s="263"/>
      <c r="ANW574" s="263"/>
      <c r="ANX574" s="263"/>
      <c r="ANY574" s="263"/>
      <c r="ANZ574" s="263"/>
      <c r="AOA574" s="263"/>
      <c r="AOB574" s="263"/>
      <c r="AOC574" s="263"/>
      <c r="AOD574" s="263"/>
      <c r="AOE574" s="263"/>
      <c r="AOF574" s="263"/>
      <c r="AOG574" s="263"/>
      <c r="AOH574" s="263"/>
      <c r="AOI574" s="263"/>
      <c r="AOJ574" s="263"/>
      <c r="AOK574" s="263"/>
      <c r="AOL574" s="263"/>
      <c r="AOM574" s="263"/>
      <c r="AON574" s="263"/>
      <c r="AOO574" s="263"/>
      <c r="AOP574" s="263"/>
      <c r="AOQ574" s="263"/>
      <c r="AOR574" s="263"/>
      <c r="AOS574" s="263"/>
      <c r="AOT574" s="263"/>
      <c r="AOU574" s="263"/>
    </row>
    <row r="575" spans="1:1087" s="264" customFormat="1">
      <c r="A575" s="332"/>
      <c r="B575" s="328"/>
      <c r="C575" s="292"/>
      <c r="D575" s="292"/>
      <c r="E575" s="292"/>
      <c r="F575" s="333"/>
      <c r="G575" s="334"/>
      <c r="H575" s="334"/>
      <c r="I575" s="335"/>
      <c r="J575" s="292"/>
      <c r="K575" s="336"/>
      <c r="L575" s="292"/>
      <c r="N575" s="263"/>
      <c r="O575" s="263"/>
      <c r="P575" s="263"/>
      <c r="Q575" s="263"/>
      <c r="R575" s="263"/>
      <c r="S575" s="263"/>
      <c r="T575" s="263"/>
      <c r="U575" s="263"/>
      <c r="V575" s="263"/>
      <c r="W575" s="263"/>
      <c r="X575" s="263"/>
      <c r="Y575" s="263"/>
      <c r="Z575" s="263"/>
      <c r="AA575" s="263"/>
      <c r="AB575" s="263"/>
      <c r="AC575" s="263"/>
      <c r="AD575" s="263"/>
      <c r="AE575" s="263"/>
      <c r="AF575" s="263"/>
      <c r="AG575" s="263"/>
      <c r="AH575" s="263"/>
      <c r="AI575" s="263"/>
      <c r="AJ575" s="263"/>
      <c r="AK575" s="263"/>
      <c r="AL575" s="263"/>
      <c r="AM575" s="263"/>
      <c r="AN575" s="263"/>
      <c r="AO575" s="263"/>
      <c r="AP575" s="263"/>
      <c r="AQ575" s="263"/>
      <c r="AR575" s="263"/>
      <c r="AS575" s="263"/>
      <c r="AT575" s="263"/>
      <c r="AU575" s="263"/>
      <c r="AV575" s="263"/>
      <c r="AW575" s="263"/>
      <c r="AX575" s="263"/>
      <c r="AY575" s="263"/>
      <c r="AZ575" s="263"/>
      <c r="BA575" s="263"/>
      <c r="BB575" s="263"/>
      <c r="BC575" s="263"/>
      <c r="BD575" s="263"/>
      <c r="BE575" s="263"/>
      <c r="BF575" s="263"/>
      <c r="BG575" s="263"/>
      <c r="BH575" s="263"/>
      <c r="BI575" s="263"/>
      <c r="BJ575" s="263"/>
      <c r="BK575" s="263"/>
      <c r="BL575" s="263"/>
      <c r="BM575" s="263"/>
      <c r="BN575" s="263"/>
      <c r="BO575" s="263"/>
      <c r="BP575" s="263"/>
      <c r="BQ575" s="263"/>
      <c r="BR575" s="263"/>
      <c r="BS575" s="263"/>
      <c r="BT575" s="263"/>
      <c r="BU575" s="263"/>
      <c r="BV575" s="263"/>
      <c r="BW575" s="263"/>
      <c r="BX575" s="263"/>
      <c r="BY575" s="263"/>
      <c r="BZ575" s="263"/>
      <c r="CA575" s="263"/>
      <c r="CB575" s="263"/>
      <c r="CC575" s="263"/>
      <c r="CD575" s="263"/>
      <c r="CE575" s="263"/>
      <c r="CF575" s="263"/>
      <c r="CG575" s="263"/>
      <c r="CH575" s="263"/>
      <c r="CI575" s="263"/>
      <c r="CJ575" s="263"/>
      <c r="CK575" s="263"/>
      <c r="CL575" s="263"/>
      <c r="CM575" s="263"/>
      <c r="CN575" s="263"/>
      <c r="CO575" s="263"/>
      <c r="CP575" s="263"/>
      <c r="CQ575" s="263"/>
      <c r="CR575" s="263"/>
      <c r="CS575" s="263"/>
      <c r="CT575" s="263"/>
      <c r="CU575" s="263"/>
      <c r="CV575" s="263"/>
      <c r="CW575" s="263"/>
      <c r="CX575" s="263"/>
      <c r="CY575" s="263"/>
      <c r="CZ575" s="263"/>
      <c r="DA575" s="263"/>
      <c r="DB575" s="263"/>
      <c r="DC575" s="263"/>
      <c r="DD575" s="263"/>
      <c r="DE575" s="263"/>
      <c r="DF575" s="263"/>
      <c r="DG575" s="263"/>
      <c r="DH575" s="263"/>
      <c r="DI575" s="263"/>
      <c r="DJ575" s="263"/>
      <c r="DK575" s="263"/>
      <c r="DL575" s="263"/>
      <c r="DM575" s="263"/>
      <c r="DN575" s="263"/>
      <c r="DO575" s="263"/>
      <c r="DP575" s="263"/>
      <c r="DQ575" s="263"/>
      <c r="DR575" s="263"/>
      <c r="DS575" s="263"/>
      <c r="DT575" s="263"/>
      <c r="DU575" s="263"/>
      <c r="DV575" s="263"/>
      <c r="DW575" s="263"/>
      <c r="DX575" s="263"/>
      <c r="DY575" s="263"/>
      <c r="DZ575" s="263"/>
      <c r="EA575" s="263"/>
      <c r="EB575" s="263"/>
      <c r="EC575" s="263"/>
      <c r="ED575" s="263"/>
      <c r="EE575" s="263"/>
      <c r="EF575" s="263"/>
      <c r="EG575" s="263"/>
      <c r="EH575" s="263"/>
      <c r="EI575" s="263"/>
      <c r="EJ575" s="263"/>
      <c r="EK575" s="263"/>
      <c r="EL575" s="263"/>
      <c r="EM575" s="263"/>
      <c r="EN575" s="263"/>
      <c r="EO575" s="263"/>
      <c r="EP575" s="263"/>
      <c r="EQ575" s="263"/>
      <c r="ER575" s="263"/>
      <c r="ES575" s="263"/>
      <c r="ET575" s="263"/>
      <c r="EU575" s="263"/>
      <c r="EV575" s="263"/>
      <c r="EW575" s="263"/>
      <c r="EX575" s="263"/>
      <c r="EY575" s="263"/>
      <c r="EZ575" s="263"/>
      <c r="FA575" s="263"/>
      <c r="FB575" s="263"/>
      <c r="FC575" s="263"/>
      <c r="FD575" s="263"/>
      <c r="FE575" s="263"/>
      <c r="FF575" s="263"/>
      <c r="FG575" s="263"/>
      <c r="FH575" s="263"/>
      <c r="FI575" s="263"/>
      <c r="FJ575" s="263"/>
      <c r="FK575" s="263"/>
      <c r="FL575" s="263"/>
      <c r="FM575" s="263"/>
      <c r="FN575" s="263"/>
      <c r="FO575" s="263"/>
      <c r="FP575" s="263"/>
      <c r="FQ575" s="263"/>
      <c r="FR575" s="263"/>
      <c r="FS575" s="263"/>
      <c r="FT575" s="263"/>
      <c r="FU575" s="263"/>
      <c r="FV575" s="263"/>
      <c r="FW575" s="263"/>
      <c r="FX575" s="263"/>
      <c r="FY575" s="263"/>
      <c r="FZ575" s="263"/>
      <c r="GA575" s="263"/>
      <c r="GB575" s="263"/>
      <c r="GC575" s="263"/>
      <c r="GD575" s="263"/>
      <c r="GE575" s="263"/>
      <c r="GF575" s="263"/>
      <c r="GG575" s="263"/>
      <c r="GH575" s="263"/>
      <c r="GI575" s="263"/>
      <c r="GJ575" s="263"/>
      <c r="GK575" s="263"/>
      <c r="GL575" s="263"/>
      <c r="GM575" s="263"/>
      <c r="GN575" s="263"/>
      <c r="GO575" s="263"/>
      <c r="GP575" s="263"/>
      <c r="GQ575" s="263"/>
      <c r="GR575" s="263"/>
      <c r="GS575" s="263"/>
      <c r="GT575" s="263"/>
      <c r="GU575" s="263"/>
      <c r="GV575" s="263"/>
      <c r="GW575" s="263"/>
      <c r="GX575" s="263"/>
      <c r="GY575" s="263"/>
      <c r="GZ575" s="263"/>
      <c r="HA575" s="263"/>
      <c r="HB575" s="263"/>
      <c r="HC575" s="263"/>
      <c r="HD575" s="263"/>
      <c r="HE575" s="263"/>
      <c r="HF575" s="263"/>
      <c r="HG575" s="263"/>
      <c r="HH575" s="263"/>
      <c r="HI575" s="263"/>
      <c r="HJ575" s="263"/>
      <c r="HK575" s="263"/>
      <c r="HL575" s="263"/>
      <c r="HM575" s="263"/>
      <c r="HN575" s="263"/>
      <c r="HO575" s="263"/>
      <c r="HP575" s="263"/>
      <c r="HQ575" s="263"/>
      <c r="HR575" s="263"/>
      <c r="HS575" s="263"/>
      <c r="HT575" s="263"/>
      <c r="HU575" s="263"/>
      <c r="HV575" s="263"/>
      <c r="HW575" s="263"/>
      <c r="HX575" s="263"/>
      <c r="HY575" s="263"/>
      <c r="HZ575" s="263"/>
      <c r="IA575" s="263"/>
      <c r="IB575" s="263"/>
      <c r="IC575" s="263"/>
      <c r="ID575" s="263"/>
      <c r="IE575" s="263"/>
      <c r="IF575" s="263"/>
      <c r="IG575" s="263"/>
      <c r="IH575" s="263"/>
      <c r="II575" s="263"/>
      <c r="IJ575" s="263"/>
      <c r="IK575" s="263"/>
      <c r="IL575" s="263"/>
      <c r="IM575" s="263"/>
      <c r="IN575" s="263"/>
      <c r="IO575" s="263"/>
      <c r="IP575" s="263"/>
      <c r="IQ575" s="263"/>
      <c r="IR575" s="263"/>
      <c r="IS575" s="263"/>
      <c r="IT575" s="263"/>
      <c r="IU575" s="263"/>
      <c r="IV575" s="263"/>
      <c r="IW575" s="263"/>
      <c r="IX575" s="263"/>
      <c r="IY575" s="263"/>
      <c r="IZ575" s="263"/>
      <c r="JA575" s="263"/>
      <c r="JB575" s="263"/>
      <c r="JC575" s="263"/>
      <c r="JD575" s="263"/>
      <c r="JE575" s="263"/>
      <c r="JF575" s="263"/>
      <c r="JG575" s="263"/>
      <c r="JH575" s="263"/>
      <c r="JI575" s="263"/>
      <c r="JJ575" s="263"/>
      <c r="JK575" s="263"/>
      <c r="JL575" s="263"/>
      <c r="JM575" s="263"/>
      <c r="JN575" s="263"/>
      <c r="JO575" s="263"/>
      <c r="JP575" s="263"/>
      <c r="JQ575" s="263"/>
      <c r="JR575" s="263"/>
      <c r="JS575" s="263"/>
      <c r="JT575" s="263"/>
      <c r="JU575" s="263"/>
      <c r="JV575" s="263"/>
      <c r="JW575" s="263"/>
      <c r="JX575" s="263"/>
      <c r="JY575" s="263"/>
      <c r="JZ575" s="263"/>
      <c r="KA575" s="263"/>
      <c r="KB575" s="263"/>
      <c r="KC575" s="263"/>
      <c r="KD575" s="263"/>
      <c r="KE575" s="263"/>
      <c r="KF575" s="263"/>
      <c r="KG575" s="263"/>
      <c r="KH575" s="263"/>
      <c r="KI575" s="263"/>
      <c r="KJ575" s="263"/>
      <c r="KK575" s="263"/>
      <c r="KL575" s="263"/>
      <c r="KM575" s="263"/>
      <c r="KN575" s="263"/>
      <c r="KO575" s="263"/>
      <c r="KP575" s="263"/>
      <c r="KQ575" s="263"/>
      <c r="KR575" s="263"/>
      <c r="KS575" s="263"/>
      <c r="KT575" s="263"/>
      <c r="KU575" s="263"/>
      <c r="KV575" s="263"/>
      <c r="KW575" s="263"/>
      <c r="KX575" s="263"/>
      <c r="KY575" s="263"/>
      <c r="KZ575" s="263"/>
      <c r="LA575" s="263"/>
      <c r="LB575" s="263"/>
      <c r="LC575" s="263"/>
      <c r="LD575" s="263"/>
      <c r="LE575" s="263"/>
      <c r="LF575" s="263"/>
      <c r="LG575" s="263"/>
      <c r="LH575" s="263"/>
      <c r="LI575" s="263"/>
      <c r="LJ575" s="263"/>
      <c r="LK575" s="263"/>
      <c r="LL575" s="263"/>
      <c r="LM575" s="263"/>
      <c r="LN575" s="263"/>
      <c r="LO575" s="263"/>
      <c r="LP575" s="263"/>
      <c r="LQ575" s="263"/>
      <c r="LR575" s="263"/>
      <c r="LS575" s="263"/>
      <c r="LT575" s="263"/>
      <c r="LU575" s="263"/>
      <c r="LV575" s="263"/>
      <c r="LW575" s="263"/>
      <c r="LX575" s="263"/>
      <c r="LY575" s="263"/>
      <c r="LZ575" s="263"/>
      <c r="MA575" s="263"/>
      <c r="MB575" s="263"/>
      <c r="MC575" s="263"/>
      <c r="MD575" s="263"/>
      <c r="ME575" s="263"/>
      <c r="MF575" s="263"/>
      <c r="MG575" s="263"/>
      <c r="MH575" s="263"/>
      <c r="MI575" s="263"/>
      <c r="MJ575" s="263"/>
      <c r="MK575" s="263"/>
      <c r="ML575" s="263"/>
      <c r="MM575" s="263"/>
      <c r="MN575" s="263"/>
      <c r="MO575" s="263"/>
      <c r="MP575" s="263"/>
      <c r="MQ575" s="263"/>
      <c r="MR575" s="263"/>
      <c r="MS575" s="263"/>
      <c r="MT575" s="263"/>
      <c r="MU575" s="263"/>
      <c r="MV575" s="263"/>
      <c r="MW575" s="263"/>
      <c r="MX575" s="263"/>
      <c r="MY575" s="263"/>
      <c r="MZ575" s="263"/>
      <c r="NA575" s="263"/>
      <c r="NB575" s="263"/>
      <c r="NC575" s="263"/>
      <c r="ND575" s="263"/>
      <c r="NE575" s="263"/>
      <c r="NF575" s="263"/>
      <c r="NG575" s="263"/>
      <c r="NH575" s="263"/>
      <c r="NI575" s="263"/>
      <c r="NJ575" s="263"/>
      <c r="NK575" s="263"/>
      <c r="NL575" s="263"/>
      <c r="NM575" s="263"/>
      <c r="NN575" s="263"/>
      <c r="NO575" s="263"/>
      <c r="NP575" s="263"/>
      <c r="NQ575" s="263"/>
      <c r="NR575" s="263"/>
      <c r="NS575" s="263"/>
      <c r="NT575" s="263"/>
      <c r="NU575" s="263"/>
      <c r="NV575" s="263"/>
      <c r="NW575" s="263"/>
      <c r="NX575" s="263"/>
      <c r="NY575" s="263"/>
      <c r="NZ575" s="263"/>
      <c r="OA575" s="263"/>
      <c r="OB575" s="263"/>
      <c r="OC575" s="263"/>
      <c r="OD575" s="263"/>
      <c r="OE575" s="263"/>
      <c r="OF575" s="263"/>
      <c r="OG575" s="263"/>
      <c r="OH575" s="263"/>
      <c r="OI575" s="263"/>
      <c r="OJ575" s="263"/>
      <c r="OK575" s="263"/>
      <c r="OL575" s="263"/>
      <c r="OM575" s="263"/>
      <c r="ON575" s="263"/>
      <c r="OO575" s="263"/>
      <c r="OP575" s="263"/>
      <c r="OQ575" s="263"/>
      <c r="OR575" s="263"/>
      <c r="OS575" s="263"/>
      <c r="OT575" s="263"/>
      <c r="OU575" s="263"/>
      <c r="OV575" s="263"/>
      <c r="OW575" s="263"/>
      <c r="OX575" s="263"/>
      <c r="OY575" s="263"/>
      <c r="OZ575" s="263"/>
      <c r="PA575" s="263"/>
      <c r="PB575" s="263"/>
      <c r="PC575" s="263"/>
      <c r="PD575" s="263"/>
      <c r="PE575" s="263"/>
      <c r="PF575" s="263"/>
      <c r="PG575" s="263"/>
      <c r="PH575" s="263"/>
      <c r="PI575" s="263"/>
      <c r="PJ575" s="263"/>
      <c r="PK575" s="263"/>
      <c r="PL575" s="263"/>
      <c r="PM575" s="263"/>
      <c r="PN575" s="263"/>
      <c r="PO575" s="263"/>
      <c r="PP575" s="263"/>
      <c r="PQ575" s="263"/>
      <c r="PR575" s="263"/>
      <c r="PS575" s="263"/>
      <c r="PT575" s="263"/>
      <c r="PU575" s="263"/>
      <c r="PV575" s="263"/>
      <c r="PW575" s="263"/>
      <c r="PX575" s="263"/>
      <c r="PY575" s="263"/>
      <c r="PZ575" s="263"/>
      <c r="QA575" s="263"/>
      <c r="QB575" s="263"/>
      <c r="QC575" s="263"/>
      <c r="QD575" s="263"/>
      <c r="QE575" s="263"/>
      <c r="QF575" s="263"/>
      <c r="QG575" s="263"/>
      <c r="QH575" s="263"/>
      <c r="QI575" s="263"/>
      <c r="QJ575" s="263"/>
      <c r="QK575" s="263"/>
      <c r="QL575" s="263"/>
      <c r="QM575" s="263"/>
      <c r="QN575" s="263"/>
      <c r="QO575" s="263"/>
      <c r="QP575" s="263"/>
      <c r="QQ575" s="263"/>
      <c r="QR575" s="263"/>
      <c r="QS575" s="263"/>
      <c r="QT575" s="263"/>
      <c r="QU575" s="263"/>
      <c r="QV575" s="263"/>
      <c r="QW575" s="263"/>
      <c r="QX575" s="263"/>
      <c r="QY575" s="263"/>
      <c r="QZ575" s="263"/>
      <c r="RA575" s="263"/>
      <c r="RB575" s="263"/>
      <c r="RC575" s="263"/>
      <c r="RD575" s="263"/>
      <c r="RE575" s="263"/>
      <c r="RF575" s="263"/>
      <c r="RG575" s="263"/>
      <c r="RH575" s="263"/>
      <c r="RI575" s="263"/>
      <c r="RJ575" s="263"/>
      <c r="RK575" s="263"/>
      <c r="RL575" s="263"/>
      <c r="RM575" s="263"/>
      <c r="RN575" s="263"/>
      <c r="RO575" s="263"/>
      <c r="RP575" s="263"/>
      <c r="RQ575" s="263"/>
      <c r="RR575" s="263"/>
      <c r="RS575" s="263"/>
      <c r="RT575" s="263"/>
      <c r="RU575" s="263"/>
      <c r="RV575" s="263"/>
      <c r="RW575" s="263"/>
      <c r="RX575" s="263"/>
      <c r="RY575" s="263"/>
      <c r="RZ575" s="263"/>
      <c r="SA575" s="263"/>
      <c r="SB575" s="263"/>
      <c r="SC575" s="263"/>
      <c r="SD575" s="263"/>
      <c r="SE575" s="263"/>
      <c r="SF575" s="263"/>
      <c r="SG575" s="263"/>
      <c r="SH575" s="263"/>
      <c r="SI575" s="263"/>
      <c r="SJ575" s="263"/>
      <c r="SK575" s="263"/>
      <c r="SL575" s="263"/>
      <c r="SM575" s="263"/>
      <c r="SN575" s="263"/>
      <c r="SO575" s="263"/>
      <c r="SP575" s="263"/>
      <c r="SQ575" s="263"/>
      <c r="SR575" s="263"/>
      <c r="SS575" s="263"/>
      <c r="ST575" s="263"/>
      <c r="SU575" s="263"/>
      <c r="SV575" s="263"/>
      <c r="SW575" s="263"/>
      <c r="SX575" s="263"/>
      <c r="SY575" s="263"/>
      <c r="SZ575" s="263"/>
      <c r="TA575" s="263"/>
      <c r="TB575" s="263"/>
      <c r="TC575" s="263"/>
      <c r="TD575" s="263"/>
      <c r="TE575" s="263"/>
      <c r="TF575" s="263"/>
      <c r="TG575" s="263"/>
      <c r="TH575" s="263"/>
      <c r="TI575" s="263"/>
      <c r="TJ575" s="263"/>
      <c r="TK575" s="263"/>
      <c r="TL575" s="263"/>
      <c r="TM575" s="263"/>
      <c r="TN575" s="263"/>
      <c r="TO575" s="263"/>
      <c r="TP575" s="263"/>
      <c r="TQ575" s="263"/>
      <c r="TR575" s="263"/>
      <c r="TS575" s="263"/>
      <c r="TT575" s="263"/>
      <c r="TU575" s="263"/>
      <c r="TV575" s="263"/>
      <c r="TW575" s="263"/>
      <c r="TX575" s="263"/>
      <c r="TY575" s="263"/>
      <c r="TZ575" s="263"/>
      <c r="UA575" s="263"/>
      <c r="UB575" s="263"/>
      <c r="UC575" s="263"/>
      <c r="UD575" s="263"/>
      <c r="UE575" s="263"/>
      <c r="UF575" s="263"/>
      <c r="UG575" s="263"/>
      <c r="UH575" s="263"/>
      <c r="UI575" s="263"/>
      <c r="UJ575" s="263"/>
      <c r="UK575" s="263"/>
      <c r="UL575" s="263"/>
      <c r="UM575" s="263"/>
      <c r="UN575" s="263"/>
      <c r="UO575" s="263"/>
      <c r="UP575" s="263"/>
      <c r="UQ575" s="263"/>
      <c r="UR575" s="263"/>
      <c r="US575" s="263"/>
      <c r="UT575" s="263"/>
      <c r="UU575" s="263"/>
      <c r="UV575" s="263"/>
      <c r="UW575" s="263"/>
      <c r="UX575" s="263"/>
      <c r="UY575" s="263"/>
      <c r="UZ575" s="263"/>
      <c r="VA575" s="263"/>
      <c r="VB575" s="263"/>
      <c r="VC575" s="263"/>
      <c r="VD575" s="263"/>
      <c r="VE575" s="263"/>
      <c r="VF575" s="263"/>
      <c r="VG575" s="263"/>
      <c r="VH575" s="263"/>
      <c r="VI575" s="263"/>
      <c r="VJ575" s="263"/>
      <c r="VK575" s="263"/>
      <c r="VL575" s="263"/>
      <c r="VM575" s="263"/>
      <c r="VN575" s="263"/>
      <c r="VO575" s="263"/>
      <c r="VP575" s="263"/>
      <c r="VQ575" s="263"/>
      <c r="VR575" s="263"/>
      <c r="VS575" s="263"/>
      <c r="VT575" s="263"/>
      <c r="VU575" s="263"/>
      <c r="VV575" s="263"/>
      <c r="VW575" s="263"/>
      <c r="VX575" s="263"/>
      <c r="VY575" s="263"/>
      <c r="VZ575" s="263"/>
      <c r="WA575" s="263"/>
      <c r="WB575" s="263"/>
      <c r="WC575" s="263"/>
      <c r="WD575" s="263"/>
      <c r="WE575" s="263"/>
      <c r="WF575" s="263"/>
      <c r="WG575" s="263"/>
      <c r="WH575" s="263"/>
      <c r="WI575" s="263"/>
      <c r="WJ575" s="263"/>
      <c r="WK575" s="263"/>
      <c r="WL575" s="263"/>
      <c r="WM575" s="263"/>
      <c r="WN575" s="263"/>
      <c r="WO575" s="263"/>
      <c r="WP575" s="263"/>
      <c r="WQ575" s="263"/>
      <c r="WR575" s="263"/>
      <c r="WS575" s="263"/>
      <c r="WT575" s="263"/>
      <c r="WU575" s="263"/>
      <c r="WV575" s="263"/>
      <c r="WW575" s="263"/>
      <c r="WX575" s="263"/>
      <c r="WY575" s="263"/>
      <c r="WZ575" s="263"/>
      <c r="XA575" s="263"/>
      <c r="XB575" s="263"/>
      <c r="XC575" s="263"/>
      <c r="XD575" s="263"/>
      <c r="XE575" s="263"/>
      <c r="XF575" s="263"/>
      <c r="XG575" s="263"/>
      <c r="XH575" s="263"/>
      <c r="XI575" s="263"/>
      <c r="XJ575" s="263"/>
      <c r="XK575" s="263"/>
      <c r="XL575" s="263"/>
      <c r="XM575" s="263"/>
      <c r="XN575" s="263"/>
      <c r="XO575" s="263"/>
      <c r="XP575" s="263"/>
      <c r="XQ575" s="263"/>
      <c r="XR575" s="263"/>
      <c r="XS575" s="263"/>
      <c r="XT575" s="263"/>
      <c r="XU575" s="263"/>
      <c r="XV575" s="263"/>
      <c r="XW575" s="263"/>
      <c r="XX575" s="263"/>
      <c r="XY575" s="263"/>
      <c r="XZ575" s="263"/>
      <c r="YA575" s="263"/>
      <c r="YB575" s="263"/>
      <c r="YC575" s="263"/>
      <c r="YD575" s="263"/>
      <c r="YE575" s="263"/>
      <c r="YF575" s="263"/>
      <c r="YG575" s="263"/>
      <c r="YH575" s="263"/>
      <c r="YI575" s="263"/>
      <c r="YJ575" s="263"/>
      <c r="YK575" s="263"/>
      <c r="YL575" s="263"/>
      <c r="YM575" s="263"/>
      <c r="YN575" s="263"/>
      <c r="YO575" s="263"/>
      <c r="YP575" s="263"/>
      <c r="YQ575" s="263"/>
      <c r="YR575" s="263"/>
      <c r="YS575" s="263"/>
      <c r="YT575" s="263"/>
      <c r="YU575" s="263"/>
      <c r="YV575" s="263"/>
      <c r="YW575" s="263"/>
      <c r="YX575" s="263"/>
      <c r="YY575" s="263"/>
      <c r="YZ575" s="263"/>
      <c r="ZA575" s="263"/>
      <c r="ZB575" s="263"/>
      <c r="ZC575" s="263"/>
      <c r="ZD575" s="263"/>
      <c r="ZE575" s="263"/>
      <c r="ZF575" s="263"/>
      <c r="ZG575" s="263"/>
      <c r="ZH575" s="263"/>
      <c r="ZI575" s="263"/>
      <c r="ZJ575" s="263"/>
      <c r="ZK575" s="263"/>
      <c r="ZL575" s="263"/>
      <c r="ZM575" s="263"/>
      <c r="ZN575" s="263"/>
      <c r="ZO575" s="263"/>
      <c r="ZP575" s="263"/>
      <c r="ZQ575" s="263"/>
      <c r="ZR575" s="263"/>
      <c r="ZS575" s="263"/>
      <c r="ZT575" s="263"/>
      <c r="ZU575" s="263"/>
      <c r="ZV575" s="263"/>
      <c r="ZW575" s="263"/>
      <c r="ZX575" s="263"/>
      <c r="ZY575" s="263"/>
      <c r="ZZ575" s="263"/>
      <c r="AAA575" s="263"/>
      <c r="AAB575" s="263"/>
      <c r="AAC575" s="263"/>
      <c r="AAD575" s="263"/>
      <c r="AAE575" s="263"/>
      <c r="AAF575" s="263"/>
      <c r="AAG575" s="263"/>
      <c r="AAH575" s="263"/>
      <c r="AAI575" s="263"/>
      <c r="AAJ575" s="263"/>
      <c r="AAK575" s="263"/>
      <c r="AAL575" s="263"/>
      <c r="AAM575" s="263"/>
      <c r="AAN575" s="263"/>
      <c r="AAO575" s="263"/>
      <c r="AAP575" s="263"/>
      <c r="AAQ575" s="263"/>
      <c r="AAR575" s="263"/>
      <c r="AAS575" s="263"/>
      <c r="AAT575" s="263"/>
      <c r="AAU575" s="263"/>
      <c r="AAV575" s="263"/>
      <c r="AAW575" s="263"/>
      <c r="AAX575" s="263"/>
      <c r="AAY575" s="263"/>
      <c r="AAZ575" s="263"/>
      <c r="ABA575" s="263"/>
      <c r="ABB575" s="263"/>
      <c r="ABC575" s="263"/>
      <c r="ABD575" s="263"/>
      <c r="ABE575" s="263"/>
      <c r="ABF575" s="263"/>
      <c r="ABG575" s="263"/>
      <c r="ABH575" s="263"/>
      <c r="ABI575" s="263"/>
      <c r="ABJ575" s="263"/>
      <c r="ABK575" s="263"/>
      <c r="ABL575" s="263"/>
      <c r="ABM575" s="263"/>
      <c r="ABN575" s="263"/>
      <c r="ABO575" s="263"/>
      <c r="ABP575" s="263"/>
      <c r="ABQ575" s="263"/>
      <c r="ABR575" s="263"/>
      <c r="ABS575" s="263"/>
      <c r="ABT575" s="263"/>
      <c r="ABU575" s="263"/>
      <c r="ABV575" s="263"/>
      <c r="ABW575" s="263"/>
      <c r="ABX575" s="263"/>
      <c r="ABY575" s="263"/>
      <c r="ABZ575" s="263"/>
      <c r="ACA575" s="263"/>
      <c r="ACB575" s="263"/>
      <c r="ACC575" s="263"/>
      <c r="ACD575" s="263"/>
      <c r="ACE575" s="263"/>
      <c r="ACF575" s="263"/>
      <c r="ACG575" s="263"/>
      <c r="ACH575" s="263"/>
      <c r="ACI575" s="263"/>
      <c r="ACJ575" s="263"/>
      <c r="ACK575" s="263"/>
      <c r="ACL575" s="263"/>
      <c r="ACM575" s="263"/>
      <c r="ACN575" s="263"/>
      <c r="ACO575" s="263"/>
      <c r="ACP575" s="263"/>
      <c r="ACQ575" s="263"/>
      <c r="ACR575" s="263"/>
      <c r="ACS575" s="263"/>
      <c r="ACT575" s="263"/>
      <c r="ACU575" s="263"/>
      <c r="ACV575" s="263"/>
      <c r="ACW575" s="263"/>
      <c r="ACX575" s="263"/>
      <c r="ACY575" s="263"/>
      <c r="ACZ575" s="263"/>
      <c r="ADA575" s="263"/>
      <c r="ADB575" s="263"/>
      <c r="ADC575" s="263"/>
      <c r="ADD575" s="263"/>
      <c r="ADE575" s="263"/>
      <c r="ADF575" s="263"/>
      <c r="ADG575" s="263"/>
      <c r="ADH575" s="263"/>
      <c r="ADI575" s="263"/>
      <c r="ADJ575" s="263"/>
      <c r="ADK575" s="263"/>
      <c r="ADL575" s="263"/>
      <c r="ADM575" s="263"/>
      <c r="ADN575" s="263"/>
      <c r="ADO575" s="263"/>
      <c r="ADP575" s="263"/>
      <c r="ADQ575" s="263"/>
      <c r="ADR575" s="263"/>
      <c r="ADS575" s="263"/>
      <c r="ADT575" s="263"/>
      <c r="ADU575" s="263"/>
      <c r="ADV575" s="263"/>
      <c r="ADW575" s="263"/>
      <c r="ADX575" s="263"/>
      <c r="ADY575" s="263"/>
      <c r="ADZ575" s="263"/>
      <c r="AEA575" s="263"/>
      <c r="AEB575" s="263"/>
      <c r="AEC575" s="263"/>
      <c r="AED575" s="263"/>
      <c r="AEE575" s="263"/>
      <c r="AEF575" s="263"/>
      <c r="AEG575" s="263"/>
      <c r="AEH575" s="263"/>
      <c r="AEI575" s="263"/>
      <c r="AEJ575" s="263"/>
      <c r="AEK575" s="263"/>
      <c r="AEL575" s="263"/>
      <c r="AEM575" s="263"/>
      <c r="AEN575" s="263"/>
      <c r="AEO575" s="263"/>
      <c r="AEP575" s="263"/>
      <c r="AEQ575" s="263"/>
      <c r="AER575" s="263"/>
      <c r="AES575" s="263"/>
      <c r="AET575" s="263"/>
      <c r="AEU575" s="263"/>
      <c r="AEV575" s="263"/>
      <c r="AEW575" s="263"/>
      <c r="AEX575" s="263"/>
      <c r="AEY575" s="263"/>
      <c r="AEZ575" s="263"/>
      <c r="AFA575" s="263"/>
      <c r="AFB575" s="263"/>
      <c r="AFC575" s="263"/>
      <c r="AFD575" s="263"/>
      <c r="AFE575" s="263"/>
      <c r="AFF575" s="263"/>
      <c r="AFG575" s="263"/>
      <c r="AFH575" s="263"/>
      <c r="AFI575" s="263"/>
      <c r="AFJ575" s="263"/>
      <c r="AFK575" s="263"/>
      <c r="AFL575" s="263"/>
      <c r="AFM575" s="263"/>
      <c r="AFN575" s="263"/>
      <c r="AFO575" s="263"/>
      <c r="AFP575" s="263"/>
      <c r="AFQ575" s="263"/>
      <c r="AFR575" s="263"/>
      <c r="AFS575" s="263"/>
      <c r="AFT575" s="263"/>
      <c r="AFU575" s="263"/>
      <c r="AFV575" s="263"/>
      <c r="AFW575" s="263"/>
      <c r="AFX575" s="263"/>
      <c r="AFY575" s="263"/>
      <c r="AFZ575" s="263"/>
      <c r="AGA575" s="263"/>
      <c r="AGB575" s="263"/>
      <c r="AGC575" s="263"/>
      <c r="AGD575" s="263"/>
      <c r="AGE575" s="263"/>
      <c r="AGF575" s="263"/>
      <c r="AGG575" s="263"/>
      <c r="AGH575" s="263"/>
      <c r="AGI575" s="263"/>
      <c r="AGJ575" s="263"/>
      <c r="AGK575" s="263"/>
      <c r="AGL575" s="263"/>
      <c r="AGM575" s="263"/>
      <c r="AGN575" s="263"/>
      <c r="AGO575" s="263"/>
      <c r="AGP575" s="263"/>
      <c r="AGQ575" s="263"/>
      <c r="AGR575" s="263"/>
      <c r="AGS575" s="263"/>
      <c r="AGT575" s="263"/>
      <c r="AGU575" s="263"/>
      <c r="AGV575" s="263"/>
      <c r="AGW575" s="263"/>
      <c r="AGX575" s="263"/>
      <c r="AGY575" s="263"/>
      <c r="AGZ575" s="263"/>
      <c r="AHA575" s="263"/>
      <c r="AHB575" s="263"/>
      <c r="AHC575" s="263"/>
      <c r="AHD575" s="263"/>
      <c r="AHE575" s="263"/>
      <c r="AHF575" s="263"/>
      <c r="AHG575" s="263"/>
      <c r="AHH575" s="263"/>
      <c r="AHI575" s="263"/>
      <c r="AHJ575" s="263"/>
      <c r="AHK575" s="263"/>
      <c r="AHL575" s="263"/>
      <c r="AHM575" s="263"/>
      <c r="AHN575" s="263"/>
      <c r="AHO575" s="263"/>
      <c r="AHP575" s="263"/>
      <c r="AHQ575" s="263"/>
      <c r="AHR575" s="263"/>
      <c r="AHS575" s="263"/>
      <c r="AHT575" s="263"/>
      <c r="AHU575" s="263"/>
      <c r="AHV575" s="263"/>
      <c r="AHW575" s="263"/>
      <c r="AHX575" s="263"/>
      <c r="AHY575" s="263"/>
      <c r="AHZ575" s="263"/>
      <c r="AIA575" s="263"/>
      <c r="AIB575" s="263"/>
      <c r="AIC575" s="263"/>
      <c r="AID575" s="263"/>
      <c r="AIE575" s="263"/>
      <c r="AIF575" s="263"/>
      <c r="AIG575" s="263"/>
      <c r="AIH575" s="263"/>
      <c r="AII575" s="263"/>
      <c r="AIJ575" s="263"/>
      <c r="AIK575" s="263"/>
      <c r="AIL575" s="263"/>
      <c r="AIM575" s="263"/>
      <c r="AIN575" s="263"/>
      <c r="AIO575" s="263"/>
      <c r="AIP575" s="263"/>
      <c r="AIQ575" s="263"/>
      <c r="AIR575" s="263"/>
      <c r="AIS575" s="263"/>
      <c r="AIT575" s="263"/>
      <c r="AIU575" s="263"/>
      <c r="AIV575" s="263"/>
      <c r="AIW575" s="263"/>
      <c r="AIX575" s="263"/>
      <c r="AIY575" s="263"/>
      <c r="AIZ575" s="263"/>
      <c r="AJA575" s="263"/>
      <c r="AJB575" s="263"/>
      <c r="AJC575" s="263"/>
      <c r="AJD575" s="263"/>
      <c r="AJE575" s="263"/>
      <c r="AJF575" s="263"/>
      <c r="AJG575" s="263"/>
      <c r="AJH575" s="263"/>
      <c r="AJI575" s="263"/>
      <c r="AJJ575" s="263"/>
      <c r="AJK575" s="263"/>
      <c r="AJL575" s="263"/>
      <c r="AJM575" s="263"/>
      <c r="AJN575" s="263"/>
      <c r="AJO575" s="263"/>
      <c r="AJP575" s="263"/>
      <c r="AJQ575" s="263"/>
      <c r="AJR575" s="263"/>
      <c r="AJS575" s="263"/>
      <c r="AJT575" s="263"/>
      <c r="AJU575" s="263"/>
      <c r="AJV575" s="263"/>
      <c r="AJW575" s="263"/>
      <c r="AJX575" s="263"/>
      <c r="AJY575" s="263"/>
      <c r="AJZ575" s="263"/>
      <c r="AKA575" s="263"/>
      <c r="AKB575" s="263"/>
      <c r="AKC575" s="263"/>
      <c r="AKD575" s="263"/>
      <c r="AKE575" s="263"/>
      <c r="AKF575" s="263"/>
      <c r="AKG575" s="263"/>
      <c r="AKH575" s="263"/>
      <c r="AKI575" s="263"/>
      <c r="AKJ575" s="263"/>
      <c r="AKK575" s="263"/>
      <c r="AKL575" s="263"/>
      <c r="AKM575" s="263"/>
      <c r="AKN575" s="263"/>
      <c r="AKO575" s="263"/>
      <c r="AKP575" s="263"/>
      <c r="AKQ575" s="263"/>
      <c r="AKR575" s="263"/>
      <c r="AKS575" s="263"/>
      <c r="AKT575" s="263"/>
      <c r="AKU575" s="263"/>
      <c r="AKV575" s="263"/>
      <c r="AKW575" s="263"/>
      <c r="AKX575" s="263"/>
      <c r="AKY575" s="263"/>
      <c r="AKZ575" s="263"/>
      <c r="ALA575" s="263"/>
      <c r="ALB575" s="263"/>
      <c r="ALC575" s="263"/>
      <c r="ALD575" s="263"/>
      <c r="ALE575" s="263"/>
      <c r="ALF575" s="263"/>
      <c r="ALG575" s="263"/>
      <c r="ALH575" s="263"/>
      <c r="ALI575" s="263"/>
      <c r="ALJ575" s="263"/>
      <c r="ALK575" s="263"/>
      <c r="ALL575" s="263"/>
      <c r="ALM575" s="263"/>
      <c r="ALN575" s="263"/>
      <c r="ALO575" s="263"/>
      <c r="ALP575" s="263"/>
      <c r="ALQ575" s="263"/>
      <c r="ALR575" s="263"/>
      <c r="ALS575" s="263"/>
      <c r="ALT575" s="263"/>
      <c r="ALU575" s="263"/>
      <c r="ALV575" s="263"/>
      <c r="ALW575" s="263"/>
      <c r="ALX575" s="263"/>
      <c r="ALY575" s="263"/>
      <c r="ALZ575" s="263"/>
      <c r="AMA575" s="263"/>
      <c r="AMB575" s="263"/>
      <c r="AMC575" s="263"/>
      <c r="AMD575" s="263"/>
      <c r="AME575" s="263"/>
      <c r="AMF575" s="263"/>
      <c r="AMG575" s="263"/>
      <c r="AMH575" s="263"/>
      <c r="AMI575" s="263"/>
      <c r="AMJ575" s="263"/>
      <c r="AMK575" s="263"/>
      <c r="AML575" s="263"/>
      <c r="AMM575" s="263"/>
      <c r="AMN575" s="263"/>
      <c r="AMO575" s="263"/>
      <c r="AMP575" s="263"/>
      <c r="AMQ575" s="263"/>
      <c r="AMR575" s="263"/>
      <c r="AMS575" s="263"/>
      <c r="AMT575" s="263"/>
      <c r="AMU575" s="263"/>
      <c r="AMV575" s="263"/>
      <c r="AMW575" s="263"/>
      <c r="AMX575" s="263"/>
      <c r="AMY575" s="263"/>
      <c r="AMZ575" s="263"/>
      <c r="ANA575" s="263"/>
      <c r="ANB575" s="263"/>
      <c r="ANC575" s="263"/>
      <c r="AND575" s="263"/>
      <c r="ANE575" s="263"/>
      <c r="ANF575" s="263"/>
      <c r="ANG575" s="263"/>
      <c r="ANH575" s="263"/>
      <c r="ANI575" s="263"/>
      <c r="ANJ575" s="263"/>
      <c r="ANK575" s="263"/>
      <c r="ANL575" s="263"/>
      <c r="ANM575" s="263"/>
      <c r="ANN575" s="263"/>
      <c r="ANO575" s="263"/>
      <c r="ANP575" s="263"/>
      <c r="ANQ575" s="263"/>
      <c r="ANR575" s="263"/>
      <c r="ANS575" s="263"/>
      <c r="ANT575" s="263"/>
      <c r="ANU575" s="263"/>
      <c r="ANV575" s="263"/>
      <c r="ANW575" s="263"/>
      <c r="ANX575" s="263"/>
      <c r="ANY575" s="263"/>
      <c r="ANZ575" s="263"/>
      <c r="AOA575" s="263"/>
      <c r="AOB575" s="263"/>
      <c r="AOC575" s="263"/>
      <c r="AOD575" s="263"/>
      <c r="AOE575" s="263"/>
      <c r="AOF575" s="263"/>
      <c r="AOG575" s="263"/>
      <c r="AOH575" s="263"/>
      <c r="AOI575" s="263"/>
      <c r="AOJ575" s="263"/>
      <c r="AOK575" s="263"/>
      <c r="AOL575" s="263"/>
      <c r="AOM575" s="263"/>
      <c r="AON575" s="263"/>
      <c r="AOO575" s="263"/>
      <c r="AOP575" s="263"/>
      <c r="AOQ575" s="263"/>
      <c r="AOR575" s="263"/>
      <c r="AOS575" s="263"/>
      <c r="AOT575" s="263"/>
      <c r="AOU575" s="263"/>
    </row>
    <row r="576" spans="1:1087" s="264" customFormat="1">
      <c r="A576" s="332"/>
      <c r="B576" s="328"/>
      <c r="C576" s="292"/>
      <c r="D576" s="292"/>
      <c r="E576" s="292"/>
      <c r="F576" s="333"/>
      <c r="G576" s="334"/>
      <c r="H576" s="334"/>
      <c r="I576" s="335"/>
      <c r="J576" s="292"/>
      <c r="K576" s="336"/>
      <c r="L576" s="292"/>
      <c r="N576" s="263"/>
      <c r="O576" s="263"/>
      <c r="P576" s="263"/>
      <c r="Q576" s="263"/>
      <c r="R576" s="263"/>
      <c r="S576" s="263"/>
      <c r="T576" s="263"/>
      <c r="U576" s="263"/>
      <c r="V576" s="263"/>
      <c r="W576" s="263"/>
      <c r="X576" s="263"/>
      <c r="Y576" s="263"/>
      <c r="Z576" s="263"/>
      <c r="AA576" s="263"/>
      <c r="AB576" s="263"/>
      <c r="AC576" s="263"/>
      <c r="AD576" s="263"/>
      <c r="AE576" s="263"/>
      <c r="AF576" s="263"/>
      <c r="AG576" s="263"/>
      <c r="AH576" s="263"/>
      <c r="AI576" s="263"/>
      <c r="AJ576" s="263"/>
      <c r="AK576" s="263"/>
      <c r="AL576" s="263"/>
      <c r="AM576" s="263"/>
      <c r="AN576" s="263"/>
      <c r="AO576" s="263"/>
      <c r="AP576" s="263"/>
      <c r="AQ576" s="263"/>
      <c r="AR576" s="263"/>
      <c r="AS576" s="263"/>
      <c r="AT576" s="263"/>
      <c r="AU576" s="263"/>
      <c r="AV576" s="263"/>
      <c r="AW576" s="263"/>
      <c r="AX576" s="263"/>
      <c r="AY576" s="263"/>
      <c r="AZ576" s="263"/>
      <c r="BA576" s="263"/>
      <c r="BB576" s="263"/>
      <c r="BC576" s="263"/>
      <c r="BD576" s="263"/>
      <c r="BE576" s="263"/>
      <c r="BF576" s="263"/>
      <c r="BG576" s="263"/>
      <c r="BH576" s="263"/>
      <c r="BI576" s="263"/>
      <c r="BJ576" s="263"/>
      <c r="BK576" s="263"/>
      <c r="BL576" s="263"/>
      <c r="BM576" s="263"/>
      <c r="BN576" s="263"/>
      <c r="BO576" s="263"/>
      <c r="BP576" s="263"/>
      <c r="BQ576" s="263"/>
      <c r="BR576" s="263"/>
      <c r="BS576" s="263"/>
      <c r="BT576" s="263"/>
      <c r="BU576" s="263"/>
      <c r="BV576" s="263"/>
      <c r="BW576" s="263"/>
      <c r="BX576" s="263"/>
      <c r="BY576" s="263"/>
      <c r="BZ576" s="263"/>
      <c r="CA576" s="263"/>
      <c r="CB576" s="263"/>
      <c r="CC576" s="263"/>
      <c r="CD576" s="263"/>
      <c r="CE576" s="263"/>
      <c r="CF576" s="263"/>
      <c r="CG576" s="263"/>
      <c r="CH576" s="263"/>
      <c r="CI576" s="263"/>
      <c r="CJ576" s="263"/>
      <c r="CK576" s="263"/>
      <c r="CL576" s="263"/>
      <c r="CM576" s="263"/>
      <c r="CN576" s="263"/>
      <c r="CO576" s="263"/>
      <c r="CP576" s="263"/>
      <c r="CQ576" s="263"/>
      <c r="CR576" s="263"/>
      <c r="CS576" s="263"/>
      <c r="CT576" s="263"/>
      <c r="CU576" s="263"/>
      <c r="CV576" s="263"/>
      <c r="CW576" s="263"/>
      <c r="CX576" s="263"/>
      <c r="CY576" s="263"/>
      <c r="CZ576" s="263"/>
      <c r="DA576" s="263"/>
      <c r="DB576" s="263"/>
      <c r="DC576" s="263"/>
      <c r="DD576" s="263"/>
      <c r="DE576" s="263"/>
      <c r="DF576" s="263"/>
      <c r="DG576" s="263"/>
      <c r="DH576" s="263"/>
      <c r="DI576" s="263"/>
      <c r="DJ576" s="263"/>
      <c r="DK576" s="263"/>
      <c r="DL576" s="263"/>
      <c r="DM576" s="263"/>
      <c r="DN576" s="263"/>
      <c r="DO576" s="263"/>
      <c r="DP576" s="263"/>
      <c r="DQ576" s="263"/>
      <c r="DR576" s="263"/>
      <c r="DS576" s="263"/>
      <c r="DT576" s="263"/>
      <c r="DU576" s="263"/>
      <c r="DV576" s="263"/>
      <c r="DW576" s="263"/>
      <c r="DX576" s="263"/>
      <c r="DY576" s="263"/>
      <c r="DZ576" s="263"/>
      <c r="EA576" s="263"/>
      <c r="EB576" s="263"/>
      <c r="EC576" s="263"/>
      <c r="ED576" s="263"/>
      <c r="EE576" s="263"/>
      <c r="EF576" s="263"/>
      <c r="EG576" s="263"/>
      <c r="EH576" s="263"/>
      <c r="EI576" s="263"/>
      <c r="EJ576" s="263"/>
      <c r="EK576" s="263"/>
      <c r="EL576" s="263"/>
      <c r="EM576" s="263"/>
      <c r="EN576" s="263"/>
      <c r="EO576" s="263"/>
      <c r="EP576" s="263"/>
      <c r="EQ576" s="263"/>
      <c r="ER576" s="263"/>
      <c r="ES576" s="263"/>
      <c r="ET576" s="263"/>
      <c r="EU576" s="263"/>
      <c r="EV576" s="263"/>
      <c r="EW576" s="263"/>
      <c r="EX576" s="263"/>
      <c r="EY576" s="263"/>
      <c r="EZ576" s="263"/>
      <c r="FA576" s="263"/>
      <c r="FB576" s="263"/>
      <c r="FC576" s="263"/>
      <c r="FD576" s="263"/>
      <c r="FE576" s="263"/>
      <c r="FF576" s="263"/>
      <c r="FG576" s="263"/>
      <c r="FH576" s="263"/>
      <c r="FI576" s="263"/>
      <c r="FJ576" s="263"/>
      <c r="FK576" s="263"/>
      <c r="FL576" s="263"/>
      <c r="FM576" s="263"/>
      <c r="FN576" s="263"/>
      <c r="FO576" s="263"/>
      <c r="FP576" s="263"/>
      <c r="FQ576" s="263"/>
      <c r="FR576" s="263"/>
      <c r="FS576" s="263"/>
      <c r="FT576" s="263"/>
      <c r="FU576" s="263"/>
      <c r="FV576" s="263"/>
      <c r="FW576" s="263"/>
      <c r="FX576" s="263"/>
      <c r="FY576" s="263"/>
      <c r="FZ576" s="263"/>
      <c r="GA576" s="263"/>
      <c r="GB576" s="263"/>
      <c r="GC576" s="263"/>
      <c r="GD576" s="263"/>
      <c r="GE576" s="263"/>
      <c r="GF576" s="263"/>
      <c r="GG576" s="263"/>
      <c r="GH576" s="263"/>
      <c r="GI576" s="263"/>
      <c r="GJ576" s="263"/>
      <c r="GK576" s="263"/>
      <c r="GL576" s="263"/>
      <c r="GM576" s="263"/>
      <c r="GN576" s="263"/>
      <c r="GO576" s="263"/>
      <c r="GP576" s="263"/>
      <c r="GQ576" s="263"/>
      <c r="GR576" s="263"/>
      <c r="GS576" s="263"/>
      <c r="GT576" s="263"/>
      <c r="GU576" s="263"/>
      <c r="GV576" s="263"/>
      <c r="GW576" s="263"/>
      <c r="GX576" s="263"/>
      <c r="GY576" s="263"/>
      <c r="GZ576" s="263"/>
      <c r="HA576" s="263"/>
      <c r="HB576" s="263"/>
      <c r="HC576" s="263"/>
      <c r="HD576" s="263"/>
      <c r="HE576" s="263"/>
      <c r="HF576" s="263"/>
      <c r="HG576" s="263"/>
      <c r="HH576" s="263"/>
      <c r="HI576" s="263"/>
      <c r="HJ576" s="263"/>
      <c r="HK576" s="263"/>
      <c r="HL576" s="263"/>
      <c r="HM576" s="263"/>
      <c r="HN576" s="263"/>
      <c r="HO576" s="263"/>
      <c r="HP576" s="263"/>
      <c r="HQ576" s="263"/>
      <c r="HR576" s="263"/>
      <c r="HS576" s="263"/>
      <c r="HT576" s="263"/>
      <c r="HU576" s="263"/>
      <c r="HV576" s="263"/>
      <c r="HW576" s="263"/>
      <c r="HX576" s="263"/>
      <c r="HY576" s="263"/>
      <c r="HZ576" s="263"/>
      <c r="IA576" s="263"/>
      <c r="IB576" s="263"/>
      <c r="IC576" s="263"/>
      <c r="ID576" s="263"/>
      <c r="IE576" s="263"/>
      <c r="IF576" s="263"/>
      <c r="IG576" s="263"/>
      <c r="IH576" s="263"/>
      <c r="II576" s="263"/>
      <c r="IJ576" s="263"/>
      <c r="IK576" s="263"/>
      <c r="IL576" s="263"/>
      <c r="IM576" s="263"/>
      <c r="IN576" s="263"/>
      <c r="IO576" s="263"/>
      <c r="IP576" s="263"/>
      <c r="IQ576" s="263"/>
      <c r="IR576" s="263"/>
      <c r="IS576" s="263"/>
      <c r="IT576" s="263"/>
      <c r="IU576" s="263"/>
      <c r="IV576" s="263"/>
      <c r="IW576" s="263"/>
      <c r="IX576" s="263"/>
      <c r="IY576" s="263"/>
      <c r="IZ576" s="263"/>
      <c r="JA576" s="263"/>
      <c r="JB576" s="263"/>
      <c r="JC576" s="263"/>
      <c r="JD576" s="263"/>
      <c r="JE576" s="263"/>
      <c r="JF576" s="263"/>
      <c r="JG576" s="263"/>
      <c r="JH576" s="263"/>
      <c r="JI576" s="263"/>
      <c r="JJ576" s="263"/>
      <c r="JK576" s="263"/>
      <c r="JL576" s="263"/>
      <c r="JM576" s="263"/>
      <c r="JN576" s="263"/>
      <c r="JO576" s="263"/>
      <c r="JP576" s="263"/>
      <c r="JQ576" s="263"/>
      <c r="JR576" s="263"/>
      <c r="JS576" s="263"/>
      <c r="JT576" s="263"/>
      <c r="JU576" s="263"/>
      <c r="JV576" s="263"/>
      <c r="JW576" s="263"/>
      <c r="JX576" s="263"/>
      <c r="JY576" s="263"/>
      <c r="JZ576" s="263"/>
      <c r="KA576" s="263"/>
      <c r="KB576" s="263"/>
      <c r="KC576" s="263"/>
      <c r="KD576" s="263"/>
      <c r="KE576" s="263"/>
      <c r="KF576" s="263"/>
      <c r="KG576" s="263"/>
      <c r="KH576" s="263"/>
      <c r="KI576" s="263"/>
      <c r="KJ576" s="263"/>
      <c r="KK576" s="263"/>
      <c r="KL576" s="263"/>
      <c r="KM576" s="263"/>
      <c r="KN576" s="263"/>
      <c r="KO576" s="263"/>
      <c r="KP576" s="263"/>
      <c r="KQ576" s="263"/>
      <c r="KR576" s="263"/>
      <c r="KS576" s="263"/>
      <c r="KT576" s="263"/>
      <c r="KU576" s="263"/>
      <c r="KV576" s="263"/>
      <c r="KW576" s="263"/>
      <c r="KX576" s="263"/>
      <c r="KY576" s="263"/>
      <c r="KZ576" s="263"/>
      <c r="LA576" s="263"/>
      <c r="LB576" s="263"/>
      <c r="LC576" s="263"/>
      <c r="LD576" s="263"/>
      <c r="LE576" s="263"/>
      <c r="LF576" s="263"/>
      <c r="LG576" s="263"/>
      <c r="LH576" s="263"/>
      <c r="LI576" s="263"/>
      <c r="LJ576" s="263"/>
      <c r="LK576" s="263"/>
      <c r="LL576" s="263"/>
      <c r="LM576" s="263"/>
      <c r="LN576" s="263"/>
      <c r="LO576" s="263"/>
      <c r="LP576" s="263"/>
      <c r="LQ576" s="263"/>
      <c r="LR576" s="263"/>
      <c r="LS576" s="263"/>
      <c r="LT576" s="263"/>
      <c r="LU576" s="263"/>
      <c r="LV576" s="263"/>
      <c r="LW576" s="263"/>
      <c r="LX576" s="263"/>
      <c r="LY576" s="263"/>
      <c r="LZ576" s="263"/>
      <c r="MA576" s="263"/>
      <c r="MB576" s="263"/>
      <c r="MC576" s="263"/>
      <c r="MD576" s="263"/>
      <c r="ME576" s="263"/>
      <c r="MF576" s="263"/>
      <c r="MG576" s="263"/>
      <c r="MH576" s="263"/>
      <c r="MI576" s="263"/>
      <c r="MJ576" s="263"/>
      <c r="MK576" s="263"/>
      <c r="ML576" s="263"/>
      <c r="MM576" s="263"/>
      <c r="MN576" s="263"/>
      <c r="MO576" s="263"/>
      <c r="MP576" s="263"/>
      <c r="MQ576" s="263"/>
      <c r="MR576" s="263"/>
      <c r="MS576" s="263"/>
      <c r="MT576" s="263"/>
      <c r="MU576" s="263"/>
      <c r="MV576" s="263"/>
      <c r="MW576" s="263"/>
      <c r="MX576" s="263"/>
      <c r="MY576" s="263"/>
      <c r="MZ576" s="263"/>
      <c r="NA576" s="263"/>
      <c r="NB576" s="263"/>
      <c r="NC576" s="263"/>
      <c r="ND576" s="263"/>
      <c r="NE576" s="263"/>
      <c r="NF576" s="263"/>
      <c r="NG576" s="263"/>
      <c r="NH576" s="263"/>
      <c r="NI576" s="263"/>
      <c r="NJ576" s="263"/>
      <c r="NK576" s="263"/>
      <c r="NL576" s="263"/>
      <c r="NM576" s="263"/>
      <c r="NN576" s="263"/>
      <c r="NO576" s="263"/>
      <c r="NP576" s="263"/>
      <c r="NQ576" s="263"/>
      <c r="NR576" s="263"/>
      <c r="NS576" s="263"/>
      <c r="NT576" s="263"/>
      <c r="NU576" s="263"/>
      <c r="NV576" s="263"/>
      <c r="NW576" s="263"/>
      <c r="NX576" s="263"/>
      <c r="NY576" s="263"/>
      <c r="NZ576" s="263"/>
      <c r="OA576" s="263"/>
      <c r="OB576" s="263"/>
      <c r="OC576" s="263"/>
      <c r="OD576" s="263"/>
      <c r="OE576" s="263"/>
      <c r="OF576" s="263"/>
      <c r="OG576" s="263"/>
      <c r="OH576" s="263"/>
      <c r="OI576" s="263"/>
      <c r="OJ576" s="263"/>
      <c r="OK576" s="263"/>
      <c r="OL576" s="263"/>
      <c r="OM576" s="263"/>
      <c r="ON576" s="263"/>
      <c r="OO576" s="263"/>
      <c r="OP576" s="263"/>
      <c r="OQ576" s="263"/>
      <c r="OR576" s="263"/>
      <c r="OS576" s="263"/>
      <c r="OT576" s="263"/>
      <c r="OU576" s="263"/>
      <c r="OV576" s="263"/>
      <c r="OW576" s="263"/>
      <c r="OX576" s="263"/>
      <c r="OY576" s="263"/>
      <c r="OZ576" s="263"/>
      <c r="PA576" s="263"/>
      <c r="PB576" s="263"/>
      <c r="PC576" s="263"/>
      <c r="PD576" s="263"/>
      <c r="PE576" s="263"/>
      <c r="PF576" s="263"/>
      <c r="PG576" s="263"/>
      <c r="PH576" s="263"/>
      <c r="PI576" s="263"/>
      <c r="PJ576" s="263"/>
      <c r="PK576" s="263"/>
      <c r="PL576" s="263"/>
      <c r="PM576" s="263"/>
      <c r="PN576" s="263"/>
      <c r="PO576" s="263"/>
      <c r="PP576" s="263"/>
      <c r="PQ576" s="263"/>
      <c r="PR576" s="263"/>
      <c r="PS576" s="263"/>
      <c r="PT576" s="263"/>
      <c r="PU576" s="263"/>
      <c r="PV576" s="263"/>
      <c r="PW576" s="263"/>
      <c r="PX576" s="263"/>
      <c r="PY576" s="263"/>
      <c r="PZ576" s="263"/>
      <c r="QA576" s="263"/>
      <c r="QB576" s="263"/>
      <c r="QC576" s="263"/>
      <c r="QD576" s="263"/>
      <c r="QE576" s="263"/>
      <c r="QF576" s="263"/>
      <c r="QG576" s="263"/>
      <c r="QH576" s="263"/>
      <c r="QI576" s="263"/>
      <c r="QJ576" s="263"/>
      <c r="QK576" s="263"/>
      <c r="QL576" s="263"/>
      <c r="QM576" s="263"/>
      <c r="QN576" s="263"/>
      <c r="QO576" s="263"/>
      <c r="QP576" s="263"/>
      <c r="QQ576" s="263"/>
      <c r="QR576" s="263"/>
      <c r="QS576" s="263"/>
      <c r="QT576" s="263"/>
      <c r="QU576" s="263"/>
      <c r="QV576" s="263"/>
      <c r="QW576" s="263"/>
      <c r="QX576" s="263"/>
      <c r="QY576" s="263"/>
      <c r="QZ576" s="263"/>
      <c r="RA576" s="263"/>
      <c r="RB576" s="263"/>
      <c r="RC576" s="263"/>
      <c r="RD576" s="263"/>
      <c r="RE576" s="263"/>
      <c r="RF576" s="263"/>
      <c r="RG576" s="263"/>
      <c r="RH576" s="263"/>
      <c r="RI576" s="263"/>
      <c r="RJ576" s="263"/>
      <c r="RK576" s="263"/>
      <c r="RL576" s="263"/>
      <c r="RM576" s="263"/>
      <c r="RN576" s="263"/>
      <c r="RO576" s="263"/>
      <c r="RP576" s="263"/>
      <c r="RQ576" s="263"/>
      <c r="RR576" s="263"/>
      <c r="RS576" s="263"/>
      <c r="RT576" s="263"/>
      <c r="RU576" s="263"/>
      <c r="RV576" s="263"/>
      <c r="RW576" s="263"/>
      <c r="RX576" s="263"/>
      <c r="RY576" s="263"/>
      <c r="RZ576" s="263"/>
      <c r="SA576" s="263"/>
      <c r="SB576" s="263"/>
      <c r="SC576" s="263"/>
      <c r="SD576" s="263"/>
      <c r="SE576" s="263"/>
      <c r="SF576" s="263"/>
      <c r="SG576" s="263"/>
      <c r="SH576" s="263"/>
      <c r="SI576" s="263"/>
      <c r="SJ576" s="263"/>
      <c r="SK576" s="263"/>
      <c r="SL576" s="263"/>
      <c r="SM576" s="263"/>
      <c r="SN576" s="263"/>
      <c r="SO576" s="263"/>
      <c r="SP576" s="263"/>
      <c r="SQ576" s="263"/>
      <c r="SR576" s="263"/>
      <c r="SS576" s="263"/>
      <c r="ST576" s="263"/>
      <c r="SU576" s="263"/>
      <c r="SV576" s="263"/>
      <c r="SW576" s="263"/>
      <c r="SX576" s="263"/>
      <c r="SY576" s="263"/>
      <c r="SZ576" s="263"/>
      <c r="TA576" s="263"/>
      <c r="TB576" s="263"/>
      <c r="TC576" s="263"/>
      <c r="TD576" s="263"/>
      <c r="TE576" s="263"/>
      <c r="TF576" s="263"/>
      <c r="TG576" s="263"/>
      <c r="TH576" s="263"/>
      <c r="TI576" s="263"/>
      <c r="TJ576" s="263"/>
      <c r="TK576" s="263"/>
      <c r="TL576" s="263"/>
      <c r="TM576" s="263"/>
      <c r="TN576" s="263"/>
      <c r="TO576" s="263"/>
      <c r="TP576" s="263"/>
      <c r="TQ576" s="263"/>
      <c r="TR576" s="263"/>
      <c r="TS576" s="263"/>
      <c r="TT576" s="263"/>
      <c r="TU576" s="263"/>
      <c r="TV576" s="263"/>
      <c r="TW576" s="263"/>
      <c r="TX576" s="263"/>
      <c r="TY576" s="263"/>
      <c r="TZ576" s="263"/>
      <c r="UA576" s="263"/>
      <c r="UB576" s="263"/>
      <c r="UC576" s="263"/>
      <c r="UD576" s="263"/>
      <c r="UE576" s="263"/>
      <c r="UF576" s="263"/>
      <c r="UG576" s="263"/>
      <c r="UH576" s="263"/>
      <c r="UI576" s="263"/>
      <c r="UJ576" s="263"/>
      <c r="UK576" s="263"/>
      <c r="UL576" s="263"/>
      <c r="UM576" s="263"/>
      <c r="UN576" s="263"/>
      <c r="UO576" s="263"/>
      <c r="UP576" s="263"/>
      <c r="UQ576" s="263"/>
      <c r="UR576" s="263"/>
      <c r="US576" s="263"/>
      <c r="UT576" s="263"/>
      <c r="UU576" s="263"/>
      <c r="UV576" s="263"/>
      <c r="UW576" s="263"/>
      <c r="UX576" s="263"/>
      <c r="UY576" s="263"/>
      <c r="UZ576" s="263"/>
      <c r="VA576" s="263"/>
      <c r="VB576" s="263"/>
      <c r="VC576" s="263"/>
      <c r="VD576" s="263"/>
      <c r="VE576" s="263"/>
      <c r="VF576" s="263"/>
      <c r="VG576" s="263"/>
      <c r="VH576" s="263"/>
      <c r="VI576" s="263"/>
      <c r="VJ576" s="263"/>
      <c r="VK576" s="263"/>
      <c r="VL576" s="263"/>
      <c r="VM576" s="263"/>
      <c r="VN576" s="263"/>
      <c r="VO576" s="263"/>
      <c r="VP576" s="263"/>
      <c r="VQ576" s="263"/>
      <c r="VR576" s="263"/>
      <c r="VS576" s="263"/>
      <c r="VT576" s="263"/>
      <c r="VU576" s="263"/>
      <c r="VV576" s="263"/>
      <c r="VW576" s="263"/>
      <c r="VX576" s="263"/>
      <c r="VY576" s="263"/>
      <c r="VZ576" s="263"/>
      <c r="WA576" s="263"/>
      <c r="WB576" s="263"/>
      <c r="WC576" s="263"/>
      <c r="WD576" s="263"/>
      <c r="WE576" s="263"/>
      <c r="WF576" s="263"/>
      <c r="WG576" s="263"/>
      <c r="WH576" s="263"/>
      <c r="WI576" s="263"/>
      <c r="WJ576" s="263"/>
      <c r="WK576" s="263"/>
      <c r="WL576" s="263"/>
      <c r="WM576" s="263"/>
      <c r="WN576" s="263"/>
      <c r="WO576" s="263"/>
      <c r="WP576" s="263"/>
      <c r="WQ576" s="263"/>
      <c r="WR576" s="263"/>
      <c r="WS576" s="263"/>
      <c r="WT576" s="263"/>
      <c r="WU576" s="263"/>
      <c r="WV576" s="263"/>
      <c r="WW576" s="263"/>
      <c r="WX576" s="263"/>
      <c r="WY576" s="263"/>
      <c r="WZ576" s="263"/>
      <c r="XA576" s="263"/>
      <c r="XB576" s="263"/>
      <c r="XC576" s="263"/>
      <c r="XD576" s="263"/>
      <c r="XE576" s="263"/>
      <c r="XF576" s="263"/>
      <c r="XG576" s="263"/>
      <c r="XH576" s="263"/>
      <c r="XI576" s="263"/>
      <c r="XJ576" s="263"/>
      <c r="XK576" s="263"/>
      <c r="XL576" s="263"/>
      <c r="XM576" s="263"/>
      <c r="XN576" s="263"/>
      <c r="XO576" s="263"/>
      <c r="XP576" s="263"/>
      <c r="XQ576" s="263"/>
      <c r="XR576" s="263"/>
      <c r="XS576" s="263"/>
      <c r="XT576" s="263"/>
      <c r="XU576" s="263"/>
      <c r="XV576" s="263"/>
      <c r="XW576" s="263"/>
      <c r="XX576" s="263"/>
      <c r="XY576" s="263"/>
      <c r="XZ576" s="263"/>
      <c r="YA576" s="263"/>
      <c r="YB576" s="263"/>
      <c r="YC576" s="263"/>
      <c r="YD576" s="263"/>
      <c r="YE576" s="263"/>
      <c r="YF576" s="263"/>
      <c r="YG576" s="263"/>
      <c r="YH576" s="263"/>
      <c r="YI576" s="263"/>
      <c r="YJ576" s="263"/>
      <c r="YK576" s="263"/>
      <c r="YL576" s="263"/>
      <c r="YM576" s="263"/>
      <c r="YN576" s="263"/>
      <c r="YO576" s="263"/>
      <c r="YP576" s="263"/>
      <c r="YQ576" s="263"/>
      <c r="YR576" s="263"/>
      <c r="YS576" s="263"/>
      <c r="YT576" s="263"/>
      <c r="YU576" s="263"/>
      <c r="YV576" s="263"/>
      <c r="YW576" s="263"/>
      <c r="YX576" s="263"/>
      <c r="YY576" s="263"/>
      <c r="YZ576" s="263"/>
      <c r="ZA576" s="263"/>
      <c r="ZB576" s="263"/>
      <c r="ZC576" s="263"/>
      <c r="ZD576" s="263"/>
      <c r="ZE576" s="263"/>
      <c r="ZF576" s="263"/>
      <c r="ZG576" s="263"/>
      <c r="ZH576" s="263"/>
      <c r="ZI576" s="263"/>
      <c r="ZJ576" s="263"/>
      <c r="ZK576" s="263"/>
      <c r="ZL576" s="263"/>
      <c r="ZM576" s="263"/>
      <c r="ZN576" s="263"/>
      <c r="ZO576" s="263"/>
      <c r="ZP576" s="263"/>
      <c r="ZQ576" s="263"/>
      <c r="ZR576" s="263"/>
      <c r="ZS576" s="263"/>
      <c r="ZT576" s="263"/>
      <c r="ZU576" s="263"/>
      <c r="ZV576" s="263"/>
      <c r="ZW576" s="263"/>
      <c r="ZX576" s="263"/>
      <c r="ZY576" s="263"/>
      <c r="ZZ576" s="263"/>
      <c r="AAA576" s="263"/>
      <c r="AAB576" s="263"/>
      <c r="AAC576" s="263"/>
      <c r="AAD576" s="263"/>
      <c r="AAE576" s="263"/>
      <c r="AAF576" s="263"/>
      <c r="AAG576" s="263"/>
      <c r="AAH576" s="263"/>
      <c r="AAI576" s="263"/>
      <c r="AAJ576" s="263"/>
      <c r="AAK576" s="263"/>
      <c r="AAL576" s="263"/>
      <c r="AAM576" s="263"/>
      <c r="AAN576" s="263"/>
      <c r="AAO576" s="263"/>
      <c r="AAP576" s="263"/>
      <c r="AAQ576" s="263"/>
      <c r="AAR576" s="263"/>
      <c r="AAS576" s="263"/>
      <c r="AAT576" s="263"/>
      <c r="AAU576" s="263"/>
      <c r="AAV576" s="263"/>
      <c r="AAW576" s="263"/>
      <c r="AAX576" s="263"/>
      <c r="AAY576" s="263"/>
      <c r="AAZ576" s="263"/>
      <c r="ABA576" s="263"/>
      <c r="ABB576" s="263"/>
      <c r="ABC576" s="263"/>
      <c r="ABD576" s="263"/>
      <c r="ABE576" s="263"/>
      <c r="ABF576" s="263"/>
      <c r="ABG576" s="263"/>
      <c r="ABH576" s="263"/>
      <c r="ABI576" s="263"/>
      <c r="ABJ576" s="263"/>
      <c r="ABK576" s="263"/>
      <c r="ABL576" s="263"/>
      <c r="ABM576" s="263"/>
      <c r="ABN576" s="263"/>
      <c r="ABO576" s="263"/>
      <c r="ABP576" s="263"/>
      <c r="ABQ576" s="263"/>
      <c r="ABR576" s="263"/>
      <c r="ABS576" s="263"/>
      <c r="ABT576" s="263"/>
      <c r="ABU576" s="263"/>
      <c r="ABV576" s="263"/>
      <c r="ABW576" s="263"/>
      <c r="ABX576" s="263"/>
      <c r="ABY576" s="263"/>
      <c r="ABZ576" s="263"/>
      <c r="ACA576" s="263"/>
      <c r="ACB576" s="263"/>
      <c r="ACC576" s="263"/>
      <c r="ACD576" s="263"/>
      <c r="ACE576" s="263"/>
      <c r="ACF576" s="263"/>
      <c r="ACG576" s="263"/>
      <c r="ACH576" s="263"/>
      <c r="ACI576" s="263"/>
      <c r="ACJ576" s="263"/>
      <c r="ACK576" s="263"/>
      <c r="ACL576" s="263"/>
      <c r="ACM576" s="263"/>
      <c r="ACN576" s="263"/>
      <c r="ACO576" s="263"/>
      <c r="ACP576" s="263"/>
      <c r="ACQ576" s="263"/>
      <c r="ACR576" s="263"/>
      <c r="ACS576" s="263"/>
      <c r="ACT576" s="263"/>
      <c r="ACU576" s="263"/>
      <c r="ACV576" s="263"/>
      <c r="ACW576" s="263"/>
      <c r="ACX576" s="263"/>
      <c r="ACY576" s="263"/>
      <c r="ACZ576" s="263"/>
      <c r="ADA576" s="263"/>
      <c r="ADB576" s="263"/>
      <c r="ADC576" s="263"/>
      <c r="ADD576" s="263"/>
      <c r="ADE576" s="263"/>
      <c r="ADF576" s="263"/>
      <c r="ADG576" s="263"/>
      <c r="ADH576" s="263"/>
      <c r="ADI576" s="263"/>
      <c r="ADJ576" s="263"/>
      <c r="ADK576" s="263"/>
      <c r="ADL576" s="263"/>
      <c r="ADM576" s="263"/>
      <c r="ADN576" s="263"/>
      <c r="ADO576" s="263"/>
      <c r="ADP576" s="263"/>
      <c r="ADQ576" s="263"/>
      <c r="ADR576" s="263"/>
      <c r="ADS576" s="263"/>
      <c r="ADT576" s="263"/>
      <c r="ADU576" s="263"/>
      <c r="ADV576" s="263"/>
      <c r="ADW576" s="263"/>
      <c r="ADX576" s="263"/>
      <c r="ADY576" s="263"/>
      <c r="ADZ576" s="263"/>
      <c r="AEA576" s="263"/>
      <c r="AEB576" s="263"/>
      <c r="AEC576" s="263"/>
      <c r="AED576" s="263"/>
      <c r="AEE576" s="263"/>
      <c r="AEF576" s="263"/>
      <c r="AEG576" s="263"/>
      <c r="AEH576" s="263"/>
      <c r="AEI576" s="263"/>
      <c r="AEJ576" s="263"/>
      <c r="AEK576" s="263"/>
      <c r="AEL576" s="263"/>
      <c r="AEM576" s="263"/>
      <c r="AEN576" s="263"/>
      <c r="AEO576" s="263"/>
      <c r="AEP576" s="263"/>
      <c r="AEQ576" s="263"/>
      <c r="AER576" s="263"/>
      <c r="AES576" s="263"/>
      <c r="AET576" s="263"/>
      <c r="AEU576" s="263"/>
      <c r="AEV576" s="263"/>
      <c r="AEW576" s="263"/>
      <c r="AEX576" s="263"/>
      <c r="AEY576" s="263"/>
      <c r="AEZ576" s="263"/>
      <c r="AFA576" s="263"/>
      <c r="AFB576" s="263"/>
      <c r="AFC576" s="263"/>
      <c r="AFD576" s="263"/>
      <c r="AFE576" s="263"/>
      <c r="AFF576" s="263"/>
      <c r="AFG576" s="263"/>
      <c r="AFH576" s="263"/>
      <c r="AFI576" s="263"/>
      <c r="AFJ576" s="263"/>
      <c r="AFK576" s="263"/>
      <c r="AFL576" s="263"/>
      <c r="AFM576" s="263"/>
      <c r="AFN576" s="263"/>
      <c r="AFO576" s="263"/>
      <c r="AFP576" s="263"/>
      <c r="AFQ576" s="263"/>
      <c r="AFR576" s="263"/>
      <c r="AFS576" s="263"/>
      <c r="AFT576" s="263"/>
      <c r="AFU576" s="263"/>
      <c r="AFV576" s="263"/>
      <c r="AFW576" s="263"/>
      <c r="AFX576" s="263"/>
      <c r="AFY576" s="263"/>
      <c r="AFZ576" s="263"/>
      <c r="AGA576" s="263"/>
      <c r="AGB576" s="263"/>
      <c r="AGC576" s="263"/>
      <c r="AGD576" s="263"/>
      <c r="AGE576" s="263"/>
      <c r="AGF576" s="263"/>
      <c r="AGG576" s="263"/>
      <c r="AGH576" s="263"/>
      <c r="AGI576" s="263"/>
      <c r="AGJ576" s="263"/>
      <c r="AGK576" s="263"/>
      <c r="AGL576" s="263"/>
      <c r="AGM576" s="263"/>
      <c r="AGN576" s="263"/>
      <c r="AGO576" s="263"/>
      <c r="AGP576" s="263"/>
      <c r="AGQ576" s="263"/>
      <c r="AGR576" s="263"/>
      <c r="AGS576" s="263"/>
      <c r="AGT576" s="263"/>
      <c r="AGU576" s="263"/>
      <c r="AGV576" s="263"/>
      <c r="AGW576" s="263"/>
      <c r="AGX576" s="263"/>
      <c r="AGY576" s="263"/>
      <c r="AGZ576" s="263"/>
      <c r="AHA576" s="263"/>
      <c r="AHB576" s="263"/>
      <c r="AHC576" s="263"/>
      <c r="AHD576" s="263"/>
      <c r="AHE576" s="263"/>
      <c r="AHF576" s="263"/>
      <c r="AHG576" s="263"/>
      <c r="AHH576" s="263"/>
      <c r="AHI576" s="263"/>
      <c r="AHJ576" s="263"/>
      <c r="AHK576" s="263"/>
      <c r="AHL576" s="263"/>
      <c r="AHM576" s="263"/>
      <c r="AHN576" s="263"/>
      <c r="AHO576" s="263"/>
      <c r="AHP576" s="263"/>
      <c r="AHQ576" s="263"/>
      <c r="AHR576" s="263"/>
      <c r="AHS576" s="263"/>
      <c r="AHT576" s="263"/>
      <c r="AHU576" s="263"/>
      <c r="AHV576" s="263"/>
      <c r="AHW576" s="263"/>
      <c r="AHX576" s="263"/>
      <c r="AHY576" s="263"/>
      <c r="AHZ576" s="263"/>
      <c r="AIA576" s="263"/>
      <c r="AIB576" s="263"/>
      <c r="AIC576" s="263"/>
      <c r="AID576" s="263"/>
      <c r="AIE576" s="263"/>
      <c r="AIF576" s="263"/>
      <c r="AIG576" s="263"/>
      <c r="AIH576" s="263"/>
      <c r="AII576" s="263"/>
      <c r="AIJ576" s="263"/>
      <c r="AIK576" s="263"/>
      <c r="AIL576" s="263"/>
      <c r="AIM576" s="263"/>
      <c r="AIN576" s="263"/>
      <c r="AIO576" s="263"/>
      <c r="AIP576" s="263"/>
      <c r="AIQ576" s="263"/>
      <c r="AIR576" s="263"/>
      <c r="AIS576" s="263"/>
      <c r="AIT576" s="263"/>
      <c r="AIU576" s="263"/>
      <c r="AIV576" s="263"/>
      <c r="AIW576" s="263"/>
      <c r="AIX576" s="263"/>
      <c r="AIY576" s="263"/>
      <c r="AIZ576" s="263"/>
      <c r="AJA576" s="263"/>
      <c r="AJB576" s="263"/>
      <c r="AJC576" s="263"/>
      <c r="AJD576" s="263"/>
      <c r="AJE576" s="263"/>
      <c r="AJF576" s="263"/>
      <c r="AJG576" s="263"/>
      <c r="AJH576" s="263"/>
      <c r="AJI576" s="263"/>
      <c r="AJJ576" s="263"/>
      <c r="AJK576" s="263"/>
      <c r="AJL576" s="263"/>
      <c r="AJM576" s="263"/>
      <c r="AJN576" s="263"/>
      <c r="AJO576" s="263"/>
      <c r="AJP576" s="263"/>
      <c r="AJQ576" s="263"/>
      <c r="AJR576" s="263"/>
      <c r="AJS576" s="263"/>
      <c r="AJT576" s="263"/>
      <c r="AJU576" s="263"/>
      <c r="AJV576" s="263"/>
      <c r="AJW576" s="263"/>
      <c r="AJX576" s="263"/>
      <c r="AJY576" s="263"/>
      <c r="AJZ576" s="263"/>
      <c r="AKA576" s="263"/>
      <c r="AKB576" s="263"/>
      <c r="AKC576" s="263"/>
      <c r="AKD576" s="263"/>
      <c r="AKE576" s="263"/>
      <c r="AKF576" s="263"/>
      <c r="AKG576" s="263"/>
      <c r="AKH576" s="263"/>
      <c r="AKI576" s="263"/>
      <c r="AKJ576" s="263"/>
      <c r="AKK576" s="263"/>
      <c r="AKL576" s="263"/>
      <c r="AKM576" s="263"/>
      <c r="AKN576" s="263"/>
      <c r="AKO576" s="263"/>
      <c r="AKP576" s="263"/>
      <c r="AKQ576" s="263"/>
      <c r="AKR576" s="263"/>
      <c r="AKS576" s="263"/>
      <c r="AKT576" s="263"/>
      <c r="AKU576" s="263"/>
      <c r="AKV576" s="263"/>
      <c r="AKW576" s="263"/>
      <c r="AKX576" s="263"/>
      <c r="AKY576" s="263"/>
      <c r="AKZ576" s="263"/>
      <c r="ALA576" s="263"/>
      <c r="ALB576" s="263"/>
      <c r="ALC576" s="263"/>
      <c r="ALD576" s="263"/>
      <c r="ALE576" s="263"/>
      <c r="ALF576" s="263"/>
      <c r="ALG576" s="263"/>
      <c r="ALH576" s="263"/>
      <c r="ALI576" s="263"/>
      <c r="ALJ576" s="263"/>
      <c r="ALK576" s="263"/>
      <c r="ALL576" s="263"/>
      <c r="ALM576" s="263"/>
      <c r="ALN576" s="263"/>
      <c r="ALO576" s="263"/>
      <c r="ALP576" s="263"/>
      <c r="ALQ576" s="263"/>
      <c r="ALR576" s="263"/>
      <c r="ALS576" s="263"/>
      <c r="ALT576" s="263"/>
      <c r="ALU576" s="263"/>
      <c r="ALV576" s="263"/>
      <c r="ALW576" s="263"/>
      <c r="ALX576" s="263"/>
      <c r="ALY576" s="263"/>
      <c r="ALZ576" s="263"/>
      <c r="AMA576" s="263"/>
      <c r="AMB576" s="263"/>
      <c r="AMC576" s="263"/>
      <c r="AMD576" s="263"/>
      <c r="AME576" s="263"/>
      <c r="AMF576" s="263"/>
      <c r="AMG576" s="263"/>
      <c r="AMH576" s="263"/>
      <c r="AMI576" s="263"/>
      <c r="AMJ576" s="263"/>
      <c r="AMK576" s="263"/>
      <c r="AML576" s="263"/>
      <c r="AMM576" s="263"/>
      <c r="AMN576" s="263"/>
      <c r="AMO576" s="263"/>
      <c r="AMP576" s="263"/>
      <c r="AMQ576" s="263"/>
      <c r="AMR576" s="263"/>
      <c r="AMS576" s="263"/>
      <c r="AMT576" s="263"/>
      <c r="AMU576" s="263"/>
      <c r="AMV576" s="263"/>
      <c r="AMW576" s="263"/>
      <c r="AMX576" s="263"/>
      <c r="AMY576" s="263"/>
      <c r="AMZ576" s="263"/>
      <c r="ANA576" s="263"/>
      <c r="ANB576" s="263"/>
      <c r="ANC576" s="263"/>
      <c r="AND576" s="263"/>
      <c r="ANE576" s="263"/>
      <c r="ANF576" s="263"/>
      <c r="ANG576" s="263"/>
      <c r="ANH576" s="263"/>
      <c r="ANI576" s="263"/>
      <c r="ANJ576" s="263"/>
      <c r="ANK576" s="263"/>
      <c r="ANL576" s="263"/>
      <c r="ANM576" s="263"/>
      <c r="ANN576" s="263"/>
      <c r="ANO576" s="263"/>
      <c r="ANP576" s="263"/>
      <c r="ANQ576" s="263"/>
      <c r="ANR576" s="263"/>
      <c r="ANS576" s="263"/>
      <c r="ANT576" s="263"/>
      <c r="ANU576" s="263"/>
      <c r="ANV576" s="263"/>
      <c r="ANW576" s="263"/>
      <c r="ANX576" s="263"/>
      <c r="ANY576" s="263"/>
      <c r="ANZ576" s="263"/>
      <c r="AOA576" s="263"/>
      <c r="AOB576" s="263"/>
      <c r="AOC576" s="263"/>
      <c r="AOD576" s="263"/>
      <c r="AOE576" s="263"/>
      <c r="AOF576" s="263"/>
      <c r="AOG576" s="263"/>
      <c r="AOH576" s="263"/>
      <c r="AOI576" s="263"/>
      <c r="AOJ576" s="263"/>
      <c r="AOK576" s="263"/>
      <c r="AOL576" s="263"/>
      <c r="AOM576" s="263"/>
      <c r="AON576" s="263"/>
      <c r="AOO576" s="263"/>
      <c r="AOP576" s="263"/>
      <c r="AOQ576" s="263"/>
      <c r="AOR576" s="263"/>
      <c r="AOS576" s="263"/>
      <c r="AOT576" s="263"/>
      <c r="AOU576" s="263"/>
    </row>
    <row r="577" spans="1:1087" s="264" customFormat="1">
      <c r="A577" s="332"/>
      <c r="B577" s="328"/>
      <c r="C577" s="292"/>
      <c r="D577" s="292"/>
      <c r="E577" s="292"/>
      <c r="F577" s="333"/>
      <c r="G577" s="334"/>
      <c r="H577" s="334"/>
      <c r="I577" s="335"/>
      <c r="J577" s="292"/>
      <c r="K577" s="336"/>
      <c r="L577" s="292"/>
      <c r="N577" s="263"/>
      <c r="O577" s="263"/>
      <c r="P577" s="263"/>
      <c r="Q577" s="263"/>
      <c r="R577" s="263"/>
      <c r="S577" s="263"/>
      <c r="T577" s="263"/>
      <c r="U577" s="263"/>
      <c r="V577" s="263"/>
      <c r="W577" s="263"/>
      <c r="X577" s="263"/>
      <c r="Y577" s="263"/>
      <c r="Z577" s="263"/>
      <c r="AA577" s="263"/>
      <c r="AB577" s="263"/>
      <c r="AC577" s="263"/>
      <c r="AD577" s="263"/>
      <c r="AE577" s="263"/>
      <c r="AF577" s="263"/>
      <c r="AG577" s="263"/>
      <c r="AH577" s="263"/>
      <c r="AI577" s="263"/>
      <c r="AJ577" s="263"/>
      <c r="AK577" s="263"/>
      <c r="AL577" s="263"/>
      <c r="AM577" s="263"/>
      <c r="AN577" s="263"/>
      <c r="AO577" s="263"/>
      <c r="AP577" s="263"/>
      <c r="AQ577" s="263"/>
      <c r="AR577" s="263"/>
      <c r="AS577" s="263"/>
      <c r="AT577" s="263"/>
      <c r="AU577" s="263"/>
      <c r="AV577" s="263"/>
      <c r="AW577" s="263"/>
      <c r="AX577" s="263"/>
      <c r="AY577" s="263"/>
      <c r="AZ577" s="263"/>
      <c r="BA577" s="263"/>
      <c r="BB577" s="263"/>
      <c r="BC577" s="263"/>
      <c r="BD577" s="263"/>
      <c r="BE577" s="263"/>
      <c r="BF577" s="263"/>
      <c r="BG577" s="263"/>
      <c r="BH577" s="263"/>
      <c r="BI577" s="263"/>
      <c r="BJ577" s="263"/>
      <c r="BK577" s="263"/>
      <c r="BL577" s="263"/>
      <c r="BM577" s="263"/>
      <c r="BN577" s="263"/>
      <c r="BO577" s="263"/>
      <c r="BP577" s="263"/>
      <c r="BQ577" s="263"/>
      <c r="BR577" s="263"/>
      <c r="BS577" s="263"/>
      <c r="BT577" s="263"/>
      <c r="BU577" s="263"/>
      <c r="BV577" s="263"/>
      <c r="BW577" s="263"/>
      <c r="BX577" s="263"/>
      <c r="BY577" s="263"/>
      <c r="BZ577" s="263"/>
      <c r="CA577" s="263"/>
      <c r="CB577" s="263"/>
      <c r="CC577" s="263"/>
      <c r="CD577" s="263"/>
      <c r="CE577" s="263"/>
      <c r="CF577" s="263"/>
      <c r="CG577" s="263"/>
      <c r="CH577" s="263"/>
      <c r="CI577" s="263"/>
      <c r="CJ577" s="263"/>
      <c r="CK577" s="263"/>
      <c r="CL577" s="263"/>
      <c r="CM577" s="263"/>
      <c r="CN577" s="263"/>
      <c r="CO577" s="263"/>
      <c r="CP577" s="263"/>
      <c r="CQ577" s="263"/>
      <c r="CR577" s="263"/>
      <c r="CS577" s="263"/>
      <c r="CT577" s="263"/>
      <c r="CU577" s="263"/>
      <c r="CV577" s="263"/>
      <c r="CW577" s="263"/>
      <c r="CX577" s="263"/>
      <c r="CY577" s="263"/>
      <c r="CZ577" s="263"/>
      <c r="DA577" s="263"/>
      <c r="DB577" s="263"/>
      <c r="DC577" s="263"/>
      <c r="DD577" s="263"/>
      <c r="DE577" s="263"/>
      <c r="DF577" s="263"/>
      <c r="DG577" s="263"/>
      <c r="DH577" s="263"/>
      <c r="DI577" s="263"/>
      <c r="DJ577" s="263"/>
      <c r="DK577" s="263"/>
      <c r="DL577" s="263"/>
      <c r="DM577" s="263"/>
      <c r="DN577" s="263"/>
      <c r="DO577" s="263"/>
      <c r="DP577" s="263"/>
      <c r="DQ577" s="263"/>
      <c r="DR577" s="263"/>
      <c r="DS577" s="263"/>
      <c r="DT577" s="263"/>
      <c r="DU577" s="263"/>
      <c r="DV577" s="263"/>
      <c r="DW577" s="263"/>
      <c r="DX577" s="263"/>
      <c r="DY577" s="263"/>
      <c r="DZ577" s="263"/>
      <c r="EA577" s="263"/>
      <c r="EB577" s="263"/>
      <c r="EC577" s="263"/>
      <c r="ED577" s="263"/>
      <c r="EE577" s="263"/>
      <c r="EF577" s="263"/>
      <c r="EG577" s="263"/>
      <c r="EH577" s="263"/>
      <c r="EI577" s="263"/>
      <c r="EJ577" s="263"/>
      <c r="EK577" s="263"/>
      <c r="EL577" s="263"/>
      <c r="EM577" s="263"/>
      <c r="EN577" s="263"/>
      <c r="EO577" s="263"/>
      <c r="EP577" s="263"/>
      <c r="EQ577" s="263"/>
      <c r="ER577" s="263"/>
      <c r="ES577" s="263"/>
      <c r="ET577" s="263"/>
      <c r="EU577" s="263"/>
      <c r="EV577" s="263"/>
      <c r="EW577" s="263"/>
      <c r="EX577" s="263"/>
      <c r="EY577" s="263"/>
      <c r="EZ577" s="263"/>
      <c r="FA577" s="263"/>
      <c r="FB577" s="263"/>
      <c r="FC577" s="263"/>
      <c r="FD577" s="263"/>
      <c r="FE577" s="263"/>
      <c r="FF577" s="263"/>
      <c r="FG577" s="263"/>
      <c r="FH577" s="263"/>
      <c r="FI577" s="263"/>
      <c r="FJ577" s="263"/>
      <c r="FK577" s="263"/>
      <c r="FL577" s="263"/>
      <c r="FM577" s="263"/>
      <c r="FN577" s="263"/>
      <c r="FO577" s="263"/>
      <c r="FP577" s="263"/>
      <c r="FQ577" s="263"/>
      <c r="FR577" s="263"/>
      <c r="FS577" s="263"/>
      <c r="FT577" s="263"/>
      <c r="FU577" s="263"/>
      <c r="FV577" s="263"/>
      <c r="FW577" s="263"/>
      <c r="FX577" s="263"/>
      <c r="FY577" s="263"/>
      <c r="FZ577" s="263"/>
      <c r="GA577" s="263"/>
      <c r="GB577" s="263"/>
      <c r="GC577" s="263"/>
      <c r="GD577" s="263"/>
      <c r="GE577" s="263"/>
      <c r="GF577" s="263"/>
      <c r="GG577" s="263"/>
      <c r="GH577" s="263"/>
      <c r="GI577" s="263"/>
      <c r="GJ577" s="263"/>
      <c r="GK577" s="263"/>
      <c r="GL577" s="263"/>
      <c r="GM577" s="263"/>
      <c r="GN577" s="263"/>
      <c r="GO577" s="263"/>
      <c r="GP577" s="263"/>
      <c r="GQ577" s="263"/>
      <c r="GR577" s="263"/>
      <c r="GS577" s="263"/>
      <c r="GT577" s="263"/>
      <c r="GU577" s="263"/>
      <c r="GV577" s="263"/>
      <c r="GW577" s="263"/>
      <c r="GX577" s="263"/>
      <c r="GY577" s="263"/>
      <c r="GZ577" s="263"/>
      <c r="HA577" s="263"/>
      <c r="HB577" s="263"/>
      <c r="HC577" s="263"/>
      <c r="HD577" s="263"/>
      <c r="HE577" s="263"/>
      <c r="HF577" s="263"/>
      <c r="HG577" s="263"/>
      <c r="HH577" s="263"/>
      <c r="HI577" s="263"/>
      <c r="HJ577" s="263"/>
      <c r="HK577" s="263"/>
      <c r="HL577" s="263"/>
      <c r="HM577" s="263"/>
      <c r="HN577" s="263"/>
      <c r="HO577" s="263"/>
      <c r="HP577" s="263"/>
      <c r="HQ577" s="263"/>
      <c r="HR577" s="263"/>
      <c r="HS577" s="263"/>
      <c r="HT577" s="263"/>
      <c r="HU577" s="263"/>
      <c r="HV577" s="263"/>
      <c r="HW577" s="263"/>
      <c r="HX577" s="263"/>
      <c r="HY577" s="263"/>
      <c r="HZ577" s="263"/>
      <c r="IA577" s="263"/>
      <c r="IB577" s="263"/>
      <c r="IC577" s="263"/>
      <c r="ID577" s="263"/>
      <c r="IE577" s="263"/>
      <c r="IF577" s="263"/>
      <c r="IG577" s="263"/>
      <c r="IH577" s="263"/>
      <c r="II577" s="263"/>
      <c r="IJ577" s="263"/>
      <c r="IK577" s="263"/>
      <c r="IL577" s="263"/>
      <c r="IM577" s="263"/>
      <c r="IN577" s="263"/>
      <c r="IO577" s="263"/>
      <c r="IP577" s="263"/>
      <c r="IQ577" s="263"/>
      <c r="IR577" s="263"/>
      <c r="IS577" s="263"/>
      <c r="IT577" s="263"/>
      <c r="IU577" s="263"/>
      <c r="IV577" s="263"/>
      <c r="IW577" s="263"/>
      <c r="IX577" s="263"/>
      <c r="IY577" s="263"/>
      <c r="IZ577" s="263"/>
      <c r="JA577" s="263"/>
      <c r="JB577" s="263"/>
      <c r="JC577" s="263"/>
      <c r="JD577" s="263"/>
      <c r="JE577" s="263"/>
      <c r="JF577" s="263"/>
      <c r="JG577" s="263"/>
      <c r="JH577" s="263"/>
      <c r="JI577" s="263"/>
      <c r="JJ577" s="263"/>
      <c r="JK577" s="263"/>
      <c r="JL577" s="263"/>
      <c r="JM577" s="263"/>
      <c r="JN577" s="263"/>
      <c r="JO577" s="263"/>
      <c r="JP577" s="263"/>
      <c r="JQ577" s="263"/>
      <c r="JR577" s="263"/>
      <c r="JS577" s="263"/>
      <c r="JT577" s="263"/>
      <c r="JU577" s="263"/>
      <c r="JV577" s="263"/>
      <c r="JW577" s="263"/>
      <c r="JX577" s="263"/>
      <c r="JY577" s="263"/>
      <c r="JZ577" s="263"/>
      <c r="KA577" s="263"/>
      <c r="KB577" s="263"/>
      <c r="KC577" s="263"/>
      <c r="KD577" s="263"/>
      <c r="KE577" s="263"/>
      <c r="KF577" s="263"/>
      <c r="KG577" s="263"/>
      <c r="KH577" s="263"/>
      <c r="KI577" s="263"/>
      <c r="KJ577" s="263"/>
      <c r="KK577" s="263"/>
      <c r="KL577" s="263"/>
      <c r="KM577" s="263"/>
      <c r="KN577" s="263"/>
      <c r="KO577" s="263"/>
      <c r="KP577" s="263"/>
      <c r="KQ577" s="263"/>
      <c r="KR577" s="263"/>
      <c r="KS577" s="263"/>
      <c r="KT577" s="263"/>
      <c r="KU577" s="263"/>
      <c r="KV577" s="263"/>
      <c r="KW577" s="263"/>
      <c r="KX577" s="263"/>
      <c r="KY577" s="263"/>
      <c r="KZ577" s="263"/>
      <c r="LA577" s="263"/>
      <c r="LB577" s="263"/>
      <c r="LC577" s="263"/>
      <c r="LD577" s="263"/>
      <c r="LE577" s="263"/>
      <c r="LF577" s="263"/>
      <c r="LG577" s="263"/>
      <c r="LH577" s="263"/>
      <c r="LI577" s="263"/>
      <c r="LJ577" s="263"/>
      <c r="LK577" s="263"/>
      <c r="LL577" s="263"/>
      <c r="LM577" s="263"/>
      <c r="LN577" s="263"/>
      <c r="LO577" s="263"/>
      <c r="LP577" s="263"/>
      <c r="LQ577" s="263"/>
      <c r="LR577" s="263"/>
      <c r="LS577" s="263"/>
      <c r="LT577" s="263"/>
      <c r="LU577" s="263"/>
      <c r="LV577" s="263"/>
      <c r="LW577" s="263"/>
      <c r="LX577" s="263"/>
      <c r="LY577" s="263"/>
      <c r="LZ577" s="263"/>
      <c r="MA577" s="263"/>
      <c r="MB577" s="263"/>
      <c r="MC577" s="263"/>
      <c r="MD577" s="263"/>
      <c r="ME577" s="263"/>
      <c r="MF577" s="263"/>
      <c r="MG577" s="263"/>
      <c r="MH577" s="263"/>
      <c r="MI577" s="263"/>
      <c r="MJ577" s="263"/>
      <c r="MK577" s="263"/>
      <c r="ML577" s="263"/>
      <c r="MM577" s="263"/>
      <c r="MN577" s="263"/>
      <c r="MO577" s="263"/>
      <c r="MP577" s="263"/>
      <c r="MQ577" s="263"/>
      <c r="MR577" s="263"/>
      <c r="MS577" s="263"/>
      <c r="MT577" s="263"/>
      <c r="MU577" s="263"/>
      <c r="MV577" s="263"/>
      <c r="MW577" s="263"/>
      <c r="MX577" s="263"/>
      <c r="MY577" s="263"/>
      <c r="MZ577" s="263"/>
      <c r="NA577" s="263"/>
      <c r="NB577" s="263"/>
      <c r="NC577" s="263"/>
      <c r="ND577" s="263"/>
      <c r="NE577" s="263"/>
      <c r="NF577" s="263"/>
      <c r="NG577" s="263"/>
      <c r="NH577" s="263"/>
      <c r="NI577" s="263"/>
      <c r="NJ577" s="263"/>
      <c r="NK577" s="263"/>
      <c r="NL577" s="263"/>
      <c r="NM577" s="263"/>
      <c r="NN577" s="263"/>
      <c r="NO577" s="263"/>
      <c r="NP577" s="263"/>
      <c r="NQ577" s="263"/>
      <c r="NR577" s="263"/>
      <c r="NS577" s="263"/>
      <c r="NT577" s="263"/>
      <c r="NU577" s="263"/>
      <c r="NV577" s="263"/>
      <c r="NW577" s="263"/>
      <c r="NX577" s="263"/>
      <c r="NY577" s="263"/>
      <c r="NZ577" s="263"/>
      <c r="OA577" s="263"/>
      <c r="OB577" s="263"/>
      <c r="OC577" s="263"/>
      <c r="OD577" s="263"/>
      <c r="OE577" s="263"/>
      <c r="OF577" s="263"/>
      <c r="OG577" s="263"/>
      <c r="OH577" s="263"/>
      <c r="OI577" s="263"/>
      <c r="OJ577" s="263"/>
      <c r="OK577" s="263"/>
      <c r="OL577" s="263"/>
      <c r="OM577" s="263"/>
      <c r="ON577" s="263"/>
      <c r="OO577" s="263"/>
      <c r="OP577" s="263"/>
      <c r="OQ577" s="263"/>
      <c r="OR577" s="263"/>
      <c r="OS577" s="263"/>
      <c r="OT577" s="263"/>
      <c r="OU577" s="263"/>
      <c r="OV577" s="263"/>
      <c r="OW577" s="263"/>
      <c r="OX577" s="263"/>
      <c r="OY577" s="263"/>
      <c r="OZ577" s="263"/>
      <c r="PA577" s="263"/>
      <c r="PB577" s="263"/>
      <c r="PC577" s="263"/>
      <c r="PD577" s="263"/>
      <c r="PE577" s="263"/>
      <c r="PF577" s="263"/>
      <c r="PG577" s="263"/>
      <c r="PH577" s="263"/>
      <c r="PI577" s="263"/>
      <c r="PJ577" s="263"/>
      <c r="PK577" s="263"/>
      <c r="PL577" s="263"/>
      <c r="PM577" s="263"/>
      <c r="PN577" s="263"/>
      <c r="PO577" s="263"/>
      <c r="PP577" s="263"/>
      <c r="PQ577" s="263"/>
      <c r="PR577" s="263"/>
      <c r="PS577" s="263"/>
      <c r="PT577" s="263"/>
      <c r="PU577" s="263"/>
      <c r="PV577" s="263"/>
      <c r="PW577" s="263"/>
      <c r="PX577" s="263"/>
      <c r="PY577" s="263"/>
      <c r="PZ577" s="263"/>
      <c r="QA577" s="263"/>
      <c r="QB577" s="263"/>
      <c r="QC577" s="263"/>
      <c r="QD577" s="263"/>
      <c r="QE577" s="263"/>
      <c r="QF577" s="263"/>
      <c r="QG577" s="263"/>
      <c r="QH577" s="263"/>
      <c r="QI577" s="263"/>
      <c r="QJ577" s="263"/>
      <c r="QK577" s="263"/>
      <c r="QL577" s="263"/>
      <c r="QM577" s="263"/>
      <c r="QN577" s="263"/>
      <c r="QO577" s="263"/>
      <c r="QP577" s="263"/>
      <c r="QQ577" s="263"/>
      <c r="QR577" s="263"/>
      <c r="QS577" s="263"/>
      <c r="QT577" s="263"/>
      <c r="QU577" s="263"/>
      <c r="QV577" s="263"/>
      <c r="QW577" s="263"/>
      <c r="QX577" s="263"/>
      <c r="QY577" s="263"/>
      <c r="QZ577" s="263"/>
      <c r="RA577" s="263"/>
      <c r="RB577" s="263"/>
      <c r="RC577" s="263"/>
      <c r="RD577" s="263"/>
      <c r="RE577" s="263"/>
      <c r="RF577" s="263"/>
      <c r="RG577" s="263"/>
      <c r="RH577" s="263"/>
      <c r="RI577" s="263"/>
      <c r="RJ577" s="263"/>
      <c r="RK577" s="263"/>
      <c r="RL577" s="263"/>
      <c r="RM577" s="263"/>
      <c r="RN577" s="263"/>
      <c r="RO577" s="263"/>
      <c r="RP577" s="263"/>
      <c r="RQ577" s="263"/>
      <c r="RR577" s="263"/>
      <c r="RS577" s="263"/>
      <c r="RT577" s="263"/>
      <c r="RU577" s="263"/>
      <c r="RV577" s="263"/>
      <c r="RW577" s="263"/>
      <c r="RX577" s="263"/>
      <c r="RY577" s="263"/>
      <c r="RZ577" s="263"/>
      <c r="SA577" s="263"/>
      <c r="SB577" s="263"/>
      <c r="SC577" s="263"/>
      <c r="SD577" s="263"/>
      <c r="SE577" s="263"/>
      <c r="SF577" s="263"/>
      <c r="SG577" s="263"/>
      <c r="SH577" s="263"/>
      <c r="SI577" s="263"/>
      <c r="SJ577" s="263"/>
      <c r="SK577" s="263"/>
      <c r="SL577" s="263"/>
      <c r="SM577" s="263"/>
      <c r="SN577" s="263"/>
      <c r="SO577" s="263"/>
      <c r="SP577" s="263"/>
      <c r="SQ577" s="263"/>
      <c r="SR577" s="263"/>
      <c r="SS577" s="263"/>
      <c r="ST577" s="263"/>
      <c r="SU577" s="263"/>
      <c r="SV577" s="263"/>
      <c r="SW577" s="263"/>
      <c r="SX577" s="263"/>
      <c r="SY577" s="263"/>
      <c r="SZ577" s="263"/>
      <c r="TA577" s="263"/>
      <c r="TB577" s="263"/>
      <c r="TC577" s="263"/>
      <c r="TD577" s="263"/>
      <c r="TE577" s="263"/>
      <c r="TF577" s="263"/>
      <c r="TG577" s="263"/>
      <c r="TH577" s="263"/>
      <c r="TI577" s="263"/>
      <c r="TJ577" s="263"/>
      <c r="TK577" s="263"/>
      <c r="TL577" s="263"/>
      <c r="TM577" s="263"/>
      <c r="TN577" s="263"/>
      <c r="TO577" s="263"/>
      <c r="TP577" s="263"/>
      <c r="TQ577" s="263"/>
      <c r="TR577" s="263"/>
      <c r="TS577" s="263"/>
      <c r="TT577" s="263"/>
      <c r="TU577" s="263"/>
      <c r="TV577" s="263"/>
      <c r="TW577" s="263"/>
      <c r="TX577" s="263"/>
      <c r="TY577" s="263"/>
      <c r="TZ577" s="263"/>
      <c r="UA577" s="263"/>
      <c r="UB577" s="263"/>
      <c r="UC577" s="263"/>
      <c r="UD577" s="263"/>
      <c r="UE577" s="263"/>
      <c r="UF577" s="263"/>
      <c r="UG577" s="263"/>
      <c r="UH577" s="263"/>
      <c r="UI577" s="263"/>
      <c r="UJ577" s="263"/>
      <c r="UK577" s="263"/>
      <c r="UL577" s="263"/>
      <c r="UM577" s="263"/>
      <c r="UN577" s="263"/>
      <c r="UO577" s="263"/>
      <c r="UP577" s="263"/>
      <c r="UQ577" s="263"/>
      <c r="UR577" s="263"/>
      <c r="US577" s="263"/>
      <c r="UT577" s="263"/>
      <c r="UU577" s="263"/>
      <c r="UV577" s="263"/>
      <c r="UW577" s="263"/>
      <c r="UX577" s="263"/>
      <c r="UY577" s="263"/>
      <c r="UZ577" s="263"/>
      <c r="VA577" s="263"/>
      <c r="VB577" s="263"/>
      <c r="VC577" s="263"/>
      <c r="VD577" s="263"/>
      <c r="VE577" s="263"/>
      <c r="VF577" s="263"/>
      <c r="VG577" s="263"/>
      <c r="VH577" s="263"/>
      <c r="VI577" s="263"/>
      <c r="VJ577" s="263"/>
      <c r="VK577" s="263"/>
      <c r="VL577" s="263"/>
      <c r="VM577" s="263"/>
      <c r="VN577" s="263"/>
      <c r="VO577" s="263"/>
      <c r="VP577" s="263"/>
      <c r="VQ577" s="263"/>
      <c r="VR577" s="263"/>
      <c r="VS577" s="263"/>
      <c r="VT577" s="263"/>
      <c r="VU577" s="263"/>
      <c r="VV577" s="263"/>
      <c r="VW577" s="263"/>
      <c r="VX577" s="263"/>
      <c r="VY577" s="263"/>
      <c r="VZ577" s="263"/>
      <c r="WA577" s="263"/>
      <c r="WB577" s="263"/>
      <c r="WC577" s="263"/>
      <c r="WD577" s="263"/>
      <c r="WE577" s="263"/>
      <c r="WF577" s="263"/>
      <c r="WG577" s="263"/>
      <c r="WH577" s="263"/>
      <c r="WI577" s="263"/>
      <c r="WJ577" s="263"/>
      <c r="WK577" s="263"/>
      <c r="WL577" s="263"/>
      <c r="WM577" s="263"/>
      <c r="WN577" s="263"/>
      <c r="WO577" s="263"/>
      <c r="WP577" s="263"/>
      <c r="WQ577" s="263"/>
      <c r="WR577" s="263"/>
      <c r="WS577" s="263"/>
      <c r="WT577" s="263"/>
      <c r="WU577" s="263"/>
      <c r="WV577" s="263"/>
      <c r="WW577" s="263"/>
      <c r="WX577" s="263"/>
      <c r="WY577" s="263"/>
      <c r="WZ577" s="263"/>
      <c r="XA577" s="263"/>
      <c r="XB577" s="263"/>
      <c r="XC577" s="263"/>
      <c r="XD577" s="263"/>
      <c r="XE577" s="263"/>
      <c r="XF577" s="263"/>
      <c r="XG577" s="263"/>
      <c r="XH577" s="263"/>
      <c r="XI577" s="263"/>
      <c r="XJ577" s="263"/>
      <c r="XK577" s="263"/>
      <c r="XL577" s="263"/>
      <c r="XM577" s="263"/>
      <c r="XN577" s="263"/>
      <c r="XO577" s="263"/>
      <c r="XP577" s="263"/>
      <c r="XQ577" s="263"/>
      <c r="XR577" s="263"/>
      <c r="XS577" s="263"/>
      <c r="XT577" s="263"/>
      <c r="XU577" s="263"/>
      <c r="XV577" s="263"/>
      <c r="XW577" s="263"/>
      <c r="XX577" s="263"/>
      <c r="XY577" s="263"/>
      <c r="XZ577" s="263"/>
      <c r="YA577" s="263"/>
      <c r="YB577" s="263"/>
      <c r="YC577" s="263"/>
      <c r="YD577" s="263"/>
      <c r="YE577" s="263"/>
      <c r="YF577" s="263"/>
      <c r="YG577" s="263"/>
      <c r="YH577" s="263"/>
      <c r="YI577" s="263"/>
      <c r="YJ577" s="263"/>
      <c r="YK577" s="263"/>
      <c r="YL577" s="263"/>
      <c r="YM577" s="263"/>
      <c r="YN577" s="263"/>
      <c r="YO577" s="263"/>
      <c r="YP577" s="263"/>
      <c r="YQ577" s="263"/>
      <c r="YR577" s="263"/>
      <c r="YS577" s="263"/>
      <c r="YT577" s="263"/>
      <c r="YU577" s="263"/>
      <c r="YV577" s="263"/>
      <c r="YW577" s="263"/>
      <c r="YX577" s="263"/>
      <c r="YY577" s="263"/>
      <c r="YZ577" s="263"/>
      <c r="ZA577" s="263"/>
      <c r="ZB577" s="263"/>
      <c r="ZC577" s="263"/>
      <c r="ZD577" s="263"/>
      <c r="ZE577" s="263"/>
      <c r="ZF577" s="263"/>
      <c r="ZG577" s="263"/>
      <c r="ZH577" s="263"/>
      <c r="ZI577" s="263"/>
      <c r="ZJ577" s="263"/>
      <c r="ZK577" s="263"/>
      <c r="ZL577" s="263"/>
      <c r="ZM577" s="263"/>
      <c r="ZN577" s="263"/>
      <c r="ZO577" s="263"/>
      <c r="ZP577" s="263"/>
      <c r="ZQ577" s="263"/>
      <c r="ZR577" s="263"/>
      <c r="ZS577" s="263"/>
      <c r="ZT577" s="263"/>
      <c r="ZU577" s="263"/>
      <c r="ZV577" s="263"/>
      <c r="ZW577" s="263"/>
      <c r="ZX577" s="263"/>
      <c r="ZY577" s="263"/>
      <c r="ZZ577" s="263"/>
      <c r="AAA577" s="263"/>
      <c r="AAB577" s="263"/>
      <c r="AAC577" s="263"/>
      <c r="AAD577" s="263"/>
      <c r="AAE577" s="263"/>
      <c r="AAF577" s="263"/>
      <c r="AAG577" s="263"/>
      <c r="AAH577" s="263"/>
      <c r="AAI577" s="263"/>
      <c r="AAJ577" s="263"/>
      <c r="AAK577" s="263"/>
      <c r="AAL577" s="263"/>
      <c r="AAM577" s="263"/>
      <c r="AAN577" s="263"/>
      <c r="AAO577" s="263"/>
      <c r="AAP577" s="263"/>
      <c r="AAQ577" s="263"/>
      <c r="AAR577" s="263"/>
      <c r="AAS577" s="263"/>
      <c r="AAT577" s="263"/>
      <c r="AAU577" s="263"/>
      <c r="AAV577" s="263"/>
      <c r="AAW577" s="263"/>
      <c r="AAX577" s="263"/>
      <c r="AAY577" s="263"/>
      <c r="AAZ577" s="263"/>
      <c r="ABA577" s="263"/>
      <c r="ABB577" s="263"/>
      <c r="ABC577" s="263"/>
      <c r="ABD577" s="263"/>
      <c r="ABE577" s="263"/>
      <c r="ABF577" s="263"/>
      <c r="ABG577" s="263"/>
      <c r="ABH577" s="263"/>
      <c r="ABI577" s="263"/>
      <c r="ABJ577" s="263"/>
      <c r="ABK577" s="263"/>
      <c r="ABL577" s="263"/>
      <c r="ABM577" s="263"/>
      <c r="ABN577" s="263"/>
      <c r="ABO577" s="263"/>
      <c r="ABP577" s="263"/>
      <c r="ABQ577" s="263"/>
      <c r="ABR577" s="263"/>
      <c r="ABS577" s="263"/>
      <c r="ABT577" s="263"/>
      <c r="ABU577" s="263"/>
      <c r="ABV577" s="263"/>
      <c r="ABW577" s="263"/>
      <c r="ABX577" s="263"/>
      <c r="ABY577" s="263"/>
      <c r="ABZ577" s="263"/>
      <c r="ACA577" s="263"/>
      <c r="ACB577" s="263"/>
      <c r="ACC577" s="263"/>
      <c r="ACD577" s="263"/>
      <c r="ACE577" s="263"/>
      <c r="ACF577" s="263"/>
      <c r="ACG577" s="263"/>
      <c r="ACH577" s="263"/>
      <c r="ACI577" s="263"/>
      <c r="ACJ577" s="263"/>
      <c r="ACK577" s="263"/>
      <c r="ACL577" s="263"/>
      <c r="ACM577" s="263"/>
      <c r="ACN577" s="263"/>
      <c r="ACO577" s="263"/>
      <c r="ACP577" s="263"/>
      <c r="ACQ577" s="263"/>
      <c r="ACR577" s="263"/>
      <c r="ACS577" s="263"/>
      <c r="ACT577" s="263"/>
      <c r="ACU577" s="263"/>
      <c r="ACV577" s="263"/>
      <c r="ACW577" s="263"/>
      <c r="ACX577" s="263"/>
      <c r="ACY577" s="263"/>
      <c r="ACZ577" s="263"/>
      <c r="ADA577" s="263"/>
      <c r="ADB577" s="263"/>
      <c r="ADC577" s="263"/>
      <c r="ADD577" s="263"/>
      <c r="ADE577" s="263"/>
      <c r="ADF577" s="263"/>
      <c r="ADG577" s="263"/>
      <c r="ADH577" s="263"/>
      <c r="ADI577" s="263"/>
      <c r="ADJ577" s="263"/>
      <c r="ADK577" s="263"/>
      <c r="ADL577" s="263"/>
      <c r="ADM577" s="263"/>
      <c r="ADN577" s="263"/>
      <c r="ADO577" s="263"/>
      <c r="ADP577" s="263"/>
      <c r="ADQ577" s="263"/>
      <c r="ADR577" s="263"/>
      <c r="ADS577" s="263"/>
      <c r="ADT577" s="263"/>
      <c r="ADU577" s="263"/>
      <c r="ADV577" s="263"/>
      <c r="ADW577" s="263"/>
      <c r="ADX577" s="263"/>
      <c r="ADY577" s="263"/>
      <c r="ADZ577" s="263"/>
      <c r="AEA577" s="263"/>
      <c r="AEB577" s="263"/>
      <c r="AEC577" s="263"/>
      <c r="AED577" s="263"/>
      <c r="AEE577" s="263"/>
      <c r="AEF577" s="263"/>
      <c r="AEG577" s="263"/>
      <c r="AEH577" s="263"/>
      <c r="AEI577" s="263"/>
      <c r="AEJ577" s="263"/>
      <c r="AEK577" s="263"/>
      <c r="AEL577" s="263"/>
      <c r="AEM577" s="263"/>
      <c r="AEN577" s="263"/>
      <c r="AEO577" s="263"/>
      <c r="AEP577" s="263"/>
      <c r="AEQ577" s="263"/>
      <c r="AER577" s="263"/>
      <c r="AES577" s="263"/>
      <c r="AET577" s="263"/>
      <c r="AEU577" s="263"/>
      <c r="AEV577" s="263"/>
      <c r="AEW577" s="263"/>
      <c r="AEX577" s="263"/>
      <c r="AEY577" s="263"/>
      <c r="AEZ577" s="263"/>
      <c r="AFA577" s="263"/>
      <c r="AFB577" s="263"/>
      <c r="AFC577" s="263"/>
      <c r="AFD577" s="263"/>
      <c r="AFE577" s="263"/>
      <c r="AFF577" s="263"/>
      <c r="AFG577" s="263"/>
      <c r="AFH577" s="263"/>
      <c r="AFI577" s="263"/>
      <c r="AFJ577" s="263"/>
      <c r="AFK577" s="263"/>
      <c r="AFL577" s="263"/>
      <c r="AFM577" s="263"/>
      <c r="AFN577" s="263"/>
      <c r="AFO577" s="263"/>
      <c r="AFP577" s="263"/>
      <c r="AFQ577" s="263"/>
      <c r="AFR577" s="263"/>
      <c r="AFS577" s="263"/>
      <c r="AFT577" s="263"/>
      <c r="AFU577" s="263"/>
      <c r="AFV577" s="263"/>
      <c r="AFW577" s="263"/>
      <c r="AFX577" s="263"/>
      <c r="AFY577" s="263"/>
      <c r="AFZ577" s="263"/>
      <c r="AGA577" s="263"/>
      <c r="AGB577" s="263"/>
      <c r="AGC577" s="263"/>
      <c r="AGD577" s="263"/>
      <c r="AGE577" s="263"/>
      <c r="AGF577" s="263"/>
      <c r="AGG577" s="263"/>
      <c r="AGH577" s="263"/>
      <c r="AGI577" s="263"/>
      <c r="AGJ577" s="263"/>
      <c r="AGK577" s="263"/>
      <c r="AGL577" s="263"/>
      <c r="AGM577" s="263"/>
      <c r="AGN577" s="263"/>
      <c r="AGO577" s="263"/>
      <c r="AGP577" s="263"/>
      <c r="AGQ577" s="263"/>
      <c r="AGR577" s="263"/>
      <c r="AGS577" s="263"/>
      <c r="AGT577" s="263"/>
      <c r="AGU577" s="263"/>
      <c r="AGV577" s="263"/>
      <c r="AGW577" s="263"/>
      <c r="AGX577" s="263"/>
      <c r="AGY577" s="263"/>
      <c r="AGZ577" s="263"/>
      <c r="AHA577" s="263"/>
      <c r="AHB577" s="263"/>
      <c r="AHC577" s="263"/>
      <c r="AHD577" s="263"/>
      <c r="AHE577" s="263"/>
      <c r="AHF577" s="263"/>
      <c r="AHG577" s="263"/>
      <c r="AHH577" s="263"/>
      <c r="AHI577" s="263"/>
      <c r="AHJ577" s="263"/>
      <c r="AHK577" s="263"/>
      <c r="AHL577" s="263"/>
      <c r="AHM577" s="263"/>
      <c r="AHN577" s="263"/>
      <c r="AHO577" s="263"/>
      <c r="AHP577" s="263"/>
      <c r="AHQ577" s="263"/>
      <c r="AHR577" s="263"/>
      <c r="AHS577" s="263"/>
      <c r="AHT577" s="263"/>
      <c r="AHU577" s="263"/>
      <c r="AHV577" s="263"/>
      <c r="AHW577" s="263"/>
      <c r="AHX577" s="263"/>
      <c r="AHY577" s="263"/>
      <c r="AHZ577" s="263"/>
      <c r="AIA577" s="263"/>
      <c r="AIB577" s="263"/>
      <c r="AIC577" s="263"/>
      <c r="AID577" s="263"/>
      <c r="AIE577" s="263"/>
      <c r="AIF577" s="263"/>
      <c r="AIG577" s="263"/>
      <c r="AIH577" s="263"/>
      <c r="AII577" s="263"/>
      <c r="AIJ577" s="263"/>
      <c r="AIK577" s="263"/>
      <c r="AIL577" s="263"/>
      <c r="AIM577" s="263"/>
      <c r="AIN577" s="263"/>
      <c r="AIO577" s="263"/>
      <c r="AIP577" s="263"/>
      <c r="AIQ577" s="263"/>
      <c r="AIR577" s="263"/>
      <c r="AIS577" s="263"/>
      <c r="AIT577" s="263"/>
      <c r="AIU577" s="263"/>
      <c r="AIV577" s="263"/>
      <c r="AIW577" s="263"/>
      <c r="AIX577" s="263"/>
      <c r="AIY577" s="263"/>
      <c r="AIZ577" s="263"/>
      <c r="AJA577" s="263"/>
      <c r="AJB577" s="263"/>
      <c r="AJC577" s="263"/>
      <c r="AJD577" s="263"/>
      <c r="AJE577" s="263"/>
      <c r="AJF577" s="263"/>
      <c r="AJG577" s="263"/>
      <c r="AJH577" s="263"/>
      <c r="AJI577" s="263"/>
      <c r="AJJ577" s="263"/>
      <c r="AJK577" s="263"/>
      <c r="AJL577" s="263"/>
      <c r="AJM577" s="263"/>
      <c r="AJN577" s="263"/>
      <c r="AJO577" s="263"/>
      <c r="AJP577" s="263"/>
      <c r="AJQ577" s="263"/>
      <c r="AJR577" s="263"/>
      <c r="AJS577" s="263"/>
      <c r="AJT577" s="263"/>
      <c r="AJU577" s="263"/>
      <c r="AJV577" s="263"/>
      <c r="AJW577" s="263"/>
      <c r="AJX577" s="263"/>
      <c r="AJY577" s="263"/>
      <c r="AJZ577" s="263"/>
      <c r="AKA577" s="263"/>
      <c r="AKB577" s="263"/>
      <c r="AKC577" s="263"/>
      <c r="AKD577" s="263"/>
      <c r="AKE577" s="263"/>
      <c r="AKF577" s="263"/>
      <c r="AKG577" s="263"/>
      <c r="AKH577" s="263"/>
      <c r="AKI577" s="263"/>
      <c r="AKJ577" s="263"/>
      <c r="AKK577" s="263"/>
      <c r="AKL577" s="263"/>
      <c r="AKM577" s="263"/>
      <c r="AKN577" s="263"/>
      <c r="AKO577" s="263"/>
      <c r="AKP577" s="263"/>
      <c r="AKQ577" s="263"/>
      <c r="AKR577" s="263"/>
      <c r="AKS577" s="263"/>
      <c r="AKT577" s="263"/>
      <c r="AKU577" s="263"/>
      <c r="AKV577" s="263"/>
      <c r="AKW577" s="263"/>
      <c r="AKX577" s="263"/>
      <c r="AKY577" s="263"/>
      <c r="AKZ577" s="263"/>
      <c r="ALA577" s="263"/>
      <c r="ALB577" s="263"/>
      <c r="ALC577" s="263"/>
      <c r="ALD577" s="263"/>
      <c r="ALE577" s="263"/>
      <c r="ALF577" s="263"/>
      <c r="ALG577" s="263"/>
      <c r="ALH577" s="263"/>
      <c r="ALI577" s="263"/>
      <c r="ALJ577" s="263"/>
      <c r="ALK577" s="263"/>
      <c r="ALL577" s="263"/>
      <c r="ALM577" s="263"/>
      <c r="ALN577" s="263"/>
      <c r="ALO577" s="263"/>
      <c r="ALP577" s="263"/>
      <c r="ALQ577" s="263"/>
      <c r="ALR577" s="263"/>
      <c r="ALS577" s="263"/>
      <c r="ALT577" s="263"/>
      <c r="ALU577" s="263"/>
      <c r="ALV577" s="263"/>
      <c r="ALW577" s="263"/>
      <c r="ALX577" s="263"/>
      <c r="ALY577" s="263"/>
      <c r="ALZ577" s="263"/>
      <c r="AMA577" s="263"/>
      <c r="AMB577" s="263"/>
      <c r="AMC577" s="263"/>
      <c r="AMD577" s="263"/>
      <c r="AME577" s="263"/>
      <c r="AMF577" s="263"/>
      <c r="AMG577" s="263"/>
      <c r="AMH577" s="263"/>
      <c r="AMI577" s="263"/>
      <c r="AMJ577" s="263"/>
      <c r="AMK577" s="263"/>
      <c r="AML577" s="263"/>
      <c r="AMM577" s="263"/>
      <c r="AMN577" s="263"/>
      <c r="AMO577" s="263"/>
      <c r="AMP577" s="263"/>
      <c r="AMQ577" s="263"/>
      <c r="AMR577" s="263"/>
      <c r="AMS577" s="263"/>
      <c r="AMT577" s="263"/>
      <c r="AMU577" s="263"/>
      <c r="AMV577" s="263"/>
      <c r="AMW577" s="263"/>
      <c r="AMX577" s="263"/>
      <c r="AMY577" s="263"/>
      <c r="AMZ577" s="263"/>
      <c r="ANA577" s="263"/>
      <c r="ANB577" s="263"/>
      <c r="ANC577" s="263"/>
      <c r="AND577" s="263"/>
      <c r="ANE577" s="263"/>
      <c r="ANF577" s="263"/>
      <c r="ANG577" s="263"/>
      <c r="ANH577" s="263"/>
      <c r="ANI577" s="263"/>
      <c r="ANJ577" s="263"/>
      <c r="ANK577" s="263"/>
      <c r="ANL577" s="263"/>
      <c r="ANM577" s="263"/>
      <c r="ANN577" s="263"/>
      <c r="ANO577" s="263"/>
      <c r="ANP577" s="263"/>
      <c r="ANQ577" s="263"/>
      <c r="ANR577" s="263"/>
      <c r="ANS577" s="263"/>
      <c r="ANT577" s="263"/>
      <c r="ANU577" s="263"/>
      <c r="ANV577" s="263"/>
      <c r="ANW577" s="263"/>
      <c r="ANX577" s="263"/>
      <c r="ANY577" s="263"/>
      <c r="ANZ577" s="263"/>
      <c r="AOA577" s="263"/>
      <c r="AOB577" s="263"/>
      <c r="AOC577" s="263"/>
      <c r="AOD577" s="263"/>
      <c r="AOE577" s="263"/>
      <c r="AOF577" s="263"/>
      <c r="AOG577" s="263"/>
      <c r="AOH577" s="263"/>
      <c r="AOI577" s="263"/>
      <c r="AOJ577" s="263"/>
      <c r="AOK577" s="263"/>
      <c r="AOL577" s="263"/>
      <c r="AOM577" s="263"/>
      <c r="AON577" s="263"/>
      <c r="AOO577" s="263"/>
      <c r="AOP577" s="263"/>
      <c r="AOQ577" s="263"/>
      <c r="AOR577" s="263"/>
      <c r="AOS577" s="263"/>
      <c r="AOT577" s="263"/>
      <c r="AOU577" s="263"/>
    </row>
    <row r="578" spans="1:1087" s="264" customFormat="1">
      <c r="A578" s="332"/>
      <c r="B578" s="328"/>
      <c r="C578" s="292"/>
      <c r="D578" s="292"/>
      <c r="E578" s="292"/>
      <c r="F578" s="333"/>
      <c r="G578" s="334"/>
      <c r="H578" s="334"/>
      <c r="I578" s="335"/>
      <c r="J578" s="292"/>
      <c r="K578" s="336"/>
      <c r="L578" s="292"/>
      <c r="N578" s="263"/>
      <c r="O578" s="263"/>
      <c r="P578" s="263"/>
      <c r="Q578" s="263"/>
      <c r="R578" s="263"/>
      <c r="S578" s="263"/>
      <c r="T578" s="263"/>
      <c r="U578" s="263"/>
      <c r="V578" s="263"/>
      <c r="W578" s="263"/>
      <c r="X578" s="263"/>
      <c r="Y578" s="263"/>
      <c r="Z578" s="263"/>
      <c r="AA578" s="263"/>
      <c r="AB578" s="263"/>
      <c r="AC578" s="263"/>
      <c r="AD578" s="263"/>
      <c r="AE578" s="263"/>
      <c r="AF578" s="263"/>
      <c r="AG578" s="263"/>
      <c r="AH578" s="263"/>
      <c r="AI578" s="263"/>
      <c r="AJ578" s="263"/>
      <c r="AK578" s="263"/>
      <c r="AL578" s="263"/>
      <c r="AM578" s="263"/>
      <c r="AN578" s="263"/>
      <c r="AO578" s="263"/>
      <c r="AP578" s="263"/>
      <c r="AQ578" s="263"/>
      <c r="AR578" s="263"/>
      <c r="AS578" s="263"/>
      <c r="AT578" s="263"/>
      <c r="AU578" s="263"/>
      <c r="AV578" s="263"/>
      <c r="AW578" s="263"/>
      <c r="AX578" s="263"/>
      <c r="AY578" s="263"/>
      <c r="AZ578" s="263"/>
      <c r="BA578" s="263"/>
      <c r="BB578" s="263"/>
      <c r="BC578" s="263"/>
      <c r="BD578" s="263"/>
      <c r="BE578" s="263"/>
      <c r="BF578" s="263"/>
      <c r="BG578" s="263"/>
      <c r="BH578" s="263"/>
      <c r="BI578" s="263"/>
      <c r="BJ578" s="263"/>
      <c r="BK578" s="263"/>
      <c r="BL578" s="263"/>
      <c r="BM578" s="263"/>
      <c r="BN578" s="263"/>
      <c r="BO578" s="263"/>
      <c r="BP578" s="263"/>
      <c r="BQ578" s="263"/>
      <c r="BR578" s="263"/>
      <c r="BS578" s="263"/>
      <c r="BT578" s="263"/>
      <c r="BU578" s="263"/>
      <c r="BV578" s="263"/>
      <c r="BW578" s="263"/>
      <c r="BX578" s="263"/>
      <c r="BY578" s="263"/>
      <c r="BZ578" s="263"/>
      <c r="CA578" s="263"/>
      <c r="CB578" s="263"/>
      <c r="CC578" s="263"/>
      <c r="CD578" s="263"/>
      <c r="CE578" s="263"/>
      <c r="CF578" s="263"/>
      <c r="CG578" s="263"/>
      <c r="CH578" s="263"/>
      <c r="CI578" s="263"/>
      <c r="CJ578" s="263"/>
      <c r="CK578" s="263"/>
      <c r="CL578" s="263"/>
      <c r="CM578" s="263"/>
      <c r="CN578" s="263"/>
      <c r="CO578" s="263"/>
      <c r="CP578" s="263"/>
      <c r="CQ578" s="263"/>
      <c r="CR578" s="263"/>
      <c r="CS578" s="263"/>
      <c r="CT578" s="263"/>
      <c r="CU578" s="263"/>
      <c r="CV578" s="263"/>
      <c r="CW578" s="263"/>
      <c r="CX578" s="263"/>
      <c r="CY578" s="263"/>
      <c r="CZ578" s="263"/>
      <c r="DA578" s="263"/>
      <c r="DB578" s="263"/>
      <c r="DC578" s="263"/>
      <c r="DD578" s="263"/>
      <c r="DE578" s="263"/>
      <c r="DF578" s="263"/>
      <c r="DG578" s="263"/>
      <c r="DH578" s="263"/>
      <c r="DI578" s="263"/>
      <c r="DJ578" s="263"/>
      <c r="DK578" s="263"/>
      <c r="DL578" s="263"/>
      <c r="DM578" s="263"/>
      <c r="DN578" s="263"/>
      <c r="DO578" s="263"/>
      <c r="DP578" s="263"/>
      <c r="DQ578" s="263"/>
      <c r="DR578" s="263"/>
      <c r="DS578" s="263"/>
      <c r="DT578" s="263"/>
      <c r="DU578" s="263"/>
      <c r="DV578" s="263"/>
      <c r="DW578" s="263"/>
      <c r="DX578" s="263"/>
      <c r="DY578" s="263"/>
      <c r="DZ578" s="263"/>
      <c r="EA578" s="263"/>
      <c r="EB578" s="263"/>
      <c r="EC578" s="263"/>
      <c r="ED578" s="263"/>
      <c r="EE578" s="263"/>
      <c r="EF578" s="263"/>
      <c r="EG578" s="263"/>
      <c r="EH578" s="263"/>
      <c r="EI578" s="263"/>
      <c r="EJ578" s="263"/>
      <c r="EK578" s="263"/>
      <c r="EL578" s="263"/>
      <c r="EM578" s="263"/>
      <c r="EN578" s="263"/>
      <c r="EO578" s="263"/>
      <c r="EP578" s="263"/>
      <c r="EQ578" s="263"/>
      <c r="ER578" s="263"/>
      <c r="ES578" s="263"/>
      <c r="ET578" s="263"/>
      <c r="EU578" s="263"/>
      <c r="EV578" s="263"/>
      <c r="EW578" s="263"/>
      <c r="EX578" s="263"/>
      <c r="EY578" s="263"/>
      <c r="EZ578" s="263"/>
      <c r="FA578" s="263"/>
      <c r="FB578" s="263"/>
      <c r="FC578" s="263"/>
      <c r="FD578" s="263"/>
      <c r="FE578" s="263"/>
      <c r="FF578" s="263"/>
      <c r="FG578" s="263"/>
      <c r="FH578" s="263"/>
      <c r="FI578" s="263"/>
      <c r="FJ578" s="263"/>
      <c r="FK578" s="263"/>
      <c r="FL578" s="263"/>
      <c r="FM578" s="263"/>
      <c r="FN578" s="263"/>
      <c r="FO578" s="263"/>
      <c r="FP578" s="263"/>
      <c r="FQ578" s="263"/>
      <c r="FR578" s="263"/>
      <c r="FS578" s="263"/>
      <c r="FT578" s="263"/>
      <c r="FU578" s="263"/>
      <c r="FV578" s="263"/>
      <c r="FW578" s="263"/>
      <c r="FX578" s="263"/>
      <c r="FY578" s="263"/>
      <c r="FZ578" s="263"/>
      <c r="GA578" s="263"/>
      <c r="GB578" s="263"/>
      <c r="GC578" s="263"/>
      <c r="GD578" s="263"/>
      <c r="GE578" s="263"/>
      <c r="GF578" s="263"/>
      <c r="GG578" s="263"/>
      <c r="GH578" s="263"/>
      <c r="GI578" s="263"/>
      <c r="GJ578" s="263"/>
      <c r="GK578" s="263"/>
      <c r="GL578" s="263"/>
      <c r="GM578" s="263"/>
      <c r="GN578" s="263"/>
      <c r="GO578" s="263"/>
      <c r="GP578" s="263"/>
      <c r="GQ578" s="263"/>
      <c r="GR578" s="263"/>
      <c r="GS578" s="263"/>
      <c r="GT578" s="263"/>
      <c r="GU578" s="263"/>
      <c r="GV578" s="263"/>
      <c r="GW578" s="263"/>
      <c r="GX578" s="263"/>
      <c r="GY578" s="263"/>
      <c r="GZ578" s="263"/>
      <c r="HA578" s="263"/>
      <c r="HB578" s="263"/>
      <c r="HC578" s="263"/>
      <c r="HD578" s="263"/>
      <c r="HE578" s="263"/>
      <c r="HF578" s="263"/>
      <c r="HG578" s="263"/>
      <c r="HH578" s="263"/>
      <c r="HI578" s="263"/>
      <c r="HJ578" s="263"/>
      <c r="HK578" s="263"/>
      <c r="HL578" s="263"/>
      <c r="HM578" s="263"/>
      <c r="HN578" s="263"/>
      <c r="HO578" s="263"/>
      <c r="HP578" s="263"/>
      <c r="HQ578" s="263"/>
      <c r="HR578" s="263"/>
      <c r="HS578" s="263"/>
      <c r="HT578" s="263"/>
      <c r="HU578" s="263"/>
      <c r="HV578" s="263"/>
      <c r="HW578" s="263"/>
      <c r="HX578" s="263"/>
      <c r="HY578" s="263"/>
      <c r="HZ578" s="263"/>
      <c r="IA578" s="263"/>
      <c r="IB578" s="263"/>
      <c r="IC578" s="263"/>
      <c r="ID578" s="263"/>
      <c r="IE578" s="263"/>
      <c r="IF578" s="263"/>
      <c r="IG578" s="263"/>
      <c r="IH578" s="263"/>
      <c r="II578" s="263"/>
      <c r="IJ578" s="263"/>
      <c r="IK578" s="263"/>
      <c r="IL578" s="263"/>
      <c r="IM578" s="263"/>
      <c r="IN578" s="263"/>
      <c r="IO578" s="263"/>
      <c r="IP578" s="263"/>
      <c r="IQ578" s="263"/>
      <c r="IR578" s="263"/>
      <c r="IS578" s="263"/>
      <c r="IT578" s="263"/>
      <c r="IU578" s="263"/>
      <c r="IV578" s="263"/>
      <c r="IW578" s="263"/>
      <c r="IX578" s="263"/>
      <c r="IY578" s="263"/>
      <c r="IZ578" s="263"/>
      <c r="JA578" s="263"/>
      <c r="JB578" s="263"/>
      <c r="JC578" s="263"/>
      <c r="JD578" s="263"/>
      <c r="JE578" s="263"/>
      <c r="JF578" s="263"/>
      <c r="JG578" s="263"/>
      <c r="JH578" s="263"/>
      <c r="JI578" s="263"/>
      <c r="JJ578" s="263"/>
      <c r="JK578" s="263"/>
      <c r="JL578" s="263"/>
      <c r="JM578" s="263"/>
      <c r="JN578" s="263"/>
      <c r="JO578" s="263"/>
      <c r="JP578" s="263"/>
      <c r="JQ578" s="263"/>
      <c r="JR578" s="263"/>
      <c r="JS578" s="263"/>
      <c r="JT578" s="263"/>
      <c r="JU578" s="263"/>
      <c r="JV578" s="263"/>
      <c r="JW578" s="263"/>
      <c r="JX578" s="263"/>
      <c r="JY578" s="263"/>
      <c r="JZ578" s="263"/>
      <c r="KA578" s="263"/>
      <c r="KB578" s="263"/>
      <c r="KC578" s="263"/>
      <c r="KD578" s="263"/>
      <c r="KE578" s="263"/>
      <c r="KF578" s="263"/>
      <c r="KG578" s="263"/>
      <c r="KH578" s="263"/>
      <c r="KI578" s="263"/>
      <c r="KJ578" s="263"/>
      <c r="KK578" s="263"/>
      <c r="KL578" s="263"/>
      <c r="KM578" s="263"/>
      <c r="KN578" s="263"/>
      <c r="KO578" s="263"/>
      <c r="KP578" s="263"/>
      <c r="KQ578" s="263"/>
      <c r="KR578" s="263"/>
      <c r="KS578" s="263"/>
      <c r="KT578" s="263"/>
      <c r="KU578" s="263"/>
      <c r="KV578" s="263"/>
      <c r="KW578" s="263"/>
      <c r="KX578" s="263"/>
      <c r="KY578" s="263"/>
      <c r="KZ578" s="263"/>
      <c r="LA578" s="263"/>
      <c r="LB578" s="263"/>
      <c r="LC578" s="263"/>
      <c r="LD578" s="263"/>
      <c r="LE578" s="263"/>
      <c r="LF578" s="263"/>
      <c r="LG578" s="263"/>
      <c r="LH578" s="263"/>
      <c r="LI578" s="263"/>
      <c r="LJ578" s="263"/>
      <c r="LK578" s="263"/>
      <c r="LL578" s="263"/>
      <c r="LM578" s="263"/>
      <c r="LN578" s="263"/>
      <c r="LO578" s="263"/>
      <c r="LP578" s="263"/>
      <c r="LQ578" s="263"/>
      <c r="LR578" s="263"/>
      <c r="LS578" s="263"/>
      <c r="LT578" s="263"/>
      <c r="LU578" s="263"/>
      <c r="LV578" s="263"/>
      <c r="LW578" s="263"/>
      <c r="LX578" s="263"/>
      <c r="LY578" s="263"/>
      <c r="LZ578" s="263"/>
      <c r="MA578" s="263"/>
      <c r="MB578" s="263"/>
      <c r="MC578" s="263"/>
      <c r="MD578" s="263"/>
      <c r="ME578" s="263"/>
      <c r="MF578" s="263"/>
      <c r="MG578" s="263"/>
      <c r="MH578" s="263"/>
      <c r="MI578" s="263"/>
      <c r="MJ578" s="263"/>
      <c r="MK578" s="263"/>
      <c r="ML578" s="263"/>
      <c r="MM578" s="263"/>
      <c r="MN578" s="263"/>
      <c r="MO578" s="263"/>
      <c r="MP578" s="263"/>
      <c r="MQ578" s="263"/>
      <c r="MR578" s="263"/>
      <c r="MS578" s="263"/>
      <c r="MT578" s="263"/>
      <c r="MU578" s="263"/>
      <c r="MV578" s="263"/>
      <c r="MW578" s="263"/>
      <c r="MX578" s="263"/>
      <c r="MY578" s="263"/>
      <c r="MZ578" s="263"/>
      <c r="NA578" s="263"/>
      <c r="NB578" s="263"/>
      <c r="NC578" s="263"/>
      <c r="ND578" s="263"/>
      <c r="NE578" s="263"/>
      <c r="NF578" s="263"/>
      <c r="NG578" s="263"/>
      <c r="NH578" s="263"/>
      <c r="NI578" s="263"/>
      <c r="NJ578" s="263"/>
      <c r="NK578" s="263"/>
      <c r="NL578" s="263"/>
      <c r="NM578" s="263"/>
      <c r="NN578" s="263"/>
      <c r="NO578" s="263"/>
      <c r="NP578" s="263"/>
      <c r="NQ578" s="263"/>
      <c r="NR578" s="263"/>
      <c r="NS578" s="263"/>
      <c r="NT578" s="263"/>
      <c r="NU578" s="263"/>
      <c r="NV578" s="263"/>
      <c r="NW578" s="263"/>
      <c r="NX578" s="263"/>
      <c r="NY578" s="263"/>
      <c r="NZ578" s="263"/>
      <c r="OA578" s="263"/>
      <c r="OB578" s="263"/>
      <c r="OC578" s="263"/>
      <c r="OD578" s="263"/>
      <c r="OE578" s="263"/>
      <c r="OF578" s="263"/>
      <c r="OG578" s="263"/>
      <c r="OH578" s="263"/>
      <c r="OI578" s="263"/>
      <c r="OJ578" s="263"/>
      <c r="OK578" s="263"/>
      <c r="OL578" s="263"/>
      <c r="OM578" s="263"/>
      <c r="ON578" s="263"/>
      <c r="OO578" s="263"/>
      <c r="OP578" s="263"/>
      <c r="OQ578" s="263"/>
      <c r="OR578" s="263"/>
      <c r="OS578" s="263"/>
      <c r="OT578" s="263"/>
      <c r="OU578" s="263"/>
      <c r="OV578" s="263"/>
      <c r="OW578" s="263"/>
      <c r="OX578" s="263"/>
      <c r="OY578" s="263"/>
      <c r="OZ578" s="263"/>
      <c r="PA578" s="263"/>
      <c r="PB578" s="263"/>
      <c r="PC578" s="263"/>
      <c r="PD578" s="263"/>
      <c r="PE578" s="263"/>
      <c r="PF578" s="263"/>
      <c r="PG578" s="263"/>
      <c r="PH578" s="263"/>
      <c r="PI578" s="263"/>
      <c r="PJ578" s="263"/>
      <c r="PK578" s="263"/>
      <c r="PL578" s="263"/>
      <c r="PM578" s="263"/>
      <c r="PN578" s="263"/>
      <c r="PO578" s="263"/>
      <c r="PP578" s="263"/>
      <c r="PQ578" s="263"/>
      <c r="PR578" s="263"/>
      <c r="PS578" s="263"/>
      <c r="PT578" s="263"/>
      <c r="PU578" s="263"/>
      <c r="PV578" s="263"/>
      <c r="PW578" s="263"/>
      <c r="PX578" s="263"/>
      <c r="PY578" s="263"/>
      <c r="PZ578" s="263"/>
      <c r="QA578" s="263"/>
      <c r="QB578" s="263"/>
      <c r="QC578" s="263"/>
      <c r="QD578" s="263"/>
      <c r="QE578" s="263"/>
      <c r="QF578" s="263"/>
      <c r="QG578" s="263"/>
      <c r="QH578" s="263"/>
      <c r="QI578" s="263"/>
      <c r="QJ578" s="263"/>
      <c r="QK578" s="263"/>
      <c r="QL578" s="263"/>
      <c r="QM578" s="263"/>
      <c r="QN578" s="263"/>
      <c r="QO578" s="263"/>
      <c r="QP578" s="263"/>
      <c r="QQ578" s="263"/>
      <c r="QR578" s="263"/>
      <c r="QS578" s="263"/>
      <c r="QT578" s="263"/>
      <c r="QU578" s="263"/>
      <c r="QV578" s="263"/>
      <c r="QW578" s="263"/>
      <c r="QX578" s="263"/>
      <c r="QY578" s="263"/>
      <c r="QZ578" s="263"/>
      <c r="RA578" s="263"/>
      <c r="RB578" s="263"/>
      <c r="RC578" s="263"/>
      <c r="RD578" s="263"/>
      <c r="RE578" s="263"/>
      <c r="RF578" s="263"/>
      <c r="RG578" s="263"/>
      <c r="RH578" s="263"/>
      <c r="RI578" s="263"/>
      <c r="RJ578" s="263"/>
      <c r="RK578" s="263"/>
      <c r="RL578" s="263"/>
      <c r="RM578" s="263"/>
      <c r="RN578" s="263"/>
      <c r="RO578" s="263"/>
      <c r="RP578" s="263"/>
      <c r="RQ578" s="263"/>
      <c r="RR578" s="263"/>
      <c r="RS578" s="263"/>
      <c r="RT578" s="263"/>
      <c r="RU578" s="263"/>
      <c r="RV578" s="263"/>
      <c r="RW578" s="263"/>
      <c r="RX578" s="263"/>
      <c r="RY578" s="263"/>
      <c r="RZ578" s="263"/>
      <c r="SA578" s="263"/>
      <c r="SB578" s="263"/>
      <c r="SC578" s="263"/>
      <c r="SD578" s="263"/>
      <c r="SE578" s="263"/>
      <c r="SF578" s="263"/>
      <c r="SG578" s="263"/>
      <c r="SH578" s="263"/>
      <c r="SI578" s="263"/>
      <c r="SJ578" s="263"/>
      <c r="SK578" s="263"/>
      <c r="SL578" s="263"/>
      <c r="SM578" s="263"/>
      <c r="SN578" s="263"/>
      <c r="SO578" s="263"/>
      <c r="SP578" s="263"/>
      <c r="SQ578" s="263"/>
      <c r="SR578" s="263"/>
      <c r="SS578" s="263"/>
      <c r="ST578" s="263"/>
      <c r="SU578" s="263"/>
      <c r="SV578" s="263"/>
      <c r="SW578" s="263"/>
      <c r="SX578" s="263"/>
      <c r="SY578" s="263"/>
      <c r="SZ578" s="263"/>
      <c r="TA578" s="263"/>
      <c r="TB578" s="263"/>
      <c r="TC578" s="263"/>
      <c r="TD578" s="263"/>
      <c r="TE578" s="263"/>
      <c r="TF578" s="263"/>
      <c r="TG578" s="263"/>
      <c r="TH578" s="263"/>
      <c r="TI578" s="263"/>
      <c r="TJ578" s="263"/>
      <c r="TK578" s="263"/>
      <c r="TL578" s="263"/>
      <c r="TM578" s="263"/>
      <c r="TN578" s="263"/>
      <c r="TO578" s="263"/>
      <c r="TP578" s="263"/>
      <c r="TQ578" s="263"/>
      <c r="TR578" s="263"/>
      <c r="TS578" s="263"/>
      <c r="TT578" s="263"/>
      <c r="TU578" s="263"/>
      <c r="TV578" s="263"/>
      <c r="TW578" s="263"/>
      <c r="TX578" s="263"/>
      <c r="TY578" s="263"/>
      <c r="TZ578" s="263"/>
      <c r="UA578" s="263"/>
      <c r="UB578" s="263"/>
      <c r="UC578" s="263"/>
      <c r="UD578" s="263"/>
      <c r="UE578" s="263"/>
      <c r="UF578" s="263"/>
      <c r="UG578" s="263"/>
      <c r="UH578" s="263"/>
      <c r="UI578" s="263"/>
      <c r="UJ578" s="263"/>
      <c r="UK578" s="263"/>
      <c r="UL578" s="263"/>
      <c r="UM578" s="263"/>
      <c r="UN578" s="263"/>
      <c r="UO578" s="263"/>
      <c r="UP578" s="263"/>
      <c r="UQ578" s="263"/>
      <c r="UR578" s="263"/>
      <c r="US578" s="263"/>
      <c r="UT578" s="263"/>
      <c r="UU578" s="263"/>
      <c r="UV578" s="263"/>
      <c r="UW578" s="263"/>
      <c r="UX578" s="263"/>
      <c r="UY578" s="263"/>
      <c r="UZ578" s="263"/>
      <c r="VA578" s="263"/>
      <c r="VB578" s="263"/>
      <c r="VC578" s="263"/>
      <c r="VD578" s="263"/>
      <c r="VE578" s="263"/>
      <c r="VF578" s="263"/>
      <c r="VG578" s="263"/>
      <c r="VH578" s="263"/>
      <c r="VI578" s="263"/>
      <c r="VJ578" s="263"/>
      <c r="VK578" s="263"/>
      <c r="VL578" s="263"/>
      <c r="VM578" s="263"/>
      <c r="VN578" s="263"/>
      <c r="VO578" s="263"/>
      <c r="VP578" s="263"/>
      <c r="VQ578" s="263"/>
      <c r="VR578" s="263"/>
      <c r="VS578" s="263"/>
      <c r="VT578" s="263"/>
      <c r="VU578" s="263"/>
      <c r="VV578" s="263"/>
      <c r="VW578" s="263"/>
      <c r="VX578" s="263"/>
      <c r="VY578" s="263"/>
      <c r="VZ578" s="263"/>
      <c r="WA578" s="263"/>
      <c r="WB578" s="263"/>
      <c r="WC578" s="263"/>
      <c r="WD578" s="263"/>
      <c r="WE578" s="263"/>
      <c r="WF578" s="263"/>
      <c r="WG578" s="263"/>
      <c r="WH578" s="263"/>
      <c r="WI578" s="263"/>
      <c r="WJ578" s="263"/>
      <c r="WK578" s="263"/>
      <c r="WL578" s="263"/>
      <c r="WM578" s="263"/>
      <c r="WN578" s="263"/>
      <c r="WO578" s="263"/>
      <c r="WP578" s="263"/>
      <c r="WQ578" s="263"/>
      <c r="WR578" s="263"/>
      <c r="WS578" s="263"/>
      <c r="WT578" s="263"/>
      <c r="WU578" s="263"/>
      <c r="WV578" s="263"/>
      <c r="WW578" s="263"/>
      <c r="WX578" s="263"/>
      <c r="WY578" s="263"/>
      <c r="WZ578" s="263"/>
      <c r="XA578" s="263"/>
      <c r="XB578" s="263"/>
      <c r="XC578" s="263"/>
      <c r="XD578" s="263"/>
      <c r="XE578" s="263"/>
      <c r="XF578" s="263"/>
      <c r="XG578" s="263"/>
      <c r="XH578" s="263"/>
      <c r="XI578" s="263"/>
      <c r="XJ578" s="263"/>
      <c r="XK578" s="263"/>
      <c r="XL578" s="263"/>
      <c r="XM578" s="263"/>
      <c r="XN578" s="263"/>
      <c r="XO578" s="263"/>
      <c r="XP578" s="263"/>
      <c r="XQ578" s="263"/>
      <c r="XR578" s="263"/>
      <c r="XS578" s="263"/>
      <c r="XT578" s="263"/>
      <c r="XU578" s="263"/>
      <c r="XV578" s="263"/>
      <c r="XW578" s="263"/>
      <c r="XX578" s="263"/>
      <c r="XY578" s="263"/>
      <c r="XZ578" s="263"/>
      <c r="YA578" s="263"/>
      <c r="YB578" s="263"/>
      <c r="YC578" s="263"/>
      <c r="YD578" s="263"/>
      <c r="YE578" s="263"/>
      <c r="YF578" s="263"/>
      <c r="YG578" s="263"/>
      <c r="YH578" s="263"/>
      <c r="YI578" s="263"/>
      <c r="YJ578" s="263"/>
      <c r="YK578" s="263"/>
      <c r="YL578" s="263"/>
      <c r="YM578" s="263"/>
      <c r="YN578" s="263"/>
      <c r="YO578" s="263"/>
      <c r="YP578" s="263"/>
      <c r="YQ578" s="263"/>
      <c r="YR578" s="263"/>
      <c r="YS578" s="263"/>
      <c r="YT578" s="263"/>
      <c r="YU578" s="263"/>
      <c r="YV578" s="263"/>
      <c r="YW578" s="263"/>
      <c r="YX578" s="263"/>
      <c r="YY578" s="263"/>
      <c r="YZ578" s="263"/>
      <c r="ZA578" s="263"/>
      <c r="ZB578" s="263"/>
      <c r="ZC578" s="263"/>
      <c r="ZD578" s="263"/>
      <c r="ZE578" s="263"/>
      <c r="ZF578" s="263"/>
      <c r="ZG578" s="263"/>
      <c r="ZH578" s="263"/>
      <c r="ZI578" s="263"/>
      <c r="ZJ578" s="263"/>
      <c r="ZK578" s="263"/>
      <c r="ZL578" s="263"/>
      <c r="ZM578" s="263"/>
      <c r="ZN578" s="263"/>
      <c r="ZO578" s="263"/>
      <c r="ZP578" s="263"/>
      <c r="ZQ578" s="263"/>
      <c r="ZR578" s="263"/>
      <c r="ZS578" s="263"/>
      <c r="ZT578" s="263"/>
      <c r="ZU578" s="263"/>
      <c r="ZV578" s="263"/>
      <c r="ZW578" s="263"/>
      <c r="ZX578" s="263"/>
      <c r="ZY578" s="263"/>
      <c r="ZZ578" s="263"/>
      <c r="AAA578" s="263"/>
      <c r="AAB578" s="263"/>
      <c r="AAC578" s="263"/>
      <c r="AAD578" s="263"/>
      <c r="AAE578" s="263"/>
      <c r="AAF578" s="263"/>
      <c r="AAG578" s="263"/>
      <c r="AAH578" s="263"/>
      <c r="AAI578" s="263"/>
      <c r="AAJ578" s="263"/>
      <c r="AAK578" s="263"/>
      <c r="AAL578" s="263"/>
      <c r="AAM578" s="263"/>
      <c r="AAN578" s="263"/>
      <c r="AAO578" s="263"/>
      <c r="AAP578" s="263"/>
      <c r="AAQ578" s="263"/>
      <c r="AAR578" s="263"/>
      <c r="AAS578" s="263"/>
      <c r="AAT578" s="263"/>
      <c r="AAU578" s="263"/>
      <c r="AAV578" s="263"/>
      <c r="AAW578" s="263"/>
      <c r="AAX578" s="263"/>
      <c r="AAY578" s="263"/>
      <c r="AAZ578" s="263"/>
      <c r="ABA578" s="263"/>
      <c r="ABB578" s="263"/>
      <c r="ABC578" s="263"/>
      <c r="ABD578" s="263"/>
      <c r="ABE578" s="263"/>
      <c r="ABF578" s="263"/>
      <c r="ABG578" s="263"/>
      <c r="ABH578" s="263"/>
      <c r="ABI578" s="263"/>
      <c r="ABJ578" s="263"/>
      <c r="ABK578" s="263"/>
      <c r="ABL578" s="263"/>
      <c r="ABM578" s="263"/>
      <c r="ABN578" s="263"/>
      <c r="ABO578" s="263"/>
      <c r="ABP578" s="263"/>
      <c r="ABQ578" s="263"/>
      <c r="ABR578" s="263"/>
      <c r="ABS578" s="263"/>
      <c r="ABT578" s="263"/>
      <c r="ABU578" s="263"/>
      <c r="ABV578" s="263"/>
      <c r="ABW578" s="263"/>
      <c r="ABX578" s="263"/>
      <c r="ABY578" s="263"/>
      <c r="ABZ578" s="263"/>
      <c r="ACA578" s="263"/>
      <c r="ACB578" s="263"/>
      <c r="ACC578" s="263"/>
      <c r="ACD578" s="263"/>
      <c r="ACE578" s="263"/>
      <c r="ACF578" s="263"/>
      <c r="ACG578" s="263"/>
      <c r="ACH578" s="263"/>
      <c r="ACI578" s="263"/>
      <c r="ACJ578" s="263"/>
      <c r="ACK578" s="263"/>
      <c r="ACL578" s="263"/>
      <c r="ACM578" s="263"/>
      <c r="ACN578" s="263"/>
      <c r="ACO578" s="263"/>
      <c r="ACP578" s="263"/>
      <c r="ACQ578" s="263"/>
      <c r="ACR578" s="263"/>
      <c r="ACS578" s="263"/>
      <c r="ACT578" s="263"/>
      <c r="ACU578" s="263"/>
      <c r="ACV578" s="263"/>
      <c r="ACW578" s="263"/>
      <c r="ACX578" s="263"/>
      <c r="ACY578" s="263"/>
      <c r="ACZ578" s="263"/>
      <c r="ADA578" s="263"/>
      <c r="ADB578" s="263"/>
      <c r="ADC578" s="263"/>
      <c r="ADD578" s="263"/>
      <c r="ADE578" s="263"/>
      <c r="ADF578" s="263"/>
      <c r="ADG578" s="263"/>
      <c r="ADH578" s="263"/>
      <c r="ADI578" s="263"/>
      <c r="ADJ578" s="263"/>
      <c r="ADK578" s="263"/>
      <c r="ADL578" s="263"/>
      <c r="ADM578" s="263"/>
      <c r="ADN578" s="263"/>
      <c r="ADO578" s="263"/>
      <c r="ADP578" s="263"/>
      <c r="ADQ578" s="263"/>
      <c r="ADR578" s="263"/>
      <c r="ADS578" s="263"/>
      <c r="ADT578" s="263"/>
      <c r="ADU578" s="263"/>
      <c r="ADV578" s="263"/>
      <c r="ADW578" s="263"/>
      <c r="ADX578" s="263"/>
      <c r="ADY578" s="263"/>
      <c r="ADZ578" s="263"/>
      <c r="AEA578" s="263"/>
      <c r="AEB578" s="263"/>
      <c r="AEC578" s="263"/>
      <c r="AED578" s="263"/>
      <c r="AEE578" s="263"/>
      <c r="AEF578" s="263"/>
      <c r="AEG578" s="263"/>
      <c r="AEH578" s="263"/>
      <c r="AEI578" s="263"/>
      <c r="AEJ578" s="263"/>
      <c r="AEK578" s="263"/>
      <c r="AEL578" s="263"/>
      <c r="AEM578" s="263"/>
      <c r="AEN578" s="263"/>
      <c r="AEO578" s="263"/>
      <c r="AEP578" s="263"/>
      <c r="AEQ578" s="263"/>
      <c r="AER578" s="263"/>
      <c r="AES578" s="263"/>
      <c r="AET578" s="263"/>
      <c r="AEU578" s="263"/>
      <c r="AEV578" s="263"/>
      <c r="AEW578" s="263"/>
      <c r="AEX578" s="263"/>
      <c r="AEY578" s="263"/>
      <c r="AEZ578" s="263"/>
      <c r="AFA578" s="263"/>
      <c r="AFB578" s="263"/>
      <c r="AFC578" s="263"/>
      <c r="AFD578" s="263"/>
      <c r="AFE578" s="263"/>
      <c r="AFF578" s="263"/>
      <c r="AFG578" s="263"/>
      <c r="AFH578" s="263"/>
      <c r="AFI578" s="263"/>
      <c r="AFJ578" s="263"/>
      <c r="AFK578" s="263"/>
      <c r="AFL578" s="263"/>
      <c r="AFM578" s="263"/>
      <c r="AFN578" s="263"/>
      <c r="AFO578" s="263"/>
      <c r="AFP578" s="263"/>
      <c r="AFQ578" s="263"/>
      <c r="AFR578" s="263"/>
      <c r="AFS578" s="263"/>
      <c r="AFT578" s="263"/>
      <c r="AFU578" s="263"/>
      <c r="AFV578" s="263"/>
      <c r="AFW578" s="263"/>
      <c r="AFX578" s="263"/>
      <c r="AFY578" s="263"/>
      <c r="AFZ578" s="263"/>
      <c r="AGA578" s="263"/>
      <c r="AGB578" s="263"/>
      <c r="AGC578" s="263"/>
      <c r="AGD578" s="263"/>
      <c r="AGE578" s="263"/>
      <c r="AGF578" s="263"/>
      <c r="AGG578" s="263"/>
      <c r="AGH578" s="263"/>
      <c r="AGI578" s="263"/>
      <c r="AGJ578" s="263"/>
      <c r="AGK578" s="263"/>
      <c r="AGL578" s="263"/>
      <c r="AGM578" s="263"/>
      <c r="AGN578" s="263"/>
      <c r="AGO578" s="263"/>
      <c r="AGP578" s="263"/>
      <c r="AGQ578" s="263"/>
      <c r="AGR578" s="263"/>
      <c r="AGS578" s="263"/>
      <c r="AGT578" s="263"/>
      <c r="AGU578" s="263"/>
      <c r="AGV578" s="263"/>
      <c r="AGW578" s="263"/>
      <c r="AGX578" s="263"/>
      <c r="AGY578" s="263"/>
      <c r="AGZ578" s="263"/>
      <c r="AHA578" s="263"/>
      <c r="AHB578" s="263"/>
      <c r="AHC578" s="263"/>
      <c r="AHD578" s="263"/>
      <c r="AHE578" s="263"/>
      <c r="AHF578" s="263"/>
      <c r="AHG578" s="263"/>
      <c r="AHH578" s="263"/>
      <c r="AHI578" s="263"/>
      <c r="AHJ578" s="263"/>
      <c r="AHK578" s="263"/>
      <c r="AHL578" s="263"/>
      <c r="AHM578" s="263"/>
      <c r="AHN578" s="263"/>
      <c r="AHO578" s="263"/>
      <c r="AHP578" s="263"/>
      <c r="AHQ578" s="263"/>
      <c r="AHR578" s="263"/>
      <c r="AHS578" s="263"/>
      <c r="AHT578" s="263"/>
      <c r="AHU578" s="263"/>
      <c r="AHV578" s="263"/>
      <c r="AHW578" s="263"/>
      <c r="AHX578" s="263"/>
      <c r="AHY578" s="263"/>
      <c r="AHZ578" s="263"/>
      <c r="AIA578" s="263"/>
      <c r="AIB578" s="263"/>
      <c r="AIC578" s="263"/>
      <c r="AID578" s="263"/>
      <c r="AIE578" s="263"/>
      <c r="AIF578" s="263"/>
      <c r="AIG578" s="263"/>
      <c r="AIH578" s="263"/>
      <c r="AII578" s="263"/>
      <c r="AIJ578" s="263"/>
      <c r="AIK578" s="263"/>
      <c r="AIL578" s="263"/>
      <c r="AIM578" s="263"/>
      <c r="AIN578" s="263"/>
      <c r="AIO578" s="263"/>
      <c r="AIP578" s="263"/>
      <c r="AIQ578" s="263"/>
      <c r="AIR578" s="263"/>
      <c r="AIS578" s="263"/>
      <c r="AIT578" s="263"/>
      <c r="AIU578" s="263"/>
      <c r="AIV578" s="263"/>
      <c r="AIW578" s="263"/>
      <c r="AIX578" s="263"/>
      <c r="AIY578" s="263"/>
      <c r="AIZ578" s="263"/>
      <c r="AJA578" s="263"/>
      <c r="AJB578" s="263"/>
      <c r="AJC578" s="263"/>
      <c r="AJD578" s="263"/>
      <c r="AJE578" s="263"/>
      <c r="AJF578" s="263"/>
      <c r="AJG578" s="263"/>
      <c r="AJH578" s="263"/>
      <c r="AJI578" s="263"/>
      <c r="AJJ578" s="263"/>
      <c r="AJK578" s="263"/>
      <c r="AJL578" s="263"/>
      <c r="AJM578" s="263"/>
      <c r="AJN578" s="263"/>
      <c r="AJO578" s="263"/>
      <c r="AJP578" s="263"/>
      <c r="AJQ578" s="263"/>
      <c r="AJR578" s="263"/>
      <c r="AJS578" s="263"/>
      <c r="AJT578" s="263"/>
      <c r="AJU578" s="263"/>
      <c r="AJV578" s="263"/>
      <c r="AJW578" s="263"/>
      <c r="AJX578" s="263"/>
      <c r="AJY578" s="263"/>
      <c r="AJZ578" s="263"/>
      <c r="AKA578" s="263"/>
      <c r="AKB578" s="263"/>
      <c r="AKC578" s="263"/>
      <c r="AKD578" s="263"/>
      <c r="AKE578" s="263"/>
      <c r="AKF578" s="263"/>
      <c r="AKG578" s="263"/>
      <c r="AKH578" s="263"/>
      <c r="AKI578" s="263"/>
      <c r="AKJ578" s="263"/>
      <c r="AKK578" s="263"/>
      <c r="AKL578" s="263"/>
      <c r="AKM578" s="263"/>
      <c r="AKN578" s="263"/>
      <c r="AKO578" s="263"/>
      <c r="AKP578" s="263"/>
      <c r="AKQ578" s="263"/>
      <c r="AKR578" s="263"/>
      <c r="AKS578" s="263"/>
      <c r="AKT578" s="263"/>
      <c r="AKU578" s="263"/>
      <c r="AKV578" s="263"/>
      <c r="AKW578" s="263"/>
      <c r="AKX578" s="263"/>
      <c r="AKY578" s="263"/>
      <c r="AKZ578" s="263"/>
      <c r="ALA578" s="263"/>
      <c r="ALB578" s="263"/>
      <c r="ALC578" s="263"/>
      <c r="ALD578" s="263"/>
      <c r="ALE578" s="263"/>
      <c r="ALF578" s="263"/>
      <c r="ALG578" s="263"/>
      <c r="ALH578" s="263"/>
      <c r="ALI578" s="263"/>
      <c r="ALJ578" s="263"/>
      <c r="ALK578" s="263"/>
      <c r="ALL578" s="263"/>
      <c r="ALM578" s="263"/>
      <c r="ALN578" s="263"/>
      <c r="ALO578" s="263"/>
      <c r="ALP578" s="263"/>
      <c r="ALQ578" s="263"/>
      <c r="ALR578" s="263"/>
      <c r="ALS578" s="263"/>
      <c r="ALT578" s="263"/>
      <c r="ALU578" s="263"/>
      <c r="ALV578" s="263"/>
      <c r="ALW578" s="263"/>
      <c r="ALX578" s="263"/>
      <c r="ALY578" s="263"/>
      <c r="ALZ578" s="263"/>
      <c r="AMA578" s="263"/>
      <c r="AMB578" s="263"/>
      <c r="AMC578" s="263"/>
      <c r="AMD578" s="263"/>
      <c r="AME578" s="263"/>
      <c r="AMF578" s="263"/>
      <c r="AMG578" s="263"/>
      <c r="AMH578" s="263"/>
      <c r="AMI578" s="263"/>
      <c r="AMJ578" s="263"/>
      <c r="AMK578" s="263"/>
      <c r="AML578" s="263"/>
      <c r="AMM578" s="263"/>
      <c r="AMN578" s="263"/>
      <c r="AMO578" s="263"/>
      <c r="AMP578" s="263"/>
      <c r="AMQ578" s="263"/>
      <c r="AMR578" s="263"/>
      <c r="AMS578" s="263"/>
      <c r="AMT578" s="263"/>
      <c r="AMU578" s="263"/>
      <c r="AMV578" s="263"/>
      <c r="AMW578" s="263"/>
      <c r="AMX578" s="263"/>
      <c r="AMY578" s="263"/>
      <c r="AMZ578" s="263"/>
      <c r="ANA578" s="263"/>
      <c r="ANB578" s="263"/>
      <c r="ANC578" s="263"/>
      <c r="AND578" s="263"/>
      <c r="ANE578" s="263"/>
      <c r="ANF578" s="263"/>
      <c r="ANG578" s="263"/>
      <c r="ANH578" s="263"/>
      <c r="ANI578" s="263"/>
      <c r="ANJ578" s="263"/>
      <c r="ANK578" s="263"/>
      <c r="ANL578" s="263"/>
      <c r="ANM578" s="263"/>
      <c r="ANN578" s="263"/>
      <c r="ANO578" s="263"/>
      <c r="ANP578" s="263"/>
      <c r="ANQ578" s="263"/>
      <c r="ANR578" s="263"/>
      <c r="ANS578" s="263"/>
      <c r="ANT578" s="263"/>
      <c r="ANU578" s="263"/>
      <c r="ANV578" s="263"/>
      <c r="ANW578" s="263"/>
      <c r="ANX578" s="263"/>
      <c r="ANY578" s="263"/>
      <c r="ANZ578" s="263"/>
      <c r="AOA578" s="263"/>
      <c r="AOB578" s="263"/>
      <c r="AOC578" s="263"/>
      <c r="AOD578" s="263"/>
      <c r="AOE578" s="263"/>
      <c r="AOF578" s="263"/>
      <c r="AOG578" s="263"/>
      <c r="AOH578" s="263"/>
      <c r="AOI578" s="263"/>
      <c r="AOJ578" s="263"/>
      <c r="AOK578" s="263"/>
      <c r="AOL578" s="263"/>
      <c r="AOM578" s="263"/>
      <c r="AON578" s="263"/>
      <c r="AOO578" s="263"/>
      <c r="AOP578" s="263"/>
      <c r="AOQ578" s="263"/>
      <c r="AOR578" s="263"/>
      <c r="AOS578" s="263"/>
      <c r="AOT578" s="263"/>
      <c r="AOU578" s="263"/>
    </row>
    <row r="579" spans="1:1087" s="264" customFormat="1">
      <c r="A579" s="332"/>
      <c r="B579" s="328"/>
      <c r="C579" s="292"/>
      <c r="D579" s="292"/>
      <c r="E579" s="292"/>
      <c r="F579" s="333"/>
      <c r="G579" s="334"/>
      <c r="H579" s="334"/>
      <c r="I579" s="335"/>
      <c r="J579" s="292"/>
      <c r="K579" s="336"/>
      <c r="L579" s="292"/>
      <c r="N579" s="263"/>
      <c r="O579" s="263"/>
      <c r="P579" s="263"/>
      <c r="Q579" s="263"/>
      <c r="R579" s="263"/>
      <c r="S579" s="263"/>
      <c r="T579" s="263"/>
      <c r="U579" s="263"/>
      <c r="V579" s="263"/>
      <c r="W579" s="263"/>
      <c r="X579" s="263"/>
      <c r="Y579" s="263"/>
      <c r="Z579" s="263"/>
      <c r="AA579" s="263"/>
      <c r="AB579" s="263"/>
      <c r="AC579" s="263"/>
      <c r="AD579" s="263"/>
      <c r="AE579" s="263"/>
      <c r="AF579" s="263"/>
      <c r="AG579" s="263"/>
      <c r="AH579" s="263"/>
      <c r="AI579" s="263"/>
      <c r="AJ579" s="263"/>
      <c r="AK579" s="263"/>
      <c r="AL579" s="263"/>
      <c r="AM579" s="263"/>
      <c r="AN579" s="263"/>
      <c r="AO579" s="263"/>
      <c r="AP579" s="263"/>
      <c r="AQ579" s="263"/>
      <c r="AR579" s="263"/>
      <c r="AS579" s="263"/>
      <c r="AT579" s="263"/>
      <c r="AU579" s="263"/>
      <c r="AV579" s="263"/>
      <c r="AW579" s="263"/>
      <c r="AX579" s="263"/>
      <c r="AY579" s="263"/>
      <c r="AZ579" s="263"/>
      <c r="BA579" s="263"/>
      <c r="BB579" s="263"/>
      <c r="BC579" s="263"/>
      <c r="BD579" s="263"/>
      <c r="BE579" s="263"/>
      <c r="BF579" s="263"/>
      <c r="BG579" s="263"/>
      <c r="BH579" s="263"/>
      <c r="BI579" s="263"/>
      <c r="BJ579" s="263"/>
      <c r="BK579" s="263"/>
      <c r="BL579" s="263"/>
      <c r="BM579" s="263"/>
      <c r="BN579" s="263"/>
      <c r="BO579" s="263"/>
      <c r="BP579" s="263"/>
      <c r="BQ579" s="263"/>
      <c r="BR579" s="263"/>
      <c r="BS579" s="263"/>
      <c r="BT579" s="263"/>
      <c r="BU579" s="263"/>
      <c r="BV579" s="263"/>
      <c r="BW579" s="263"/>
      <c r="BX579" s="263"/>
      <c r="BY579" s="263"/>
      <c r="BZ579" s="263"/>
      <c r="CA579" s="263"/>
      <c r="CB579" s="263"/>
      <c r="CC579" s="263"/>
      <c r="CD579" s="263"/>
      <c r="CE579" s="263"/>
      <c r="CF579" s="263"/>
      <c r="CG579" s="263"/>
      <c r="CH579" s="263"/>
      <c r="CI579" s="263"/>
      <c r="CJ579" s="263"/>
      <c r="CK579" s="263"/>
      <c r="CL579" s="263"/>
      <c r="CM579" s="263"/>
      <c r="CN579" s="263"/>
      <c r="CO579" s="263"/>
      <c r="CP579" s="263"/>
      <c r="CQ579" s="263"/>
      <c r="CR579" s="263"/>
      <c r="CS579" s="263"/>
      <c r="CT579" s="263"/>
      <c r="CU579" s="263"/>
      <c r="CV579" s="263"/>
      <c r="CW579" s="263"/>
      <c r="CX579" s="263"/>
      <c r="CY579" s="263"/>
      <c r="CZ579" s="263"/>
      <c r="DA579" s="263"/>
      <c r="DB579" s="263"/>
      <c r="DC579" s="263"/>
      <c r="DD579" s="263"/>
      <c r="DE579" s="263"/>
      <c r="DF579" s="263"/>
      <c r="DG579" s="263"/>
      <c r="DH579" s="263"/>
      <c r="DI579" s="263"/>
      <c r="DJ579" s="263"/>
      <c r="DK579" s="263"/>
      <c r="DL579" s="263"/>
      <c r="DM579" s="263"/>
      <c r="DN579" s="263"/>
      <c r="DO579" s="263"/>
      <c r="DP579" s="263"/>
      <c r="DQ579" s="263"/>
      <c r="DR579" s="263"/>
      <c r="DS579" s="263"/>
      <c r="DT579" s="263"/>
      <c r="DU579" s="263"/>
      <c r="DV579" s="263"/>
      <c r="DW579" s="263"/>
      <c r="DX579" s="263"/>
      <c r="DY579" s="263"/>
      <c r="DZ579" s="263"/>
      <c r="EA579" s="263"/>
      <c r="EB579" s="263"/>
      <c r="EC579" s="263"/>
      <c r="ED579" s="263"/>
      <c r="EE579" s="263"/>
      <c r="EF579" s="263"/>
      <c r="EG579" s="263"/>
      <c r="EH579" s="263"/>
      <c r="EI579" s="263"/>
      <c r="EJ579" s="263"/>
      <c r="EK579" s="263"/>
      <c r="EL579" s="263"/>
      <c r="EM579" s="263"/>
      <c r="EN579" s="263"/>
      <c r="EO579" s="263"/>
      <c r="EP579" s="263"/>
      <c r="EQ579" s="263"/>
      <c r="ER579" s="263"/>
      <c r="ES579" s="263"/>
      <c r="ET579" s="263"/>
      <c r="EU579" s="263"/>
      <c r="EV579" s="263"/>
      <c r="EW579" s="263"/>
      <c r="EX579" s="263"/>
      <c r="EY579" s="263"/>
      <c r="EZ579" s="263"/>
      <c r="FA579" s="263"/>
      <c r="FB579" s="263"/>
      <c r="FC579" s="263"/>
      <c r="FD579" s="263"/>
      <c r="FE579" s="263"/>
      <c r="FF579" s="263"/>
      <c r="FG579" s="263"/>
      <c r="FH579" s="263"/>
      <c r="FI579" s="263"/>
      <c r="FJ579" s="263"/>
      <c r="FK579" s="263"/>
      <c r="FL579" s="263"/>
      <c r="FM579" s="263"/>
      <c r="FN579" s="263"/>
      <c r="FO579" s="263"/>
      <c r="FP579" s="263"/>
      <c r="FQ579" s="263"/>
      <c r="FR579" s="263"/>
      <c r="FS579" s="263"/>
      <c r="FT579" s="263"/>
      <c r="FU579" s="263"/>
      <c r="FV579" s="263"/>
      <c r="FW579" s="263"/>
      <c r="FX579" s="263"/>
      <c r="FY579" s="263"/>
      <c r="FZ579" s="263"/>
      <c r="GA579" s="263"/>
      <c r="GB579" s="263"/>
      <c r="GC579" s="263"/>
      <c r="GD579" s="263"/>
      <c r="GE579" s="263"/>
      <c r="GF579" s="263"/>
      <c r="GG579" s="263"/>
      <c r="GH579" s="263"/>
      <c r="GI579" s="263"/>
      <c r="GJ579" s="263"/>
      <c r="GK579" s="263"/>
      <c r="GL579" s="263"/>
      <c r="GM579" s="263"/>
      <c r="GN579" s="263"/>
      <c r="GO579" s="263"/>
      <c r="GP579" s="263"/>
      <c r="GQ579" s="263"/>
      <c r="GR579" s="263"/>
      <c r="GS579" s="263"/>
      <c r="GT579" s="263"/>
      <c r="GU579" s="263"/>
      <c r="GV579" s="263"/>
      <c r="GW579" s="263"/>
      <c r="GX579" s="263"/>
      <c r="GY579" s="263"/>
      <c r="GZ579" s="263"/>
      <c r="HA579" s="263"/>
      <c r="HB579" s="263"/>
      <c r="HC579" s="263"/>
      <c r="HD579" s="263"/>
      <c r="HE579" s="263"/>
      <c r="HF579" s="263"/>
      <c r="HG579" s="263"/>
      <c r="HH579" s="263"/>
      <c r="HI579" s="263"/>
      <c r="HJ579" s="263"/>
      <c r="HK579" s="263"/>
      <c r="HL579" s="263"/>
      <c r="HM579" s="263"/>
      <c r="HN579" s="263"/>
      <c r="HO579" s="263"/>
      <c r="HP579" s="263"/>
      <c r="HQ579" s="263"/>
      <c r="HR579" s="263"/>
      <c r="HS579" s="263"/>
      <c r="HT579" s="263"/>
      <c r="HU579" s="263"/>
      <c r="HV579" s="263"/>
      <c r="HW579" s="263"/>
      <c r="HX579" s="263"/>
      <c r="HY579" s="263"/>
      <c r="HZ579" s="263"/>
      <c r="IA579" s="263"/>
      <c r="IB579" s="263"/>
      <c r="IC579" s="263"/>
      <c r="ID579" s="263"/>
      <c r="IE579" s="263"/>
      <c r="IF579" s="263"/>
      <c r="IG579" s="263"/>
      <c r="IH579" s="263"/>
      <c r="II579" s="263"/>
      <c r="IJ579" s="263"/>
      <c r="IK579" s="263"/>
      <c r="IL579" s="263"/>
      <c r="IM579" s="263"/>
      <c r="IN579" s="263"/>
      <c r="IO579" s="263"/>
      <c r="IP579" s="263"/>
      <c r="IQ579" s="263"/>
      <c r="IR579" s="263"/>
      <c r="IS579" s="263"/>
      <c r="IT579" s="263"/>
      <c r="IU579" s="263"/>
      <c r="IV579" s="263"/>
      <c r="IW579" s="263"/>
      <c r="IX579" s="263"/>
      <c r="IY579" s="263"/>
      <c r="IZ579" s="263"/>
      <c r="JA579" s="263"/>
      <c r="JB579" s="263"/>
      <c r="JC579" s="263"/>
      <c r="JD579" s="263"/>
      <c r="JE579" s="263"/>
      <c r="JF579" s="263"/>
      <c r="JG579" s="263"/>
      <c r="JH579" s="263"/>
      <c r="JI579" s="263"/>
      <c r="JJ579" s="263"/>
      <c r="JK579" s="263"/>
      <c r="JL579" s="263"/>
      <c r="JM579" s="263"/>
      <c r="JN579" s="263"/>
      <c r="JO579" s="263"/>
      <c r="JP579" s="263"/>
      <c r="JQ579" s="263"/>
      <c r="JR579" s="263"/>
      <c r="JS579" s="263"/>
      <c r="JT579" s="263"/>
      <c r="JU579" s="263"/>
      <c r="JV579" s="263"/>
      <c r="JW579" s="263"/>
      <c r="JX579" s="263"/>
      <c r="JY579" s="263"/>
      <c r="JZ579" s="263"/>
      <c r="KA579" s="263"/>
      <c r="KB579" s="263"/>
      <c r="KC579" s="263"/>
      <c r="KD579" s="263"/>
      <c r="KE579" s="263"/>
      <c r="KF579" s="263"/>
      <c r="KG579" s="263"/>
      <c r="KH579" s="263"/>
      <c r="KI579" s="263"/>
      <c r="KJ579" s="263"/>
      <c r="KK579" s="263"/>
      <c r="KL579" s="263"/>
      <c r="KM579" s="263"/>
      <c r="KN579" s="263"/>
      <c r="KO579" s="263"/>
      <c r="KP579" s="263"/>
      <c r="KQ579" s="263"/>
      <c r="KR579" s="263"/>
      <c r="KS579" s="263"/>
      <c r="KT579" s="263"/>
      <c r="KU579" s="263"/>
      <c r="KV579" s="263"/>
      <c r="KW579" s="263"/>
      <c r="KX579" s="263"/>
      <c r="KY579" s="263"/>
      <c r="KZ579" s="263"/>
      <c r="LA579" s="263"/>
      <c r="LB579" s="263"/>
      <c r="LC579" s="263"/>
      <c r="LD579" s="263"/>
      <c r="LE579" s="263"/>
      <c r="LF579" s="263"/>
      <c r="LG579" s="263"/>
      <c r="LH579" s="263"/>
      <c r="LI579" s="263"/>
      <c r="LJ579" s="263"/>
      <c r="LK579" s="263"/>
      <c r="LL579" s="263"/>
      <c r="LM579" s="263"/>
      <c r="LN579" s="263"/>
      <c r="LO579" s="263"/>
      <c r="LP579" s="263"/>
      <c r="LQ579" s="263"/>
      <c r="LR579" s="263"/>
      <c r="LS579" s="263"/>
      <c r="LT579" s="263"/>
      <c r="LU579" s="263"/>
      <c r="LV579" s="263"/>
      <c r="LW579" s="263"/>
      <c r="LX579" s="263"/>
      <c r="LY579" s="263"/>
      <c r="LZ579" s="263"/>
      <c r="MA579" s="263"/>
      <c r="MB579" s="263"/>
      <c r="MC579" s="263"/>
      <c r="MD579" s="263"/>
      <c r="ME579" s="263"/>
      <c r="MF579" s="263"/>
      <c r="MG579" s="263"/>
      <c r="MH579" s="263"/>
      <c r="MI579" s="263"/>
      <c r="MJ579" s="263"/>
      <c r="MK579" s="263"/>
      <c r="ML579" s="263"/>
      <c r="MM579" s="263"/>
      <c r="MN579" s="263"/>
      <c r="MO579" s="263"/>
      <c r="MP579" s="263"/>
      <c r="MQ579" s="263"/>
      <c r="MR579" s="263"/>
      <c r="MS579" s="263"/>
      <c r="MT579" s="263"/>
      <c r="MU579" s="263"/>
      <c r="MV579" s="263"/>
      <c r="MW579" s="263"/>
      <c r="MX579" s="263"/>
      <c r="MY579" s="263"/>
      <c r="MZ579" s="263"/>
      <c r="NA579" s="263"/>
      <c r="NB579" s="263"/>
      <c r="NC579" s="263"/>
      <c r="ND579" s="263"/>
      <c r="NE579" s="263"/>
      <c r="NF579" s="263"/>
      <c r="NG579" s="263"/>
      <c r="NH579" s="263"/>
      <c r="NI579" s="263"/>
      <c r="NJ579" s="263"/>
      <c r="NK579" s="263"/>
      <c r="NL579" s="263"/>
      <c r="NM579" s="263"/>
      <c r="NN579" s="263"/>
      <c r="NO579" s="263"/>
      <c r="NP579" s="263"/>
      <c r="NQ579" s="263"/>
      <c r="NR579" s="263"/>
      <c r="NS579" s="263"/>
      <c r="NT579" s="263"/>
      <c r="NU579" s="263"/>
      <c r="NV579" s="263"/>
      <c r="NW579" s="263"/>
      <c r="NX579" s="263"/>
      <c r="NY579" s="263"/>
      <c r="NZ579" s="263"/>
      <c r="OA579" s="263"/>
      <c r="OB579" s="263"/>
      <c r="OC579" s="263"/>
      <c r="OD579" s="263"/>
      <c r="OE579" s="263"/>
      <c r="OF579" s="263"/>
      <c r="OG579" s="263"/>
      <c r="OH579" s="263"/>
      <c r="OI579" s="263"/>
      <c r="OJ579" s="263"/>
      <c r="OK579" s="263"/>
      <c r="OL579" s="263"/>
      <c r="OM579" s="263"/>
      <c r="ON579" s="263"/>
      <c r="OO579" s="263"/>
      <c r="OP579" s="263"/>
      <c r="OQ579" s="263"/>
      <c r="OR579" s="263"/>
      <c r="OS579" s="263"/>
      <c r="OT579" s="263"/>
      <c r="OU579" s="263"/>
      <c r="OV579" s="263"/>
      <c r="OW579" s="263"/>
      <c r="OX579" s="263"/>
      <c r="OY579" s="263"/>
      <c r="OZ579" s="263"/>
      <c r="PA579" s="263"/>
      <c r="PB579" s="263"/>
      <c r="PC579" s="263"/>
      <c r="PD579" s="263"/>
      <c r="PE579" s="263"/>
      <c r="PF579" s="263"/>
      <c r="PG579" s="263"/>
      <c r="PH579" s="263"/>
      <c r="PI579" s="263"/>
      <c r="PJ579" s="263"/>
      <c r="PK579" s="263"/>
      <c r="PL579" s="263"/>
      <c r="PM579" s="263"/>
      <c r="PN579" s="263"/>
      <c r="PO579" s="263"/>
      <c r="PP579" s="263"/>
      <c r="PQ579" s="263"/>
      <c r="PR579" s="263"/>
      <c r="PS579" s="263"/>
      <c r="PT579" s="263"/>
      <c r="PU579" s="263"/>
      <c r="PV579" s="263"/>
      <c r="PW579" s="263"/>
      <c r="PX579" s="263"/>
      <c r="PY579" s="263"/>
      <c r="PZ579" s="263"/>
      <c r="QA579" s="263"/>
      <c r="QB579" s="263"/>
      <c r="QC579" s="263"/>
      <c r="QD579" s="263"/>
      <c r="QE579" s="263"/>
      <c r="QF579" s="263"/>
      <c r="QG579" s="263"/>
      <c r="QH579" s="263"/>
      <c r="QI579" s="263"/>
      <c r="QJ579" s="263"/>
      <c r="QK579" s="263"/>
      <c r="QL579" s="263"/>
      <c r="QM579" s="263"/>
      <c r="QN579" s="263"/>
      <c r="QO579" s="263"/>
      <c r="QP579" s="263"/>
      <c r="QQ579" s="263"/>
      <c r="QR579" s="263"/>
      <c r="QS579" s="263"/>
      <c r="QT579" s="263"/>
      <c r="QU579" s="263"/>
      <c r="QV579" s="263"/>
      <c r="QW579" s="263"/>
      <c r="QX579" s="263"/>
      <c r="QY579" s="263"/>
      <c r="QZ579" s="263"/>
      <c r="RA579" s="263"/>
      <c r="RB579" s="263"/>
      <c r="RC579" s="263"/>
      <c r="RD579" s="263"/>
      <c r="RE579" s="263"/>
      <c r="RF579" s="263"/>
      <c r="RG579" s="263"/>
      <c r="RH579" s="263"/>
      <c r="RI579" s="263"/>
      <c r="RJ579" s="263"/>
      <c r="RK579" s="263"/>
      <c r="RL579" s="263"/>
      <c r="RM579" s="263"/>
      <c r="RN579" s="263"/>
      <c r="RO579" s="263"/>
      <c r="RP579" s="263"/>
      <c r="RQ579" s="263"/>
      <c r="RR579" s="263"/>
      <c r="RS579" s="263"/>
      <c r="RT579" s="263"/>
      <c r="RU579" s="263"/>
      <c r="RV579" s="263"/>
      <c r="RW579" s="263"/>
      <c r="RX579" s="263"/>
      <c r="RY579" s="263"/>
      <c r="RZ579" s="263"/>
      <c r="SA579" s="263"/>
      <c r="SB579" s="263"/>
      <c r="SC579" s="263"/>
      <c r="SD579" s="263"/>
      <c r="SE579" s="263"/>
      <c r="SF579" s="263"/>
      <c r="SG579" s="263"/>
      <c r="SH579" s="263"/>
      <c r="SI579" s="263"/>
      <c r="SJ579" s="263"/>
      <c r="SK579" s="263"/>
      <c r="SL579" s="263"/>
      <c r="SM579" s="263"/>
      <c r="SN579" s="263"/>
      <c r="SO579" s="263"/>
      <c r="SP579" s="263"/>
      <c r="SQ579" s="263"/>
      <c r="SR579" s="263"/>
      <c r="SS579" s="263"/>
      <c r="ST579" s="263"/>
      <c r="SU579" s="263"/>
      <c r="SV579" s="263"/>
      <c r="SW579" s="263"/>
      <c r="SX579" s="263"/>
      <c r="SY579" s="263"/>
      <c r="SZ579" s="263"/>
      <c r="TA579" s="263"/>
      <c r="TB579" s="263"/>
      <c r="TC579" s="263"/>
      <c r="TD579" s="263"/>
      <c r="TE579" s="263"/>
      <c r="TF579" s="263"/>
      <c r="TG579" s="263"/>
      <c r="TH579" s="263"/>
      <c r="TI579" s="263"/>
      <c r="TJ579" s="263"/>
      <c r="TK579" s="263"/>
      <c r="TL579" s="263"/>
      <c r="TM579" s="263"/>
      <c r="TN579" s="263"/>
      <c r="TO579" s="263"/>
      <c r="TP579" s="263"/>
      <c r="TQ579" s="263"/>
      <c r="TR579" s="263"/>
      <c r="TS579" s="263"/>
      <c r="TT579" s="263"/>
      <c r="TU579" s="263"/>
      <c r="TV579" s="263"/>
      <c r="TW579" s="263"/>
      <c r="TX579" s="263"/>
      <c r="TY579" s="263"/>
      <c r="TZ579" s="263"/>
      <c r="UA579" s="263"/>
      <c r="UB579" s="263"/>
      <c r="UC579" s="263"/>
      <c r="UD579" s="263"/>
      <c r="UE579" s="263"/>
      <c r="UF579" s="263"/>
      <c r="UG579" s="263"/>
      <c r="UH579" s="263"/>
      <c r="UI579" s="263"/>
      <c r="UJ579" s="263"/>
      <c r="UK579" s="263"/>
      <c r="UL579" s="263"/>
      <c r="UM579" s="263"/>
      <c r="UN579" s="263"/>
      <c r="UO579" s="263"/>
      <c r="UP579" s="263"/>
      <c r="UQ579" s="263"/>
      <c r="UR579" s="263"/>
      <c r="US579" s="263"/>
      <c r="UT579" s="263"/>
      <c r="UU579" s="263"/>
      <c r="UV579" s="263"/>
      <c r="UW579" s="263"/>
      <c r="UX579" s="263"/>
      <c r="UY579" s="263"/>
      <c r="UZ579" s="263"/>
      <c r="VA579" s="263"/>
      <c r="VB579" s="263"/>
      <c r="VC579" s="263"/>
      <c r="VD579" s="263"/>
      <c r="VE579" s="263"/>
      <c r="VF579" s="263"/>
      <c r="VG579" s="263"/>
      <c r="VH579" s="263"/>
      <c r="VI579" s="263"/>
      <c r="VJ579" s="263"/>
      <c r="VK579" s="263"/>
      <c r="VL579" s="263"/>
      <c r="VM579" s="263"/>
      <c r="VN579" s="263"/>
      <c r="VO579" s="263"/>
      <c r="VP579" s="263"/>
      <c r="VQ579" s="263"/>
      <c r="VR579" s="263"/>
      <c r="VS579" s="263"/>
      <c r="VT579" s="263"/>
      <c r="VU579" s="263"/>
      <c r="VV579" s="263"/>
      <c r="VW579" s="263"/>
      <c r="VX579" s="263"/>
      <c r="VY579" s="263"/>
      <c r="VZ579" s="263"/>
      <c r="WA579" s="263"/>
      <c r="WB579" s="263"/>
      <c r="WC579" s="263"/>
      <c r="WD579" s="263"/>
      <c r="WE579" s="263"/>
      <c r="WF579" s="263"/>
      <c r="WG579" s="263"/>
      <c r="WH579" s="263"/>
      <c r="WI579" s="263"/>
      <c r="WJ579" s="263"/>
      <c r="WK579" s="263"/>
      <c r="WL579" s="263"/>
      <c r="WM579" s="263"/>
      <c r="WN579" s="263"/>
      <c r="WO579" s="263"/>
      <c r="WP579" s="263"/>
      <c r="WQ579" s="263"/>
      <c r="WR579" s="263"/>
      <c r="WS579" s="263"/>
      <c r="WT579" s="263"/>
      <c r="WU579" s="263"/>
      <c r="WV579" s="263"/>
      <c r="WW579" s="263"/>
      <c r="WX579" s="263"/>
      <c r="WY579" s="263"/>
      <c r="WZ579" s="263"/>
      <c r="XA579" s="263"/>
      <c r="XB579" s="263"/>
      <c r="XC579" s="263"/>
      <c r="XD579" s="263"/>
      <c r="XE579" s="263"/>
      <c r="XF579" s="263"/>
      <c r="XG579" s="263"/>
      <c r="XH579" s="263"/>
      <c r="XI579" s="263"/>
      <c r="XJ579" s="263"/>
      <c r="XK579" s="263"/>
      <c r="XL579" s="263"/>
      <c r="XM579" s="263"/>
      <c r="XN579" s="263"/>
      <c r="XO579" s="263"/>
      <c r="XP579" s="263"/>
      <c r="XQ579" s="263"/>
      <c r="XR579" s="263"/>
      <c r="XS579" s="263"/>
      <c r="XT579" s="263"/>
      <c r="XU579" s="263"/>
      <c r="XV579" s="263"/>
      <c r="XW579" s="263"/>
      <c r="XX579" s="263"/>
      <c r="XY579" s="263"/>
      <c r="XZ579" s="263"/>
      <c r="YA579" s="263"/>
      <c r="YB579" s="263"/>
      <c r="YC579" s="263"/>
      <c r="YD579" s="263"/>
      <c r="YE579" s="263"/>
      <c r="YF579" s="263"/>
      <c r="YG579" s="263"/>
      <c r="YH579" s="263"/>
      <c r="YI579" s="263"/>
      <c r="YJ579" s="263"/>
      <c r="YK579" s="263"/>
      <c r="YL579" s="263"/>
      <c r="YM579" s="263"/>
      <c r="YN579" s="263"/>
      <c r="YO579" s="263"/>
      <c r="YP579" s="263"/>
      <c r="YQ579" s="263"/>
      <c r="YR579" s="263"/>
      <c r="YS579" s="263"/>
      <c r="YT579" s="263"/>
      <c r="YU579" s="263"/>
      <c r="YV579" s="263"/>
      <c r="YW579" s="263"/>
      <c r="YX579" s="263"/>
      <c r="YY579" s="263"/>
      <c r="YZ579" s="263"/>
      <c r="ZA579" s="263"/>
      <c r="ZB579" s="263"/>
      <c r="ZC579" s="263"/>
      <c r="ZD579" s="263"/>
      <c r="ZE579" s="263"/>
      <c r="ZF579" s="263"/>
      <c r="ZG579" s="263"/>
      <c r="ZH579" s="263"/>
      <c r="ZI579" s="263"/>
      <c r="ZJ579" s="263"/>
      <c r="ZK579" s="263"/>
      <c r="ZL579" s="263"/>
      <c r="ZM579" s="263"/>
      <c r="ZN579" s="263"/>
      <c r="ZO579" s="263"/>
      <c r="ZP579" s="263"/>
      <c r="ZQ579" s="263"/>
      <c r="ZR579" s="263"/>
      <c r="ZS579" s="263"/>
      <c r="ZT579" s="263"/>
      <c r="ZU579" s="263"/>
      <c r="ZV579" s="263"/>
      <c r="ZW579" s="263"/>
      <c r="ZX579" s="263"/>
      <c r="ZY579" s="263"/>
      <c r="ZZ579" s="263"/>
      <c r="AAA579" s="263"/>
      <c r="AAB579" s="263"/>
      <c r="AAC579" s="263"/>
      <c r="AAD579" s="263"/>
      <c r="AAE579" s="263"/>
      <c r="AAF579" s="263"/>
      <c r="AAG579" s="263"/>
      <c r="AAH579" s="263"/>
      <c r="AAI579" s="263"/>
      <c r="AAJ579" s="263"/>
      <c r="AAK579" s="263"/>
      <c r="AAL579" s="263"/>
      <c r="AAM579" s="263"/>
      <c r="AAN579" s="263"/>
      <c r="AAO579" s="263"/>
      <c r="AAP579" s="263"/>
      <c r="AAQ579" s="263"/>
      <c r="AAR579" s="263"/>
      <c r="AAS579" s="263"/>
      <c r="AAT579" s="263"/>
      <c r="AAU579" s="263"/>
      <c r="AAV579" s="263"/>
      <c r="AAW579" s="263"/>
      <c r="AAX579" s="263"/>
      <c r="AAY579" s="263"/>
      <c r="AAZ579" s="263"/>
      <c r="ABA579" s="263"/>
      <c r="ABB579" s="263"/>
      <c r="ABC579" s="263"/>
      <c r="ABD579" s="263"/>
      <c r="ABE579" s="263"/>
      <c r="ABF579" s="263"/>
      <c r="ABG579" s="263"/>
      <c r="ABH579" s="263"/>
      <c r="ABI579" s="263"/>
      <c r="ABJ579" s="263"/>
      <c r="ABK579" s="263"/>
      <c r="ABL579" s="263"/>
      <c r="ABM579" s="263"/>
      <c r="ABN579" s="263"/>
      <c r="ABO579" s="263"/>
      <c r="ABP579" s="263"/>
      <c r="ABQ579" s="263"/>
      <c r="ABR579" s="263"/>
      <c r="ABS579" s="263"/>
      <c r="ABT579" s="263"/>
      <c r="ABU579" s="263"/>
      <c r="ABV579" s="263"/>
      <c r="ABW579" s="263"/>
      <c r="ABX579" s="263"/>
      <c r="ABY579" s="263"/>
      <c r="ABZ579" s="263"/>
      <c r="ACA579" s="263"/>
      <c r="ACB579" s="263"/>
      <c r="ACC579" s="263"/>
      <c r="ACD579" s="263"/>
      <c r="ACE579" s="263"/>
      <c r="ACF579" s="263"/>
      <c r="ACG579" s="263"/>
      <c r="ACH579" s="263"/>
      <c r="ACI579" s="263"/>
      <c r="ACJ579" s="263"/>
      <c r="ACK579" s="263"/>
      <c r="ACL579" s="263"/>
      <c r="ACM579" s="263"/>
      <c r="ACN579" s="263"/>
      <c r="ACO579" s="263"/>
      <c r="ACP579" s="263"/>
      <c r="ACQ579" s="263"/>
      <c r="ACR579" s="263"/>
      <c r="ACS579" s="263"/>
      <c r="ACT579" s="263"/>
      <c r="ACU579" s="263"/>
      <c r="ACV579" s="263"/>
      <c r="ACW579" s="263"/>
      <c r="ACX579" s="263"/>
      <c r="ACY579" s="263"/>
      <c r="ACZ579" s="263"/>
      <c r="ADA579" s="263"/>
      <c r="ADB579" s="263"/>
      <c r="ADC579" s="263"/>
      <c r="ADD579" s="263"/>
      <c r="ADE579" s="263"/>
      <c r="ADF579" s="263"/>
      <c r="ADG579" s="263"/>
      <c r="ADH579" s="263"/>
      <c r="ADI579" s="263"/>
      <c r="ADJ579" s="263"/>
      <c r="ADK579" s="263"/>
      <c r="ADL579" s="263"/>
      <c r="ADM579" s="263"/>
      <c r="ADN579" s="263"/>
      <c r="ADO579" s="263"/>
      <c r="ADP579" s="263"/>
      <c r="ADQ579" s="263"/>
      <c r="ADR579" s="263"/>
      <c r="ADS579" s="263"/>
      <c r="ADT579" s="263"/>
      <c r="ADU579" s="263"/>
      <c r="ADV579" s="263"/>
      <c r="ADW579" s="263"/>
      <c r="ADX579" s="263"/>
      <c r="ADY579" s="263"/>
      <c r="ADZ579" s="263"/>
      <c r="AEA579" s="263"/>
      <c r="AEB579" s="263"/>
      <c r="AEC579" s="263"/>
      <c r="AED579" s="263"/>
      <c r="AEE579" s="263"/>
      <c r="AEF579" s="263"/>
      <c r="AEG579" s="263"/>
      <c r="AEH579" s="263"/>
      <c r="AEI579" s="263"/>
      <c r="AEJ579" s="263"/>
      <c r="AEK579" s="263"/>
      <c r="AEL579" s="263"/>
      <c r="AEM579" s="263"/>
      <c r="AEN579" s="263"/>
      <c r="AEO579" s="263"/>
      <c r="AEP579" s="263"/>
      <c r="AEQ579" s="263"/>
      <c r="AER579" s="263"/>
      <c r="AES579" s="263"/>
      <c r="AET579" s="263"/>
      <c r="AEU579" s="263"/>
      <c r="AEV579" s="263"/>
      <c r="AEW579" s="263"/>
      <c r="AEX579" s="263"/>
      <c r="AEY579" s="263"/>
      <c r="AEZ579" s="263"/>
      <c r="AFA579" s="263"/>
      <c r="AFB579" s="263"/>
      <c r="AFC579" s="263"/>
      <c r="AFD579" s="263"/>
      <c r="AFE579" s="263"/>
      <c r="AFF579" s="263"/>
      <c r="AFG579" s="263"/>
      <c r="AFH579" s="263"/>
      <c r="AFI579" s="263"/>
      <c r="AFJ579" s="263"/>
      <c r="AFK579" s="263"/>
      <c r="AFL579" s="263"/>
      <c r="AFM579" s="263"/>
      <c r="AFN579" s="263"/>
      <c r="AFO579" s="263"/>
      <c r="AFP579" s="263"/>
      <c r="AFQ579" s="263"/>
      <c r="AFR579" s="263"/>
      <c r="AFS579" s="263"/>
      <c r="AFT579" s="263"/>
      <c r="AFU579" s="263"/>
      <c r="AFV579" s="263"/>
      <c r="AFW579" s="263"/>
      <c r="AFX579" s="263"/>
      <c r="AFY579" s="263"/>
      <c r="AFZ579" s="263"/>
      <c r="AGA579" s="263"/>
      <c r="AGB579" s="263"/>
      <c r="AGC579" s="263"/>
      <c r="AGD579" s="263"/>
      <c r="AGE579" s="263"/>
      <c r="AGF579" s="263"/>
      <c r="AGG579" s="263"/>
      <c r="AGH579" s="263"/>
      <c r="AGI579" s="263"/>
      <c r="AGJ579" s="263"/>
      <c r="AGK579" s="263"/>
      <c r="AGL579" s="263"/>
      <c r="AGM579" s="263"/>
      <c r="AGN579" s="263"/>
      <c r="AGO579" s="263"/>
      <c r="AGP579" s="263"/>
      <c r="AGQ579" s="263"/>
      <c r="AGR579" s="263"/>
      <c r="AGS579" s="263"/>
      <c r="AGT579" s="263"/>
      <c r="AGU579" s="263"/>
      <c r="AGV579" s="263"/>
      <c r="AGW579" s="263"/>
      <c r="AGX579" s="263"/>
      <c r="AGY579" s="263"/>
      <c r="AGZ579" s="263"/>
      <c r="AHA579" s="263"/>
      <c r="AHB579" s="263"/>
      <c r="AHC579" s="263"/>
      <c r="AHD579" s="263"/>
      <c r="AHE579" s="263"/>
      <c r="AHF579" s="263"/>
      <c r="AHG579" s="263"/>
      <c r="AHH579" s="263"/>
      <c r="AHI579" s="263"/>
      <c r="AHJ579" s="263"/>
      <c r="AHK579" s="263"/>
      <c r="AHL579" s="263"/>
      <c r="AHM579" s="263"/>
      <c r="AHN579" s="263"/>
      <c r="AHO579" s="263"/>
      <c r="AHP579" s="263"/>
      <c r="AHQ579" s="263"/>
      <c r="AHR579" s="263"/>
      <c r="AHS579" s="263"/>
      <c r="AHT579" s="263"/>
      <c r="AHU579" s="263"/>
      <c r="AHV579" s="263"/>
      <c r="AHW579" s="263"/>
      <c r="AHX579" s="263"/>
      <c r="AHY579" s="263"/>
      <c r="AHZ579" s="263"/>
      <c r="AIA579" s="263"/>
      <c r="AIB579" s="263"/>
      <c r="AIC579" s="263"/>
      <c r="AID579" s="263"/>
      <c r="AIE579" s="263"/>
      <c r="AIF579" s="263"/>
      <c r="AIG579" s="263"/>
      <c r="AIH579" s="263"/>
      <c r="AII579" s="263"/>
      <c r="AIJ579" s="263"/>
      <c r="AIK579" s="263"/>
      <c r="AIL579" s="263"/>
      <c r="AIM579" s="263"/>
      <c r="AIN579" s="263"/>
      <c r="AIO579" s="263"/>
      <c r="AIP579" s="263"/>
      <c r="AIQ579" s="263"/>
      <c r="AIR579" s="263"/>
      <c r="AIS579" s="263"/>
      <c r="AIT579" s="263"/>
      <c r="AIU579" s="263"/>
      <c r="AIV579" s="263"/>
      <c r="AIW579" s="263"/>
      <c r="AIX579" s="263"/>
      <c r="AIY579" s="263"/>
      <c r="AIZ579" s="263"/>
      <c r="AJA579" s="263"/>
      <c r="AJB579" s="263"/>
      <c r="AJC579" s="263"/>
      <c r="AJD579" s="263"/>
      <c r="AJE579" s="263"/>
      <c r="AJF579" s="263"/>
      <c r="AJG579" s="263"/>
      <c r="AJH579" s="263"/>
      <c r="AJI579" s="263"/>
      <c r="AJJ579" s="263"/>
      <c r="AJK579" s="263"/>
      <c r="AJL579" s="263"/>
      <c r="AJM579" s="263"/>
      <c r="AJN579" s="263"/>
      <c r="AJO579" s="263"/>
      <c r="AJP579" s="263"/>
      <c r="AJQ579" s="263"/>
      <c r="AJR579" s="263"/>
      <c r="AJS579" s="263"/>
      <c r="AJT579" s="263"/>
      <c r="AJU579" s="263"/>
      <c r="AJV579" s="263"/>
      <c r="AJW579" s="263"/>
      <c r="AJX579" s="263"/>
      <c r="AJY579" s="263"/>
      <c r="AJZ579" s="263"/>
      <c r="AKA579" s="263"/>
      <c r="AKB579" s="263"/>
      <c r="AKC579" s="263"/>
      <c r="AKD579" s="263"/>
      <c r="AKE579" s="263"/>
      <c r="AKF579" s="263"/>
      <c r="AKG579" s="263"/>
      <c r="AKH579" s="263"/>
      <c r="AKI579" s="263"/>
      <c r="AKJ579" s="263"/>
      <c r="AKK579" s="263"/>
      <c r="AKL579" s="263"/>
      <c r="AKM579" s="263"/>
      <c r="AKN579" s="263"/>
      <c r="AKO579" s="263"/>
      <c r="AKP579" s="263"/>
      <c r="AKQ579" s="263"/>
      <c r="AKR579" s="263"/>
      <c r="AKS579" s="263"/>
      <c r="AKT579" s="263"/>
      <c r="AKU579" s="263"/>
      <c r="AKV579" s="263"/>
      <c r="AKW579" s="263"/>
      <c r="AKX579" s="263"/>
      <c r="AKY579" s="263"/>
      <c r="AKZ579" s="263"/>
      <c r="ALA579" s="263"/>
      <c r="ALB579" s="263"/>
      <c r="ALC579" s="263"/>
      <c r="ALD579" s="263"/>
      <c r="ALE579" s="263"/>
      <c r="ALF579" s="263"/>
      <c r="ALG579" s="263"/>
      <c r="ALH579" s="263"/>
      <c r="ALI579" s="263"/>
      <c r="ALJ579" s="263"/>
      <c r="ALK579" s="263"/>
      <c r="ALL579" s="263"/>
      <c r="ALM579" s="263"/>
      <c r="ALN579" s="263"/>
      <c r="ALO579" s="263"/>
      <c r="ALP579" s="263"/>
      <c r="ALQ579" s="263"/>
      <c r="ALR579" s="263"/>
      <c r="ALS579" s="263"/>
      <c r="ALT579" s="263"/>
      <c r="ALU579" s="263"/>
      <c r="ALV579" s="263"/>
      <c r="ALW579" s="263"/>
      <c r="ALX579" s="263"/>
      <c r="ALY579" s="263"/>
      <c r="ALZ579" s="263"/>
      <c r="AMA579" s="263"/>
      <c r="AMB579" s="263"/>
      <c r="AMC579" s="263"/>
      <c r="AMD579" s="263"/>
      <c r="AME579" s="263"/>
      <c r="AMF579" s="263"/>
      <c r="AMG579" s="263"/>
      <c r="AMH579" s="263"/>
      <c r="AMI579" s="263"/>
      <c r="AMJ579" s="263"/>
      <c r="AMK579" s="263"/>
      <c r="AML579" s="263"/>
      <c r="AMM579" s="263"/>
      <c r="AMN579" s="263"/>
      <c r="AMO579" s="263"/>
      <c r="AMP579" s="263"/>
      <c r="AMQ579" s="263"/>
      <c r="AMR579" s="263"/>
      <c r="AMS579" s="263"/>
      <c r="AMT579" s="263"/>
      <c r="AMU579" s="263"/>
      <c r="AMV579" s="263"/>
      <c r="AMW579" s="263"/>
      <c r="AMX579" s="263"/>
      <c r="AMY579" s="263"/>
      <c r="AMZ579" s="263"/>
      <c r="ANA579" s="263"/>
      <c r="ANB579" s="263"/>
      <c r="ANC579" s="263"/>
      <c r="AND579" s="263"/>
      <c r="ANE579" s="263"/>
      <c r="ANF579" s="263"/>
      <c r="ANG579" s="263"/>
      <c r="ANH579" s="263"/>
      <c r="ANI579" s="263"/>
      <c r="ANJ579" s="263"/>
      <c r="ANK579" s="263"/>
      <c r="ANL579" s="263"/>
      <c r="ANM579" s="263"/>
      <c r="ANN579" s="263"/>
      <c r="ANO579" s="263"/>
      <c r="ANP579" s="263"/>
      <c r="ANQ579" s="263"/>
      <c r="ANR579" s="263"/>
      <c r="ANS579" s="263"/>
      <c r="ANT579" s="263"/>
      <c r="ANU579" s="263"/>
      <c r="ANV579" s="263"/>
      <c r="ANW579" s="263"/>
      <c r="ANX579" s="263"/>
      <c r="ANY579" s="263"/>
      <c r="ANZ579" s="263"/>
      <c r="AOA579" s="263"/>
      <c r="AOB579" s="263"/>
      <c r="AOC579" s="263"/>
      <c r="AOD579" s="263"/>
      <c r="AOE579" s="263"/>
      <c r="AOF579" s="263"/>
      <c r="AOG579" s="263"/>
      <c r="AOH579" s="263"/>
      <c r="AOI579" s="263"/>
      <c r="AOJ579" s="263"/>
      <c r="AOK579" s="263"/>
      <c r="AOL579" s="263"/>
      <c r="AOM579" s="263"/>
      <c r="AON579" s="263"/>
      <c r="AOO579" s="263"/>
      <c r="AOP579" s="263"/>
      <c r="AOQ579" s="263"/>
      <c r="AOR579" s="263"/>
      <c r="AOS579" s="263"/>
      <c r="AOT579" s="263"/>
      <c r="AOU579" s="263"/>
    </row>
    <row r="580" spans="1:1087" s="264" customFormat="1">
      <c r="A580" s="332"/>
      <c r="B580" s="328"/>
      <c r="C580" s="292"/>
      <c r="D580" s="292"/>
      <c r="E580" s="292"/>
      <c r="F580" s="333"/>
      <c r="G580" s="334"/>
      <c r="H580" s="334"/>
      <c r="I580" s="335"/>
      <c r="J580" s="292"/>
      <c r="K580" s="336"/>
      <c r="L580" s="292"/>
      <c r="N580" s="263"/>
      <c r="O580" s="263"/>
      <c r="P580" s="263"/>
      <c r="Q580" s="263"/>
      <c r="R580" s="263"/>
      <c r="S580" s="263"/>
      <c r="T580" s="263"/>
      <c r="U580" s="263"/>
      <c r="V580" s="263"/>
      <c r="W580" s="263"/>
      <c r="X580" s="263"/>
      <c r="Y580" s="263"/>
      <c r="Z580" s="263"/>
      <c r="AA580" s="263"/>
      <c r="AB580" s="263"/>
      <c r="AC580" s="263"/>
      <c r="AD580" s="263"/>
      <c r="AE580" s="263"/>
      <c r="AF580" s="263"/>
      <c r="AG580" s="263"/>
      <c r="AH580" s="263"/>
      <c r="AI580" s="263"/>
      <c r="AJ580" s="263"/>
      <c r="AK580" s="263"/>
      <c r="AL580" s="263"/>
      <c r="AM580" s="263"/>
      <c r="AN580" s="263"/>
      <c r="AO580" s="263"/>
      <c r="AP580" s="263"/>
      <c r="AQ580" s="263"/>
      <c r="AR580" s="263"/>
      <c r="AS580" s="263"/>
      <c r="AT580" s="263"/>
      <c r="AU580" s="263"/>
      <c r="AV580" s="263"/>
      <c r="AW580" s="263"/>
      <c r="AX580" s="263"/>
      <c r="AY580" s="263"/>
      <c r="AZ580" s="263"/>
      <c r="BA580" s="263"/>
      <c r="BB580" s="263"/>
      <c r="BC580" s="263"/>
      <c r="BD580" s="263"/>
      <c r="BE580" s="263"/>
      <c r="BF580" s="263"/>
      <c r="BG580" s="263"/>
      <c r="BH580" s="263"/>
      <c r="BI580" s="263"/>
      <c r="BJ580" s="263"/>
      <c r="BK580" s="263"/>
      <c r="BL580" s="263"/>
      <c r="BM580" s="263"/>
      <c r="BN580" s="263"/>
      <c r="BO580" s="263"/>
      <c r="BP580" s="263"/>
      <c r="BQ580" s="263"/>
      <c r="BR580" s="263"/>
      <c r="BS580" s="263"/>
      <c r="BT580" s="263"/>
      <c r="BU580" s="263"/>
      <c r="BV580" s="263"/>
      <c r="BW580" s="263"/>
      <c r="BX580" s="263"/>
      <c r="BY580" s="263"/>
      <c r="BZ580" s="263"/>
      <c r="CA580" s="263"/>
      <c r="CB580" s="263"/>
      <c r="CC580" s="263"/>
      <c r="CD580" s="263"/>
      <c r="CE580" s="263"/>
      <c r="CF580" s="263"/>
      <c r="CG580" s="263"/>
      <c r="CH580" s="263"/>
      <c r="CI580" s="263"/>
      <c r="CJ580" s="263"/>
      <c r="CK580" s="263"/>
      <c r="CL580" s="263"/>
      <c r="CM580" s="263"/>
      <c r="CN580" s="263"/>
      <c r="CO580" s="263"/>
      <c r="CP580" s="263"/>
      <c r="CQ580" s="263"/>
      <c r="CR580" s="263"/>
      <c r="CS580" s="263"/>
      <c r="CT580" s="263"/>
      <c r="CU580" s="263"/>
      <c r="CV580" s="263"/>
      <c r="CW580" s="263"/>
      <c r="CX580" s="263"/>
      <c r="CY580" s="263"/>
      <c r="CZ580" s="263"/>
      <c r="DA580" s="263"/>
      <c r="DB580" s="263"/>
      <c r="DC580" s="263"/>
      <c r="DD580" s="263"/>
      <c r="DE580" s="263"/>
      <c r="DF580" s="263"/>
      <c r="DG580" s="263"/>
      <c r="DH580" s="263"/>
      <c r="DI580" s="263"/>
      <c r="DJ580" s="263"/>
      <c r="DK580" s="263"/>
      <c r="DL580" s="263"/>
      <c r="DM580" s="263"/>
      <c r="DN580" s="263"/>
      <c r="DO580" s="263"/>
      <c r="DP580" s="263"/>
      <c r="DQ580" s="263"/>
      <c r="DR580" s="263"/>
      <c r="DS580" s="263"/>
      <c r="DT580" s="263"/>
      <c r="DU580" s="263"/>
      <c r="DV580" s="263"/>
      <c r="DW580" s="263"/>
      <c r="DX580" s="263"/>
      <c r="DY580" s="263"/>
      <c r="DZ580" s="263"/>
      <c r="EA580" s="263"/>
      <c r="EB580" s="263"/>
      <c r="EC580" s="263"/>
      <c r="ED580" s="263"/>
      <c r="EE580" s="263"/>
      <c r="EF580" s="263"/>
      <c r="EG580" s="263"/>
      <c r="EH580" s="263"/>
      <c r="EI580" s="263"/>
      <c r="EJ580" s="263"/>
      <c r="EK580" s="263"/>
      <c r="EL580" s="263"/>
      <c r="EM580" s="263"/>
      <c r="EN580" s="263"/>
      <c r="EO580" s="263"/>
      <c r="EP580" s="263"/>
      <c r="EQ580" s="263"/>
      <c r="ER580" s="263"/>
      <c r="ES580" s="263"/>
      <c r="ET580" s="263"/>
      <c r="EU580" s="263"/>
      <c r="EV580" s="263"/>
      <c r="EW580" s="263"/>
      <c r="EX580" s="263"/>
      <c r="EY580" s="263"/>
      <c r="EZ580" s="263"/>
      <c r="FA580" s="263"/>
      <c r="FB580" s="263"/>
      <c r="FC580" s="263"/>
      <c r="FD580" s="263"/>
      <c r="FE580" s="263"/>
      <c r="FF580" s="263"/>
      <c r="FG580" s="263"/>
      <c r="FH580" s="263"/>
      <c r="FI580" s="263"/>
      <c r="FJ580" s="263"/>
      <c r="FK580" s="263"/>
      <c r="FL580" s="263"/>
      <c r="FM580" s="263"/>
      <c r="FN580" s="263"/>
      <c r="FO580" s="263"/>
      <c r="FP580" s="263"/>
      <c r="FQ580" s="263"/>
      <c r="FR580" s="263"/>
      <c r="FS580" s="263"/>
      <c r="FT580" s="263"/>
      <c r="FU580" s="263"/>
      <c r="FV580" s="263"/>
      <c r="FW580" s="263"/>
      <c r="FX580" s="263"/>
      <c r="FY580" s="263"/>
      <c r="FZ580" s="263"/>
      <c r="GA580" s="263"/>
      <c r="GB580" s="263"/>
      <c r="GC580" s="263"/>
      <c r="GD580" s="263"/>
      <c r="GE580" s="263"/>
      <c r="GF580" s="263"/>
      <c r="GG580" s="263"/>
      <c r="GH580" s="263"/>
      <c r="GI580" s="263"/>
      <c r="GJ580" s="263"/>
      <c r="GK580" s="263"/>
      <c r="GL580" s="263"/>
      <c r="GM580" s="263"/>
      <c r="GN580" s="263"/>
      <c r="GO580" s="263"/>
      <c r="GP580" s="263"/>
      <c r="GQ580" s="263"/>
      <c r="GR580" s="263"/>
      <c r="GS580" s="263"/>
      <c r="GT580" s="263"/>
      <c r="GU580" s="263"/>
      <c r="GV580" s="263"/>
      <c r="GW580" s="263"/>
      <c r="GX580" s="263"/>
      <c r="GY580" s="263"/>
      <c r="GZ580" s="263"/>
      <c r="HA580" s="263"/>
      <c r="HB580" s="263"/>
      <c r="HC580" s="263"/>
      <c r="HD580" s="263"/>
      <c r="HE580" s="263"/>
      <c r="HF580" s="263"/>
      <c r="HG580" s="263"/>
      <c r="HH580" s="263"/>
      <c r="HI580" s="263"/>
      <c r="HJ580" s="263"/>
      <c r="HK580" s="263"/>
      <c r="HL580" s="263"/>
      <c r="HM580" s="263"/>
      <c r="HN580" s="263"/>
      <c r="HO580" s="263"/>
      <c r="HP580" s="263"/>
      <c r="HQ580" s="263"/>
      <c r="HR580" s="263"/>
      <c r="HS580" s="263"/>
      <c r="HT580" s="263"/>
      <c r="HU580" s="263"/>
      <c r="HV580" s="263"/>
      <c r="HW580" s="263"/>
      <c r="HX580" s="263"/>
      <c r="HY580" s="263"/>
      <c r="HZ580" s="263"/>
      <c r="IA580" s="263"/>
      <c r="IB580" s="263"/>
      <c r="IC580" s="263"/>
      <c r="ID580" s="263"/>
      <c r="IE580" s="263"/>
      <c r="IF580" s="263"/>
      <c r="IG580" s="263"/>
      <c r="IH580" s="263"/>
      <c r="II580" s="263"/>
      <c r="IJ580" s="263"/>
      <c r="IK580" s="263"/>
      <c r="IL580" s="263"/>
      <c r="IM580" s="263"/>
      <c r="IN580" s="263"/>
      <c r="IO580" s="263"/>
      <c r="IP580" s="263"/>
      <c r="IQ580" s="263"/>
      <c r="IR580" s="263"/>
      <c r="IS580" s="263"/>
      <c r="IT580" s="263"/>
      <c r="IU580" s="263"/>
      <c r="IV580" s="263"/>
      <c r="IW580" s="263"/>
      <c r="IX580" s="263"/>
      <c r="IY580" s="263"/>
      <c r="IZ580" s="263"/>
      <c r="JA580" s="263"/>
      <c r="JB580" s="263"/>
      <c r="JC580" s="263"/>
      <c r="JD580" s="263"/>
      <c r="JE580" s="263"/>
      <c r="JF580" s="263"/>
      <c r="JG580" s="263"/>
      <c r="JH580" s="263"/>
      <c r="JI580" s="263"/>
      <c r="JJ580" s="263"/>
      <c r="JK580" s="263"/>
      <c r="JL580" s="263"/>
      <c r="JM580" s="263"/>
      <c r="JN580" s="263"/>
      <c r="JO580" s="263"/>
      <c r="JP580" s="263"/>
      <c r="JQ580" s="263"/>
      <c r="JR580" s="263"/>
      <c r="JS580" s="263"/>
      <c r="JT580" s="263"/>
      <c r="JU580" s="263"/>
      <c r="JV580" s="263"/>
      <c r="JW580" s="263"/>
      <c r="JX580" s="263"/>
      <c r="JY580" s="263"/>
      <c r="JZ580" s="263"/>
      <c r="KA580" s="263"/>
      <c r="KB580" s="263"/>
      <c r="KC580" s="263"/>
      <c r="KD580" s="263"/>
      <c r="KE580" s="263"/>
      <c r="KF580" s="263"/>
      <c r="KG580" s="263"/>
      <c r="KH580" s="263"/>
      <c r="KI580" s="263"/>
      <c r="KJ580" s="263"/>
      <c r="KK580" s="263"/>
      <c r="KL580" s="263"/>
      <c r="KM580" s="263"/>
      <c r="KN580" s="263"/>
      <c r="KO580" s="263"/>
      <c r="KP580" s="263"/>
      <c r="KQ580" s="263"/>
      <c r="KR580" s="263"/>
      <c r="KS580" s="263"/>
      <c r="KT580" s="263"/>
      <c r="KU580" s="263"/>
      <c r="KV580" s="263"/>
      <c r="KW580" s="263"/>
      <c r="KX580" s="263"/>
      <c r="KY580" s="263"/>
      <c r="KZ580" s="263"/>
      <c r="LA580" s="263"/>
      <c r="LB580" s="263"/>
      <c r="LC580" s="263"/>
      <c r="LD580" s="263"/>
      <c r="LE580" s="263"/>
      <c r="LF580" s="263"/>
      <c r="LG580" s="263"/>
      <c r="LH580" s="263"/>
      <c r="LI580" s="263"/>
      <c r="LJ580" s="263"/>
      <c r="LK580" s="263"/>
      <c r="LL580" s="263"/>
      <c r="LM580" s="263"/>
      <c r="LN580" s="263"/>
      <c r="LO580" s="263"/>
      <c r="LP580" s="263"/>
      <c r="LQ580" s="263"/>
      <c r="LR580" s="263"/>
      <c r="LS580" s="263"/>
      <c r="LT580" s="263"/>
      <c r="LU580" s="263"/>
      <c r="LV580" s="263"/>
      <c r="LW580" s="263"/>
      <c r="LX580" s="263"/>
      <c r="LY580" s="263"/>
      <c r="LZ580" s="263"/>
      <c r="MA580" s="263"/>
      <c r="MB580" s="263"/>
      <c r="MC580" s="263"/>
      <c r="MD580" s="263"/>
      <c r="ME580" s="263"/>
      <c r="MF580" s="263"/>
      <c r="MG580" s="263"/>
      <c r="MH580" s="263"/>
      <c r="MI580" s="263"/>
      <c r="MJ580" s="263"/>
      <c r="MK580" s="263"/>
      <c r="ML580" s="263"/>
      <c r="MM580" s="263"/>
      <c r="MN580" s="263"/>
      <c r="MO580" s="263"/>
      <c r="MP580" s="263"/>
      <c r="MQ580" s="263"/>
      <c r="MR580" s="263"/>
      <c r="MS580" s="263"/>
      <c r="MT580" s="263"/>
      <c r="MU580" s="263"/>
      <c r="MV580" s="263"/>
      <c r="MW580" s="263"/>
      <c r="MX580" s="263"/>
      <c r="MY580" s="263"/>
      <c r="MZ580" s="263"/>
      <c r="NA580" s="263"/>
      <c r="NB580" s="263"/>
      <c r="NC580" s="263"/>
      <c r="ND580" s="263"/>
      <c r="NE580" s="263"/>
      <c r="NF580" s="263"/>
      <c r="NG580" s="263"/>
      <c r="NH580" s="263"/>
      <c r="NI580" s="263"/>
      <c r="NJ580" s="263"/>
      <c r="NK580" s="263"/>
      <c r="NL580" s="263"/>
      <c r="NM580" s="263"/>
      <c r="NN580" s="263"/>
      <c r="NO580" s="263"/>
      <c r="NP580" s="263"/>
      <c r="NQ580" s="263"/>
      <c r="NR580" s="263"/>
      <c r="NS580" s="263"/>
      <c r="NT580" s="263"/>
      <c r="NU580" s="263"/>
      <c r="NV580" s="263"/>
      <c r="NW580" s="263"/>
      <c r="NX580" s="263"/>
      <c r="NY580" s="263"/>
      <c r="NZ580" s="263"/>
      <c r="OA580" s="263"/>
      <c r="OB580" s="263"/>
      <c r="OC580" s="263"/>
      <c r="OD580" s="263"/>
      <c r="OE580" s="263"/>
      <c r="OF580" s="263"/>
      <c r="OG580" s="263"/>
      <c r="OH580" s="263"/>
      <c r="OI580" s="263"/>
      <c r="OJ580" s="263"/>
      <c r="OK580" s="263"/>
      <c r="OL580" s="263"/>
      <c r="OM580" s="263"/>
      <c r="ON580" s="263"/>
      <c r="OO580" s="263"/>
      <c r="OP580" s="263"/>
      <c r="OQ580" s="263"/>
      <c r="OR580" s="263"/>
      <c r="OS580" s="263"/>
      <c r="OT580" s="263"/>
      <c r="OU580" s="263"/>
      <c r="OV580" s="263"/>
      <c r="OW580" s="263"/>
      <c r="OX580" s="263"/>
      <c r="OY580" s="263"/>
      <c r="OZ580" s="263"/>
      <c r="PA580" s="263"/>
      <c r="PB580" s="263"/>
      <c r="PC580" s="263"/>
      <c r="PD580" s="263"/>
      <c r="PE580" s="263"/>
      <c r="PF580" s="263"/>
      <c r="PG580" s="263"/>
      <c r="PH580" s="263"/>
      <c r="PI580" s="263"/>
      <c r="PJ580" s="263"/>
      <c r="PK580" s="263"/>
      <c r="PL580" s="263"/>
      <c r="PM580" s="263"/>
      <c r="PN580" s="263"/>
      <c r="PO580" s="263"/>
      <c r="PP580" s="263"/>
      <c r="PQ580" s="263"/>
      <c r="PR580" s="263"/>
      <c r="PS580" s="263"/>
      <c r="PT580" s="263"/>
      <c r="PU580" s="263"/>
      <c r="PV580" s="263"/>
      <c r="PW580" s="263"/>
      <c r="PX580" s="263"/>
      <c r="PY580" s="263"/>
      <c r="PZ580" s="263"/>
      <c r="QA580" s="263"/>
      <c r="QB580" s="263"/>
      <c r="QC580" s="263"/>
      <c r="QD580" s="263"/>
      <c r="QE580" s="263"/>
      <c r="QF580" s="263"/>
      <c r="QG580" s="263"/>
      <c r="QH580" s="263"/>
      <c r="QI580" s="263"/>
      <c r="QJ580" s="263"/>
      <c r="QK580" s="263"/>
      <c r="QL580" s="263"/>
      <c r="QM580" s="263"/>
      <c r="QN580" s="263"/>
      <c r="QO580" s="263"/>
      <c r="QP580" s="263"/>
      <c r="QQ580" s="263"/>
      <c r="QR580" s="263"/>
      <c r="QS580" s="263"/>
      <c r="QT580" s="263"/>
      <c r="QU580" s="263"/>
      <c r="QV580" s="263"/>
      <c r="QW580" s="263"/>
      <c r="QX580" s="263"/>
      <c r="QY580" s="263"/>
      <c r="QZ580" s="263"/>
      <c r="RA580" s="263"/>
      <c r="RB580" s="263"/>
      <c r="RC580" s="263"/>
      <c r="RD580" s="263"/>
      <c r="RE580" s="263"/>
      <c r="RF580" s="263"/>
      <c r="RG580" s="263"/>
      <c r="RH580" s="263"/>
      <c r="RI580" s="263"/>
      <c r="RJ580" s="263"/>
      <c r="RK580" s="263"/>
      <c r="RL580" s="263"/>
      <c r="RM580" s="263"/>
      <c r="RN580" s="263"/>
      <c r="RO580" s="263"/>
      <c r="RP580" s="263"/>
      <c r="RQ580" s="263"/>
      <c r="RR580" s="263"/>
      <c r="RS580" s="263"/>
      <c r="RT580" s="263"/>
      <c r="RU580" s="263"/>
      <c r="RV580" s="263"/>
      <c r="RW580" s="263"/>
      <c r="RX580" s="263"/>
      <c r="RY580" s="263"/>
      <c r="RZ580" s="263"/>
      <c r="SA580" s="263"/>
      <c r="SB580" s="263"/>
      <c r="SC580" s="263"/>
      <c r="SD580" s="263"/>
      <c r="SE580" s="263"/>
      <c r="SF580" s="263"/>
      <c r="SG580" s="263"/>
      <c r="SH580" s="263"/>
      <c r="SI580" s="263"/>
      <c r="SJ580" s="263"/>
      <c r="SK580" s="263"/>
      <c r="SL580" s="263"/>
      <c r="SM580" s="263"/>
      <c r="SN580" s="263"/>
      <c r="SO580" s="263"/>
      <c r="SP580" s="263"/>
      <c r="SQ580" s="263"/>
      <c r="SR580" s="263"/>
      <c r="SS580" s="263"/>
      <c r="ST580" s="263"/>
      <c r="SU580" s="263"/>
      <c r="SV580" s="263"/>
      <c r="SW580" s="263"/>
      <c r="SX580" s="263"/>
      <c r="SY580" s="263"/>
      <c r="SZ580" s="263"/>
      <c r="TA580" s="263"/>
      <c r="TB580" s="263"/>
      <c r="TC580" s="263"/>
      <c r="TD580" s="263"/>
      <c r="TE580" s="263"/>
      <c r="TF580" s="263"/>
      <c r="TG580" s="263"/>
      <c r="TH580" s="263"/>
      <c r="TI580" s="263"/>
      <c r="TJ580" s="263"/>
      <c r="TK580" s="263"/>
      <c r="TL580" s="263"/>
      <c r="TM580" s="263"/>
      <c r="TN580" s="263"/>
      <c r="TO580" s="263"/>
      <c r="TP580" s="263"/>
      <c r="TQ580" s="263"/>
      <c r="TR580" s="263"/>
      <c r="TS580" s="263"/>
      <c r="TT580" s="263"/>
      <c r="TU580" s="263"/>
      <c r="TV580" s="263"/>
      <c r="TW580" s="263"/>
      <c r="TX580" s="263"/>
      <c r="TY580" s="263"/>
      <c r="TZ580" s="263"/>
      <c r="UA580" s="263"/>
      <c r="UB580" s="263"/>
      <c r="UC580" s="263"/>
      <c r="UD580" s="263"/>
      <c r="UE580" s="263"/>
      <c r="UF580" s="263"/>
      <c r="UG580" s="263"/>
      <c r="UH580" s="263"/>
      <c r="UI580" s="263"/>
      <c r="UJ580" s="263"/>
      <c r="UK580" s="263"/>
      <c r="UL580" s="263"/>
      <c r="UM580" s="263"/>
      <c r="UN580" s="263"/>
      <c r="UO580" s="263"/>
      <c r="UP580" s="263"/>
      <c r="UQ580" s="263"/>
      <c r="UR580" s="263"/>
      <c r="US580" s="263"/>
      <c r="UT580" s="263"/>
      <c r="UU580" s="263"/>
      <c r="UV580" s="263"/>
      <c r="UW580" s="263"/>
      <c r="UX580" s="263"/>
      <c r="UY580" s="263"/>
      <c r="UZ580" s="263"/>
      <c r="VA580" s="263"/>
      <c r="VB580" s="263"/>
      <c r="VC580" s="263"/>
      <c r="VD580" s="263"/>
      <c r="VE580" s="263"/>
      <c r="VF580" s="263"/>
      <c r="VG580" s="263"/>
      <c r="VH580" s="263"/>
      <c r="VI580" s="263"/>
      <c r="VJ580" s="263"/>
      <c r="VK580" s="263"/>
      <c r="VL580" s="263"/>
      <c r="VM580" s="263"/>
      <c r="VN580" s="263"/>
      <c r="VO580" s="263"/>
      <c r="VP580" s="263"/>
      <c r="VQ580" s="263"/>
      <c r="VR580" s="263"/>
      <c r="VS580" s="263"/>
      <c r="VT580" s="263"/>
      <c r="VU580" s="263"/>
      <c r="VV580" s="263"/>
      <c r="VW580" s="263"/>
      <c r="VX580" s="263"/>
      <c r="VY580" s="263"/>
      <c r="VZ580" s="263"/>
      <c r="WA580" s="263"/>
      <c r="WB580" s="263"/>
      <c r="WC580" s="263"/>
      <c r="WD580" s="263"/>
      <c r="WE580" s="263"/>
      <c r="WF580" s="263"/>
      <c r="WG580" s="263"/>
      <c r="WH580" s="263"/>
      <c r="WI580" s="263"/>
      <c r="WJ580" s="263"/>
      <c r="WK580" s="263"/>
      <c r="WL580" s="263"/>
      <c r="WM580" s="263"/>
      <c r="WN580" s="263"/>
      <c r="WO580" s="263"/>
      <c r="WP580" s="263"/>
      <c r="WQ580" s="263"/>
      <c r="WR580" s="263"/>
      <c r="WS580" s="263"/>
      <c r="WT580" s="263"/>
      <c r="WU580" s="263"/>
      <c r="WV580" s="263"/>
      <c r="WW580" s="263"/>
      <c r="WX580" s="263"/>
      <c r="WY580" s="263"/>
      <c r="WZ580" s="263"/>
      <c r="XA580" s="263"/>
      <c r="XB580" s="263"/>
      <c r="XC580" s="263"/>
      <c r="XD580" s="263"/>
      <c r="XE580" s="263"/>
      <c r="XF580" s="263"/>
      <c r="XG580" s="263"/>
      <c r="XH580" s="263"/>
      <c r="XI580" s="263"/>
      <c r="XJ580" s="263"/>
      <c r="XK580" s="263"/>
      <c r="XL580" s="263"/>
      <c r="XM580" s="263"/>
      <c r="XN580" s="263"/>
      <c r="XO580" s="263"/>
      <c r="XP580" s="263"/>
      <c r="XQ580" s="263"/>
      <c r="XR580" s="263"/>
      <c r="XS580" s="263"/>
      <c r="XT580" s="263"/>
      <c r="XU580" s="263"/>
      <c r="XV580" s="263"/>
      <c r="XW580" s="263"/>
      <c r="XX580" s="263"/>
      <c r="XY580" s="263"/>
      <c r="XZ580" s="263"/>
      <c r="YA580" s="263"/>
      <c r="YB580" s="263"/>
      <c r="YC580" s="263"/>
      <c r="YD580" s="263"/>
      <c r="YE580" s="263"/>
      <c r="YF580" s="263"/>
      <c r="YG580" s="263"/>
      <c r="YH580" s="263"/>
      <c r="YI580" s="263"/>
      <c r="YJ580" s="263"/>
      <c r="YK580" s="263"/>
      <c r="YL580" s="263"/>
      <c r="YM580" s="263"/>
      <c r="YN580" s="263"/>
      <c r="YO580" s="263"/>
      <c r="YP580" s="263"/>
      <c r="YQ580" s="263"/>
      <c r="YR580" s="263"/>
      <c r="YS580" s="263"/>
      <c r="YT580" s="263"/>
      <c r="YU580" s="263"/>
      <c r="YV580" s="263"/>
      <c r="YW580" s="263"/>
      <c r="YX580" s="263"/>
      <c r="YY580" s="263"/>
      <c r="YZ580" s="263"/>
      <c r="ZA580" s="263"/>
      <c r="ZB580" s="263"/>
      <c r="ZC580" s="263"/>
      <c r="ZD580" s="263"/>
      <c r="ZE580" s="263"/>
      <c r="ZF580" s="263"/>
      <c r="ZG580" s="263"/>
      <c r="ZH580" s="263"/>
      <c r="ZI580" s="263"/>
      <c r="ZJ580" s="263"/>
      <c r="ZK580" s="263"/>
      <c r="ZL580" s="263"/>
      <c r="ZM580" s="263"/>
      <c r="ZN580" s="263"/>
      <c r="ZO580" s="263"/>
      <c r="ZP580" s="263"/>
      <c r="ZQ580" s="263"/>
      <c r="ZR580" s="263"/>
      <c r="ZS580" s="263"/>
      <c r="ZT580" s="263"/>
      <c r="ZU580" s="263"/>
      <c r="ZV580" s="263"/>
      <c r="ZW580" s="263"/>
      <c r="ZX580" s="263"/>
      <c r="ZY580" s="263"/>
      <c r="ZZ580" s="263"/>
      <c r="AAA580" s="263"/>
      <c r="AAB580" s="263"/>
      <c r="AAC580" s="263"/>
      <c r="AAD580" s="263"/>
      <c r="AAE580" s="263"/>
      <c r="AAF580" s="263"/>
      <c r="AAG580" s="263"/>
      <c r="AAH580" s="263"/>
      <c r="AAI580" s="263"/>
      <c r="AAJ580" s="263"/>
      <c r="AAK580" s="263"/>
      <c r="AAL580" s="263"/>
      <c r="AAM580" s="263"/>
      <c r="AAN580" s="263"/>
      <c r="AAO580" s="263"/>
      <c r="AAP580" s="263"/>
      <c r="AAQ580" s="263"/>
      <c r="AAR580" s="263"/>
      <c r="AAS580" s="263"/>
      <c r="AAT580" s="263"/>
      <c r="AAU580" s="263"/>
      <c r="AAV580" s="263"/>
      <c r="AAW580" s="263"/>
      <c r="AAX580" s="263"/>
      <c r="AAY580" s="263"/>
      <c r="AAZ580" s="263"/>
      <c r="ABA580" s="263"/>
      <c r="ABB580" s="263"/>
      <c r="ABC580" s="263"/>
      <c r="ABD580" s="263"/>
      <c r="ABE580" s="263"/>
      <c r="ABF580" s="263"/>
      <c r="ABG580" s="263"/>
      <c r="ABH580" s="263"/>
      <c r="ABI580" s="263"/>
      <c r="ABJ580" s="263"/>
      <c r="ABK580" s="263"/>
      <c r="ABL580" s="263"/>
      <c r="ABM580" s="263"/>
      <c r="ABN580" s="263"/>
      <c r="ABO580" s="263"/>
      <c r="ABP580" s="263"/>
      <c r="ABQ580" s="263"/>
      <c r="ABR580" s="263"/>
      <c r="ABS580" s="263"/>
      <c r="ABT580" s="263"/>
      <c r="ABU580" s="263"/>
      <c r="ABV580" s="263"/>
      <c r="ABW580" s="263"/>
      <c r="ABX580" s="263"/>
      <c r="ABY580" s="263"/>
      <c r="ABZ580" s="263"/>
      <c r="ACA580" s="263"/>
      <c r="ACB580" s="263"/>
      <c r="ACC580" s="263"/>
      <c r="ACD580" s="263"/>
      <c r="ACE580" s="263"/>
      <c r="ACF580" s="263"/>
      <c r="ACG580" s="263"/>
      <c r="ACH580" s="263"/>
      <c r="ACI580" s="263"/>
      <c r="ACJ580" s="263"/>
      <c r="ACK580" s="263"/>
      <c r="ACL580" s="263"/>
      <c r="ACM580" s="263"/>
      <c r="ACN580" s="263"/>
      <c r="ACO580" s="263"/>
      <c r="ACP580" s="263"/>
      <c r="ACQ580" s="263"/>
      <c r="ACR580" s="263"/>
      <c r="ACS580" s="263"/>
      <c r="ACT580" s="263"/>
      <c r="ACU580" s="263"/>
      <c r="ACV580" s="263"/>
      <c r="ACW580" s="263"/>
      <c r="ACX580" s="263"/>
      <c r="ACY580" s="263"/>
      <c r="ACZ580" s="263"/>
      <c r="ADA580" s="263"/>
      <c r="ADB580" s="263"/>
      <c r="ADC580" s="263"/>
      <c r="ADD580" s="263"/>
      <c r="ADE580" s="263"/>
      <c r="ADF580" s="263"/>
      <c r="ADG580" s="263"/>
      <c r="ADH580" s="263"/>
      <c r="ADI580" s="263"/>
      <c r="ADJ580" s="263"/>
      <c r="ADK580" s="263"/>
      <c r="ADL580" s="263"/>
      <c r="ADM580" s="263"/>
      <c r="ADN580" s="263"/>
      <c r="ADO580" s="263"/>
      <c r="ADP580" s="263"/>
      <c r="ADQ580" s="263"/>
      <c r="ADR580" s="263"/>
      <c r="ADS580" s="263"/>
      <c r="ADT580" s="263"/>
      <c r="ADU580" s="263"/>
      <c r="ADV580" s="263"/>
      <c r="ADW580" s="263"/>
      <c r="ADX580" s="263"/>
      <c r="ADY580" s="263"/>
      <c r="ADZ580" s="263"/>
      <c r="AEA580" s="263"/>
      <c r="AEB580" s="263"/>
      <c r="AEC580" s="263"/>
      <c r="AED580" s="263"/>
      <c r="AEE580" s="263"/>
      <c r="AEF580" s="263"/>
      <c r="AEG580" s="263"/>
      <c r="AEH580" s="263"/>
      <c r="AEI580" s="263"/>
      <c r="AEJ580" s="263"/>
      <c r="AEK580" s="263"/>
      <c r="AEL580" s="263"/>
      <c r="AEM580" s="263"/>
      <c r="AEN580" s="263"/>
      <c r="AEO580" s="263"/>
      <c r="AEP580" s="263"/>
      <c r="AEQ580" s="263"/>
      <c r="AER580" s="263"/>
      <c r="AES580" s="263"/>
      <c r="AET580" s="263"/>
      <c r="AEU580" s="263"/>
      <c r="AEV580" s="263"/>
      <c r="AEW580" s="263"/>
      <c r="AEX580" s="263"/>
      <c r="AEY580" s="263"/>
      <c r="AEZ580" s="263"/>
      <c r="AFA580" s="263"/>
      <c r="AFB580" s="263"/>
      <c r="AFC580" s="263"/>
      <c r="AFD580" s="263"/>
      <c r="AFE580" s="263"/>
      <c r="AFF580" s="263"/>
      <c r="AFG580" s="263"/>
      <c r="AFH580" s="263"/>
      <c r="AFI580" s="263"/>
      <c r="AFJ580" s="263"/>
      <c r="AFK580" s="263"/>
      <c r="AFL580" s="263"/>
      <c r="AFM580" s="263"/>
      <c r="AFN580" s="263"/>
      <c r="AFO580" s="263"/>
      <c r="AFP580" s="263"/>
      <c r="AFQ580" s="263"/>
      <c r="AFR580" s="263"/>
      <c r="AFS580" s="263"/>
      <c r="AFT580" s="263"/>
      <c r="AFU580" s="263"/>
      <c r="AFV580" s="263"/>
      <c r="AFW580" s="263"/>
      <c r="AFX580" s="263"/>
      <c r="AFY580" s="263"/>
      <c r="AFZ580" s="263"/>
      <c r="AGA580" s="263"/>
      <c r="AGB580" s="263"/>
      <c r="AGC580" s="263"/>
      <c r="AGD580" s="263"/>
      <c r="AGE580" s="263"/>
      <c r="AGF580" s="263"/>
      <c r="AGG580" s="263"/>
      <c r="AGH580" s="263"/>
      <c r="AGI580" s="263"/>
      <c r="AGJ580" s="263"/>
      <c r="AGK580" s="263"/>
      <c r="AGL580" s="263"/>
      <c r="AGM580" s="263"/>
      <c r="AGN580" s="263"/>
      <c r="AGO580" s="263"/>
      <c r="AGP580" s="263"/>
      <c r="AGQ580" s="263"/>
      <c r="AGR580" s="263"/>
      <c r="AGS580" s="263"/>
      <c r="AGT580" s="263"/>
      <c r="AGU580" s="263"/>
      <c r="AGV580" s="263"/>
      <c r="AGW580" s="263"/>
      <c r="AGX580" s="263"/>
      <c r="AGY580" s="263"/>
      <c r="AGZ580" s="263"/>
      <c r="AHA580" s="263"/>
      <c r="AHB580" s="263"/>
      <c r="AHC580" s="263"/>
      <c r="AHD580" s="263"/>
      <c r="AHE580" s="263"/>
      <c r="AHF580" s="263"/>
      <c r="AHG580" s="263"/>
      <c r="AHH580" s="263"/>
      <c r="AHI580" s="263"/>
      <c r="AHJ580" s="263"/>
      <c r="AHK580" s="263"/>
      <c r="AHL580" s="263"/>
      <c r="AHM580" s="263"/>
      <c r="AHN580" s="263"/>
      <c r="AHO580" s="263"/>
      <c r="AHP580" s="263"/>
      <c r="AHQ580" s="263"/>
      <c r="AHR580" s="263"/>
      <c r="AHS580" s="263"/>
      <c r="AHT580" s="263"/>
      <c r="AHU580" s="263"/>
      <c r="AHV580" s="263"/>
      <c r="AHW580" s="263"/>
      <c r="AHX580" s="263"/>
      <c r="AHY580" s="263"/>
      <c r="AHZ580" s="263"/>
      <c r="AIA580" s="263"/>
      <c r="AIB580" s="263"/>
      <c r="AIC580" s="263"/>
      <c r="AID580" s="263"/>
      <c r="AIE580" s="263"/>
      <c r="AIF580" s="263"/>
      <c r="AIG580" s="263"/>
      <c r="AIH580" s="263"/>
      <c r="AII580" s="263"/>
      <c r="AIJ580" s="263"/>
      <c r="AIK580" s="263"/>
      <c r="AIL580" s="263"/>
      <c r="AIM580" s="263"/>
      <c r="AIN580" s="263"/>
      <c r="AIO580" s="263"/>
      <c r="AIP580" s="263"/>
      <c r="AIQ580" s="263"/>
      <c r="AIR580" s="263"/>
      <c r="AIS580" s="263"/>
      <c r="AIT580" s="263"/>
      <c r="AIU580" s="263"/>
      <c r="AIV580" s="263"/>
      <c r="AIW580" s="263"/>
      <c r="AIX580" s="263"/>
      <c r="AIY580" s="263"/>
      <c r="AIZ580" s="263"/>
      <c r="AJA580" s="263"/>
      <c r="AJB580" s="263"/>
      <c r="AJC580" s="263"/>
      <c r="AJD580" s="263"/>
      <c r="AJE580" s="263"/>
      <c r="AJF580" s="263"/>
      <c r="AJG580" s="263"/>
      <c r="AJH580" s="263"/>
      <c r="AJI580" s="263"/>
      <c r="AJJ580" s="263"/>
      <c r="AJK580" s="263"/>
      <c r="AJL580" s="263"/>
      <c r="AJM580" s="263"/>
      <c r="AJN580" s="263"/>
      <c r="AJO580" s="263"/>
      <c r="AJP580" s="263"/>
      <c r="AJQ580" s="263"/>
      <c r="AJR580" s="263"/>
      <c r="AJS580" s="263"/>
      <c r="AJT580" s="263"/>
      <c r="AJU580" s="263"/>
      <c r="AJV580" s="263"/>
      <c r="AJW580" s="263"/>
      <c r="AJX580" s="263"/>
      <c r="AJY580" s="263"/>
      <c r="AJZ580" s="263"/>
      <c r="AKA580" s="263"/>
      <c r="AKB580" s="263"/>
      <c r="AKC580" s="263"/>
      <c r="AKD580" s="263"/>
      <c r="AKE580" s="263"/>
      <c r="AKF580" s="263"/>
      <c r="AKG580" s="263"/>
      <c r="AKH580" s="263"/>
      <c r="AKI580" s="263"/>
      <c r="AKJ580" s="263"/>
      <c r="AKK580" s="263"/>
      <c r="AKL580" s="263"/>
      <c r="AKM580" s="263"/>
      <c r="AKN580" s="263"/>
      <c r="AKO580" s="263"/>
      <c r="AKP580" s="263"/>
      <c r="AKQ580" s="263"/>
      <c r="AKR580" s="263"/>
      <c r="AKS580" s="263"/>
      <c r="AKT580" s="263"/>
      <c r="AKU580" s="263"/>
      <c r="AKV580" s="263"/>
      <c r="AKW580" s="263"/>
      <c r="AKX580" s="263"/>
      <c r="AKY580" s="263"/>
      <c r="AKZ580" s="263"/>
      <c r="ALA580" s="263"/>
      <c r="ALB580" s="263"/>
      <c r="ALC580" s="263"/>
      <c r="ALD580" s="263"/>
      <c r="ALE580" s="263"/>
      <c r="ALF580" s="263"/>
      <c r="ALG580" s="263"/>
      <c r="ALH580" s="263"/>
      <c r="ALI580" s="263"/>
      <c r="ALJ580" s="263"/>
      <c r="ALK580" s="263"/>
      <c r="ALL580" s="263"/>
      <c r="ALM580" s="263"/>
      <c r="ALN580" s="263"/>
      <c r="ALO580" s="263"/>
      <c r="ALP580" s="263"/>
      <c r="ALQ580" s="263"/>
      <c r="ALR580" s="263"/>
      <c r="ALS580" s="263"/>
      <c r="ALT580" s="263"/>
      <c r="ALU580" s="263"/>
      <c r="ALV580" s="263"/>
      <c r="ALW580" s="263"/>
      <c r="ALX580" s="263"/>
      <c r="ALY580" s="263"/>
      <c r="ALZ580" s="263"/>
      <c r="AMA580" s="263"/>
      <c r="AMB580" s="263"/>
      <c r="AMC580" s="263"/>
      <c r="AMD580" s="263"/>
      <c r="AME580" s="263"/>
      <c r="AMF580" s="263"/>
      <c r="AMG580" s="263"/>
      <c r="AMH580" s="263"/>
      <c r="AMI580" s="263"/>
      <c r="AMJ580" s="263"/>
      <c r="AMK580" s="263"/>
      <c r="AML580" s="263"/>
      <c r="AMM580" s="263"/>
      <c r="AMN580" s="263"/>
      <c r="AMO580" s="263"/>
      <c r="AMP580" s="263"/>
      <c r="AMQ580" s="263"/>
      <c r="AMR580" s="263"/>
      <c r="AMS580" s="263"/>
      <c r="AMT580" s="263"/>
      <c r="AMU580" s="263"/>
      <c r="AMV580" s="263"/>
      <c r="AMW580" s="263"/>
      <c r="AMX580" s="263"/>
      <c r="AMY580" s="263"/>
      <c r="AMZ580" s="263"/>
      <c r="ANA580" s="263"/>
      <c r="ANB580" s="263"/>
      <c r="ANC580" s="263"/>
      <c r="AND580" s="263"/>
      <c r="ANE580" s="263"/>
      <c r="ANF580" s="263"/>
      <c r="ANG580" s="263"/>
      <c r="ANH580" s="263"/>
      <c r="ANI580" s="263"/>
      <c r="ANJ580" s="263"/>
      <c r="ANK580" s="263"/>
      <c r="ANL580" s="263"/>
      <c r="ANM580" s="263"/>
      <c r="ANN580" s="263"/>
      <c r="ANO580" s="263"/>
      <c r="ANP580" s="263"/>
      <c r="ANQ580" s="263"/>
      <c r="ANR580" s="263"/>
      <c r="ANS580" s="263"/>
      <c r="ANT580" s="263"/>
      <c r="ANU580" s="263"/>
      <c r="ANV580" s="263"/>
      <c r="ANW580" s="263"/>
      <c r="ANX580" s="263"/>
      <c r="ANY580" s="263"/>
      <c r="ANZ580" s="263"/>
      <c r="AOA580" s="263"/>
      <c r="AOB580" s="263"/>
      <c r="AOC580" s="263"/>
      <c r="AOD580" s="263"/>
      <c r="AOE580" s="263"/>
      <c r="AOF580" s="263"/>
      <c r="AOG580" s="263"/>
      <c r="AOH580" s="263"/>
      <c r="AOI580" s="263"/>
      <c r="AOJ580" s="263"/>
      <c r="AOK580" s="263"/>
      <c r="AOL580" s="263"/>
      <c r="AOM580" s="263"/>
      <c r="AON580" s="263"/>
      <c r="AOO580" s="263"/>
      <c r="AOP580" s="263"/>
      <c r="AOQ580" s="263"/>
      <c r="AOR580" s="263"/>
      <c r="AOS580" s="263"/>
      <c r="AOT580" s="263"/>
      <c r="AOU580" s="263"/>
    </row>
    <row r="581" spans="1:1087" s="264" customFormat="1">
      <c r="A581" s="332"/>
      <c r="B581" s="328"/>
      <c r="C581" s="292"/>
      <c r="D581" s="292"/>
      <c r="E581" s="292"/>
      <c r="F581" s="333"/>
      <c r="G581" s="334"/>
      <c r="H581" s="334"/>
      <c r="I581" s="335"/>
      <c r="J581" s="292"/>
      <c r="K581" s="336"/>
      <c r="L581" s="292"/>
      <c r="N581" s="263"/>
      <c r="O581" s="263"/>
      <c r="P581" s="263"/>
      <c r="Q581" s="263"/>
      <c r="R581" s="263"/>
      <c r="S581" s="263"/>
      <c r="T581" s="263"/>
      <c r="U581" s="263"/>
      <c r="V581" s="263"/>
      <c r="W581" s="263"/>
      <c r="X581" s="263"/>
      <c r="Y581" s="263"/>
      <c r="Z581" s="263"/>
      <c r="AA581" s="263"/>
      <c r="AB581" s="263"/>
      <c r="AC581" s="263"/>
      <c r="AD581" s="263"/>
      <c r="AE581" s="263"/>
      <c r="AF581" s="263"/>
      <c r="AG581" s="263"/>
      <c r="AH581" s="263"/>
      <c r="AI581" s="263"/>
      <c r="AJ581" s="263"/>
      <c r="AK581" s="263"/>
      <c r="AL581" s="263"/>
      <c r="AM581" s="263"/>
      <c r="AN581" s="263"/>
      <c r="AO581" s="263"/>
      <c r="AP581" s="263"/>
      <c r="AQ581" s="263"/>
      <c r="AR581" s="263"/>
      <c r="AS581" s="263"/>
      <c r="AT581" s="263"/>
      <c r="AU581" s="263"/>
      <c r="AV581" s="263"/>
      <c r="AW581" s="263"/>
      <c r="AX581" s="263"/>
      <c r="AY581" s="263"/>
      <c r="AZ581" s="263"/>
      <c r="BA581" s="263"/>
      <c r="BB581" s="263"/>
      <c r="BC581" s="263"/>
      <c r="BD581" s="263"/>
      <c r="BE581" s="263"/>
      <c r="BF581" s="263"/>
      <c r="BG581" s="263"/>
      <c r="BH581" s="263"/>
      <c r="BI581" s="263"/>
      <c r="BJ581" s="263"/>
      <c r="BK581" s="263"/>
      <c r="BL581" s="263"/>
      <c r="BM581" s="263"/>
      <c r="BN581" s="263"/>
      <c r="BO581" s="263"/>
      <c r="BP581" s="263"/>
      <c r="BQ581" s="263"/>
      <c r="BR581" s="263"/>
      <c r="BS581" s="263"/>
      <c r="BT581" s="263"/>
      <c r="BU581" s="263"/>
      <c r="BV581" s="263"/>
      <c r="BW581" s="263"/>
      <c r="BX581" s="263"/>
      <c r="BY581" s="263"/>
      <c r="BZ581" s="263"/>
      <c r="CA581" s="263"/>
      <c r="CB581" s="263"/>
      <c r="CC581" s="263"/>
      <c r="CD581" s="263"/>
      <c r="CE581" s="263"/>
      <c r="CF581" s="263"/>
      <c r="CG581" s="263"/>
      <c r="CH581" s="263"/>
      <c r="CI581" s="263"/>
      <c r="CJ581" s="263"/>
      <c r="CK581" s="263"/>
      <c r="CL581" s="263"/>
      <c r="CM581" s="263"/>
      <c r="CN581" s="263"/>
      <c r="CO581" s="263"/>
      <c r="CP581" s="263"/>
      <c r="CQ581" s="263"/>
      <c r="CR581" s="263"/>
      <c r="CS581" s="263"/>
      <c r="CT581" s="263"/>
      <c r="CU581" s="263"/>
      <c r="CV581" s="263"/>
      <c r="CW581" s="263"/>
      <c r="CX581" s="263"/>
      <c r="CY581" s="263"/>
      <c r="CZ581" s="263"/>
      <c r="DA581" s="263"/>
      <c r="DB581" s="263"/>
      <c r="DC581" s="263"/>
      <c r="DD581" s="263"/>
      <c r="DE581" s="263"/>
      <c r="DF581" s="263"/>
      <c r="DG581" s="263"/>
      <c r="DH581" s="263"/>
      <c r="DI581" s="263"/>
      <c r="DJ581" s="263"/>
      <c r="DK581" s="263"/>
      <c r="DL581" s="263"/>
      <c r="DM581" s="263"/>
      <c r="DN581" s="263"/>
      <c r="DO581" s="263"/>
      <c r="DP581" s="263"/>
      <c r="DQ581" s="263"/>
      <c r="DR581" s="263"/>
      <c r="DS581" s="263"/>
      <c r="DT581" s="263"/>
      <c r="DU581" s="263"/>
      <c r="DV581" s="263"/>
      <c r="DW581" s="263"/>
      <c r="DX581" s="263"/>
      <c r="DY581" s="263"/>
      <c r="DZ581" s="263"/>
      <c r="EA581" s="263"/>
      <c r="EB581" s="263"/>
      <c r="EC581" s="263"/>
      <c r="ED581" s="263"/>
      <c r="EE581" s="263"/>
      <c r="EF581" s="263"/>
      <c r="EG581" s="263"/>
      <c r="EH581" s="263"/>
      <c r="EI581" s="263"/>
      <c r="EJ581" s="263"/>
      <c r="EK581" s="263"/>
      <c r="EL581" s="263"/>
      <c r="EM581" s="263"/>
      <c r="EN581" s="263"/>
      <c r="EO581" s="263"/>
      <c r="EP581" s="263"/>
      <c r="EQ581" s="263"/>
      <c r="ER581" s="263"/>
      <c r="ES581" s="263"/>
      <c r="ET581" s="263"/>
      <c r="EU581" s="263"/>
      <c r="EV581" s="263"/>
      <c r="EW581" s="263"/>
      <c r="EX581" s="263"/>
      <c r="EY581" s="263"/>
      <c r="EZ581" s="263"/>
      <c r="FA581" s="263"/>
      <c r="FB581" s="263"/>
      <c r="FC581" s="263"/>
      <c r="FD581" s="263"/>
      <c r="FE581" s="263"/>
      <c r="FF581" s="263"/>
      <c r="FG581" s="263"/>
      <c r="FH581" s="263"/>
      <c r="FI581" s="263"/>
      <c r="FJ581" s="263"/>
      <c r="FK581" s="263"/>
      <c r="FL581" s="263"/>
      <c r="FM581" s="263"/>
      <c r="FN581" s="263"/>
      <c r="FO581" s="263"/>
      <c r="FP581" s="263"/>
      <c r="FQ581" s="263"/>
      <c r="FR581" s="263"/>
      <c r="FS581" s="263"/>
      <c r="FT581" s="263"/>
      <c r="FU581" s="263"/>
      <c r="FV581" s="263"/>
      <c r="FW581" s="263"/>
      <c r="FX581" s="263"/>
      <c r="FY581" s="263"/>
      <c r="FZ581" s="263"/>
      <c r="GA581" s="263"/>
      <c r="GB581" s="263"/>
      <c r="GC581" s="263"/>
      <c r="GD581" s="263"/>
      <c r="GE581" s="263"/>
      <c r="GF581" s="263"/>
      <c r="GG581" s="263"/>
      <c r="GH581" s="263"/>
      <c r="GI581" s="263"/>
      <c r="GJ581" s="263"/>
      <c r="GK581" s="263"/>
      <c r="GL581" s="263"/>
      <c r="GM581" s="263"/>
      <c r="GN581" s="263"/>
      <c r="GO581" s="263"/>
      <c r="GP581" s="263"/>
      <c r="GQ581" s="263"/>
      <c r="GR581" s="263"/>
      <c r="GS581" s="263"/>
      <c r="GT581" s="263"/>
      <c r="GU581" s="263"/>
      <c r="GV581" s="263"/>
      <c r="GW581" s="263"/>
      <c r="GX581" s="263"/>
      <c r="GY581" s="263"/>
      <c r="GZ581" s="263"/>
      <c r="HA581" s="263"/>
      <c r="HB581" s="263"/>
      <c r="HC581" s="263"/>
      <c r="HD581" s="263"/>
      <c r="HE581" s="263"/>
      <c r="HF581" s="263"/>
      <c r="HG581" s="263"/>
      <c r="HH581" s="263"/>
      <c r="HI581" s="263"/>
      <c r="HJ581" s="263"/>
      <c r="HK581" s="263"/>
      <c r="HL581" s="263"/>
      <c r="HM581" s="263"/>
      <c r="HN581" s="263"/>
      <c r="HO581" s="263"/>
      <c r="HP581" s="263"/>
      <c r="HQ581" s="263"/>
      <c r="HR581" s="263"/>
      <c r="HS581" s="263"/>
      <c r="HT581" s="263"/>
      <c r="HU581" s="263"/>
      <c r="HV581" s="263"/>
      <c r="HW581" s="263"/>
      <c r="HX581" s="263"/>
      <c r="HY581" s="263"/>
      <c r="HZ581" s="263"/>
      <c r="IA581" s="263"/>
      <c r="IB581" s="263"/>
      <c r="IC581" s="263"/>
      <c r="ID581" s="263"/>
      <c r="IE581" s="263"/>
      <c r="IF581" s="263"/>
      <c r="IG581" s="263"/>
      <c r="IH581" s="263"/>
      <c r="II581" s="263"/>
      <c r="IJ581" s="263"/>
      <c r="IK581" s="263"/>
      <c r="IL581" s="263"/>
      <c r="IM581" s="263"/>
      <c r="IN581" s="263"/>
      <c r="IO581" s="263"/>
      <c r="IP581" s="263"/>
      <c r="IQ581" s="263"/>
      <c r="IR581" s="263"/>
      <c r="IS581" s="263"/>
      <c r="IT581" s="263"/>
      <c r="IU581" s="263"/>
      <c r="IV581" s="263"/>
      <c r="IW581" s="263"/>
      <c r="IX581" s="263"/>
      <c r="IY581" s="263"/>
      <c r="IZ581" s="263"/>
      <c r="JA581" s="263"/>
      <c r="JB581" s="263"/>
      <c r="JC581" s="263"/>
      <c r="JD581" s="263"/>
      <c r="JE581" s="263"/>
      <c r="JF581" s="263"/>
      <c r="JG581" s="263"/>
      <c r="JH581" s="263"/>
      <c r="JI581" s="263"/>
      <c r="JJ581" s="263"/>
      <c r="JK581" s="263"/>
      <c r="JL581" s="263"/>
      <c r="JM581" s="263"/>
      <c r="JN581" s="263"/>
      <c r="JO581" s="263"/>
      <c r="JP581" s="263"/>
      <c r="JQ581" s="263"/>
      <c r="JR581" s="263"/>
      <c r="JS581" s="263"/>
      <c r="JT581" s="263"/>
      <c r="JU581" s="263"/>
      <c r="JV581" s="263"/>
      <c r="JW581" s="263"/>
      <c r="JX581" s="263"/>
      <c r="JY581" s="263"/>
      <c r="JZ581" s="263"/>
      <c r="KA581" s="263"/>
      <c r="KB581" s="263"/>
      <c r="KC581" s="263"/>
      <c r="KD581" s="263"/>
      <c r="KE581" s="263"/>
      <c r="KF581" s="263"/>
      <c r="KG581" s="263"/>
      <c r="KH581" s="263"/>
      <c r="KI581" s="263"/>
      <c r="KJ581" s="263"/>
      <c r="KK581" s="263"/>
      <c r="KL581" s="263"/>
      <c r="KM581" s="263"/>
      <c r="KN581" s="263"/>
      <c r="KO581" s="263"/>
      <c r="KP581" s="263"/>
      <c r="KQ581" s="263"/>
      <c r="KR581" s="263"/>
      <c r="KS581" s="263"/>
      <c r="KT581" s="263"/>
      <c r="KU581" s="263"/>
      <c r="KV581" s="263"/>
      <c r="KW581" s="263"/>
      <c r="KX581" s="263"/>
      <c r="KY581" s="263"/>
      <c r="KZ581" s="263"/>
      <c r="LA581" s="263"/>
      <c r="LB581" s="263"/>
      <c r="LC581" s="263"/>
      <c r="LD581" s="263"/>
      <c r="LE581" s="263"/>
      <c r="LF581" s="263"/>
      <c r="LG581" s="263"/>
      <c r="LH581" s="263"/>
      <c r="LI581" s="263"/>
      <c r="LJ581" s="263"/>
      <c r="LK581" s="263"/>
      <c r="LL581" s="263"/>
      <c r="LM581" s="263"/>
      <c r="LN581" s="263"/>
      <c r="LO581" s="263"/>
      <c r="LP581" s="263"/>
      <c r="LQ581" s="263"/>
      <c r="LR581" s="263"/>
      <c r="LS581" s="263"/>
      <c r="LT581" s="263"/>
      <c r="LU581" s="263"/>
      <c r="LV581" s="263"/>
      <c r="LW581" s="263"/>
      <c r="LX581" s="263"/>
      <c r="LY581" s="263"/>
      <c r="LZ581" s="263"/>
      <c r="MA581" s="263"/>
      <c r="MB581" s="263"/>
      <c r="MC581" s="263"/>
      <c r="MD581" s="263"/>
      <c r="ME581" s="263"/>
      <c r="MF581" s="263"/>
      <c r="MG581" s="263"/>
      <c r="MH581" s="263"/>
      <c r="MI581" s="263"/>
      <c r="MJ581" s="263"/>
      <c r="MK581" s="263"/>
      <c r="ML581" s="263"/>
      <c r="MM581" s="263"/>
      <c r="MN581" s="263"/>
      <c r="MO581" s="263"/>
      <c r="MP581" s="263"/>
      <c r="MQ581" s="263"/>
      <c r="MR581" s="263"/>
      <c r="MS581" s="263"/>
      <c r="MT581" s="263"/>
      <c r="MU581" s="263"/>
      <c r="MV581" s="263"/>
      <c r="MW581" s="263"/>
      <c r="MX581" s="263"/>
      <c r="MY581" s="263"/>
      <c r="MZ581" s="263"/>
      <c r="NA581" s="263"/>
      <c r="NB581" s="263"/>
      <c r="NC581" s="263"/>
      <c r="ND581" s="263"/>
      <c r="NE581" s="263"/>
      <c r="NF581" s="263"/>
      <c r="NG581" s="263"/>
      <c r="NH581" s="263"/>
      <c r="NI581" s="263"/>
      <c r="NJ581" s="263"/>
      <c r="NK581" s="263"/>
      <c r="NL581" s="263"/>
      <c r="NM581" s="263"/>
      <c r="NN581" s="263"/>
      <c r="NO581" s="263"/>
      <c r="NP581" s="263"/>
      <c r="NQ581" s="263"/>
      <c r="NR581" s="263"/>
      <c r="NS581" s="263"/>
      <c r="NT581" s="263"/>
      <c r="NU581" s="263"/>
      <c r="NV581" s="263"/>
      <c r="NW581" s="263"/>
      <c r="NX581" s="263"/>
      <c r="NY581" s="263"/>
      <c r="NZ581" s="263"/>
      <c r="OA581" s="263"/>
      <c r="OB581" s="263"/>
      <c r="OC581" s="263"/>
      <c r="OD581" s="263"/>
      <c r="OE581" s="263"/>
      <c r="OF581" s="263"/>
      <c r="OG581" s="263"/>
      <c r="OH581" s="263"/>
      <c r="OI581" s="263"/>
      <c r="OJ581" s="263"/>
      <c r="OK581" s="263"/>
      <c r="OL581" s="263"/>
      <c r="OM581" s="263"/>
      <c r="ON581" s="263"/>
      <c r="OO581" s="263"/>
      <c r="OP581" s="263"/>
      <c r="OQ581" s="263"/>
      <c r="OR581" s="263"/>
      <c r="OS581" s="263"/>
      <c r="OT581" s="263"/>
      <c r="OU581" s="263"/>
      <c r="OV581" s="263"/>
      <c r="OW581" s="263"/>
      <c r="OX581" s="263"/>
      <c r="OY581" s="263"/>
      <c r="OZ581" s="263"/>
      <c r="PA581" s="263"/>
      <c r="PB581" s="263"/>
      <c r="PC581" s="263"/>
      <c r="PD581" s="263"/>
      <c r="PE581" s="263"/>
      <c r="PF581" s="263"/>
      <c r="PG581" s="263"/>
      <c r="PH581" s="263"/>
      <c r="PI581" s="263"/>
      <c r="PJ581" s="263"/>
      <c r="PK581" s="263"/>
      <c r="PL581" s="263"/>
      <c r="PM581" s="263"/>
      <c r="PN581" s="263"/>
      <c r="PO581" s="263"/>
      <c r="PP581" s="263"/>
      <c r="PQ581" s="263"/>
      <c r="PR581" s="263"/>
      <c r="PS581" s="263"/>
      <c r="PT581" s="263"/>
      <c r="PU581" s="263"/>
      <c r="PV581" s="263"/>
      <c r="PW581" s="263"/>
      <c r="PX581" s="263"/>
      <c r="PY581" s="263"/>
      <c r="PZ581" s="263"/>
      <c r="QA581" s="263"/>
      <c r="QB581" s="263"/>
      <c r="QC581" s="263"/>
      <c r="QD581" s="263"/>
      <c r="QE581" s="263"/>
      <c r="QF581" s="263"/>
      <c r="QG581" s="263"/>
      <c r="QH581" s="263"/>
      <c r="QI581" s="263"/>
      <c r="QJ581" s="263"/>
      <c r="QK581" s="263"/>
      <c r="QL581" s="263"/>
      <c r="QM581" s="263"/>
      <c r="QN581" s="263"/>
      <c r="QO581" s="263"/>
      <c r="QP581" s="263"/>
      <c r="QQ581" s="263"/>
      <c r="QR581" s="263"/>
      <c r="QS581" s="263"/>
      <c r="QT581" s="263"/>
      <c r="QU581" s="263"/>
      <c r="QV581" s="263"/>
      <c r="QW581" s="263"/>
      <c r="QX581" s="263"/>
      <c r="QY581" s="263"/>
      <c r="QZ581" s="263"/>
      <c r="RA581" s="263"/>
      <c r="RB581" s="263"/>
      <c r="RC581" s="263"/>
      <c r="RD581" s="263"/>
      <c r="RE581" s="263"/>
      <c r="RF581" s="263"/>
      <c r="RG581" s="263"/>
      <c r="RH581" s="263"/>
      <c r="RI581" s="263"/>
      <c r="RJ581" s="263"/>
      <c r="RK581" s="263"/>
      <c r="RL581" s="263"/>
      <c r="RM581" s="263"/>
      <c r="RN581" s="263"/>
      <c r="RO581" s="263"/>
      <c r="RP581" s="263"/>
      <c r="RQ581" s="263"/>
      <c r="RR581" s="263"/>
      <c r="RS581" s="263"/>
      <c r="RT581" s="263"/>
      <c r="RU581" s="263"/>
      <c r="RV581" s="263"/>
      <c r="RW581" s="263"/>
      <c r="RX581" s="263"/>
      <c r="RY581" s="263"/>
      <c r="RZ581" s="263"/>
      <c r="SA581" s="263"/>
      <c r="SB581" s="263"/>
      <c r="SC581" s="263"/>
      <c r="SD581" s="263"/>
      <c r="SE581" s="263"/>
      <c r="SF581" s="263"/>
      <c r="SG581" s="263"/>
      <c r="SH581" s="263"/>
      <c r="SI581" s="263"/>
      <c r="SJ581" s="263"/>
      <c r="SK581" s="263"/>
      <c r="SL581" s="263"/>
      <c r="SM581" s="263"/>
      <c r="SN581" s="263"/>
      <c r="SO581" s="263"/>
      <c r="SP581" s="263"/>
      <c r="SQ581" s="263"/>
      <c r="SR581" s="263"/>
      <c r="SS581" s="263"/>
      <c r="ST581" s="263"/>
      <c r="SU581" s="263"/>
      <c r="SV581" s="263"/>
      <c r="SW581" s="263"/>
      <c r="SX581" s="263"/>
      <c r="SY581" s="263"/>
      <c r="SZ581" s="263"/>
      <c r="TA581" s="263"/>
      <c r="TB581" s="263"/>
      <c r="TC581" s="263"/>
      <c r="TD581" s="263"/>
      <c r="TE581" s="263"/>
      <c r="TF581" s="263"/>
      <c r="TG581" s="263"/>
      <c r="TH581" s="263"/>
      <c r="TI581" s="263"/>
      <c r="TJ581" s="263"/>
      <c r="TK581" s="263"/>
      <c r="TL581" s="263"/>
      <c r="TM581" s="263"/>
      <c r="TN581" s="263"/>
      <c r="TO581" s="263"/>
      <c r="TP581" s="263"/>
      <c r="TQ581" s="263"/>
      <c r="TR581" s="263"/>
      <c r="TS581" s="263"/>
      <c r="TT581" s="263"/>
      <c r="TU581" s="263"/>
      <c r="TV581" s="263"/>
      <c r="TW581" s="263"/>
      <c r="TX581" s="263"/>
      <c r="TY581" s="263"/>
      <c r="TZ581" s="263"/>
      <c r="UA581" s="263"/>
      <c r="UB581" s="263"/>
      <c r="UC581" s="263"/>
      <c r="UD581" s="263"/>
      <c r="UE581" s="263"/>
      <c r="UF581" s="263"/>
      <c r="UG581" s="263"/>
      <c r="UH581" s="263"/>
      <c r="UI581" s="263"/>
      <c r="UJ581" s="263"/>
      <c r="UK581" s="263"/>
      <c r="UL581" s="263"/>
      <c r="UM581" s="263"/>
      <c r="UN581" s="263"/>
      <c r="UO581" s="263"/>
      <c r="UP581" s="263"/>
      <c r="UQ581" s="263"/>
      <c r="UR581" s="263"/>
      <c r="US581" s="263"/>
      <c r="UT581" s="263"/>
      <c r="UU581" s="263"/>
      <c r="UV581" s="263"/>
      <c r="UW581" s="263"/>
      <c r="UX581" s="263"/>
      <c r="UY581" s="263"/>
      <c r="UZ581" s="263"/>
      <c r="VA581" s="263"/>
      <c r="VB581" s="263"/>
      <c r="VC581" s="263"/>
      <c r="VD581" s="263"/>
      <c r="VE581" s="263"/>
      <c r="VF581" s="263"/>
      <c r="VG581" s="263"/>
      <c r="VH581" s="263"/>
      <c r="VI581" s="263"/>
      <c r="VJ581" s="263"/>
      <c r="VK581" s="263"/>
      <c r="VL581" s="263"/>
      <c r="VM581" s="263"/>
      <c r="VN581" s="263"/>
      <c r="VO581" s="263"/>
      <c r="VP581" s="263"/>
      <c r="VQ581" s="263"/>
      <c r="VR581" s="263"/>
      <c r="VS581" s="263"/>
      <c r="VT581" s="263"/>
      <c r="VU581" s="263"/>
      <c r="VV581" s="263"/>
      <c r="VW581" s="263"/>
      <c r="VX581" s="263"/>
      <c r="VY581" s="263"/>
      <c r="VZ581" s="263"/>
      <c r="WA581" s="263"/>
      <c r="WB581" s="263"/>
      <c r="WC581" s="263"/>
      <c r="WD581" s="263"/>
      <c r="WE581" s="263"/>
      <c r="WF581" s="263"/>
      <c r="WG581" s="263"/>
      <c r="WH581" s="263"/>
      <c r="WI581" s="263"/>
      <c r="WJ581" s="263"/>
      <c r="WK581" s="263"/>
      <c r="WL581" s="263"/>
      <c r="WM581" s="263"/>
      <c r="WN581" s="263"/>
      <c r="WO581" s="263"/>
      <c r="WP581" s="263"/>
      <c r="WQ581" s="263"/>
      <c r="WR581" s="263"/>
      <c r="WS581" s="263"/>
      <c r="WT581" s="263"/>
      <c r="WU581" s="263"/>
      <c r="WV581" s="263"/>
      <c r="WW581" s="263"/>
      <c r="WX581" s="263"/>
      <c r="WY581" s="263"/>
      <c r="WZ581" s="263"/>
      <c r="XA581" s="263"/>
      <c r="XB581" s="263"/>
      <c r="XC581" s="263"/>
      <c r="XD581" s="263"/>
      <c r="XE581" s="263"/>
      <c r="XF581" s="263"/>
      <c r="XG581" s="263"/>
      <c r="XH581" s="263"/>
      <c r="XI581" s="263"/>
      <c r="XJ581" s="263"/>
      <c r="XK581" s="263"/>
      <c r="XL581" s="263"/>
      <c r="XM581" s="263"/>
      <c r="XN581" s="263"/>
      <c r="XO581" s="263"/>
      <c r="XP581" s="263"/>
      <c r="XQ581" s="263"/>
      <c r="XR581" s="263"/>
      <c r="XS581" s="263"/>
      <c r="XT581" s="263"/>
      <c r="XU581" s="263"/>
      <c r="XV581" s="263"/>
      <c r="XW581" s="263"/>
      <c r="XX581" s="263"/>
      <c r="XY581" s="263"/>
      <c r="XZ581" s="263"/>
      <c r="YA581" s="263"/>
      <c r="YB581" s="263"/>
      <c r="YC581" s="263"/>
      <c r="YD581" s="263"/>
      <c r="YE581" s="263"/>
      <c r="YF581" s="263"/>
      <c r="YG581" s="263"/>
      <c r="YH581" s="263"/>
      <c r="YI581" s="263"/>
      <c r="YJ581" s="263"/>
      <c r="YK581" s="263"/>
      <c r="YL581" s="263"/>
      <c r="YM581" s="263"/>
      <c r="YN581" s="263"/>
      <c r="YO581" s="263"/>
      <c r="YP581" s="263"/>
      <c r="YQ581" s="263"/>
      <c r="YR581" s="263"/>
      <c r="YS581" s="263"/>
      <c r="YT581" s="263"/>
      <c r="YU581" s="263"/>
      <c r="YV581" s="263"/>
      <c r="YW581" s="263"/>
      <c r="YX581" s="263"/>
      <c r="YY581" s="263"/>
      <c r="YZ581" s="263"/>
      <c r="ZA581" s="263"/>
      <c r="ZB581" s="263"/>
      <c r="ZC581" s="263"/>
      <c r="ZD581" s="263"/>
      <c r="ZE581" s="263"/>
      <c r="ZF581" s="263"/>
      <c r="ZG581" s="263"/>
      <c r="ZH581" s="263"/>
      <c r="ZI581" s="263"/>
      <c r="ZJ581" s="263"/>
      <c r="ZK581" s="263"/>
      <c r="ZL581" s="263"/>
      <c r="ZM581" s="263"/>
      <c r="ZN581" s="263"/>
      <c r="ZO581" s="263"/>
      <c r="ZP581" s="263"/>
      <c r="ZQ581" s="263"/>
      <c r="ZR581" s="263"/>
      <c r="ZS581" s="263"/>
      <c r="ZT581" s="263"/>
      <c r="ZU581" s="263"/>
      <c r="ZV581" s="263"/>
      <c r="ZW581" s="263"/>
      <c r="ZX581" s="263"/>
      <c r="ZY581" s="263"/>
      <c r="ZZ581" s="263"/>
      <c r="AAA581" s="263"/>
      <c r="AAB581" s="263"/>
      <c r="AAC581" s="263"/>
      <c r="AAD581" s="263"/>
      <c r="AAE581" s="263"/>
      <c r="AAF581" s="263"/>
      <c r="AAG581" s="263"/>
      <c r="AAH581" s="263"/>
      <c r="AAI581" s="263"/>
      <c r="AAJ581" s="263"/>
      <c r="AAK581" s="263"/>
      <c r="AAL581" s="263"/>
      <c r="AAM581" s="263"/>
      <c r="AAN581" s="263"/>
      <c r="AAO581" s="263"/>
      <c r="AAP581" s="263"/>
      <c r="AAQ581" s="263"/>
      <c r="AAR581" s="263"/>
      <c r="AAS581" s="263"/>
      <c r="AAT581" s="263"/>
      <c r="AAU581" s="263"/>
      <c r="AAV581" s="263"/>
      <c r="AAW581" s="263"/>
      <c r="AAX581" s="263"/>
      <c r="AAY581" s="263"/>
      <c r="AAZ581" s="263"/>
      <c r="ABA581" s="263"/>
      <c r="ABB581" s="263"/>
      <c r="ABC581" s="263"/>
      <c r="ABD581" s="263"/>
      <c r="ABE581" s="263"/>
      <c r="ABF581" s="263"/>
      <c r="ABG581" s="263"/>
      <c r="ABH581" s="263"/>
      <c r="ABI581" s="263"/>
      <c r="ABJ581" s="263"/>
      <c r="ABK581" s="263"/>
      <c r="ABL581" s="263"/>
      <c r="ABM581" s="263"/>
      <c r="ABN581" s="263"/>
      <c r="ABO581" s="263"/>
      <c r="ABP581" s="263"/>
      <c r="ABQ581" s="263"/>
      <c r="ABR581" s="263"/>
      <c r="ABS581" s="263"/>
      <c r="ABT581" s="263"/>
      <c r="ABU581" s="263"/>
      <c r="ABV581" s="263"/>
      <c r="ABW581" s="263"/>
      <c r="ABX581" s="263"/>
      <c r="ABY581" s="263"/>
      <c r="ABZ581" s="263"/>
      <c r="ACA581" s="263"/>
      <c r="ACB581" s="263"/>
      <c r="ACC581" s="263"/>
      <c r="ACD581" s="263"/>
      <c r="ACE581" s="263"/>
      <c r="ACF581" s="263"/>
      <c r="ACG581" s="263"/>
      <c r="ACH581" s="263"/>
      <c r="ACI581" s="263"/>
      <c r="ACJ581" s="263"/>
      <c r="ACK581" s="263"/>
      <c r="ACL581" s="263"/>
      <c r="ACM581" s="263"/>
      <c r="ACN581" s="263"/>
      <c r="ACO581" s="263"/>
      <c r="ACP581" s="263"/>
      <c r="ACQ581" s="263"/>
      <c r="ACR581" s="263"/>
      <c r="ACS581" s="263"/>
      <c r="ACT581" s="263"/>
      <c r="ACU581" s="263"/>
      <c r="ACV581" s="263"/>
      <c r="ACW581" s="263"/>
      <c r="ACX581" s="263"/>
      <c r="ACY581" s="263"/>
      <c r="ACZ581" s="263"/>
      <c r="ADA581" s="263"/>
      <c r="ADB581" s="263"/>
      <c r="ADC581" s="263"/>
      <c r="ADD581" s="263"/>
      <c r="ADE581" s="263"/>
      <c r="ADF581" s="263"/>
      <c r="ADG581" s="263"/>
      <c r="ADH581" s="263"/>
      <c r="ADI581" s="263"/>
      <c r="ADJ581" s="263"/>
      <c r="ADK581" s="263"/>
      <c r="ADL581" s="263"/>
      <c r="ADM581" s="263"/>
      <c r="ADN581" s="263"/>
      <c r="ADO581" s="263"/>
      <c r="ADP581" s="263"/>
      <c r="ADQ581" s="263"/>
      <c r="ADR581" s="263"/>
      <c r="ADS581" s="263"/>
      <c r="ADT581" s="263"/>
      <c r="ADU581" s="263"/>
      <c r="ADV581" s="263"/>
      <c r="ADW581" s="263"/>
      <c r="ADX581" s="263"/>
      <c r="ADY581" s="263"/>
      <c r="ADZ581" s="263"/>
      <c r="AEA581" s="263"/>
      <c r="AEB581" s="263"/>
      <c r="AEC581" s="263"/>
      <c r="AED581" s="263"/>
      <c r="AEE581" s="263"/>
      <c r="AEF581" s="263"/>
      <c r="AEG581" s="263"/>
      <c r="AEH581" s="263"/>
      <c r="AEI581" s="263"/>
      <c r="AEJ581" s="263"/>
      <c r="AEK581" s="263"/>
      <c r="AEL581" s="263"/>
      <c r="AEM581" s="263"/>
      <c r="AEN581" s="263"/>
      <c r="AEO581" s="263"/>
      <c r="AEP581" s="263"/>
      <c r="AEQ581" s="263"/>
      <c r="AER581" s="263"/>
      <c r="AES581" s="263"/>
      <c r="AET581" s="263"/>
      <c r="AEU581" s="263"/>
      <c r="AEV581" s="263"/>
      <c r="AEW581" s="263"/>
      <c r="AEX581" s="263"/>
      <c r="AEY581" s="263"/>
      <c r="AEZ581" s="263"/>
      <c r="AFA581" s="263"/>
      <c r="AFB581" s="263"/>
      <c r="AFC581" s="263"/>
      <c r="AFD581" s="263"/>
      <c r="AFE581" s="263"/>
      <c r="AFF581" s="263"/>
      <c r="AFG581" s="263"/>
      <c r="AFH581" s="263"/>
      <c r="AFI581" s="263"/>
      <c r="AFJ581" s="263"/>
      <c r="AFK581" s="263"/>
      <c r="AFL581" s="263"/>
      <c r="AFM581" s="263"/>
      <c r="AFN581" s="263"/>
      <c r="AFO581" s="263"/>
      <c r="AFP581" s="263"/>
      <c r="AFQ581" s="263"/>
      <c r="AFR581" s="263"/>
      <c r="AFS581" s="263"/>
      <c r="AFT581" s="263"/>
      <c r="AFU581" s="263"/>
      <c r="AFV581" s="263"/>
      <c r="AFW581" s="263"/>
      <c r="AFX581" s="263"/>
      <c r="AFY581" s="263"/>
      <c r="AFZ581" s="263"/>
      <c r="AGA581" s="263"/>
      <c r="AGB581" s="263"/>
      <c r="AGC581" s="263"/>
      <c r="AGD581" s="263"/>
      <c r="AGE581" s="263"/>
      <c r="AGF581" s="263"/>
      <c r="AGG581" s="263"/>
      <c r="AGH581" s="263"/>
      <c r="AGI581" s="263"/>
      <c r="AGJ581" s="263"/>
      <c r="AGK581" s="263"/>
      <c r="AGL581" s="263"/>
      <c r="AGM581" s="263"/>
      <c r="AGN581" s="263"/>
      <c r="AGO581" s="263"/>
      <c r="AGP581" s="263"/>
      <c r="AGQ581" s="263"/>
      <c r="AGR581" s="263"/>
      <c r="AGS581" s="263"/>
      <c r="AGT581" s="263"/>
      <c r="AGU581" s="263"/>
      <c r="AGV581" s="263"/>
      <c r="AGW581" s="263"/>
      <c r="AGX581" s="263"/>
      <c r="AGY581" s="263"/>
      <c r="AGZ581" s="263"/>
      <c r="AHA581" s="263"/>
      <c r="AHB581" s="263"/>
      <c r="AHC581" s="263"/>
      <c r="AHD581" s="263"/>
      <c r="AHE581" s="263"/>
      <c r="AHF581" s="263"/>
      <c r="AHG581" s="263"/>
      <c r="AHH581" s="263"/>
      <c r="AHI581" s="263"/>
      <c r="AHJ581" s="263"/>
      <c r="AHK581" s="263"/>
      <c r="AHL581" s="263"/>
      <c r="AHM581" s="263"/>
      <c r="AHN581" s="263"/>
      <c r="AHO581" s="263"/>
      <c r="AHP581" s="263"/>
      <c r="AHQ581" s="263"/>
      <c r="AHR581" s="263"/>
      <c r="AHS581" s="263"/>
      <c r="AHT581" s="263"/>
      <c r="AHU581" s="263"/>
      <c r="AHV581" s="263"/>
      <c r="AHW581" s="263"/>
      <c r="AHX581" s="263"/>
      <c r="AHY581" s="263"/>
      <c r="AHZ581" s="263"/>
      <c r="AIA581" s="263"/>
      <c r="AIB581" s="263"/>
      <c r="AIC581" s="263"/>
      <c r="AID581" s="263"/>
      <c r="AIE581" s="263"/>
      <c r="AIF581" s="263"/>
      <c r="AIG581" s="263"/>
      <c r="AIH581" s="263"/>
      <c r="AII581" s="263"/>
      <c r="AIJ581" s="263"/>
      <c r="AIK581" s="263"/>
      <c r="AIL581" s="263"/>
      <c r="AIM581" s="263"/>
      <c r="AIN581" s="263"/>
      <c r="AIO581" s="263"/>
      <c r="AIP581" s="263"/>
      <c r="AIQ581" s="263"/>
      <c r="AIR581" s="263"/>
      <c r="AIS581" s="263"/>
      <c r="AIT581" s="263"/>
      <c r="AIU581" s="263"/>
      <c r="AIV581" s="263"/>
      <c r="AIW581" s="263"/>
      <c r="AIX581" s="263"/>
      <c r="AIY581" s="263"/>
      <c r="AIZ581" s="263"/>
      <c r="AJA581" s="263"/>
      <c r="AJB581" s="263"/>
      <c r="AJC581" s="263"/>
      <c r="AJD581" s="263"/>
      <c r="AJE581" s="263"/>
      <c r="AJF581" s="263"/>
      <c r="AJG581" s="263"/>
      <c r="AJH581" s="263"/>
      <c r="AJI581" s="263"/>
      <c r="AJJ581" s="263"/>
      <c r="AJK581" s="263"/>
      <c r="AJL581" s="263"/>
      <c r="AJM581" s="263"/>
      <c r="AJN581" s="263"/>
      <c r="AJO581" s="263"/>
      <c r="AJP581" s="263"/>
      <c r="AJQ581" s="263"/>
      <c r="AJR581" s="263"/>
      <c r="AJS581" s="263"/>
      <c r="AJT581" s="263"/>
      <c r="AJU581" s="263"/>
      <c r="AJV581" s="263"/>
      <c r="AJW581" s="263"/>
      <c r="AJX581" s="263"/>
      <c r="AJY581" s="263"/>
      <c r="AJZ581" s="263"/>
      <c r="AKA581" s="263"/>
      <c r="AKB581" s="263"/>
      <c r="AKC581" s="263"/>
      <c r="AKD581" s="263"/>
      <c r="AKE581" s="263"/>
      <c r="AKF581" s="263"/>
      <c r="AKG581" s="263"/>
      <c r="AKH581" s="263"/>
      <c r="AKI581" s="263"/>
      <c r="AKJ581" s="263"/>
      <c r="AKK581" s="263"/>
      <c r="AKL581" s="263"/>
      <c r="AKM581" s="263"/>
      <c r="AKN581" s="263"/>
      <c r="AKO581" s="263"/>
      <c r="AKP581" s="263"/>
      <c r="AKQ581" s="263"/>
      <c r="AKR581" s="263"/>
      <c r="AKS581" s="263"/>
      <c r="AKT581" s="263"/>
      <c r="AKU581" s="263"/>
      <c r="AKV581" s="263"/>
      <c r="AKW581" s="263"/>
      <c r="AKX581" s="263"/>
      <c r="AKY581" s="263"/>
      <c r="AKZ581" s="263"/>
      <c r="ALA581" s="263"/>
      <c r="ALB581" s="263"/>
      <c r="ALC581" s="263"/>
      <c r="ALD581" s="263"/>
      <c r="ALE581" s="263"/>
      <c r="ALF581" s="263"/>
      <c r="ALG581" s="263"/>
      <c r="ALH581" s="263"/>
      <c r="ALI581" s="263"/>
      <c r="ALJ581" s="263"/>
      <c r="ALK581" s="263"/>
      <c r="ALL581" s="263"/>
      <c r="ALM581" s="263"/>
      <c r="ALN581" s="263"/>
      <c r="ALO581" s="263"/>
      <c r="ALP581" s="263"/>
      <c r="ALQ581" s="263"/>
      <c r="ALR581" s="263"/>
      <c r="ALS581" s="263"/>
      <c r="ALT581" s="263"/>
      <c r="ALU581" s="263"/>
      <c r="ALV581" s="263"/>
      <c r="ALW581" s="263"/>
      <c r="ALX581" s="263"/>
      <c r="ALY581" s="263"/>
      <c r="ALZ581" s="263"/>
      <c r="AMA581" s="263"/>
      <c r="AMB581" s="263"/>
      <c r="AMC581" s="263"/>
      <c r="AMD581" s="263"/>
      <c r="AME581" s="263"/>
      <c r="AMF581" s="263"/>
      <c r="AMG581" s="263"/>
      <c r="AMH581" s="263"/>
      <c r="AMI581" s="263"/>
      <c r="AMJ581" s="263"/>
      <c r="AMK581" s="263"/>
      <c r="AML581" s="263"/>
      <c r="AMM581" s="263"/>
      <c r="AMN581" s="263"/>
      <c r="AMO581" s="263"/>
      <c r="AMP581" s="263"/>
      <c r="AMQ581" s="263"/>
      <c r="AMR581" s="263"/>
      <c r="AMS581" s="263"/>
      <c r="AMT581" s="263"/>
      <c r="AMU581" s="263"/>
      <c r="AMV581" s="263"/>
      <c r="AMW581" s="263"/>
      <c r="AMX581" s="263"/>
      <c r="AMY581" s="263"/>
      <c r="AMZ581" s="263"/>
      <c r="ANA581" s="263"/>
      <c r="ANB581" s="263"/>
      <c r="ANC581" s="263"/>
      <c r="AND581" s="263"/>
      <c r="ANE581" s="263"/>
      <c r="ANF581" s="263"/>
      <c r="ANG581" s="263"/>
      <c r="ANH581" s="263"/>
      <c r="ANI581" s="263"/>
      <c r="ANJ581" s="263"/>
      <c r="ANK581" s="263"/>
      <c r="ANL581" s="263"/>
      <c r="ANM581" s="263"/>
      <c r="ANN581" s="263"/>
      <c r="ANO581" s="263"/>
      <c r="ANP581" s="263"/>
      <c r="ANQ581" s="263"/>
      <c r="ANR581" s="263"/>
      <c r="ANS581" s="263"/>
      <c r="ANT581" s="263"/>
      <c r="ANU581" s="263"/>
      <c r="ANV581" s="263"/>
      <c r="ANW581" s="263"/>
      <c r="ANX581" s="263"/>
      <c r="ANY581" s="263"/>
      <c r="ANZ581" s="263"/>
      <c r="AOA581" s="263"/>
      <c r="AOB581" s="263"/>
      <c r="AOC581" s="263"/>
      <c r="AOD581" s="263"/>
      <c r="AOE581" s="263"/>
      <c r="AOF581" s="263"/>
      <c r="AOG581" s="263"/>
      <c r="AOH581" s="263"/>
      <c r="AOI581" s="263"/>
      <c r="AOJ581" s="263"/>
      <c r="AOK581" s="263"/>
      <c r="AOL581" s="263"/>
      <c r="AOM581" s="263"/>
      <c r="AON581" s="263"/>
      <c r="AOO581" s="263"/>
      <c r="AOP581" s="263"/>
      <c r="AOQ581" s="263"/>
      <c r="AOR581" s="263"/>
      <c r="AOS581" s="263"/>
      <c r="AOT581" s="263"/>
      <c r="AOU581" s="263"/>
    </row>
    <row r="582" spans="1:1087" s="264" customFormat="1">
      <c r="A582" s="332"/>
      <c r="B582" s="328"/>
      <c r="C582" s="292"/>
      <c r="D582" s="292"/>
      <c r="E582" s="292"/>
      <c r="F582" s="333"/>
      <c r="G582" s="334"/>
      <c r="H582" s="334"/>
      <c r="I582" s="335"/>
      <c r="J582" s="292"/>
      <c r="K582" s="336"/>
      <c r="L582" s="292"/>
      <c r="N582" s="263"/>
      <c r="O582" s="263"/>
      <c r="P582" s="263"/>
      <c r="Q582" s="263"/>
      <c r="R582" s="263"/>
      <c r="S582" s="263"/>
      <c r="T582" s="263"/>
      <c r="U582" s="263"/>
      <c r="V582" s="263"/>
      <c r="W582" s="263"/>
      <c r="X582" s="263"/>
      <c r="Y582" s="263"/>
      <c r="Z582" s="263"/>
      <c r="AA582" s="263"/>
      <c r="AB582" s="263"/>
      <c r="AC582" s="263"/>
      <c r="AD582" s="263"/>
      <c r="AE582" s="263"/>
      <c r="AF582" s="263"/>
      <c r="AG582" s="263"/>
      <c r="AH582" s="263"/>
      <c r="AI582" s="263"/>
      <c r="AJ582" s="263"/>
      <c r="AK582" s="263"/>
      <c r="AL582" s="263"/>
      <c r="AM582" s="263"/>
      <c r="AN582" s="263"/>
      <c r="AO582" s="263"/>
      <c r="AP582" s="263"/>
      <c r="AQ582" s="263"/>
      <c r="AR582" s="263"/>
      <c r="AS582" s="263"/>
      <c r="AT582" s="263"/>
      <c r="AU582" s="263"/>
      <c r="AV582" s="263"/>
      <c r="AW582" s="263"/>
      <c r="AX582" s="263"/>
      <c r="AY582" s="263"/>
      <c r="AZ582" s="263"/>
      <c r="BA582" s="263"/>
      <c r="BB582" s="263"/>
      <c r="BC582" s="263"/>
      <c r="BD582" s="263"/>
      <c r="BE582" s="263"/>
      <c r="BF582" s="263"/>
      <c r="BG582" s="263"/>
      <c r="BH582" s="263"/>
      <c r="BI582" s="263"/>
      <c r="BJ582" s="263"/>
      <c r="BK582" s="263"/>
      <c r="BL582" s="263"/>
      <c r="BM582" s="263"/>
      <c r="BN582" s="263"/>
      <c r="BO582" s="263"/>
      <c r="BP582" s="263"/>
      <c r="BQ582" s="263"/>
      <c r="BR582" s="263"/>
      <c r="BS582" s="263"/>
      <c r="BT582" s="263"/>
      <c r="BU582" s="263"/>
      <c r="BV582" s="263"/>
      <c r="BW582" s="263"/>
      <c r="BX582" s="263"/>
      <c r="BY582" s="263"/>
      <c r="BZ582" s="263"/>
      <c r="CA582" s="263"/>
      <c r="CB582" s="263"/>
      <c r="CC582" s="263"/>
      <c r="CD582" s="263"/>
      <c r="CE582" s="263"/>
      <c r="CF582" s="263"/>
      <c r="CG582" s="263"/>
      <c r="CH582" s="263"/>
      <c r="CI582" s="263"/>
      <c r="CJ582" s="263"/>
      <c r="CK582" s="263"/>
      <c r="CL582" s="263"/>
      <c r="CM582" s="263"/>
      <c r="CN582" s="263"/>
      <c r="CO582" s="263"/>
      <c r="CP582" s="263"/>
      <c r="CQ582" s="263"/>
      <c r="CR582" s="263"/>
      <c r="CS582" s="263"/>
      <c r="CT582" s="263"/>
      <c r="CU582" s="263"/>
      <c r="CV582" s="263"/>
      <c r="CW582" s="263"/>
      <c r="CX582" s="263"/>
      <c r="CY582" s="263"/>
      <c r="CZ582" s="263"/>
      <c r="DA582" s="263"/>
      <c r="DB582" s="263"/>
      <c r="DC582" s="263"/>
      <c r="DD582" s="263"/>
      <c r="DE582" s="263"/>
      <c r="DF582" s="263"/>
      <c r="DG582" s="263"/>
      <c r="DH582" s="263"/>
      <c r="DI582" s="263"/>
      <c r="DJ582" s="263"/>
      <c r="DK582" s="263"/>
      <c r="DL582" s="263"/>
      <c r="DM582" s="263"/>
      <c r="DN582" s="263"/>
      <c r="DO582" s="263"/>
      <c r="DP582" s="263"/>
      <c r="DQ582" s="263"/>
      <c r="DR582" s="263"/>
      <c r="DS582" s="263"/>
      <c r="DT582" s="263"/>
      <c r="DU582" s="263"/>
      <c r="DV582" s="263"/>
      <c r="DW582" s="263"/>
      <c r="DX582" s="263"/>
      <c r="DY582" s="263"/>
      <c r="DZ582" s="263"/>
      <c r="EA582" s="263"/>
      <c r="EB582" s="263"/>
      <c r="EC582" s="263"/>
      <c r="ED582" s="263"/>
      <c r="EE582" s="263"/>
      <c r="EF582" s="263"/>
      <c r="EG582" s="263"/>
      <c r="EH582" s="263"/>
      <c r="EI582" s="263"/>
      <c r="EJ582" s="263"/>
      <c r="EK582" s="263"/>
      <c r="EL582" s="263"/>
      <c r="EM582" s="263"/>
      <c r="EN582" s="263"/>
      <c r="EO582" s="263"/>
      <c r="EP582" s="263"/>
      <c r="EQ582" s="263"/>
      <c r="ER582" s="263"/>
      <c r="ES582" s="263"/>
      <c r="ET582" s="263"/>
      <c r="EU582" s="263"/>
      <c r="EV582" s="263"/>
      <c r="EW582" s="263"/>
      <c r="EX582" s="263"/>
      <c r="EY582" s="263"/>
      <c r="EZ582" s="263"/>
      <c r="FA582" s="263"/>
      <c r="FB582" s="263"/>
      <c r="FC582" s="263"/>
      <c r="FD582" s="263"/>
      <c r="FE582" s="263"/>
      <c r="FF582" s="263"/>
      <c r="FG582" s="263"/>
      <c r="FH582" s="263"/>
      <c r="FI582" s="263"/>
      <c r="FJ582" s="263"/>
      <c r="FK582" s="263"/>
      <c r="FL582" s="263"/>
      <c r="FM582" s="263"/>
      <c r="FN582" s="263"/>
      <c r="FO582" s="263"/>
      <c r="FP582" s="263"/>
      <c r="FQ582" s="263"/>
      <c r="FR582" s="263"/>
      <c r="FS582" s="263"/>
      <c r="FT582" s="263"/>
      <c r="FU582" s="263"/>
      <c r="FV582" s="263"/>
      <c r="FW582" s="263"/>
      <c r="FX582" s="263"/>
      <c r="FY582" s="263"/>
      <c r="FZ582" s="263"/>
      <c r="GA582" s="263"/>
      <c r="GB582" s="263"/>
      <c r="GC582" s="263"/>
      <c r="GD582" s="263"/>
      <c r="GE582" s="263"/>
      <c r="GF582" s="263"/>
      <c r="GG582" s="263"/>
      <c r="GH582" s="263"/>
      <c r="GI582" s="263"/>
      <c r="GJ582" s="263"/>
      <c r="GK582" s="263"/>
      <c r="GL582" s="263"/>
      <c r="GM582" s="263"/>
      <c r="GN582" s="263"/>
      <c r="GO582" s="263"/>
      <c r="GP582" s="263"/>
      <c r="GQ582" s="263"/>
      <c r="GR582" s="263"/>
      <c r="GS582" s="263"/>
      <c r="GT582" s="263"/>
      <c r="GU582" s="263"/>
      <c r="GV582" s="263"/>
      <c r="GW582" s="263"/>
      <c r="GX582" s="263"/>
      <c r="GY582" s="263"/>
      <c r="GZ582" s="263"/>
      <c r="HA582" s="263"/>
      <c r="HB582" s="263"/>
      <c r="HC582" s="263"/>
      <c r="HD582" s="263"/>
      <c r="HE582" s="263"/>
      <c r="HF582" s="263"/>
      <c r="HG582" s="263"/>
      <c r="HH582" s="263"/>
      <c r="HI582" s="263"/>
      <c r="HJ582" s="263"/>
      <c r="HK582" s="263"/>
      <c r="HL582" s="263"/>
      <c r="HM582" s="263"/>
      <c r="HN582" s="263"/>
      <c r="HO582" s="263"/>
      <c r="HP582" s="263"/>
      <c r="HQ582" s="263"/>
      <c r="HR582" s="263"/>
      <c r="HS582" s="263"/>
      <c r="HT582" s="263"/>
      <c r="HU582" s="263"/>
      <c r="HV582" s="263"/>
      <c r="HW582" s="263"/>
      <c r="HX582" s="263"/>
      <c r="HY582" s="263"/>
      <c r="HZ582" s="263"/>
      <c r="IA582" s="263"/>
      <c r="IB582" s="263"/>
      <c r="IC582" s="263"/>
      <c r="ID582" s="263"/>
      <c r="IE582" s="263"/>
      <c r="IF582" s="263"/>
      <c r="IG582" s="263"/>
      <c r="IH582" s="263"/>
      <c r="II582" s="263"/>
      <c r="IJ582" s="263"/>
      <c r="IK582" s="263"/>
      <c r="IL582" s="263"/>
      <c r="IM582" s="263"/>
      <c r="IN582" s="263"/>
      <c r="IO582" s="263"/>
      <c r="IP582" s="263"/>
      <c r="IQ582" s="263"/>
      <c r="IR582" s="263"/>
      <c r="IS582" s="263"/>
      <c r="IT582" s="263"/>
      <c r="IU582" s="263"/>
      <c r="IV582" s="263"/>
      <c r="IW582" s="263"/>
      <c r="IX582" s="263"/>
      <c r="IY582" s="263"/>
      <c r="IZ582" s="263"/>
      <c r="JA582" s="263"/>
      <c r="JB582" s="263"/>
      <c r="JC582" s="263"/>
      <c r="JD582" s="263"/>
      <c r="JE582" s="263"/>
      <c r="JF582" s="263"/>
      <c r="JG582" s="263"/>
      <c r="JH582" s="263"/>
      <c r="JI582" s="263"/>
      <c r="JJ582" s="263"/>
      <c r="JK582" s="263"/>
      <c r="JL582" s="263"/>
      <c r="JM582" s="263"/>
      <c r="JN582" s="263"/>
      <c r="JO582" s="263"/>
      <c r="JP582" s="263"/>
      <c r="JQ582" s="263"/>
      <c r="JR582" s="263"/>
      <c r="JS582" s="263"/>
      <c r="JT582" s="263"/>
      <c r="JU582" s="263"/>
      <c r="JV582" s="263"/>
      <c r="JW582" s="263"/>
      <c r="JX582" s="263"/>
      <c r="JY582" s="263"/>
      <c r="JZ582" s="263"/>
      <c r="KA582" s="263"/>
      <c r="KB582" s="263"/>
      <c r="KC582" s="263"/>
      <c r="KD582" s="263"/>
      <c r="KE582" s="263"/>
      <c r="KF582" s="263"/>
      <c r="KG582" s="263"/>
      <c r="KH582" s="263"/>
      <c r="KI582" s="263"/>
      <c r="KJ582" s="263"/>
      <c r="KK582" s="263"/>
      <c r="KL582" s="263"/>
      <c r="KM582" s="263"/>
      <c r="KN582" s="263"/>
      <c r="KO582" s="263"/>
      <c r="KP582" s="263"/>
      <c r="KQ582" s="263"/>
      <c r="KR582" s="263"/>
      <c r="KS582" s="263"/>
      <c r="KT582" s="263"/>
      <c r="KU582" s="263"/>
      <c r="KV582" s="263"/>
      <c r="KW582" s="263"/>
      <c r="KX582" s="263"/>
      <c r="KY582" s="263"/>
      <c r="KZ582" s="263"/>
      <c r="LA582" s="263"/>
      <c r="LB582" s="263"/>
      <c r="LC582" s="263"/>
      <c r="LD582" s="263"/>
      <c r="LE582" s="263"/>
      <c r="LF582" s="263"/>
      <c r="LG582" s="263"/>
      <c r="LH582" s="263"/>
      <c r="LI582" s="263"/>
      <c r="LJ582" s="263"/>
      <c r="LK582" s="263"/>
      <c r="LL582" s="263"/>
      <c r="LM582" s="263"/>
      <c r="LN582" s="263"/>
      <c r="LO582" s="263"/>
      <c r="LP582" s="263"/>
      <c r="LQ582" s="263"/>
      <c r="LR582" s="263"/>
      <c r="LS582" s="263"/>
      <c r="LT582" s="263"/>
      <c r="LU582" s="263"/>
      <c r="LV582" s="263"/>
      <c r="LW582" s="263"/>
      <c r="LX582" s="263"/>
      <c r="LY582" s="263"/>
      <c r="LZ582" s="263"/>
      <c r="MA582" s="263"/>
      <c r="MB582" s="263"/>
      <c r="MC582" s="263"/>
      <c r="MD582" s="263"/>
      <c r="ME582" s="263"/>
      <c r="MF582" s="263"/>
      <c r="MG582" s="263"/>
      <c r="MH582" s="263"/>
      <c r="MI582" s="263"/>
      <c r="MJ582" s="263"/>
      <c r="MK582" s="263"/>
      <c r="ML582" s="263"/>
      <c r="MM582" s="263"/>
      <c r="MN582" s="263"/>
      <c r="MO582" s="263"/>
      <c r="MP582" s="263"/>
      <c r="MQ582" s="263"/>
      <c r="MR582" s="263"/>
      <c r="MS582" s="263"/>
      <c r="MT582" s="263"/>
      <c r="MU582" s="263"/>
      <c r="MV582" s="263"/>
      <c r="MW582" s="263"/>
      <c r="MX582" s="263"/>
      <c r="MY582" s="263"/>
      <c r="MZ582" s="263"/>
      <c r="NA582" s="263"/>
      <c r="NB582" s="263"/>
      <c r="NC582" s="263"/>
      <c r="ND582" s="263"/>
      <c r="NE582" s="263"/>
      <c r="NF582" s="263"/>
      <c r="NG582" s="263"/>
      <c r="NH582" s="263"/>
      <c r="NI582" s="263"/>
      <c r="NJ582" s="263"/>
      <c r="NK582" s="263"/>
      <c r="NL582" s="263"/>
      <c r="NM582" s="263"/>
      <c r="NN582" s="263"/>
      <c r="NO582" s="263"/>
      <c r="NP582" s="263"/>
      <c r="NQ582" s="263"/>
      <c r="NR582" s="263"/>
      <c r="NS582" s="263"/>
      <c r="NT582" s="263"/>
      <c r="NU582" s="263"/>
      <c r="NV582" s="263"/>
      <c r="NW582" s="263"/>
      <c r="NX582" s="263"/>
      <c r="NY582" s="263"/>
      <c r="NZ582" s="263"/>
      <c r="OA582" s="263"/>
      <c r="OB582" s="263"/>
      <c r="OC582" s="263"/>
      <c r="OD582" s="263"/>
      <c r="OE582" s="263"/>
      <c r="OF582" s="263"/>
      <c r="OG582" s="263"/>
      <c r="OH582" s="263"/>
      <c r="OI582" s="263"/>
      <c r="OJ582" s="263"/>
      <c r="OK582" s="263"/>
      <c r="OL582" s="263"/>
      <c r="OM582" s="263"/>
      <c r="ON582" s="263"/>
      <c r="OO582" s="263"/>
      <c r="OP582" s="263"/>
      <c r="OQ582" s="263"/>
      <c r="OR582" s="263"/>
      <c r="OS582" s="263"/>
      <c r="OT582" s="263"/>
      <c r="OU582" s="263"/>
      <c r="OV582" s="263"/>
      <c r="OW582" s="263"/>
      <c r="OX582" s="263"/>
      <c r="OY582" s="263"/>
      <c r="OZ582" s="263"/>
      <c r="PA582" s="263"/>
      <c r="PB582" s="263"/>
      <c r="PC582" s="263"/>
      <c r="PD582" s="263"/>
      <c r="PE582" s="263"/>
      <c r="PF582" s="263"/>
      <c r="PG582" s="263"/>
      <c r="PH582" s="263"/>
      <c r="PI582" s="263"/>
      <c r="PJ582" s="263"/>
      <c r="PK582" s="263"/>
      <c r="PL582" s="263"/>
      <c r="PM582" s="263"/>
      <c r="PN582" s="263"/>
      <c r="PO582" s="263"/>
      <c r="PP582" s="263"/>
      <c r="PQ582" s="263"/>
      <c r="PR582" s="263"/>
      <c r="PS582" s="263"/>
      <c r="PT582" s="263"/>
      <c r="PU582" s="263"/>
      <c r="PV582" s="263"/>
      <c r="PW582" s="263"/>
      <c r="PX582" s="263"/>
      <c r="PY582" s="263"/>
      <c r="PZ582" s="263"/>
      <c r="QA582" s="263"/>
      <c r="QB582" s="263"/>
      <c r="QC582" s="263"/>
      <c r="QD582" s="263"/>
      <c r="QE582" s="263"/>
      <c r="QF582" s="263"/>
      <c r="QG582" s="263"/>
      <c r="QH582" s="263"/>
      <c r="QI582" s="263"/>
      <c r="QJ582" s="263"/>
      <c r="QK582" s="263"/>
      <c r="QL582" s="263"/>
      <c r="QM582" s="263"/>
      <c r="QN582" s="263"/>
      <c r="QO582" s="263"/>
      <c r="QP582" s="263"/>
      <c r="QQ582" s="263"/>
      <c r="QR582" s="263"/>
      <c r="QS582" s="263"/>
      <c r="QT582" s="263"/>
      <c r="QU582" s="263"/>
      <c r="QV582" s="263"/>
      <c r="QW582" s="263"/>
      <c r="QX582" s="263"/>
      <c r="QY582" s="263"/>
      <c r="QZ582" s="263"/>
      <c r="RA582" s="263"/>
      <c r="RB582" s="263"/>
      <c r="RC582" s="263"/>
      <c r="RD582" s="263"/>
      <c r="RE582" s="263"/>
      <c r="RF582" s="263"/>
      <c r="RG582" s="263"/>
      <c r="RH582" s="263"/>
      <c r="RI582" s="263"/>
      <c r="RJ582" s="263"/>
      <c r="RK582" s="263"/>
      <c r="RL582" s="263"/>
      <c r="RM582" s="263"/>
      <c r="RN582" s="263"/>
      <c r="RO582" s="263"/>
      <c r="RP582" s="263"/>
      <c r="RQ582" s="263"/>
      <c r="RR582" s="263"/>
      <c r="RS582" s="263"/>
      <c r="RT582" s="263"/>
      <c r="RU582" s="263"/>
      <c r="RV582" s="263"/>
      <c r="RW582" s="263"/>
      <c r="RX582" s="263"/>
      <c r="RY582" s="263"/>
      <c r="RZ582" s="263"/>
      <c r="SA582" s="263"/>
      <c r="SB582" s="263"/>
      <c r="SC582" s="263"/>
      <c r="SD582" s="263"/>
      <c r="SE582" s="263"/>
      <c r="SF582" s="263"/>
      <c r="SG582" s="263"/>
      <c r="SH582" s="263"/>
      <c r="SI582" s="263"/>
      <c r="SJ582" s="263"/>
      <c r="SK582" s="263"/>
      <c r="SL582" s="263"/>
      <c r="SM582" s="263"/>
      <c r="SN582" s="263"/>
      <c r="SO582" s="263"/>
      <c r="SP582" s="263"/>
      <c r="SQ582" s="263"/>
      <c r="SR582" s="263"/>
      <c r="SS582" s="263"/>
      <c r="ST582" s="263"/>
      <c r="SU582" s="263"/>
      <c r="SV582" s="263"/>
      <c r="SW582" s="263"/>
      <c r="SX582" s="263"/>
      <c r="SY582" s="263"/>
      <c r="SZ582" s="263"/>
      <c r="TA582" s="263"/>
      <c r="TB582" s="263"/>
      <c r="TC582" s="263"/>
      <c r="TD582" s="263"/>
      <c r="TE582" s="263"/>
      <c r="TF582" s="263"/>
      <c r="TG582" s="263"/>
      <c r="TH582" s="263"/>
      <c r="TI582" s="263"/>
      <c r="TJ582" s="263"/>
      <c r="TK582" s="263"/>
      <c r="TL582" s="263"/>
      <c r="TM582" s="263"/>
      <c r="TN582" s="263"/>
      <c r="TO582" s="263"/>
      <c r="TP582" s="263"/>
      <c r="TQ582" s="263"/>
      <c r="TR582" s="263"/>
      <c r="TS582" s="263"/>
      <c r="TT582" s="263"/>
      <c r="TU582" s="263"/>
      <c r="TV582" s="263"/>
      <c r="TW582" s="263"/>
      <c r="TX582" s="263"/>
      <c r="TY582" s="263"/>
      <c r="TZ582" s="263"/>
      <c r="UA582" s="263"/>
      <c r="UB582" s="263"/>
      <c r="UC582" s="263"/>
      <c r="UD582" s="263"/>
      <c r="UE582" s="263"/>
      <c r="UF582" s="263"/>
      <c r="UG582" s="263"/>
      <c r="UH582" s="263"/>
      <c r="UI582" s="263"/>
      <c r="UJ582" s="263"/>
      <c r="UK582" s="263"/>
      <c r="UL582" s="263"/>
      <c r="UM582" s="263"/>
      <c r="UN582" s="263"/>
      <c r="UO582" s="263"/>
      <c r="UP582" s="263"/>
      <c r="UQ582" s="263"/>
      <c r="UR582" s="263"/>
      <c r="US582" s="263"/>
      <c r="UT582" s="263"/>
      <c r="UU582" s="263"/>
      <c r="UV582" s="263"/>
      <c r="UW582" s="263"/>
      <c r="UX582" s="263"/>
      <c r="UY582" s="263"/>
      <c r="UZ582" s="263"/>
      <c r="VA582" s="263"/>
      <c r="VB582" s="263"/>
      <c r="VC582" s="263"/>
      <c r="VD582" s="263"/>
      <c r="VE582" s="263"/>
      <c r="VF582" s="263"/>
      <c r="VG582" s="263"/>
      <c r="VH582" s="263"/>
      <c r="VI582" s="263"/>
      <c r="VJ582" s="263"/>
      <c r="VK582" s="263"/>
      <c r="VL582" s="263"/>
      <c r="VM582" s="263"/>
      <c r="VN582" s="263"/>
      <c r="VO582" s="263"/>
      <c r="VP582" s="263"/>
      <c r="VQ582" s="263"/>
      <c r="VR582" s="263"/>
      <c r="VS582" s="263"/>
      <c r="VT582" s="263"/>
      <c r="VU582" s="263"/>
      <c r="VV582" s="263"/>
      <c r="VW582" s="263"/>
      <c r="VX582" s="263"/>
      <c r="VY582" s="263"/>
      <c r="VZ582" s="263"/>
      <c r="WA582" s="263"/>
      <c r="WB582" s="263"/>
      <c r="WC582" s="263"/>
      <c r="WD582" s="263"/>
      <c r="WE582" s="263"/>
      <c r="WF582" s="263"/>
      <c r="WG582" s="263"/>
      <c r="WH582" s="263"/>
      <c r="WI582" s="263"/>
      <c r="WJ582" s="263"/>
      <c r="WK582" s="263"/>
      <c r="WL582" s="263"/>
      <c r="WM582" s="263"/>
      <c r="WN582" s="263"/>
      <c r="WO582" s="263"/>
      <c r="WP582" s="263"/>
      <c r="WQ582" s="263"/>
      <c r="WR582" s="263"/>
      <c r="WS582" s="263"/>
      <c r="WT582" s="263"/>
      <c r="WU582" s="263"/>
      <c r="WV582" s="263"/>
      <c r="WW582" s="263"/>
      <c r="WX582" s="263"/>
      <c r="WY582" s="263"/>
      <c r="WZ582" s="263"/>
      <c r="XA582" s="263"/>
      <c r="XB582" s="263"/>
      <c r="XC582" s="263"/>
      <c r="XD582" s="263"/>
      <c r="XE582" s="263"/>
      <c r="XF582" s="263"/>
      <c r="XG582" s="263"/>
      <c r="XH582" s="263"/>
      <c r="XI582" s="263"/>
      <c r="XJ582" s="263"/>
      <c r="XK582" s="263"/>
      <c r="XL582" s="263"/>
      <c r="XM582" s="263"/>
      <c r="XN582" s="263"/>
      <c r="XO582" s="263"/>
      <c r="XP582" s="263"/>
      <c r="XQ582" s="263"/>
      <c r="XR582" s="263"/>
      <c r="XS582" s="263"/>
      <c r="XT582" s="263"/>
      <c r="XU582" s="263"/>
      <c r="XV582" s="263"/>
      <c r="XW582" s="263"/>
      <c r="XX582" s="263"/>
      <c r="XY582" s="263"/>
      <c r="XZ582" s="263"/>
      <c r="YA582" s="263"/>
      <c r="YB582" s="263"/>
      <c r="YC582" s="263"/>
      <c r="YD582" s="263"/>
      <c r="YE582" s="263"/>
      <c r="YF582" s="263"/>
      <c r="YG582" s="263"/>
      <c r="YH582" s="263"/>
      <c r="YI582" s="263"/>
      <c r="YJ582" s="263"/>
      <c r="YK582" s="263"/>
      <c r="YL582" s="263"/>
      <c r="YM582" s="263"/>
      <c r="YN582" s="263"/>
      <c r="YO582" s="263"/>
      <c r="YP582" s="263"/>
      <c r="YQ582" s="263"/>
      <c r="YR582" s="263"/>
      <c r="YS582" s="263"/>
      <c r="YT582" s="263"/>
      <c r="YU582" s="263"/>
      <c r="YV582" s="263"/>
      <c r="YW582" s="263"/>
      <c r="YX582" s="263"/>
      <c r="YY582" s="263"/>
      <c r="YZ582" s="263"/>
      <c r="ZA582" s="263"/>
      <c r="ZB582" s="263"/>
      <c r="ZC582" s="263"/>
      <c r="ZD582" s="263"/>
      <c r="ZE582" s="263"/>
      <c r="ZF582" s="263"/>
      <c r="ZG582" s="263"/>
      <c r="ZH582" s="263"/>
      <c r="ZI582" s="263"/>
      <c r="ZJ582" s="263"/>
      <c r="ZK582" s="263"/>
      <c r="ZL582" s="263"/>
      <c r="ZM582" s="263"/>
      <c r="ZN582" s="263"/>
      <c r="ZO582" s="263"/>
      <c r="ZP582" s="263"/>
      <c r="ZQ582" s="263"/>
      <c r="ZR582" s="263"/>
      <c r="ZS582" s="263"/>
      <c r="ZT582" s="263"/>
      <c r="ZU582" s="263"/>
      <c r="ZV582" s="263"/>
      <c r="ZW582" s="263"/>
      <c r="ZX582" s="263"/>
      <c r="ZY582" s="263"/>
      <c r="ZZ582" s="263"/>
      <c r="AAA582" s="263"/>
      <c r="AAB582" s="263"/>
      <c r="AAC582" s="263"/>
      <c r="AAD582" s="263"/>
      <c r="AAE582" s="263"/>
      <c r="AAF582" s="263"/>
      <c r="AAG582" s="263"/>
      <c r="AAH582" s="263"/>
      <c r="AAI582" s="263"/>
      <c r="AAJ582" s="263"/>
      <c r="AAK582" s="263"/>
      <c r="AAL582" s="263"/>
      <c r="AAM582" s="263"/>
      <c r="AAN582" s="263"/>
      <c r="AAO582" s="263"/>
      <c r="AAP582" s="263"/>
      <c r="AAQ582" s="263"/>
      <c r="AAR582" s="263"/>
      <c r="AAS582" s="263"/>
      <c r="AAT582" s="263"/>
      <c r="AAU582" s="263"/>
      <c r="AAV582" s="263"/>
      <c r="AAW582" s="263"/>
      <c r="AAX582" s="263"/>
      <c r="AAY582" s="263"/>
      <c r="AAZ582" s="263"/>
      <c r="ABA582" s="263"/>
      <c r="ABB582" s="263"/>
      <c r="ABC582" s="263"/>
      <c r="ABD582" s="263"/>
      <c r="ABE582" s="263"/>
      <c r="ABF582" s="263"/>
      <c r="ABG582" s="263"/>
      <c r="ABH582" s="263"/>
      <c r="ABI582" s="263"/>
      <c r="ABJ582" s="263"/>
      <c r="ABK582" s="263"/>
      <c r="ABL582" s="263"/>
      <c r="ABM582" s="263"/>
      <c r="ABN582" s="263"/>
      <c r="ABO582" s="263"/>
      <c r="ABP582" s="263"/>
      <c r="ABQ582" s="263"/>
      <c r="ABR582" s="263"/>
      <c r="ABS582" s="263"/>
      <c r="ABT582" s="263"/>
      <c r="ABU582" s="263"/>
      <c r="ABV582" s="263"/>
      <c r="ABW582" s="263"/>
      <c r="ABX582" s="263"/>
      <c r="ABY582" s="263"/>
      <c r="ABZ582" s="263"/>
      <c r="ACA582" s="263"/>
      <c r="ACB582" s="263"/>
      <c r="ACC582" s="263"/>
      <c r="ACD582" s="263"/>
      <c r="ACE582" s="263"/>
      <c r="ACF582" s="263"/>
      <c r="ACG582" s="263"/>
      <c r="ACH582" s="263"/>
      <c r="ACI582" s="263"/>
      <c r="ACJ582" s="263"/>
      <c r="ACK582" s="263"/>
      <c r="ACL582" s="263"/>
      <c r="ACM582" s="263"/>
      <c r="ACN582" s="263"/>
      <c r="ACO582" s="263"/>
      <c r="ACP582" s="263"/>
      <c r="ACQ582" s="263"/>
      <c r="ACR582" s="263"/>
      <c r="ACS582" s="263"/>
      <c r="ACT582" s="263"/>
      <c r="ACU582" s="263"/>
      <c r="ACV582" s="263"/>
      <c r="ACW582" s="263"/>
      <c r="ACX582" s="263"/>
      <c r="ACY582" s="263"/>
      <c r="ACZ582" s="263"/>
      <c r="ADA582" s="263"/>
      <c r="ADB582" s="263"/>
      <c r="ADC582" s="263"/>
      <c r="ADD582" s="263"/>
      <c r="ADE582" s="263"/>
      <c r="ADF582" s="263"/>
      <c r="ADG582" s="263"/>
      <c r="ADH582" s="263"/>
      <c r="ADI582" s="263"/>
      <c r="ADJ582" s="263"/>
      <c r="ADK582" s="263"/>
      <c r="ADL582" s="263"/>
      <c r="ADM582" s="263"/>
      <c r="ADN582" s="263"/>
      <c r="ADO582" s="263"/>
      <c r="ADP582" s="263"/>
      <c r="ADQ582" s="263"/>
      <c r="ADR582" s="263"/>
      <c r="ADS582" s="263"/>
      <c r="ADT582" s="263"/>
      <c r="ADU582" s="263"/>
      <c r="ADV582" s="263"/>
      <c r="ADW582" s="263"/>
      <c r="ADX582" s="263"/>
      <c r="ADY582" s="263"/>
      <c r="ADZ582" s="263"/>
      <c r="AEA582" s="263"/>
      <c r="AEB582" s="263"/>
      <c r="AEC582" s="263"/>
      <c r="AED582" s="263"/>
      <c r="AEE582" s="263"/>
      <c r="AEF582" s="263"/>
      <c r="AEG582" s="263"/>
      <c r="AEH582" s="263"/>
      <c r="AEI582" s="263"/>
      <c r="AEJ582" s="263"/>
      <c r="AEK582" s="263"/>
      <c r="AEL582" s="263"/>
      <c r="AEM582" s="263"/>
      <c r="AEN582" s="263"/>
      <c r="AEO582" s="263"/>
      <c r="AEP582" s="263"/>
      <c r="AEQ582" s="263"/>
      <c r="AER582" s="263"/>
      <c r="AES582" s="263"/>
      <c r="AET582" s="263"/>
      <c r="AEU582" s="263"/>
      <c r="AEV582" s="263"/>
      <c r="AEW582" s="263"/>
      <c r="AEX582" s="263"/>
      <c r="AEY582" s="263"/>
      <c r="AEZ582" s="263"/>
      <c r="AFA582" s="263"/>
      <c r="AFB582" s="263"/>
      <c r="AFC582" s="263"/>
      <c r="AFD582" s="263"/>
      <c r="AFE582" s="263"/>
      <c r="AFF582" s="263"/>
      <c r="AFG582" s="263"/>
      <c r="AFH582" s="263"/>
      <c r="AFI582" s="263"/>
      <c r="AFJ582" s="263"/>
      <c r="AFK582" s="263"/>
      <c r="AFL582" s="263"/>
      <c r="AFM582" s="263"/>
      <c r="AFN582" s="263"/>
      <c r="AFO582" s="263"/>
      <c r="AFP582" s="263"/>
      <c r="AFQ582" s="263"/>
      <c r="AFR582" s="263"/>
      <c r="AFS582" s="263"/>
      <c r="AFT582" s="263"/>
      <c r="AFU582" s="263"/>
      <c r="AFV582" s="263"/>
      <c r="AFW582" s="263"/>
      <c r="AFX582" s="263"/>
      <c r="AFY582" s="263"/>
      <c r="AFZ582" s="263"/>
      <c r="AGA582" s="263"/>
      <c r="AGB582" s="263"/>
      <c r="AGC582" s="263"/>
      <c r="AGD582" s="263"/>
      <c r="AGE582" s="263"/>
      <c r="AGF582" s="263"/>
      <c r="AGG582" s="263"/>
      <c r="AGH582" s="263"/>
      <c r="AGI582" s="263"/>
      <c r="AGJ582" s="263"/>
      <c r="AGK582" s="263"/>
      <c r="AGL582" s="263"/>
      <c r="AGM582" s="263"/>
      <c r="AGN582" s="263"/>
      <c r="AGO582" s="263"/>
      <c r="AGP582" s="263"/>
      <c r="AGQ582" s="263"/>
      <c r="AGR582" s="263"/>
      <c r="AGS582" s="263"/>
      <c r="AGT582" s="263"/>
      <c r="AGU582" s="263"/>
      <c r="AGV582" s="263"/>
      <c r="AGW582" s="263"/>
      <c r="AGX582" s="263"/>
      <c r="AGY582" s="263"/>
      <c r="AGZ582" s="263"/>
      <c r="AHA582" s="263"/>
      <c r="AHB582" s="263"/>
      <c r="AHC582" s="263"/>
      <c r="AHD582" s="263"/>
      <c r="AHE582" s="263"/>
      <c r="AHF582" s="263"/>
      <c r="AHG582" s="263"/>
      <c r="AHH582" s="263"/>
      <c r="AHI582" s="263"/>
      <c r="AHJ582" s="263"/>
      <c r="AHK582" s="263"/>
      <c r="AHL582" s="263"/>
      <c r="AHM582" s="263"/>
      <c r="AHN582" s="263"/>
      <c r="AHO582" s="263"/>
      <c r="AHP582" s="263"/>
      <c r="AHQ582" s="263"/>
      <c r="AHR582" s="263"/>
      <c r="AHS582" s="263"/>
      <c r="AHT582" s="263"/>
      <c r="AHU582" s="263"/>
      <c r="AHV582" s="263"/>
      <c r="AHW582" s="263"/>
      <c r="AHX582" s="263"/>
      <c r="AHY582" s="263"/>
      <c r="AHZ582" s="263"/>
      <c r="AIA582" s="263"/>
      <c r="AIB582" s="263"/>
      <c r="AIC582" s="263"/>
      <c r="AID582" s="263"/>
      <c r="AIE582" s="263"/>
      <c r="AIF582" s="263"/>
      <c r="AIG582" s="263"/>
      <c r="AIH582" s="263"/>
      <c r="AII582" s="263"/>
      <c r="AIJ582" s="263"/>
      <c r="AIK582" s="263"/>
      <c r="AIL582" s="263"/>
      <c r="AIM582" s="263"/>
      <c r="AIN582" s="263"/>
      <c r="AIO582" s="263"/>
      <c r="AIP582" s="263"/>
      <c r="AIQ582" s="263"/>
      <c r="AIR582" s="263"/>
      <c r="AIS582" s="263"/>
      <c r="AIT582" s="263"/>
      <c r="AIU582" s="263"/>
      <c r="AIV582" s="263"/>
      <c r="AIW582" s="263"/>
      <c r="AIX582" s="263"/>
      <c r="AIY582" s="263"/>
      <c r="AIZ582" s="263"/>
      <c r="AJA582" s="263"/>
      <c r="AJB582" s="263"/>
      <c r="AJC582" s="263"/>
      <c r="AJD582" s="263"/>
      <c r="AJE582" s="263"/>
      <c r="AJF582" s="263"/>
      <c r="AJG582" s="263"/>
      <c r="AJH582" s="263"/>
      <c r="AJI582" s="263"/>
      <c r="AJJ582" s="263"/>
      <c r="AJK582" s="263"/>
      <c r="AJL582" s="263"/>
      <c r="AJM582" s="263"/>
      <c r="AJN582" s="263"/>
      <c r="AJO582" s="263"/>
      <c r="AJP582" s="263"/>
      <c r="AJQ582" s="263"/>
      <c r="AJR582" s="263"/>
      <c r="AJS582" s="263"/>
      <c r="AJT582" s="263"/>
      <c r="AJU582" s="263"/>
      <c r="AJV582" s="263"/>
      <c r="AJW582" s="263"/>
      <c r="AJX582" s="263"/>
      <c r="AJY582" s="263"/>
      <c r="AJZ582" s="263"/>
      <c r="AKA582" s="263"/>
      <c r="AKB582" s="263"/>
      <c r="AKC582" s="263"/>
      <c r="AKD582" s="263"/>
      <c r="AKE582" s="263"/>
      <c r="AKF582" s="263"/>
      <c r="AKG582" s="263"/>
      <c r="AKH582" s="263"/>
      <c r="AKI582" s="263"/>
      <c r="AKJ582" s="263"/>
      <c r="AKK582" s="263"/>
      <c r="AKL582" s="263"/>
      <c r="AKM582" s="263"/>
      <c r="AKN582" s="263"/>
      <c r="AKO582" s="263"/>
      <c r="AKP582" s="263"/>
      <c r="AKQ582" s="263"/>
      <c r="AKR582" s="263"/>
      <c r="AKS582" s="263"/>
      <c r="AKT582" s="263"/>
      <c r="AKU582" s="263"/>
      <c r="AKV582" s="263"/>
      <c r="AKW582" s="263"/>
      <c r="AKX582" s="263"/>
      <c r="AKY582" s="263"/>
      <c r="AKZ582" s="263"/>
      <c r="ALA582" s="263"/>
      <c r="ALB582" s="263"/>
      <c r="ALC582" s="263"/>
      <c r="ALD582" s="263"/>
      <c r="ALE582" s="263"/>
      <c r="ALF582" s="263"/>
      <c r="ALG582" s="263"/>
      <c r="ALH582" s="263"/>
      <c r="ALI582" s="263"/>
      <c r="ALJ582" s="263"/>
      <c r="ALK582" s="263"/>
      <c r="ALL582" s="263"/>
      <c r="ALM582" s="263"/>
      <c r="ALN582" s="263"/>
      <c r="ALO582" s="263"/>
      <c r="ALP582" s="263"/>
      <c r="ALQ582" s="263"/>
      <c r="ALR582" s="263"/>
      <c r="ALS582" s="263"/>
      <c r="ALT582" s="263"/>
      <c r="ALU582" s="263"/>
      <c r="ALV582" s="263"/>
      <c r="ALW582" s="263"/>
      <c r="ALX582" s="263"/>
      <c r="ALY582" s="263"/>
      <c r="ALZ582" s="263"/>
      <c r="AMA582" s="263"/>
      <c r="AMB582" s="263"/>
      <c r="AMC582" s="263"/>
      <c r="AMD582" s="263"/>
      <c r="AME582" s="263"/>
      <c r="AMF582" s="263"/>
      <c r="AMG582" s="263"/>
      <c r="AMH582" s="263"/>
      <c r="AMI582" s="263"/>
      <c r="AMJ582" s="263"/>
      <c r="AMK582" s="263"/>
      <c r="AML582" s="263"/>
      <c r="AMM582" s="263"/>
      <c r="AMN582" s="263"/>
      <c r="AMO582" s="263"/>
      <c r="AMP582" s="263"/>
      <c r="AMQ582" s="263"/>
      <c r="AMR582" s="263"/>
      <c r="AMS582" s="263"/>
      <c r="AMT582" s="263"/>
      <c r="AMU582" s="263"/>
      <c r="AMV582" s="263"/>
      <c r="AMW582" s="263"/>
      <c r="AMX582" s="263"/>
      <c r="AMY582" s="263"/>
      <c r="AMZ582" s="263"/>
      <c r="ANA582" s="263"/>
      <c r="ANB582" s="263"/>
      <c r="ANC582" s="263"/>
      <c r="AND582" s="263"/>
      <c r="ANE582" s="263"/>
      <c r="ANF582" s="263"/>
      <c r="ANG582" s="263"/>
      <c r="ANH582" s="263"/>
      <c r="ANI582" s="263"/>
      <c r="ANJ582" s="263"/>
      <c r="ANK582" s="263"/>
      <c r="ANL582" s="263"/>
      <c r="ANM582" s="263"/>
      <c r="ANN582" s="263"/>
      <c r="ANO582" s="263"/>
      <c r="ANP582" s="263"/>
      <c r="ANQ582" s="263"/>
      <c r="ANR582" s="263"/>
      <c r="ANS582" s="263"/>
      <c r="ANT582" s="263"/>
      <c r="ANU582" s="263"/>
      <c r="ANV582" s="263"/>
      <c r="ANW582" s="263"/>
      <c r="ANX582" s="263"/>
      <c r="ANY582" s="263"/>
      <c r="ANZ582" s="263"/>
      <c r="AOA582" s="263"/>
      <c r="AOB582" s="263"/>
      <c r="AOC582" s="263"/>
      <c r="AOD582" s="263"/>
      <c r="AOE582" s="263"/>
      <c r="AOF582" s="263"/>
      <c r="AOG582" s="263"/>
      <c r="AOH582" s="263"/>
      <c r="AOI582" s="263"/>
      <c r="AOJ582" s="263"/>
      <c r="AOK582" s="263"/>
      <c r="AOL582" s="263"/>
      <c r="AOM582" s="263"/>
      <c r="AON582" s="263"/>
      <c r="AOO582" s="263"/>
      <c r="AOP582" s="263"/>
      <c r="AOQ582" s="263"/>
      <c r="AOR582" s="263"/>
      <c r="AOS582" s="263"/>
      <c r="AOT582" s="263"/>
      <c r="AOU582" s="263"/>
    </row>
    <row r="583" spans="1:1087" s="264" customFormat="1">
      <c r="A583" s="332"/>
      <c r="B583" s="328"/>
      <c r="C583" s="292"/>
      <c r="D583" s="292"/>
      <c r="E583" s="292"/>
      <c r="F583" s="333"/>
      <c r="G583" s="334"/>
      <c r="H583" s="334"/>
      <c r="I583" s="335"/>
      <c r="J583" s="292"/>
      <c r="K583" s="336"/>
      <c r="L583" s="292"/>
      <c r="N583" s="263"/>
      <c r="O583" s="263"/>
      <c r="P583" s="263"/>
      <c r="Q583" s="263"/>
      <c r="R583" s="263"/>
      <c r="S583" s="263"/>
      <c r="T583" s="263"/>
      <c r="U583" s="263"/>
      <c r="V583" s="263"/>
      <c r="W583" s="263"/>
      <c r="X583" s="263"/>
      <c r="Y583" s="263"/>
      <c r="Z583" s="263"/>
      <c r="AA583" s="263"/>
      <c r="AB583" s="263"/>
      <c r="AC583" s="263"/>
      <c r="AD583" s="263"/>
      <c r="AE583" s="263"/>
      <c r="AF583" s="263"/>
      <c r="AG583" s="263"/>
      <c r="AH583" s="263"/>
      <c r="AI583" s="263"/>
      <c r="AJ583" s="263"/>
      <c r="AK583" s="263"/>
      <c r="AL583" s="263"/>
      <c r="AM583" s="263"/>
      <c r="AN583" s="263"/>
      <c r="AO583" s="263"/>
      <c r="AP583" s="263"/>
      <c r="AQ583" s="263"/>
      <c r="AR583" s="263"/>
      <c r="AS583" s="263"/>
      <c r="AT583" s="263"/>
      <c r="AU583" s="263"/>
      <c r="AV583" s="263"/>
      <c r="AW583" s="263"/>
      <c r="AX583" s="263"/>
      <c r="AY583" s="263"/>
      <c r="AZ583" s="263"/>
      <c r="BA583" s="263"/>
      <c r="BB583" s="263"/>
      <c r="BC583" s="263"/>
      <c r="BD583" s="263"/>
      <c r="BE583" s="263"/>
      <c r="BF583" s="263"/>
      <c r="BG583" s="263"/>
      <c r="BH583" s="263"/>
      <c r="BI583" s="263"/>
      <c r="BJ583" s="263"/>
      <c r="BK583" s="263"/>
      <c r="BL583" s="263"/>
      <c r="BM583" s="263"/>
      <c r="BN583" s="263"/>
      <c r="BO583" s="263"/>
      <c r="BP583" s="263"/>
      <c r="BQ583" s="263"/>
      <c r="BR583" s="263"/>
      <c r="BS583" s="263"/>
      <c r="BT583" s="263"/>
      <c r="BU583" s="263"/>
      <c r="BV583" s="263"/>
      <c r="BW583" s="263"/>
      <c r="BX583" s="263"/>
      <c r="BY583" s="263"/>
      <c r="BZ583" s="263"/>
      <c r="CA583" s="263"/>
      <c r="CB583" s="263"/>
      <c r="CC583" s="263"/>
      <c r="CD583" s="263"/>
      <c r="CE583" s="263"/>
      <c r="CF583" s="263"/>
      <c r="CG583" s="263"/>
      <c r="CH583" s="263"/>
      <c r="CI583" s="263"/>
      <c r="CJ583" s="263"/>
      <c r="CK583" s="263"/>
      <c r="CL583" s="263"/>
      <c r="CM583" s="263"/>
      <c r="CN583" s="263"/>
      <c r="CO583" s="263"/>
      <c r="CP583" s="263"/>
      <c r="CQ583" s="263"/>
      <c r="CR583" s="263"/>
      <c r="CS583" s="263"/>
      <c r="CT583" s="263"/>
      <c r="CU583" s="263"/>
      <c r="CV583" s="263"/>
      <c r="CW583" s="263"/>
      <c r="CX583" s="263"/>
      <c r="CY583" s="263"/>
      <c r="CZ583" s="263"/>
      <c r="DA583" s="263"/>
      <c r="DB583" s="263"/>
      <c r="DC583" s="263"/>
      <c r="DD583" s="263"/>
      <c r="DE583" s="263"/>
      <c r="DF583" s="263"/>
      <c r="DG583" s="263"/>
      <c r="DH583" s="263"/>
      <c r="DI583" s="263"/>
      <c r="DJ583" s="263"/>
      <c r="DK583" s="263"/>
      <c r="DL583" s="263"/>
      <c r="DM583" s="263"/>
      <c r="DN583" s="263"/>
      <c r="DO583" s="263"/>
      <c r="DP583" s="263"/>
      <c r="DQ583" s="263"/>
      <c r="DR583" s="263"/>
      <c r="DS583" s="263"/>
      <c r="DT583" s="263"/>
      <c r="DU583" s="263"/>
      <c r="DV583" s="263"/>
      <c r="DW583" s="263"/>
      <c r="DX583" s="263"/>
      <c r="DY583" s="263"/>
      <c r="DZ583" s="263"/>
      <c r="EA583" s="263"/>
      <c r="EB583" s="263"/>
      <c r="EC583" s="263"/>
      <c r="ED583" s="263"/>
      <c r="EE583" s="263"/>
      <c r="EF583" s="263"/>
      <c r="EG583" s="263"/>
      <c r="EH583" s="263"/>
      <c r="EI583" s="263"/>
      <c r="EJ583" s="263"/>
      <c r="EK583" s="263"/>
      <c r="EL583" s="263"/>
      <c r="EM583" s="263"/>
      <c r="EN583" s="263"/>
      <c r="EO583" s="263"/>
      <c r="EP583" s="263"/>
      <c r="EQ583" s="263"/>
      <c r="ER583" s="263"/>
      <c r="ES583" s="263"/>
      <c r="ET583" s="263"/>
      <c r="EU583" s="263"/>
      <c r="EV583" s="263"/>
      <c r="EW583" s="263"/>
      <c r="EX583" s="263"/>
      <c r="EY583" s="263"/>
      <c r="EZ583" s="263"/>
      <c r="FA583" s="263"/>
      <c r="FB583" s="263"/>
      <c r="FC583" s="263"/>
      <c r="FD583" s="263"/>
      <c r="FE583" s="263"/>
      <c r="FF583" s="263"/>
      <c r="FG583" s="263"/>
      <c r="FH583" s="263"/>
      <c r="FI583" s="263"/>
      <c r="FJ583" s="263"/>
      <c r="FK583" s="263"/>
      <c r="FL583" s="263"/>
      <c r="FM583" s="263"/>
      <c r="FN583" s="263"/>
      <c r="FO583" s="263"/>
      <c r="FP583" s="263"/>
      <c r="FQ583" s="263"/>
      <c r="FR583" s="263"/>
      <c r="FS583" s="263"/>
      <c r="FT583" s="263"/>
      <c r="FU583" s="263"/>
      <c r="FV583" s="263"/>
      <c r="FW583" s="263"/>
      <c r="FX583" s="263"/>
      <c r="FY583" s="263"/>
      <c r="FZ583" s="263"/>
      <c r="GA583" s="263"/>
      <c r="GB583" s="263"/>
      <c r="GC583" s="263"/>
      <c r="GD583" s="263"/>
      <c r="GE583" s="263"/>
      <c r="GF583" s="263"/>
      <c r="GG583" s="263"/>
      <c r="GH583" s="263"/>
      <c r="GI583" s="263"/>
      <c r="GJ583" s="263"/>
      <c r="GK583" s="263"/>
      <c r="GL583" s="263"/>
      <c r="GM583" s="263"/>
      <c r="GN583" s="263"/>
      <c r="GO583" s="263"/>
      <c r="GP583" s="263"/>
      <c r="GQ583" s="263"/>
      <c r="GR583" s="263"/>
      <c r="GS583" s="263"/>
      <c r="GT583" s="263"/>
      <c r="GU583" s="263"/>
      <c r="GV583" s="263"/>
      <c r="GW583" s="263"/>
      <c r="GX583" s="263"/>
      <c r="GY583" s="263"/>
      <c r="GZ583" s="263"/>
      <c r="HA583" s="263"/>
      <c r="HB583" s="263"/>
      <c r="HC583" s="263"/>
      <c r="HD583" s="263"/>
      <c r="HE583" s="263"/>
      <c r="HF583" s="263"/>
      <c r="HG583" s="263"/>
      <c r="HH583" s="263"/>
      <c r="HI583" s="263"/>
      <c r="HJ583" s="263"/>
      <c r="HK583" s="263"/>
      <c r="HL583" s="263"/>
      <c r="HM583" s="263"/>
      <c r="HN583" s="263"/>
      <c r="HO583" s="263"/>
      <c r="HP583" s="263"/>
      <c r="HQ583" s="263"/>
      <c r="HR583" s="263"/>
      <c r="HS583" s="263"/>
      <c r="HT583" s="263"/>
      <c r="HU583" s="263"/>
      <c r="HV583" s="263"/>
      <c r="HW583" s="263"/>
      <c r="HX583" s="263"/>
      <c r="HY583" s="263"/>
      <c r="HZ583" s="263"/>
      <c r="IA583" s="263"/>
      <c r="IB583" s="263"/>
      <c r="IC583" s="263"/>
      <c r="ID583" s="263"/>
      <c r="IE583" s="263"/>
      <c r="IF583" s="263"/>
      <c r="IG583" s="263"/>
      <c r="IH583" s="263"/>
      <c r="II583" s="263"/>
      <c r="IJ583" s="263"/>
      <c r="IK583" s="263"/>
      <c r="IL583" s="263"/>
      <c r="IM583" s="263"/>
      <c r="IN583" s="263"/>
      <c r="IO583" s="263"/>
      <c r="IP583" s="263"/>
      <c r="IQ583" s="263"/>
      <c r="IR583" s="263"/>
      <c r="IS583" s="263"/>
      <c r="IT583" s="263"/>
      <c r="IU583" s="263"/>
      <c r="IV583" s="263"/>
      <c r="IW583" s="263"/>
      <c r="IX583" s="263"/>
      <c r="IY583" s="263"/>
      <c r="IZ583" s="263"/>
      <c r="JA583" s="263"/>
      <c r="JB583" s="263"/>
      <c r="JC583" s="263"/>
      <c r="JD583" s="263"/>
      <c r="JE583" s="263"/>
      <c r="JF583" s="263"/>
      <c r="JG583" s="263"/>
      <c r="JH583" s="263"/>
      <c r="JI583" s="263"/>
      <c r="JJ583" s="263"/>
      <c r="JK583" s="263"/>
      <c r="JL583" s="263"/>
      <c r="JM583" s="263"/>
      <c r="JN583" s="263"/>
      <c r="JO583" s="263"/>
      <c r="JP583" s="263"/>
      <c r="JQ583" s="263"/>
      <c r="JR583" s="263"/>
      <c r="JS583" s="263"/>
      <c r="JT583" s="263"/>
      <c r="JU583" s="263"/>
      <c r="JV583" s="263"/>
      <c r="JW583" s="263"/>
      <c r="JX583" s="263"/>
      <c r="JY583" s="263"/>
      <c r="JZ583" s="263"/>
      <c r="KA583" s="263"/>
      <c r="KB583" s="263"/>
      <c r="KC583" s="263"/>
      <c r="KD583" s="263"/>
      <c r="KE583" s="263"/>
      <c r="KF583" s="263"/>
      <c r="KG583" s="263"/>
      <c r="KH583" s="263"/>
      <c r="KI583" s="263"/>
      <c r="KJ583" s="263"/>
      <c r="KK583" s="263"/>
      <c r="KL583" s="263"/>
      <c r="KM583" s="263"/>
      <c r="KN583" s="263"/>
      <c r="KO583" s="263"/>
      <c r="KP583" s="263"/>
      <c r="KQ583" s="263"/>
      <c r="KR583" s="263"/>
      <c r="KS583" s="263"/>
      <c r="KT583" s="263"/>
      <c r="KU583" s="263"/>
      <c r="KV583" s="263"/>
      <c r="KW583" s="263"/>
      <c r="KX583" s="263"/>
      <c r="KY583" s="263"/>
      <c r="KZ583" s="263"/>
      <c r="LA583" s="263"/>
      <c r="LB583" s="263"/>
      <c r="LC583" s="263"/>
      <c r="LD583" s="263"/>
      <c r="LE583" s="263"/>
      <c r="LF583" s="263"/>
      <c r="LG583" s="263"/>
      <c r="LH583" s="263"/>
      <c r="LI583" s="263"/>
      <c r="LJ583" s="263"/>
      <c r="LK583" s="263"/>
      <c r="LL583" s="263"/>
      <c r="LM583" s="263"/>
      <c r="LN583" s="263"/>
      <c r="LO583" s="263"/>
      <c r="LP583" s="263"/>
      <c r="LQ583" s="263"/>
      <c r="LR583" s="263"/>
      <c r="LS583" s="263"/>
      <c r="LT583" s="263"/>
      <c r="LU583" s="263"/>
      <c r="LV583" s="263"/>
      <c r="LW583" s="263"/>
      <c r="LX583" s="263"/>
      <c r="LY583" s="263"/>
      <c r="LZ583" s="263"/>
      <c r="MA583" s="263"/>
      <c r="MB583" s="263"/>
      <c r="MC583" s="263"/>
      <c r="MD583" s="263"/>
      <c r="ME583" s="263"/>
      <c r="MF583" s="263"/>
      <c r="MG583" s="263"/>
      <c r="MH583" s="263"/>
      <c r="MI583" s="263"/>
      <c r="MJ583" s="263"/>
      <c r="MK583" s="263"/>
      <c r="ML583" s="263"/>
      <c r="MM583" s="263"/>
      <c r="MN583" s="263"/>
      <c r="MO583" s="263"/>
      <c r="MP583" s="263"/>
      <c r="MQ583" s="263"/>
      <c r="MR583" s="263"/>
      <c r="MS583" s="263"/>
      <c r="MT583" s="263"/>
      <c r="MU583" s="263"/>
      <c r="MV583" s="263"/>
      <c r="MW583" s="263"/>
      <c r="MX583" s="263"/>
      <c r="MY583" s="263"/>
      <c r="MZ583" s="263"/>
      <c r="NA583" s="263"/>
      <c r="NB583" s="263"/>
      <c r="NC583" s="263"/>
      <c r="ND583" s="263"/>
      <c r="NE583" s="263"/>
      <c r="NF583" s="263"/>
      <c r="NG583" s="263"/>
      <c r="NH583" s="263"/>
      <c r="NI583" s="263"/>
      <c r="NJ583" s="263"/>
      <c r="NK583" s="263"/>
      <c r="NL583" s="263"/>
      <c r="NM583" s="263"/>
      <c r="NN583" s="263"/>
      <c r="NO583" s="263"/>
      <c r="NP583" s="263"/>
      <c r="NQ583" s="263"/>
      <c r="NR583" s="263"/>
      <c r="NS583" s="263"/>
      <c r="NT583" s="263"/>
      <c r="NU583" s="263"/>
      <c r="NV583" s="263"/>
      <c r="NW583" s="263"/>
      <c r="NX583" s="263"/>
      <c r="NY583" s="263"/>
      <c r="NZ583" s="263"/>
      <c r="OA583" s="263"/>
      <c r="OB583" s="263"/>
      <c r="OC583" s="263"/>
      <c r="OD583" s="263"/>
      <c r="OE583" s="263"/>
      <c r="OF583" s="263"/>
      <c r="OG583" s="263"/>
      <c r="OH583" s="263"/>
      <c r="OI583" s="263"/>
      <c r="OJ583" s="263"/>
      <c r="OK583" s="263"/>
      <c r="OL583" s="263"/>
      <c r="OM583" s="263"/>
      <c r="ON583" s="263"/>
      <c r="OO583" s="263"/>
      <c r="OP583" s="263"/>
      <c r="OQ583" s="263"/>
      <c r="OR583" s="263"/>
      <c r="OS583" s="263"/>
      <c r="OT583" s="263"/>
      <c r="OU583" s="263"/>
      <c r="OV583" s="263"/>
      <c r="OW583" s="263"/>
      <c r="OX583" s="263"/>
      <c r="OY583" s="263"/>
      <c r="OZ583" s="263"/>
      <c r="PA583" s="263"/>
      <c r="PB583" s="263"/>
      <c r="PC583" s="263"/>
      <c r="PD583" s="263"/>
      <c r="PE583" s="263"/>
      <c r="PF583" s="263"/>
      <c r="PG583" s="263"/>
      <c r="PH583" s="263"/>
      <c r="PI583" s="263"/>
      <c r="PJ583" s="263"/>
      <c r="PK583" s="263"/>
      <c r="PL583" s="263"/>
      <c r="PM583" s="263"/>
      <c r="PN583" s="263"/>
      <c r="PO583" s="263"/>
      <c r="PP583" s="263"/>
      <c r="PQ583" s="263"/>
      <c r="PR583" s="263"/>
      <c r="PS583" s="263"/>
      <c r="PT583" s="263"/>
      <c r="PU583" s="263"/>
      <c r="PV583" s="263"/>
      <c r="PW583" s="263"/>
      <c r="PX583" s="263"/>
      <c r="PY583" s="263"/>
      <c r="PZ583" s="263"/>
      <c r="QA583" s="263"/>
      <c r="QB583" s="263"/>
      <c r="QC583" s="263"/>
      <c r="QD583" s="263"/>
      <c r="QE583" s="263"/>
      <c r="QF583" s="263"/>
      <c r="QG583" s="263"/>
      <c r="QH583" s="263"/>
      <c r="QI583" s="263"/>
      <c r="QJ583" s="263"/>
      <c r="QK583" s="263"/>
      <c r="QL583" s="263"/>
      <c r="QM583" s="263"/>
      <c r="QN583" s="263"/>
      <c r="QO583" s="263"/>
      <c r="QP583" s="263"/>
      <c r="QQ583" s="263"/>
      <c r="QR583" s="263"/>
      <c r="QS583" s="263"/>
      <c r="QT583" s="263"/>
      <c r="QU583" s="263"/>
      <c r="QV583" s="263"/>
      <c r="QW583" s="263"/>
      <c r="QX583" s="263"/>
      <c r="QY583" s="263"/>
      <c r="QZ583" s="263"/>
      <c r="RA583" s="263"/>
      <c r="RB583" s="263"/>
      <c r="RC583" s="263"/>
      <c r="RD583" s="263"/>
      <c r="RE583" s="263"/>
      <c r="RF583" s="263"/>
      <c r="RG583" s="263"/>
      <c r="RH583" s="263"/>
      <c r="RI583" s="263"/>
      <c r="RJ583" s="263"/>
      <c r="RK583" s="263"/>
      <c r="RL583" s="263"/>
      <c r="RM583" s="263"/>
      <c r="RN583" s="263"/>
      <c r="RO583" s="263"/>
      <c r="RP583" s="263"/>
      <c r="RQ583" s="263"/>
      <c r="RR583" s="263"/>
      <c r="RS583" s="263"/>
      <c r="RT583" s="263"/>
      <c r="RU583" s="263"/>
      <c r="RV583" s="263"/>
      <c r="RW583" s="263"/>
      <c r="RX583" s="263"/>
      <c r="RY583" s="263"/>
      <c r="RZ583" s="263"/>
      <c r="SA583" s="263"/>
      <c r="SB583" s="263"/>
      <c r="SC583" s="263"/>
      <c r="SD583" s="263"/>
      <c r="SE583" s="263"/>
      <c r="SF583" s="263"/>
      <c r="SG583" s="263"/>
      <c r="SH583" s="263"/>
      <c r="SI583" s="263"/>
      <c r="SJ583" s="263"/>
      <c r="SK583" s="263"/>
      <c r="SL583" s="263"/>
      <c r="SM583" s="263"/>
      <c r="SN583" s="263"/>
      <c r="SO583" s="263"/>
      <c r="SP583" s="263"/>
      <c r="SQ583" s="263"/>
      <c r="SR583" s="263"/>
      <c r="SS583" s="263"/>
      <c r="ST583" s="263"/>
      <c r="SU583" s="263"/>
      <c r="SV583" s="263"/>
      <c r="SW583" s="263"/>
      <c r="SX583" s="263"/>
      <c r="SY583" s="263"/>
      <c r="SZ583" s="263"/>
      <c r="TA583" s="263"/>
      <c r="TB583" s="263"/>
      <c r="TC583" s="263"/>
      <c r="TD583" s="263"/>
      <c r="TE583" s="263"/>
      <c r="TF583" s="263"/>
      <c r="TG583" s="263"/>
      <c r="TH583" s="263"/>
      <c r="TI583" s="263"/>
      <c r="TJ583" s="263"/>
      <c r="TK583" s="263"/>
      <c r="TL583" s="263"/>
      <c r="TM583" s="263"/>
      <c r="TN583" s="263"/>
      <c r="TO583" s="263"/>
      <c r="TP583" s="263"/>
      <c r="TQ583" s="263"/>
      <c r="TR583" s="263"/>
      <c r="TS583" s="263"/>
      <c r="TT583" s="263"/>
      <c r="TU583" s="263"/>
      <c r="TV583" s="263"/>
      <c r="TW583" s="263"/>
      <c r="TX583" s="263"/>
      <c r="TY583" s="263"/>
      <c r="TZ583" s="263"/>
      <c r="UA583" s="263"/>
      <c r="UB583" s="263"/>
      <c r="UC583" s="263"/>
      <c r="UD583" s="263"/>
      <c r="UE583" s="263"/>
      <c r="UF583" s="263"/>
      <c r="UG583" s="263"/>
      <c r="UH583" s="263"/>
      <c r="UI583" s="263"/>
      <c r="UJ583" s="263"/>
      <c r="UK583" s="263"/>
      <c r="UL583" s="263"/>
      <c r="UM583" s="263"/>
      <c r="UN583" s="263"/>
      <c r="UO583" s="263"/>
      <c r="UP583" s="263"/>
      <c r="UQ583" s="263"/>
      <c r="UR583" s="263"/>
      <c r="US583" s="263"/>
      <c r="UT583" s="263"/>
      <c r="UU583" s="263"/>
      <c r="UV583" s="263"/>
      <c r="UW583" s="263"/>
      <c r="UX583" s="263"/>
      <c r="UY583" s="263"/>
      <c r="UZ583" s="263"/>
      <c r="VA583" s="263"/>
      <c r="VB583" s="263"/>
      <c r="VC583" s="263"/>
      <c r="VD583" s="263"/>
      <c r="VE583" s="263"/>
      <c r="VF583" s="263"/>
      <c r="VG583" s="263"/>
      <c r="VH583" s="263"/>
      <c r="VI583" s="263"/>
      <c r="VJ583" s="263"/>
      <c r="VK583" s="263"/>
      <c r="VL583" s="263"/>
      <c r="VM583" s="263"/>
      <c r="VN583" s="263"/>
      <c r="VO583" s="263"/>
      <c r="VP583" s="263"/>
      <c r="VQ583" s="263"/>
      <c r="VR583" s="263"/>
      <c r="VS583" s="263"/>
      <c r="VT583" s="263"/>
      <c r="VU583" s="263"/>
      <c r="VV583" s="263"/>
      <c r="VW583" s="263"/>
      <c r="VX583" s="263"/>
      <c r="VY583" s="263"/>
      <c r="VZ583" s="263"/>
      <c r="WA583" s="263"/>
      <c r="WB583" s="263"/>
      <c r="WC583" s="263"/>
      <c r="WD583" s="263"/>
      <c r="WE583" s="263"/>
      <c r="WF583" s="263"/>
      <c r="WG583" s="263"/>
      <c r="WH583" s="263"/>
      <c r="WI583" s="263"/>
      <c r="WJ583" s="263"/>
      <c r="WK583" s="263"/>
      <c r="WL583" s="263"/>
      <c r="WM583" s="263"/>
      <c r="WN583" s="263"/>
      <c r="WO583" s="263"/>
      <c r="WP583" s="263"/>
      <c r="WQ583" s="263"/>
      <c r="WR583" s="263"/>
      <c r="WS583" s="263"/>
      <c r="WT583" s="263"/>
      <c r="WU583" s="263"/>
      <c r="WV583" s="263"/>
      <c r="WW583" s="263"/>
      <c r="WX583" s="263"/>
      <c r="WY583" s="263"/>
      <c r="WZ583" s="263"/>
      <c r="XA583" s="263"/>
      <c r="XB583" s="263"/>
      <c r="XC583" s="263"/>
      <c r="XD583" s="263"/>
      <c r="XE583" s="263"/>
      <c r="XF583" s="263"/>
      <c r="XG583" s="263"/>
      <c r="XH583" s="263"/>
      <c r="XI583" s="263"/>
      <c r="XJ583" s="263"/>
      <c r="XK583" s="263"/>
      <c r="XL583" s="263"/>
      <c r="XM583" s="263"/>
      <c r="XN583" s="263"/>
      <c r="XO583" s="263"/>
      <c r="XP583" s="263"/>
      <c r="XQ583" s="263"/>
      <c r="XR583" s="263"/>
      <c r="XS583" s="263"/>
      <c r="XT583" s="263"/>
      <c r="XU583" s="263"/>
      <c r="XV583" s="263"/>
      <c r="XW583" s="263"/>
      <c r="XX583" s="263"/>
      <c r="XY583" s="263"/>
      <c r="XZ583" s="263"/>
      <c r="YA583" s="263"/>
      <c r="YB583" s="263"/>
      <c r="YC583" s="263"/>
      <c r="YD583" s="263"/>
      <c r="YE583" s="263"/>
      <c r="YF583" s="263"/>
      <c r="YG583" s="263"/>
      <c r="YH583" s="263"/>
      <c r="YI583" s="263"/>
      <c r="YJ583" s="263"/>
      <c r="YK583" s="263"/>
      <c r="YL583" s="263"/>
      <c r="YM583" s="263"/>
      <c r="YN583" s="263"/>
      <c r="YO583" s="263"/>
      <c r="YP583" s="263"/>
      <c r="YQ583" s="263"/>
      <c r="YR583" s="263"/>
      <c r="YS583" s="263"/>
      <c r="YT583" s="263"/>
      <c r="YU583" s="263"/>
      <c r="YV583" s="263"/>
      <c r="YW583" s="263"/>
      <c r="YX583" s="263"/>
      <c r="YY583" s="263"/>
      <c r="YZ583" s="263"/>
      <c r="ZA583" s="263"/>
      <c r="ZB583" s="263"/>
      <c r="ZC583" s="263"/>
      <c r="ZD583" s="263"/>
      <c r="ZE583" s="263"/>
      <c r="ZF583" s="263"/>
      <c r="ZG583" s="263"/>
      <c r="ZH583" s="263"/>
      <c r="ZI583" s="263"/>
      <c r="ZJ583" s="263"/>
      <c r="ZK583" s="263"/>
      <c r="ZL583" s="263"/>
      <c r="ZM583" s="263"/>
      <c r="ZN583" s="263"/>
      <c r="ZO583" s="263"/>
      <c r="ZP583" s="263"/>
      <c r="ZQ583" s="263"/>
      <c r="ZR583" s="263"/>
      <c r="ZS583" s="263"/>
      <c r="ZT583" s="263"/>
      <c r="ZU583" s="263"/>
      <c r="ZV583" s="263"/>
      <c r="ZW583" s="263"/>
      <c r="ZX583" s="263"/>
      <c r="ZY583" s="263"/>
      <c r="ZZ583" s="263"/>
      <c r="AAA583" s="263"/>
      <c r="AAB583" s="263"/>
      <c r="AAC583" s="263"/>
      <c r="AAD583" s="263"/>
      <c r="AAE583" s="263"/>
      <c r="AAF583" s="263"/>
      <c r="AAG583" s="263"/>
      <c r="AAH583" s="263"/>
      <c r="AAI583" s="263"/>
      <c r="AAJ583" s="263"/>
      <c r="AAK583" s="263"/>
      <c r="AAL583" s="263"/>
      <c r="AAM583" s="263"/>
      <c r="AAN583" s="263"/>
      <c r="AAO583" s="263"/>
      <c r="AAP583" s="263"/>
      <c r="AAQ583" s="263"/>
      <c r="AAR583" s="263"/>
      <c r="AAS583" s="263"/>
      <c r="AAT583" s="263"/>
      <c r="AAU583" s="263"/>
      <c r="AAV583" s="263"/>
      <c r="AAW583" s="263"/>
      <c r="AAX583" s="263"/>
      <c r="AAY583" s="263"/>
      <c r="AAZ583" s="263"/>
      <c r="ABA583" s="263"/>
      <c r="ABB583" s="263"/>
      <c r="ABC583" s="263"/>
      <c r="ABD583" s="263"/>
      <c r="ABE583" s="263"/>
      <c r="ABF583" s="263"/>
      <c r="ABG583" s="263"/>
      <c r="ABH583" s="263"/>
      <c r="ABI583" s="263"/>
      <c r="ABJ583" s="263"/>
      <c r="ABK583" s="263"/>
      <c r="ABL583" s="263"/>
      <c r="ABM583" s="263"/>
      <c r="ABN583" s="263"/>
      <c r="ABO583" s="263"/>
      <c r="ABP583" s="263"/>
      <c r="ABQ583" s="263"/>
      <c r="ABR583" s="263"/>
      <c r="ABS583" s="263"/>
      <c r="ABT583" s="263"/>
      <c r="ABU583" s="263"/>
      <c r="ABV583" s="263"/>
      <c r="ABW583" s="263"/>
      <c r="ABX583" s="263"/>
      <c r="ABY583" s="263"/>
      <c r="ABZ583" s="263"/>
      <c r="ACA583" s="263"/>
      <c r="ACB583" s="263"/>
      <c r="ACC583" s="263"/>
      <c r="ACD583" s="263"/>
      <c r="ACE583" s="263"/>
      <c r="ACF583" s="263"/>
      <c r="ACG583" s="263"/>
      <c r="ACH583" s="263"/>
      <c r="ACI583" s="263"/>
      <c r="ACJ583" s="263"/>
      <c r="ACK583" s="263"/>
      <c r="ACL583" s="263"/>
      <c r="ACM583" s="263"/>
      <c r="ACN583" s="263"/>
      <c r="ACO583" s="263"/>
      <c r="ACP583" s="263"/>
      <c r="ACQ583" s="263"/>
      <c r="ACR583" s="263"/>
      <c r="ACS583" s="263"/>
      <c r="ACT583" s="263"/>
      <c r="ACU583" s="263"/>
      <c r="ACV583" s="263"/>
      <c r="ACW583" s="263"/>
      <c r="ACX583" s="263"/>
      <c r="ACY583" s="263"/>
      <c r="ACZ583" s="263"/>
      <c r="ADA583" s="263"/>
      <c r="ADB583" s="263"/>
      <c r="ADC583" s="263"/>
      <c r="ADD583" s="263"/>
      <c r="ADE583" s="263"/>
      <c r="ADF583" s="263"/>
      <c r="ADG583" s="263"/>
      <c r="ADH583" s="263"/>
      <c r="ADI583" s="263"/>
      <c r="ADJ583" s="263"/>
      <c r="ADK583" s="263"/>
      <c r="ADL583" s="263"/>
      <c r="ADM583" s="263"/>
      <c r="ADN583" s="263"/>
      <c r="ADO583" s="263"/>
      <c r="ADP583" s="263"/>
      <c r="ADQ583" s="263"/>
      <c r="ADR583" s="263"/>
      <c r="ADS583" s="263"/>
      <c r="ADT583" s="263"/>
      <c r="ADU583" s="263"/>
      <c r="ADV583" s="263"/>
      <c r="ADW583" s="263"/>
      <c r="ADX583" s="263"/>
      <c r="ADY583" s="263"/>
      <c r="ADZ583" s="263"/>
      <c r="AEA583" s="263"/>
      <c r="AEB583" s="263"/>
      <c r="AEC583" s="263"/>
      <c r="AED583" s="263"/>
      <c r="AEE583" s="263"/>
      <c r="AEF583" s="263"/>
      <c r="AEG583" s="263"/>
      <c r="AEH583" s="263"/>
      <c r="AEI583" s="263"/>
      <c r="AEJ583" s="263"/>
      <c r="AEK583" s="263"/>
      <c r="AEL583" s="263"/>
      <c r="AEM583" s="263"/>
      <c r="AEN583" s="263"/>
      <c r="AEO583" s="263"/>
      <c r="AEP583" s="263"/>
      <c r="AEQ583" s="263"/>
      <c r="AER583" s="263"/>
      <c r="AES583" s="263"/>
      <c r="AET583" s="263"/>
      <c r="AEU583" s="263"/>
      <c r="AEV583" s="263"/>
      <c r="AEW583" s="263"/>
      <c r="AEX583" s="263"/>
      <c r="AEY583" s="263"/>
      <c r="AEZ583" s="263"/>
      <c r="AFA583" s="263"/>
      <c r="AFB583" s="263"/>
      <c r="AFC583" s="263"/>
      <c r="AFD583" s="263"/>
      <c r="AFE583" s="263"/>
      <c r="AFF583" s="263"/>
      <c r="AFG583" s="263"/>
      <c r="AFH583" s="263"/>
      <c r="AFI583" s="263"/>
      <c r="AFJ583" s="263"/>
      <c r="AFK583" s="263"/>
      <c r="AFL583" s="263"/>
      <c r="AFM583" s="263"/>
      <c r="AFN583" s="263"/>
      <c r="AFO583" s="263"/>
      <c r="AFP583" s="263"/>
      <c r="AFQ583" s="263"/>
      <c r="AFR583" s="263"/>
      <c r="AFS583" s="263"/>
      <c r="AFT583" s="263"/>
      <c r="AFU583" s="263"/>
      <c r="AFV583" s="263"/>
      <c r="AFW583" s="263"/>
      <c r="AFX583" s="263"/>
      <c r="AFY583" s="263"/>
      <c r="AFZ583" s="263"/>
      <c r="AGA583" s="263"/>
      <c r="AGB583" s="263"/>
      <c r="AGC583" s="263"/>
      <c r="AGD583" s="263"/>
      <c r="AGE583" s="263"/>
      <c r="AGF583" s="263"/>
      <c r="AGG583" s="263"/>
      <c r="AGH583" s="263"/>
      <c r="AGI583" s="263"/>
      <c r="AGJ583" s="263"/>
      <c r="AGK583" s="263"/>
      <c r="AGL583" s="263"/>
      <c r="AGM583" s="263"/>
      <c r="AGN583" s="263"/>
      <c r="AGO583" s="263"/>
      <c r="AGP583" s="263"/>
      <c r="AGQ583" s="263"/>
      <c r="AGR583" s="263"/>
      <c r="AGS583" s="263"/>
      <c r="AGT583" s="263"/>
      <c r="AGU583" s="263"/>
      <c r="AGV583" s="263"/>
      <c r="AGW583" s="263"/>
      <c r="AGX583" s="263"/>
      <c r="AGY583" s="263"/>
      <c r="AGZ583" s="263"/>
      <c r="AHA583" s="263"/>
      <c r="AHB583" s="263"/>
      <c r="AHC583" s="263"/>
      <c r="AHD583" s="263"/>
      <c r="AHE583" s="263"/>
      <c r="AHF583" s="263"/>
      <c r="AHG583" s="263"/>
      <c r="AHH583" s="263"/>
      <c r="AHI583" s="263"/>
      <c r="AHJ583" s="263"/>
      <c r="AHK583" s="263"/>
      <c r="AHL583" s="263"/>
      <c r="AHM583" s="263"/>
      <c r="AHN583" s="263"/>
      <c r="AHO583" s="263"/>
      <c r="AHP583" s="263"/>
      <c r="AHQ583" s="263"/>
      <c r="AHR583" s="263"/>
      <c r="AHS583" s="263"/>
      <c r="AHT583" s="263"/>
      <c r="AHU583" s="263"/>
      <c r="AHV583" s="263"/>
      <c r="AHW583" s="263"/>
      <c r="AHX583" s="263"/>
      <c r="AHY583" s="263"/>
      <c r="AHZ583" s="263"/>
      <c r="AIA583" s="263"/>
      <c r="AIB583" s="263"/>
      <c r="AIC583" s="263"/>
      <c r="AID583" s="263"/>
      <c r="AIE583" s="263"/>
      <c r="AIF583" s="263"/>
      <c r="AIG583" s="263"/>
      <c r="AIH583" s="263"/>
      <c r="AII583" s="263"/>
      <c r="AIJ583" s="263"/>
      <c r="AIK583" s="263"/>
      <c r="AIL583" s="263"/>
      <c r="AIM583" s="263"/>
      <c r="AIN583" s="263"/>
      <c r="AIO583" s="263"/>
      <c r="AIP583" s="263"/>
      <c r="AIQ583" s="263"/>
      <c r="AIR583" s="263"/>
      <c r="AIS583" s="263"/>
      <c r="AIT583" s="263"/>
      <c r="AIU583" s="263"/>
      <c r="AIV583" s="263"/>
      <c r="AIW583" s="263"/>
      <c r="AIX583" s="263"/>
      <c r="AIY583" s="263"/>
      <c r="AIZ583" s="263"/>
      <c r="AJA583" s="263"/>
      <c r="AJB583" s="263"/>
      <c r="AJC583" s="263"/>
      <c r="AJD583" s="263"/>
      <c r="AJE583" s="263"/>
      <c r="AJF583" s="263"/>
      <c r="AJG583" s="263"/>
      <c r="AJH583" s="263"/>
      <c r="AJI583" s="263"/>
      <c r="AJJ583" s="263"/>
      <c r="AJK583" s="263"/>
      <c r="AJL583" s="263"/>
      <c r="AJM583" s="263"/>
      <c r="AJN583" s="263"/>
      <c r="AJO583" s="263"/>
      <c r="AJP583" s="263"/>
      <c r="AJQ583" s="263"/>
      <c r="AJR583" s="263"/>
      <c r="AJS583" s="263"/>
      <c r="AJT583" s="263"/>
      <c r="AJU583" s="263"/>
      <c r="AJV583" s="263"/>
      <c r="AJW583" s="263"/>
      <c r="AJX583" s="263"/>
      <c r="AJY583" s="263"/>
      <c r="AJZ583" s="263"/>
      <c r="AKA583" s="263"/>
      <c r="AKB583" s="263"/>
      <c r="AKC583" s="263"/>
      <c r="AKD583" s="263"/>
      <c r="AKE583" s="263"/>
      <c r="AKF583" s="263"/>
      <c r="AKG583" s="263"/>
      <c r="AKH583" s="263"/>
      <c r="AKI583" s="263"/>
      <c r="AKJ583" s="263"/>
      <c r="AKK583" s="263"/>
      <c r="AKL583" s="263"/>
      <c r="AKM583" s="263"/>
      <c r="AKN583" s="263"/>
      <c r="AKO583" s="263"/>
      <c r="AKP583" s="263"/>
      <c r="AKQ583" s="263"/>
      <c r="AKR583" s="263"/>
      <c r="AKS583" s="263"/>
      <c r="AKT583" s="263"/>
      <c r="AKU583" s="263"/>
      <c r="AKV583" s="263"/>
      <c r="AKW583" s="263"/>
      <c r="AKX583" s="263"/>
      <c r="AKY583" s="263"/>
      <c r="AKZ583" s="263"/>
      <c r="ALA583" s="263"/>
      <c r="ALB583" s="263"/>
      <c r="ALC583" s="263"/>
      <c r="ALD583" s="263"/>
      <c r="ALE583" s="263"/>
      <c r="ALF583" s="263"/>
      <c r="ALG583" s="263"/>
      <c r="ALH583" s="263"/>
      <c r="ALI583" s="263"/>
      <c r="ALJ583" s="263"/>
      <c r="ALK583" s="263"/>
      <c r="ALL583" s="263"/>
      <c r="ALM583" s="263"/>
      <c r="ALN583" s="263"/>
      <c r="ALO583" s="263"/>
      <c r="ALP583" s="263"/>
      <c r="ALQ583" s="263"/>
      <c r="ALR583" s="263"/>
      <c r="ALS583" s="263"/>
      <c r="ALT583" s="263"/>
      <c r="ALU583" s="263"/>
      <c r="ALV583" s="263"/>
      <c r="ALW583" s="263"/>
      <c r="ALX583" s="263"/>
      <c r="ALY583" s="263"/>
      <c r="ALZ583" s="263"/>
      <c r="AMA583" s="263"/>
      <c r="AMB583" s="263"/>
      <c r="AMC583" s="263"/>
      <c r="AMD583" s="263"/>
      <c r="AME583" s="263"/>
      <c r="AMF583" s="263"/>
      <c r="AMG583" s="263"/>
      <c r="AMH583" s="263"/>
      <c r="AMI583" s="263"/>
      <c r="AMJ583" s="263"/>
      <c r="AMK583" s="263"/>
      <c r="AML583" s="263"/>
      <c r="AMM583" s="263"/>
      <c r="AMN583" s="263"/>
      <c r="AMO583" s="263"/>
      <c r="AMP583" s="263"/>
      <c r="AMQ583" s="263"/>
      <c r="AMR583" s="263"/>
      <c r="AMS583" s="263"/>
      <c r="AMT583" s="263"/>
      <c r="AMU583" s="263"/>
      <c r="AMV583" s="263"/>
      <c r="AMW583" s="263"/>
      <c r="AMX583" s="263"/>
      <c r="AMY583" s="263"/>
      <c r="AMZ583" s="263"/>
      <c r="ANA583" s="263"/>
      <c r="ANB583" s="263"/>
      <c r="ANC583" s="263"/>
      <c r="AND583" s="263"/>
      <c r="ANE583" s="263"/>
      <c r="ANF583" s="263"/>
      <c r="ANG583" s="263"/>
      <c r="ANH583" s="263"/>
      <c r="ANI583" s="263"/>
      <c r="ANJ583" s="263"/>
      <c r="ANK583" s="263"/>
      <c r="ANL583" s="263"/>
      <c r="ANM583" s="263"/>
      <c r="ANN583" s="263"/>
      <c r="ANO583" s="263"/>
      <c r="ANP583" s="263"/>
      <c r="ANQ583" s="263"/>
      <c r="ANR583" s="263"/>
      <c r="ANS583" s="263"/>
      <c r="ANT583" s="263"/>
      <c r="ANU583" s="263"/>
      <c r="ANV583" s="263"/>
      <c r="ANW583" s="263"/>
      <c r="ANX583" s="263"/>
      <c r="ANY583" s="263"/>
      <c r="ANZ583" s="263"/>
      <c r="AOA583" s="263"/>
      <c r="AOB583" s="263"/>
      <c r="AOC583" s="263"/>
      <c r="AOD583" s="263"/>
      <c r="AOE583" s="263"/>
      <c r="AOF583" s="263"/>
      <c r="AOG583" s="263"/>
      <c r="AOH583" s="263"/>
      <c r="AOI583" s="263"/>
      <c r="AOJ583" s="263"/>
      <c r="AOK583" s="263"/>
      <c r="AOL583" s="263"/>
      <c r="AOM583" s="263"/>
      <c r="AON583" s="263"/>
      <c r="AOO583" s="263"/>
      <c r="AOP583" s="263"/>
      <c r="AOQ583" s="263"/>
      <c r="AOR583" s="263"/>
      <c r="AOS583" s="263"/>
      <c r="AOT583" s="263"/>
      <c r="AOU583" s="263"/>
    </row>
    <row r="584" spans="1:1087" s="264" customFormat="1">
      <c r="A584" s="332"/>
      <c r="B584" s="328"/>
      <c r="C584" s="292"/>
      <c r="D584" s="292"/>
      <c r="E584" s="292"/>
      <c r="F584" s="333"/>
      <c r="G584" s="334"/>
      <c r="H584" s="334"/>
      <c r="I584" s="335"/>
      <c r="J584" s="292"/>
      <c r="K584" s="336"/>
      <c r="L584" s="292"/>
      <c r="N584" s="263"/>
      <c r="O584" s="263"/>
      <c r="P584" s="263"/>
      <c r="Q584" s="263"/>
      <c r="R584" s="263"/>
      <c r="S584" s="263"/>
      <c r="T584" s="263"/>
      <c r="U584" s="263"/>
      <c r="V584" s="263"/>
      <c r="W584" s="263"/>
      <c r="X584" s="263"/>
      <c r="Y584" s="263"/>
      <c r="Z584" s="263"/>
      <c r="AA584" s="263"/>
      <c r="AB584" s="263"/>
      <c r="AC584" s="263"/>
      <c r="AD584" s="263"/>
      <c r="AE584" s="263"/>
      <c r="AF584" s="263"/>
      <c r="AG584" s="263"/>
      <c r="AH584" s="263"/>
      <c r="AI584" s="263"/>
      <c r="AJ584" s="263"/>
      <c r="AK584" s="263"/>
      <c r="AL584" s="263"/>
      <c r="AM584" s="263"/>
      <c r="AN584" s="263"/>
      <c r="AO584" s="263"/>
      <c r="AP584" s="263"/>
      <c r="AQ584" s="263"/>
      <c r="AR584" s="263"/>
      <c r="AS584" s="263"/>
      <c r="AT584" s="263"/>
      <c r="AU584" s="263"/>
      <c r="AV584" s="263"/>
      <c r="AW584" s="263"/>
      <c r="AX584" s="263"/>
      <c r="AY584" s="263"/>
      <c r="AZ584" s="263"/>
      <c r="BA584" s="263"/>
      <c r="BB584" s="263"/>
      <c r="BC584" s="263"/>
      <c r="BD584" s="263"/>
      <c r="BE584" s="263"/>
      <c r="BF584" s="263"/>
      <c r="BG584" s="263"/>
      <c r="BH584" s="263"/>
      <c r="BI584" s="263"/>
      <c r="BJ584" s="263"/>
      <c r="BK584" s="263"/>
      <c r="BL584" s="263"/>
      <c r="BM584" s="263"/>
      <c r="BN584" s="263"/>
      <c r="BO584" s="263"/>
      <c r="BP584" s="263"/>
      <c r="BQ584" s="263"/>
      <c r="BR584" s="263"/>
      <c r="BS584" s="263"/>
      <c r="BT584" s="263"/>
      <c r="BU584" s="263"/>
      <c r="BV584" s="263"/>
      <c r="BW584" s="263"/>
      <c r="BX584" s="263"/>
      <c r="BY584" s="263"/>
      <c r="BZ584" s="263"/>
      <c r="CA584" s="263"/>
      <c r="CB584" s="263"/>
      <c r="CC584" s="263"/>
      <c r="CD584" s="263"/>
      <c r="CE584" s="263"/>
      <c r="CF584" s="263"/>
      <c r="CG584" s="263"/>
      <c r="CH584" s="263"/>
      <c r="CI584" s="263"/>
      <c r="CJ584" s="263"/>
      <c r="CK584" s="263"/>
      <c r="CL584" s="263"/>
      <c r="CM584" s="263"/>
      <c r="CN584" s="263"/>
      <c r="CO584" s="263"/>
      <c r="CP584" s="263"/>
      <c r="CQ584" s="263"/>
      <c r="CR584" s="263"/>
      <c r="CS584" s="263"/>
      <c r="CT584" s="263"/>
      <c r="CU584" s="263"/>
      <c r="CV584" s="263"/>
      <c r="CW584" s="263"/>
      <c r="CX584" s="263"/>
      <c r="CY584" s="263"/>
      <c r="CZ584" s="263"/>
      <c r="DA584" s="263"/>
      <c r="DB584" s="263"/>
      <c r="DC584" s="263"/>
      <c r="DD584" s="263"/>
      <c r="DE584" s="263"/>
      <c r="DF584" s="263"/>
      <c r="DG584" s="263"/>
      <c r="DH584" s="263"/>
      <c r="DI584" s="263"/>
      <c r="DJ584" s="263"/>
      <c r="DK584" s="263"/>
      <c r="DL584" s="263"/>
      <c r="DM584" s="263"/>
      <c r="DN584" s="263"/>
      <c r="DO584" s="263"/>
      <c r="DP584" s="263"/>
      <c r="DQ584" s="263"/>
      <c r="DR584" s="263"/>
      <c r="DS584" s="263"/>
      <c r="DT584" s="263"/>
      <c r="DU584" s="263"/>
      <c r="DV584" s="263"/>
      <c r="DW584" s="263"/>
      <c r="DX584" s="263"/>
      <c r="DY584" s="263"/>
      <c r="DZ584" s="263"/>
      <c r="EA584" s="263"/>
      <c r="EB584" s="263"/>
      <c r="EC584" s="263"/>
      <c r="ED584" s="263"/>
      <c r="EE584" s="263"/>
      <c r="EF584" s="263"/>
      <c r="EG584" s="263"/>
      <c r="EH584" s="263"/>
      <c r="EI584" s="263"/>
      <c r="EJ584" s="263"/>
      <c r="EK584" s="263"/>
      <c r="EL584" s="263"/>
      <c r="EM584" s="263"/>
      <c r="EN584" s="263"/>
      <c r="EO584" s="263"/>
      <c r="EP584" s="263"/>
      <c r="EQ584" s="263"/>
      <c r="ER584" s="263"/>
      <c r="ES584" s="263"/>
      <c r="ET584" s="263"/>
      <c r="EU584" s="263"/>
      <c r="EV584" s="263"/>
      <c r="EW584" s="263"/>
      <c r="EX584" s="263"/>
      <c r="EY584" s="263"/>
      <c r="EZ584" s="263"/>
      <c r="FA584" s="263"/>
      <c r="FB584" s="263"/>
      <c r="FC584" s="263"/>
      <c r="FD584" s="263"/>
      <c r="FE584" s="263"/>
      <c r="FF584" s="263"/>
      <c r="FG584" s="263"/>
      <c r="FH584" s="263"/>
      <c r="FI584" s="263"/>
      <c r="FJ584" s="263"/>
      <c r="FK584" s="263"/>
      <c r="FL584" s="263"/>
      <c r="FM584" s="263"/>
      <c r="FN584" s="263"/>
      <c r="FO584" s="263"/>
      <c r="FP584" s="263"/>
      <c r="FQ584" s="263"/>
      <c r="FR584" s="263"/>
      <c r="FS584" s="263"/>
      <c r="FT584" s="263"/>
      <c r="FU584" s="263"/>
      <c r="FV584" s="263"/>
      <c r="FW584" s="263"/>
      <c r="FX584" s="263"/>
      <c r="FY584" s="263"/>
      <c r="FZ584" s="263"/>
      <c r="GA584" s="263"/>
      <c r="GB584" s="263"/>
      <c r="GC584" s="263"/>
      <c r="GD584" s="263"/>
      <c r="GE584" s="263"/>
      <c r="GF584" s="263"/>
      <c r="GG584" s="263"/>
      <c r="GH584" s="263"/>
      <c r="GI584" s="263"/>
      <c r="GJ584" s="263"/>
      <c r="GK584" s="263"/>
      <c r="GL584" s="263"/>
      <c r="GM584" s="263"/>
      <c r="GN584" s="263"/>
      <c r="GO584" s="263"/>
      <c r="GP584" s="263"/>
      <c r="GQ584" s="263"/>
      <c r="GR584" s="263"/>
      <c r="GS584" s="263"/>
      <c r="GT584" s="263"/>
      <c r="GU584" s="263"/>
      <c r="GV584" s="263"/>
      <c r="GW584" s="263"/>
      <c r="GX584" s="263"/>
      <c r="GY584" s="263"/>
      <c r="GZ584" s="263"/>
      <c r="HA584" s="263"/>
      <c r="HB584" s="263"/>
      <c r="HC584" s="263"/>
      <c r="HD584" s="263"/>
      <c r="HE584" s="263"/>
      <c r="HF584" s="263"/>
      <c r="HG584" s="263"/>
      <c r="HH584" s="263"/>
      <c r="HI584" s="263"/>
      <c r="HJ584" s="263"/>
      <c r="HK584" s="263"/>
      <c r="HL584" s="263"/>
      <c r="HM584" s="263"/>
      <c r="HN584" s="263"/>
      <c r="HO584" s="263"/>
      <c r="HP584" s="263"/>
      <c r="HQ584" s="263"/>
      <c r="HR584" s="263"/>
      <c r="HS584" s="263"/>
      <c r="HT584" s="263"/>
      <c r="HU584" s="263"/>
      <c r="HV584" s="263"/>
      <c r="HW584" s="263"/>
      <c r="HX584" s="263"/>
      <c r="HY584" s="263"/>
      <c r="HZ584" s="263"/>
      <c r="IA584" s="263"/>
      <c r="IB584" s="263"/>
      <c r="IC584" s="263"/>
      <c r="ID584" s="263"/>
      <c r="IE584" s="263"/>
      <c r="IF584" s="263"/>
      <c r="IG584" s="263"/>
      <c r="IH584" s="263"/>
      <c r="II584" s="263"/>
      <c r="IJ584" s="263"/>
      <c r="IK584" s="263"/>
      <c r="IL584" s="263"/>
      <c r="IM584" s="263"/>
      <c r="IN584" s="263"/>
      <c r="IO584" s="263"/>
      <c r="IP584" s="263"/>
      <c r="IQ584" s="263"/>
      <c r="IR584" s="263"/>
      <c r="IS584" s="263"/>
      <c r="IT584" s="263"/>
      <c r="IU584" s="263"/>
      <c r="IV584" s="263"/>
      <c r="IW584" s="263"/>
      <c r="IX584" s="263"/>
      <c r="IY584" s="263"/>
      <c r="IZ584" s="263"/>
      <c r="JA584" s="263"/>
      <c r="JB584" s="263"/>
      <c r="JC584" s="263"/>
      <c r="JD584" s="263"/>
      <c r="JE584" s="263"/>
      <c r="JF584" s="263"/>
      <c r="JG584" s="263"/>
      <c r="JH584" s="263"/>
      <c r="JI584" s="263"/>
      <c r="JJ584" s="263"/>
      <c r="JK584" s="263"/>
      <c r="JL584" s="263"/>
      <c r="JM584" s="263"/>
      <c r="JN584" s="263"/>
      <c r="JO584" s="263"/>
      <c r="JP584" s="263"/>
      <c r="JQ584" s="263"/>
      <c r="JR584" s="263"/>
      <c r="JS584" s="263"/>
      <c r="JT584" s="263"/>
      <c r="JU584" s="263"/>
      <c r="JV584" s="263"/>
      <c r="JW584" s="263"/>
      <c r="JX584" s="263"/>
      <c r="JY584" s="263"/>
      <c r="JZ584" s="263"/>
      <c r="KA584" s="263"/>
      <c r="KB584" s="263"/>
      <c r="KC584" s="263"/>
      <c r="KD584" s="263"/>
      <c r="KE584" s="263"/>
      <c r="KF584" s="263"/>
      <c r="KG584" s="263"/>
      <c r="KH584" s="263"/>
      <c r="KI584" s="263"/>
      <c r="KJ584" s="263"/>
      <c r="KK584" s="263"/>
      <c r="KL584" s="263"/>
      <c r="KM584" s="263"/>
      <c r="KN584" s="263"/>
      <c r="KO584" s="263"/>
      <c r="KP584" s="263"/>
      <c r="KQ584" s="263"/>
      <c r="KR584" s="263"/>
      <c r="KS584" s="263"/>
      <c r="KT584" s="263"/>
      <c r="KU584" s="263"/>
      <c r="KV584" s="263"/>
      <c r="KW584" s="263"/>
      <c r="KX584" s="263"/>
      <c r="KY584" s="263"/>
      <c r="KZ584" s="263"/>
      <c r="LA584" s="263"/>
      <c r="LB584" s="263"/>
      <c r="LC584" s="263"/>
      <c r="LD584" s="263"/>
      <c r="LE584" s="263"/>
      <c r="LF584" s="263"/>
      <c r="LG584" s="263"/>
      <c r="LH584" s="263"/>
      <c r="LI584" s="263"/>
      <c r="LJ584" s="263"/>
      <c r="LK584" s="263"/>
      <c r="LL584" s="263"/>
      <c r="LM584" s="263"/>
      <c r="LN584" s="263"/>
      <c r="LO584" s="263"/>
      <c r="LP584" s="263"/>
      <c r="LQ584" s="263"/>
      <c r="LR584" s="263"/>
      <c r="LS584" s="263"/>
      <c r="LT584" s="263"/>
      <c r="LU584" s="263"/>
      <c r="LV584" s="263"/>
      <c r="LW584" s="263"/>
      <c r="LX584" s="263"/>
      <c r="LY584" s="263"/>
      <c r="LZ584" s="263"/>
      <c r="MA584" s="263"/>
      <c r="MB584" s="263"/>
      <c r="MC584" s="263"/>
      <c r="MD584" s="263"/>
      <c r="ME584" s="263"/>
      <c r="MF584" s="263"/>
      <c r="MG584" s="263"/>
      <c r="MH584" s="263"/>
      <c r="MI584" s="263"/>
      <c r="MJ584" s="263"/>
      <c r="MK584" s="263"/>
      <c r="ML584" s="263"/>
      <c r="MM584" s="263"/>
      <c r="MN584" s="263"/>
      <c r="MO584" s="263"/>
      <c r="MP584" s="263"/>
      <c r="MQ584" s="263"/>
      <c r="MR584" s="263"/>
      <c r="MS584" s="263"/>
      <c r="MT584" s="263"/>
      <c r="MU584" s="263"/>
      <c r="MV584" s="263"/>
      <c r="MW584" s="263"/>
      <c r="MX584" s="263"/>
      <c r="MY584" s="263"/>
      <c r="MZ584" s="263"/>
      <c r="NA584" s="263"/>
      <c r="NB584" s="263"/>
      <c r="NC584" s="263"/>
      <c r="ND584" s="263"/>
      <c r="NE584" s="263"/>
      <c r="NF584" s="263"/>
      <c r="NG584" s="263"/>
      <c r="NH584" s="263"/>
      <c r="NI584" s="263"/>
      <c r="NJ584" s="263"/>
      <c r="NK584" s="263"/>
      <c r="NL584" s="263"/>
      <c r="NM584" s="263"/>
      <c r="NN584" s="263"/>
      <c r="NO584" s="263"/>
      <c r="NP584" s="263"/>
      <c r="NQ584" s="263"/>
      <c r="NR584" s="263"/>
      <c r="NS584" s="263"/>
      <c r="NT584" s="263"/>
      <c r="NU584" s="263"/>
      <c r="NV584" s="263"/>
      <c r="NW584" s="263"/>
      <c r="NX584" s="263"/>
      <c r="NY584" s="263"/>
      <c r="NZ584" s="263"/>
      <c r="OA584" s="263"/>
      <c r="OB584" s="263"/>
      <c r="OC584" s="263"/>
      <c r="OD584" s="263"/>
      <c r="OE584" s="263"/>
      <c r="OF584" s="263"/>
      <c r="OG584" s="263"/>
      <c r="OH584" s="263"/>
      <c r="OI584" s="263"/>
      <c r="OJ584" s="263"/>
      <c r="OK584" s="263"/>
      <c r="OL584" s="263"/>
      <c r="OM584" s="263"/>
      <c r="ON584" s="263"/>
      <c r="OO584" s="263"/>
      <c r="OP584" s="263"/>
      <c r="OQ584" s="263"/>
      <c r="OR584" s="263"/>
      <c r="OS584" s="263"/>
      <c r="OT584" s="263"/>
      <c r="OU584" s="263"/>
      <c r="OV584" s="263"/>
      <c r="OW584" s="263"/>
      <c r="OX584" s="263"/>
      <c r="OY584" s="263"/>
      <c r="OZ584" s="263"/>
      <c r="PA584" s="263"/>
      <c r="PB584" s="263"/>
      <c r="PC584" s="263"/>
      <c r="PD584" s="263"/>
      <c r="PE584" s="263"/>
      <c r="PF584" s="263"/>
      <c r="PG584" s="263"/>
      <c r="PH584" s="263"/>
      <c r="PI584" s="263"/>
      <c r="PJ584" s="263"/>
      <c r="PK584" s="263"/>
      <c r="PL584" s="263"/>
      <c r="PM584" s="263"/>
      <c r="PN584" s="263"/>
      <c r="PO584" s="263"/>
      <c r="PP584" s="263"/>
      <c r="PQ584" s="263"/>
      <c r="PR584" s="263"/>
      <c r="PS584" s="263"/>
      <c r="PT584" s="263"/>
      <c r="PU584" s="263"/>
      <c r="PV584" s="263"/>
      <c r="PW584" s="263"/>
      <c r="PX584" s="263"/>
      <c r="PY584" s="263"/>
      <c r="PZ584" s="263"/>
      <c r="QA584" s="263"/>
      <c r="QB584" s="263"/>
      <c r="QC584" s="263"/>
      <c r="QD584" s="263"/>
      <c r="QE584" s="263"/>
      <c r="QF584" s="263"/>
      <c r="QG584" s="263"/>
      <c r="QH584" s="263"/>
      <c r="QI584" s="263"/>
      <c r="QJ584" s="263"/>
      <c r="QK584" s="263"/>
      <c r="QL584" s="263"/>
      <c r="QM584" s="263"/>
      <c r="QN584" s="263"/>
      <c r="QO584" s="263"/>
      <c r="QP584" s="263"/>
      <c r="QQ584" s="263"/>
      <c r="QR584" s="263"/>
      <c r="QS584" s="263"/>
      <c r="QT584" s="263"/>
      <c r="QU584" s="263"/>
      <c r="QV584" s="263"/>
      <c r="QW584" s="263"/>
      <c r="QX584" s="263"/>
      <c r="QY584" s="263"/>
      <c r="QZ584" s="263"/>
      <c r="RA584" s="263"/>
      <c r="RB584" s="263"/>
      <c r="RC584" s="263"/>
      <c r="RD584" s="263"/>
      <c r="RE584" s="263"/>
      <c r="RF584" s="263"/>
      <c r="RG584" s="263"/>
      <c r="RH584" s="263"/>
      <c r="RI584" s="263"/>
      <c r="RJ584" s="263"/>
      <c r="RK584" s="263"/>
      <c r="RL584" s="263"/>
      <c r="RM584" s="263"/>
      <c r="RN584" s="263"/>
      <c r="RO584" s="263"/>
      <c r="RP584" s="263"/>
      <c r="RQ584" s="263"/>
      <c r="RR584" s="263"/>
      <c r="RS584" s="263"/>
      <c r="RT584" s="263"/>
      <c r="RU584" s="263"/>
      <c r="RV584" s="263"/>
      <c r="RW584" s="263"/>
      <c r="RX584" s="263"/>
      <c r="RY584" s="263"/>
      <c r="RZ584" s="263"/>
      <c r="SA584" s="263"/>
      <c r="SB584" s="263"/>
      <c r="SC584" s="263"/>
      <c r="SD584" s="263"/>
      <c r="SE584" s="263"/>
      <c r="SF584" s="263"/>
      <c r="SG584" s="263"/>
      <c r="SH584" s="263"/>
      <c r="SI584" s="263"/>
      <c r="SJ584" s="263"/>
      <c r="SK584" s="263"/>
      <c r="SL584" s="263"/>
      <c r="SM584" s="263"/>
      <c r="SN584" s="263"/>
      <c r="SO584" s="263"/>
      <c r="SP584" s="263"/>
      <c r="SQ584" s="263"/>
      <c r="SR584" s="263"/>
      <c r="SS584" s="263"/>
      <c r="ST584" s="263"/>
      <c r="SU584" s="263"/>
      <c r="SV584" s="263"/>
      <c r="SW584" s="263"/>
      <c r="SX584" s="263"/>
      <c r="SY584" s="263"/>
      <c r="SZ584" s="263"/>
      <c r="TA584" s="263"/>
      <c r="TB584" s="263"/>
      <c r="TC584" s="263"/>
      <c r="TD584" s="263"/>
      <c r="TE584" s="263"/>
      <c r="TF584" s="263"/>
      <c r="TG584" s="263"/>
      <c r="TH584" s="263"/>
      <c r="TI584" s="263"/>
      <c r="TJ584" s="263"/>
      <c r="TK584" s="263"/>
      <c r="TL584" s="263"/>
      <c r="TM584" s="263"/>
      <c r="TN584" s="263"/>
      <c r="TO584" s="263"/>
      <c r="TP584" s="263"/>
      <c r="TQ584" s="263"/>
      <c r="TR584" s="263"/>
      <c r="TS584" s="263"/>
      <c r="TT584" s="263"/>
      <c r="TU584" s="263"/>
      <c r="TV584" s="263"/>
      <c r="TW584" s="263"/>
      <c r="TX584" s="263"/>
      <c r="TY584" s="263"/>
      <c r="TZ584" s="263"/>
      <c r="UA584" s="263"/>
      <c r="UB584" s="263"/>
      <c r="UC584" s="263"/>
      <c r="UD584" s="263"/>
      <c r="UE584" s="263"/>
      <c r="UF584" s="263"/>
      <c r="UG584" s="263"/>
      <c r="UH584" s="263"/>
      <c r="UI584" s="263"/>
      <c r="UJ584" s="263"/>
      <c r="UK584" s="263"/>
      <c r="UL584" s="263"/>
      <c r="UM584" s="263"/>
      <c r="UN584" s="263"/>
      <c r="UO584" s="263"/>
      <c r="UP584" s="263"/>
      <c r="UQ584" s="263"/>
      <c r="UR584" s="263"/>
      <c r="US584" s="263"/>
      <c r="UT584" s="263"/>
      <c r="UU584" s="263"/>
      <c r="UV584" s="263"/>
      <c r="UW584" s="263"/>
      <c r="UX584" s="263"/>
      <c r="UY584" s="263"/>
      <c r="UZ584" s="263"/>
      <c r="VA584" s="263"/>
      <c r="VB584" s="263"/>
      <c r="VC584" s="263"/>
      <c r="VD584" s="263"/>
      <c r="VE584" s="263"/>
      <c r="VF584" s="263"/>
      <c r="VG584" s="263"/>
      <c r="VH584" s="263"/>
      <c r="VI584" s="263"/>
      <c r="VJ584" s="263"/>
      <c r="VK584" s="263"/>
      <c r="VL584" s="263"/>
      <c r="VM584" s="263"/>
      <c r="VN584" s="263"/>
      <c r="VO584" s="263"/>
      <c r="VP584" s="263"/>
      <c r="VQ584" s="263"/>
      <c r="VR584" s="263"/>
      <c r="VS584" s="263"/>
      <c r="VT584" s="263"/>
      <c r="VU584" s="263"/>
      <c r="VV584" s="263"/>
      <c r="VW584" s="263"/>
      <c r="VX584" s="263"/>
      <c r="VY584" s="263"/>
      <c r="VZ584" s="263"/>
      <c r="WA584" s="263"/>
      <c r="WB584" s="263"/>
      <c r="WC584" s="263"/>
      <c r="WD584" s="263"/>
      <c r="WE584" s="263"/>
      <c r="WF584" s="263"/>
      <c r="WG584" s="263"/>
      <c r="WH584" s="263"/>
      <c r="WI584" s="263"/>
      <c r="WJ584" s="263"/>
      <c r="WK584" s="263"/>
      <c r="WL584" s="263"/>
      <c r="WM584" s="263"/>
      <c r="WN584" s="263"/>
      <c r="WO584" s="263"/>
      <c r="WP584" s="263"/>
      <c r="WQ584" s="263"/>
      <c r="WR584" s="263"/>
      <c r="WS584" s="263"/>
      <c r="WT584" s="263"/>
      <c r="WU584" s="263"/>
      <c r="WV584" s="263"/>
      <c r="WW584" s="263"/>
      <c r="WX584" s="263"/>
      <c r="WY584" s="263"/>
      <c r="WZ584" s="263"/>
      <c r="XA584" s="263"/>
      <c r="XB584" s="263"/>
      <c r="XC584" s="263"/>
      <c r="XD584" s="263"/>
      <c r="XE584" s="263"/>
      <c r="XF584" s="263"/>
      <c r="XG584" s="263"/>
      <c r="XH584" s="263"/>
      <c r="XI584" s="263"/>
      <c r="XJ584" s="263"/>
      <c r="XK584" s="263"/>
      <c r="XL584" s="263"/>
      <c r="XM584" s="263"/>
      <c r="XN584" s="263"/>
      <c r="XO584" s="263"/>
      <c r="XP584" s="263"/>
      <c r="XQ584" s="263"/>
      <c r="XR584" s="263"/>
      <c r="XS584" s="263"/>
      <c r="XT584" s="263"/>
      <c r="XU584" s="263"/>
      <c r="XV584" s="263"/>
      <c r="XW584" s="263"/>
      <c r="XX584" s="263"/>
      <c r="XY584" s="263"/>
      <c r="XZ584" s="263"/>
      <c r="YA584" s="263"/>
      <c r="YB584" s="263"/>
      <c r="YC584" s="263"/>
      <c r="YD584" s="263"/>
      <c r="YE584" s="263"/>
      <c r="YF584" s="263"/>
      <c r="YG584" s="263"/>
      <c r="YH584" s="263"/>
      <c r="YI584" s="263"/>
      <c r="YJ584" s="263"/>
      <c r="YK584" s="263"/>
      <c r="YL584" s="263"/>
      <c r="YM584" s="263"/>
      <c r="YN584" s="263"/>
      <c r="YO584" s="263"/>
      <c r="YP584" s="263"/>
      <c r="YQ584" s="263"/>
      <c r="YR584" s="263"/>
      <c r="YS584" s="263"/>
      <c r="YT584" s="263"/>
      <c r="YU584" s="263"/>
      <c r="YV584" s="263"/>
      <c r="YW584" s="263"/>
      <c r="YX584" s="263"/>
      <c r="YY584" s="263"/>
      <c r="YZ584" s="263"/>
      <c r="ZA584" s="263"/>
      <c r="ZB584" s="263"/>
      <c r="ZC584" s="263"/>
      <c r="ZD584" s="263"/>
      <c r="ZE584" s="263"/>
      <c r="ZF584" s="263"/>
      <c r="ZG584" s="263"/>
      <c r="ZH584" s="263"/>
      <c r="ZI584" s="263"/>
      <c r="ZJ584" s="263"/>
      <c r="ZK584" s="263"/>
      <c r="ZL584" s="263"/>
      <c r="ZM584" s="263"/>
      <c r="ZN584" s="263"/>
      <c r="ZO584" s="263"/>
      <c r="ZP584" s="263"/>
      <c r="ZQ584" s="263"/>
      <c r="ZR584" s="263"/>
      <c r="ZS584" s="263"/>
      <c r="ZT584" s="263"/>
      <c r="ZU584" s="263"/>
      <c r="ZV584" s="263"/>
      <c r="ZW584" s="263"/>
      <c r="ZX584" s="263"/>
      <c r="ZY584" s="263"/>
      <c r="ZZ584" s="263"/>
      <c r="AAA584" s="263"/>
      <c r="AAB584" s="263"/>
      <c r="AAC584" s="263"/>
      <c r="AAD584" s="263"/>
      <c r="AAE584" s="263"/>
      <c r="AAF584" s="263"/>
      <c r="AAG584" s="263"/>
      <c r="AAH584" s="263"/>
      <c r="AAI584" s="263"/>
      <c r="AAJ584" s="263"/>
      <c r="AAK584" s="263"/>
      <c r="AAL584" s="263"/>
      <c r="AAM584" s="263"/>
      <c r="AAN584" s="263"/>
      <c r="AAO584" s="263"/>
      <c r="AAP584" s="263"/>
      <c r="AAQ584" s="263"/>
      <c r="AAR584" s="263"/>
      <c r="AAS584" s="263"/>
      <c r="AAT584" s="263"/>
      <c r="AAU584" s="263"/>
      <c r="AAV584" s="263"/>
      <c r="AAW584" s="263"/>
      <c r="AAX584" s="263"/>
      <c r="AAY584" s="263"/>
      <c r="AAZ584" s="263"/>
      <c r="ABA584" s="263"/>
      <c r="ABB584" s="263"/>
      <c r="ABC584" s="263"/>
      <c r="ABD584" s="263"/>
      <c r="ABE584" s="263"/>
      <c r="ABF584" s="263"/>
      <c r="ABG584" s="263"/>
      <c r="ABH584" s="263"/>
      <c r="ABI584" s="263"/>
      <c r="ABJ584" s="263"/>
      <c r="ABK584" s="263"/>
      <c r="ABL584" s="263"/>
      <c r="ABM584" s="263"/>
      <c r="ABN584" s="263"/>
      <c r="ABO584" s="263"/>
      <c r="ABP584" s="263"/>
      <c r="ABQ584" s="263"/>
      <c r="ABR584" s="263"/>
      <c r="ABS584" s="263"/>
      <c r="ABT584" s="263"/>
      <c r="ABU584" s="263"/>
      <c r="ABV584" s="263"/>
      <c r="ABW584" s="263"/>
      <c r="ABX584" s="263"/>
      <c r="ABY584" s="263"/>
      <c r="ABZ584" s="263"/>
      <c r="ACA584" s="263"/>
      <c r="ACB584" s="263"/>
      <c r="ACC584" s="263"/>
      <c r="ACD584" s="263"/>
      <c r="ACE584" s="263"/>
      <c r="ACF584" s="263"/>
      <c r="ACG584" s="263"/>
      <c r="ACH584" s="263"/>
      <c r="ACI584" s="263"/>
      <c r="ACJ584" s="263"/>
      <c r="ACK584" s="263"/>
      <c r="ACL584" s="263"/>
      <c r="ACM584" s="263"/>
      <c r="ACN584" s="263"/>
      <c r="ACO584" s="263"/>
      <c r="ACP584" s="263"/>
      <c r="ACQ584" s="263"/>
      <c r="ACR584" s="263"/>
      <c r="ACS584" s="263"/>
      <c r="ACT584" s="263"/>
      <c r="ACU584" s="263"/>
      <c r="ACV584" s="263"/>
      <c r="ACW584" s="263"/>
      <c r="ACX584" s="263"/>
      <c r="ACY584" s="263"/>
      <c r="ACZ584" s="263"/>
      <c r="ADA584" s="263"/>
      <c r="ADB584" s="263"/>
      <c r="ADC584" s="263"/>
      <c r="ADD584" s="263"/>
      <c r="ADE584" s="263"/>
      <c r="ADF584" s="263"/>
      <c r="ADG584" s="263"/>
      <c r="ADH584" s="263"/>
      <c r="ADI584" s="263"/>
      <c r="ADJ584" s="263"/>
      <c r="ADK584" s="263"/>
      <c r="ADL584" s="263"/>
      <c r="ADM584" s="263"/>
      <c r="ADN584" s="263"/>
      <c r="ADO584" s="263"/>
      <c r="ADP584" s="263"/>
      <c r="ADQ584" s="263"/>
      <c r="ADR584" s="263"/>
      <c r="ADS584" s="263"/>
      <c r="ADT584" s="263"/>
      <c r="ADU584" s="263"/>
      <c r="ADV584" s="263"/>
      <c r="ADW584" s="263"/>
      <c r="ADX584" s="263"/>
      <c r="ADY584" s="263"/>
      <c r="ADZ584" s="263"/>
      <c r="AEA584" s="263"/>
      <c r="AEB584" s="263"/>
      <c r="AEC584" s="263"/>
      <c r="AED584" s="263"/>
      <c r="AEE584" s="263"/>
      <c r="AEF584" s="263"/>
      <c r="AEG584" s="263"/>
      <c r="AEH584" s="263"/>
      <c r="AEI584" s="263"/>
      <c r="AEJ584" s="263"/>
      <c r="AEK584" s="263"/>
      <c r="AEL584" s="263"/>
      <c r="AEM584" s="263"/>
      <c r="AEN584" s="263"/>
      <c r="AEO584" s="263"/>
      <c r="AEP584" s="263"/>
      <c r="AEQ584" s="263"/>
      <c r="AER584" s="263"/>
      <c r="AES584" s="263"/>
      <c r="AET584" s="263"/>
      <c r="AEU584" s="263"/>
      <c r="AEV584" s="263"/>
      <c r="AEW584" s="263"/>
      <c r="AEX584" s="263"/>
      <c r="AEY584" s="263"/>
      <c r="AEZ584" s="263"/>
      <c r="AFA584" s="263"/>
      <c r="AFB584" s="263"/>
      <c r="AFC584" s="263"/>
      <c r="AFD584" s="263"/>
      <c r="AFE584" s="263"/>
      <c r="AFF584" s="263"/>
      <c r="AFG584" s="263"/>
      <c r="AFH584" s="263"/>
      <c r="AFI584" s="263"/>
      <c r="AFJ584" s="263"/>
      <c r="AFK584" s="263"/>
      <c r="AFL584" s="263"/>
      <c r="AFM584" s="263"/>
      <c r="AFN584" s="263"/>
      <c r="AFO584" s="263"/>
      <c r="AFP584" s="263"/>
      <c r="AFQ584" s="263"/>
      <c r="AFR584" s="263"/>
      <c r="AFS584" s="263"/>
      <c r="AFT584" s="263"/>
      <c r="AFU584" s="263"/>
      <c r="AFV584" s="263"/>
      <c r="AFW584" s="263"/>
      <c r="AFX584" s="263"/>
      <c r="AFY584" s="263"/>
      <c r="AFZ584" s="263"/>
      <c r="AGA584" s="263"/>
      <c r="AGB584" s="263"/>
      <c r="AGC584" s="263"/>
      <c r="AGD584" s="263"/>
      <c r="AGE584" s="263"/>
      <c r="AGF584" s="263"/>
      <c r="AGG584" s="263"/>
      <c r="AGH584" s="263"/>
      <c r="AGI584" s="263"/>
      <c r="AGJ584" s="263"/>
      <c r="AGK584" s="263"/>
      <c r="AGL584" s="263"/>
      <c r="AGM584" s="263"/>
      <c r="AGN584" s="263"/>
      <c r="AGO584" s="263"/>
      <c r="AGP584" s="263"/>
      <c r="AGQ584" s="263"/>
      <c r="AGR584" s="263"/>
      <c r="AGS584" s="263"/>
      <c r="AGT584" s="263"/>
      <c r="AGU584" s="263"/>
      <c r="AGV584" s="263"/>
      <c r="AGW584" s="263"/>
      <c r="AGX584" s="263"/>
      <c r="AGY584" s="263"/>
      <c r="AGZ584" s="263"/>
      <c r="AHA584" s="263"/>
      <c r="AHB584" s="263"/>
      <c r="AHC584" s="263"/>
      <c r="AHD584" s="263"/>
      <c r="AHE584" s="263"/>
      <c r="AHF584" s="263"/>
      <c r="AHG584" s="263"/>
      <c r="AHH584" s="263"/>
      <c r="AHI584" s="263"/>
      <c r="AHJ584" s="263"/>
      <c r="AHK584" s="263"/>
      <c r="AHL584" s="263"/>
      <c r="AHM584" s="263"/>
      <c r="AHN584" s="263"/>
      <c r="AHO584" s="263"/>
      <c r="AHP584" s="263"/>
      <c r="AHQ584" s="263"/>
      <c r="AHR584" s="263"/>
      <c r="AHS584" s="263"/>
      <c r="AHT584" s="263"/>
      <c r="AHU584" s="263"/>
      <c r="AHV584" s="263"/>
      <c r="AHW584" s="263"/>
      <c r="AHX584" s="263"/>
      <c r="AHY584" s="263"/>
      <c r="AHZ584" s="263"/>
      <c r="AIA584" s="263"/>
      <c r="AIB584" s="263"/>
      <c r="AIC584" s="263"/>
      <c r="AID584" s="263"/>
      <c r="AIE584" s="263"/>
      <c r="AIF584" s="263"/>
      <c r="AIG584" s="263"/>
      <c r="AIH584" s="263"/>
      <c r="AII584" s="263"/>
      <c r="AIJ584" s="263"/>
      <c r="AIK584" s="263"/>
      <c r="AIL584" s="263"/>
      <c r="AIM584" s="263"/>
      <c r="AIN584" s="263"/>
      <c r="AIO584" s="263"/>
      <c r="AIP584" s="263"/>
      <c r="AIQ584" s="263"/>
      <c r="AIR584" s="263"/>
      <c r="AIS584" s="263"/>
      <c r="AIT584" s="263"/>
      <c r="AIU584" s="263"/>
      <c r="AIV584" s="263"/>
      <c r="AIW584" s="263"/>
      <c r="AIX584" s="263"/>
      <c r="AIY584" s="263"/>
      <c r="AIZ584" s="263"/>
      <c r="AJA584" s="263"/>
      <c r="AJB584" s="263"/>
      <c r="AJC584" s="263"/>
      <c r="AJD584" s="263"/>
      <c r="AJE584" s="263"/>
      <c r="AJF584" s="263"/>
      <c r="AJG584" s="263"/>
      <c r="AJH584" s="263"/>
      <c r="AJI584" s="263"/>
      <c r="AJJ584" s="263"/>
      <c r="AJK584" s="263"/>
      <c r="AJL584" s="263"/>
      <c r="AJM584" s="263"/>
      <c r="AJN584" s="263"/>
      <c r="AJO584" s="263"/>
      <c r="AJP584" s="263"/>
      <c r="AJQ584" s="263"/>
      <c r="AJR584" s="263"/>
      <c r="AJS584" s="263"/>
      <c r="AJT584" s="263"/>
      <c r="AJU584" s="263"/>
      <c r="AJV584" s="263"/>
      <c r="AJW584" s="263"/>
      <c r="AJX584" s="263"/>
      <c r="AJY584" s="263"/>
      <c r="AJZ584" s="263"/>
      <c r="AKA584" s="263"/>
      <c r="AKB584" s="263"/>
      <c r="AKC584" s="263"/>
      <c r="AKD584" s="263"/>
      <c r="AKE584" s="263"/>
      <c r="AKF584" s="263"/>
      <c r="AKG584" s="263"/>
      <c r="AKH584" s="263"/>
      <c r="AKI584" s="263"/>
      <c r="AKJ584" s="263"/>
      <c r="AKK584" s="263"/>
      <c r="AKL584" s="263"/>
      <c r="AKM584" s="263"/>
      <c r="AKN584" s="263"/>
      <c r="AKO584" s="263"/>
      <c r="AKP584" s="263"/>
      <c r="AKQ584" s="263"/>
      <c r="AKR584" s="263"/>
      <c r="AKS584" s="263"/>
      <c r="AKT584" s="263"/>
      <c r="AKU584" s="263"/>
      <c r="AKV584" s="263"/>
      <c r="AKW584" s="263"/>
      <c r="AKX584" s="263"/>
      <c r="AKY584" s="263"/>
      <c r="AKZ584" s="263"/>
      <c r="ALA584" s="263"/>
      <c r="ALB584" s="263"/>
      <c r="ALC584" s="263"/>
      <c r="ALD584" s="263"/>
      <c r="ALE584" s="263"/>
      <c r="ALF584" s="263"/>
      <c r="ALG584" s="263"/>
      <c r="ALH584" s="263"/>
      <c r="ALI584" s="263"/>
      <c r="ALJ584" s="263"/>
      <c r="ALK584" s="263"/>
      <c r="ALL584" s="263"/>
      <c r="ALM584" s="263"/>
      <c r="ALN584" s="263"/>
      <c r="ALO584" s="263"/>
      <c r="ALP584" s="263"/>
      <c r="ALQ584" s="263"/>
      <c r="ALR584" s="263"/>
      <c r="ALS584" s="263"/>
      <c r="ALT584" s="263"/>
      <c r="ALU584" s="263"/>
      <c r="ALV584" s="263"/>
      <c r="ALW584" s="263"/>
      <c r="ALX584" s="263"/>
      <c r="ALY584" s="263"/>
      <c r="ALZ584" s="263"/>
      <c r="AMA584" s="263"/>
      <c r="AMB584" s="263"/>
      <c r="AMC584" s="263"/>
      <c r="AMD584" s="263"/>
      <c r="AME584" s="263"/>
      <c r="AMF584" s="263"/>
      <c r="AMG584" s="263"/>
      <c r="AMH584" s="263"/>
      <c r="AMI584" s="263"/>
      <c r="AMJ584" s="263"/>
      <c r="AMK584" s="263"/>
      <c r="AML584" s="263"/>
      <c r="AMM584" s="263"/>
      <c r="AMN584" s="263"/>
      <c r="AMO584" s="263"/>
      <c r="AMP584" s="263"/>
      <c r="AMQ584" s="263"/>
      <c r="AMR584" s="263"/>
      <c r="AMS584" s="263"/>
      <c r="AMT584" s="263"/>
      <c r="AMU584" s="263"/>
      <c r="AMV584" s="263"/>
      <c r="AMW584" s="263"/>
      <c r="AMX584" s="263"/>
      <c r="AMY584" s="263"/>
      <c r="AMZ584" s="263"/>
      <c r="ANA584" s="263"/>
      <c r="ANB584" s="263"/>
      <c r="ANC584" s="263"/>
      <c r="AND584" s="263"/>
      <c r="ANE584" s="263"/>
      <c r="ANF584" s="263"/>
      <c r="ANG584" s="263"/>
      <c r="ANH584" s="263"/>
      <c r="ANI584" s="263"/>
      <c r="ANJ584" s="263"/>
      <c r="ANK584" s="263"/>
      <c r="ANL584" s="263"/>
      <c r="ANM584" s="263"/>
      <c r="ANN584" s="263"/>
      <c r="ANO584" s="263"/>
      <c r="ANP584" s="263"/>
      <c r="ANQ584" s="263"/>
      <c r="ANR584" s="263"/>
      <c r="ANS584" s="263"/>
      <c r="ANT584" s="263"/>
      <c r="ANU584" s="263"/>
      <c r="ANV584" s="263"/>
      <c r="ANW584" s="263"/>
      <c r="ANX584" s="263"/>
      <c r="ANY584" s="263"/>
      <c r="ANZ584" s="263"/>
      <c r="AOA584" s="263"/>
      <c r="AOB584" s="263"/>
      <c r="AOC584" s="263"/>
      <c r="AOD584" s="263"/>
      <c r="AOE584" s="263"/>
      <c r="AOF584" s="263"/>
      <c r="AOG584" s="263"/>
      <c r="AOH584" s="263"/>
      <c r="AOI584" s="263"/>
      <c r="AOJ584" s="263"/>
      <c r="AOK584" s="263"/>
      <c r="AOL584" s="263"/>
      <c r="AOM584" s="263"/>
      <c r="AON584" s="263"/>
      <c r="AOO584" s="263"/>
      <c r="AOP584" s="263"/>
      <c r="AOQ584" s="263"/>
      <c r="AOR584" s="263"/>
      <c r="AOS584" s="263"/>
      <c r="AOT584" s="263"/>
      <c r="AOU584" s="263"/>
    </row>
    <row r="585" spans="1:1087" s="264" customFormat="1">
      <c r="A585" s="332"/>
      <c r="B585" s="328"/>
      <c r="C585" s="292"/>
      <c r="D585" s="292"/>
      <c r="E585" s="292"/>
      <c r="F585" s="333"/>
      <c r="G585" s="334"/>
      <c r="H585" s="334"/>
      <c r="I585" s="335"/>
      <c r="J585" s="292"/>
      <c r="K585" s="336"/>
      <c r="L585" s="292"/>
      <c r="N585" s="263"/>
      <c r="O585" s="263"/>
      <c r="P585" s="263"/>
      <c r="Q585" s="263"/>
      <c r="R585" s="263"/>
      <c r="S585" s="263"/>
      <c r="T585" s="263"/>
      <c r="U585" s="263"/>
      <c r="V585" s="263"/>
      <c r="W585" s="263"/>
      <c r="X585" s="263"/>
      <c r="Y585" s="263"/>
      <c r="Z585" s="263"/>
      <c r="AA585" s="263"/>
      <c r="AB585" s="263"/>
      <c r="AC585" s="263"/>
      <c r="AD585" s="263"/>
      <c r="AE585" s="263"/>
      <c r="AF585" s="263"/>
      <c r="AG585" s="263"/>
      <c r="AH585" s="263"/>
      <c r="AI585" s="263"/>
      <c r="AJ585" s="263"/>
      <c r="AK585" s="263"/>
      <c r="AL585" s="263"/>
      <c r="AM585" s="263"/>
      <c r="AN585" s="263"/>
      <c r="AO585" s="263"/>
      <c r="AP585" s="263"/>
      <c r="AQ585" s="263"/>
      <c r="AR585" s="263"/>
      <c r="AS585" s="263"/>
      <c r="AT585" s="263"/>
      <c r="AU585" s="263"/>
      <c r="AV585" s="263"/>
      <c r="AW585" s="263"/>
      <c r="AX585" s="263"/>
      <c r="AY585" s="263"/>
      <c r="AZ585" s="263"/>
      <c r="BA585" s="263"/>
      <c r="BB585" s="263"/>
      <c r="BC585" s="263"/>
      <c r="BD585" s="263"/>
      <c r="BE585" s="263"/>
      <c r="BF585" s="263"/>
      <c r="BG585" s="263"/>
      <c r="BH585" s="263"/>
      <c r="BI585" s="263"/>
      <c r="BJ585" s="263"/>
      <c r="BK585" s="263"/>
      <c r="BL585" s="263"/>
      <c r="BM585" s="263"/>
      <c r="BN585" s="263"/>
      <c r="BO585" s="263"/>
      <c r="BP585" s="263"/>
      <c r="BQ585" s="263"/>
      <c r="BR585" s="263"/>
      <c r="BS585" s="263"/>
      <c r="BT585" s="263"/>
      <c r="BU585" s="263"/>
      <c r="BV585" s="263"/>
      <c r="BW585" s="263"/>
      <c r="BX585" s="263"/>
      <c r="BY585" s="263"/>
      <c r="BZ585" s="263"/>
      <c r="CA585" s="263"/>
      <c r="CB585" s="263"/>
      <c r="CC585" s="263"/>
      <c r="CD585" s="263"/>
      <c r="CE585" s="263"/>
      <c r="CF585" s="263"/>
      <c r="CG585" s="263"/>
      <c r="CH585" s="263"/>
      <c r="CI585" s="263"/>
      <c r="CJ585" s="263"/>
      <c r="CK585" s="263"/>
      <c r="CL585" s="263"/>
      <c r="CM585" s="263"/>
      <c r="CN585" s="263"/>
      <c r="CO585" s="263"/>
      <c r="CP585" s="263"/>
      <c r="CQ585" s="263"/>
      <c r="CR585" s="263"/>
      <c r="CS585" s="263"/>
      <c r="CT585" s="263"/>
      <c r="CU585" s="263"/>
      <c r="CV585" s="263"/>
      <c r="CW585" s="263"/>
      <c r="CX585" s="263"/>
      <c r="CY585" s="263"/>
      <c r="CZ585" s="263"/>
      <c r="DA585" s="263"/>
      <c r="DB585" s="263"/>
      <c r="DC585" s="263"/>
      <c r="DD585" s="263"/>
      <c r="DE585" s="263"/>
      <c r="DF585" s="263"/>
      <c r="DG585" s="263"/>
      <c r="DH585" s="263"/>
      <c r="DI585" s="263"/>
      <c r="DJ585" s="263"/>
      <c r="DK585" s="263"/>
      <c r="DL585" s="263"/>
      <c r="DM585" s="263"/>
      <c r="DN585" s="263"/>
      <c r="DO585" s="263"/>
      <c r="DP585" s="263"/>
      <c r="DQ585" s="263"/>
      <c r="DR585" s="263"/>
      <c r="DS585" s="263"/>
      <c r="DT585" s="263"/>
      <c r="DU585" s="263"/>
      <c r="DV585" s="263"/>
      <c r="DW585" s="263"/>
      <c r="DX585" s="263"/>
      <c r="DY585" s="263"/>
      <c r="DZ585" s="263"/>
      <c r="EA585" s="263"/>
      <c r="EB585" s="263"/>
      <c r="EC585" s="263"/>
      <c r="ED585" s="263"/>
      <c r="EE585" s="263"/>
      <c r="EF585" s="263"/>
      <c r="EG585" s="263"/>
      <c r="EH585" s="263"/>
      <c r="EI585" s="263"/>
      <c r="EJ585" s="263"/>
      <c r="EK585" s="263"/>
      <c r="EL585" s="263"/>
      <c r="EM585" s="263"/>
      <c r="EN585" s="263"/>
      <c r="EO585" s="263"/>
      <c r="EP585" s="263"/>
      <c r="EQ585" s="263"/>
      <c r="ER585" s="263"/>
      <c r="ES585" s="263"/>
      <c r="ET585" s="263"/>
      <c r="EU585" s="263"/>
      <c r="EV585" s="263"/>
      <c r="EW585" s="263"/>
      <c r="EX585" s="263"/>
      <c r="EY585" s="263"/>
      <c r="EZ585" s="263"/>
      <c r="FA585" s="263"/>
      <c r="FB585" s="263"/>
      <c r="FC585" s="263"/>
      <c r="FD585" s="263"/>
      <c r="FE585" s="263"/>
      <c r="FF585" s="263"/>
      <c r="FG585" s="263"/>
      <c r="FH585" s="263"/>
      <c r="FI585" s="263"/>
      <c r="FJ585" s="263"/>
      <c r="FK585" s="263"/>
      <c r="FL585" s="263"/>
      <c r="FM585" s="263"/>
      <c r="FN585" s="263"/>
      <c r="FO585" s="263"/>
      <c r="FP585" s="263"/>
      <c r="FQ585" s="263"/>
      <c r="FR585" s="263"/>
      <c r="FS585" s="263"/>
      <c r="FT585" s="263"/>
      <c r="FU585" s="263"/>
      <c r="FV585" s="263"/>
      <c r="FW585" s="263"/>
      <c r="FX585" s="263"/>
      <c r="FY585" s="263"/>
      <c r="FZ585" s="263"/>
      <c r="GA585" s="263"/>
      <c r="GB585" s="263"/>
      <c r="GC585" s="263"/>
      <c r="GD585" s="263"/>
      <c r="GE585" s="263"/>
      <c r="GF585" s="263"/>
      <c r="GG585" s="263"/>
      <c r="GH585" s="263"/>
      <c r="GI585" s="263"/>
      <c r="GJ585" s="263"/>
      <c r="GK585" s="263"/>
      <c r="GL585" s="263"/>
      <c r="GM585" s="263"/>
      <c r="GN585" s="263"/>
      <c r="GO585" s="263"/>
      <c r="GP585" s="263"/>
      <c r="GQ585" s="263"/>
      <c r="GR585" s="263"/>
      <c r="GS585" s="263"/>
      <c r="GT585" s="263"/>
      <c r="GU585" s="263"/>
      <c r="GV585" s="263"/>
      <c r="GW585" s="263"/>
      <c r="GX585" s="263"/>
      <c r="GY585" s="263"/>
      <c r="GZ585" s="263"/>
      <c r="HA585" s="263"/>
      <c r="HB585" s="263"/>
      <c r="HC585" s="263"/>
      <c r="HD585" s="263"/>
      <c r="HE585" s="263"/>
      <c r="HF585" s="263"/>
      <c r="HG585" s="263"/>
      <c r="HH585" s="263"/>
      <c r="HI585" s="263"/>
      <c r="HJ585" s="263"/>
      <c r="HK585" s="263"/>
      <c r="HL585" s="263"/>
      <c r="HM585" s="263"/>
      <c r="HN585" s="263"/>
      <c r="HO585" s="263"/>
      <c r="HP585" s="263"/>
      <c r="HQ585" s="263"/>
      <c r="HR585" s="263"/>
      <c r="HS585" s="263"/>
      <c r="HT585" s="263"/>
      <c r="HU585" s="263"/>
      <c r="HV585" s="263"/>
      <c r="HW585" s="263"/>
      <c r="HX585" s="263"/>
      <c r="HY585" s="263"/>
      <c r="HZ585" s="263"/>
      <c r="IA585" s="263"/>
      <c r="IB585" s="263"/>
      <c r="IC585" s="263"/>
      <c r="ID585" s="263"/>
      <c r="IE585" s="263"/>
      <c r="IF585" s="263"/>
      <c r="IG585" s="263"/>
      <c r="IH585" s="263"/>
      <c r="II585" s="263"/>
      <c r="IJ585" s="263"/>
      <c r="IK585" s="263"/>
      <c r="IL585" s="263"/>
      <c r="IM585" s="263"/>
      <c r="IN585" s="263"/>
      <c r="IO585" s="263"/>
      <c r="IP585" s="263"/>
      <c r="IQ585" s="263"/>
      <c r="IR585" s="263"/>
      <c r="IS585" s="263"/>
      <c r="IT585" s="263"/>
      <c r="IU585" s="263"/>
      <c r="IV585" s="263"/>
      <c r="IW585" s="263"/>
      <c r="IX585" s="263"/>
      <c r="IY585" s="263"/>
      <c r="IZ585" s="263"/>
      <c r="JA585" s="263"/>
      <c r="JB585" s="263"/>
      <c r="JC585" s="263"/>
      <c r="JD585" s="263"/>
      <c r="JE585" s="263"/>
      <c r="JF585" s="263"/>
      <c r="JG585" s="263"/>
      <c r="JH585" s="263"/>
      <c r="JI585" s="263"/>
      <c r="JJ585" s="263"/>
      <c r="JK585" s="263"/>
      <c r="JL585" s="263"/>
      <c r="JM585" s="263"/>
      <c r="JN585" s="263"/>
      <c r="JO585" s="263"/>
      <c r="JP585" s="263"/>
      <c r="JQ585" s="263"/>
      <c r="JR585" s="263"/>
      <c r="JS585" s="263"/>
      <c r="JT585" s="263"/>
      <c r="JU585" s="263"/>
      <c r="JV585" s="263"/>
      <c r="JW585" s="263"/>
      <c r="JX585" s="263"/>
      <c r="JY585" s="263"/>
      <c r="JZ585" s="263"/>
      <c r="KA585" s="263"/>
      <c r="KB585" s="263"/>
      <c r="KC585" s="263"/>
      <c r="KD585" s="263"/>
      <c r="KE585" s="263"/>
      <c r="KF585" s="263"/>
      <c r="KG585" s="263"/>
      <c r="KH585" s="263"/>
      <c r="KI585" s="263"/>
      <c r="KJ585" s="263"/>
      <c r="KK585" s="263"/>
      <c r="KL585" s="263"/>
      <c r="KM585" s="263"/>
      <c r="KN585" s="263"/>
      <c r="KO585" s="263"/>
      <c r="KP585" s="263"/>
      <c r="KQ585" s="263"/>
      <c r="KR585" s="263"/>
      <c r="KS585" s="263"/>
      <c r="KT585" s="263"/>
      <c r="KU585" s="263"/>
      <c r="KV585" s="263"/>
      <c r="KW585" s="263"/>
      <c r="KX585" s="263"/>
      <c r="KY585" s="263"/>
      <c r="KZ585" s="263"/>
      <c r="LA585" s="263"/>
      <c r="LB585" s="263"/>
      <c r="LC585" s="263"/>
      <c r="LD585" s="263"/>
      <c r="LE585" s="263"/>
      <c r="LF585" s="263"/>
      <c r="LG585" s="263"/>
      <c r="LH585" s="263"/>
      <c r="LI585" s="263"/>
      <c r="LJ585" s="263"/>
      <c r="LK585" s="263"/>
      <c r="LL585" s="263"/>
      <c r="LM585" s="263"/>
      <c r="LN585" s="263"/>
      <c r="LO585" s="263"/>
      <c r="LP585" s="263"/>
      <c r="LQ585" s="263"/>
      <c r="LR585" s="263"/>
      <c r="LS585" s="263"/>
      <c r="LT585" s="263"/>
      <c r="LU585" s="263"/>
      <c r="LV585" s="263"/>
      <c r="LW585" s="263"/>
      <c r="LX585" s="263"/>
      <c r="LY585" s="263"/>
      <c r="LZ585" s="263"/>
      <c r="MA585" s="263"/>
      <c r="MB585" s="263"/>
      <c r="MC585" s="263"/>
      <c r="MD585" s="263"/>
      <c r="ME585" s="263"/>
      <c r="MF585" s="263"/>
      <c r="MG585" s="263"/>
      <c r="MH585" s="263"/>
      <c r="MI585" s="263"/>
      <c r="MJ585" s="263"/>
      <c r="MK585" s="263"/>
      <c r="ML585" s="263"/>
      <c r="MM585" s="263"/>
      <c r="MN585" s="263"/>
      <c r="MO585" s="263"/>
      <c r="MP585" s="263"/>
      <c r="MQ585" s="263"/>
      <c r="MR585" s="263"/>
      <c r="MS585" s="263"/>
      <c r="MT585" s="263"/>
      <c r="MU585" s="263"/>
      <c r="MV585" s="263"/>
      <c r="MW585" s="263"/>
      <c r="MX585" s="263"/>
      <c r="MY585" s="263"/>
      <c r="MZ585" s="263"/>
      <c r="NA585" s="263"/>
      <c r="NB585" s="263"/>
      <c r="NC585" s="263"/>
      <c r="ND585" s="263"/>
      <c r="NE585" s="263"/>
      <c r="NF585" s="263"/>
      <c r="NG585" s="263"/>
      <c r="NH585" s="263"/>
      <c r="NI585" s="263"/>
      <c r="NJ585" s="263"/>
      <c r="NK585" s="263"/>
      <c r="NL585" s="263"/>
      <c r="NM585" s="263"/>
      <c r="NN585" s="263"/>
      <c r="NO585" s="263"/>
      <c r="NP585" s="263"/>
      <c r="NQ585" s="263"/>
      <c r="NR585" s="263"/>
      <c r="NS585" s="263"/>
      <c r="NT585" s="263"/>
      <c r="NU585" s="263"/>
      <c r="NV585" s="263"/>
      <c r="NW585" s="263"/>
      <c r="NX585" s="263"/>
      <c r="NY585" s="263"/>
      <c r="NZ585" s="263"/>
      <c r="OA585" s="263"/>
      <c r="OB585" s="263"/>
      <c r="OC585" s="263"/>
      <c r="OD585" s="263"/>
      <c r="OE585" s="263"/>
      <c r="OF585" s="263"/>
      <c r="OG585" s="263"/>
      <c r="OH585" s="263"/>
      <c r="OI585" s="263"/>
      <c r="OJ585" s="263"/>
      <c r="OK585" s="263"/>
      <c r="OL585" s="263"/>
      <c r="OM585" s="263"/>
      <c r="ON585" s="263"/>
      <c r="OO585" s="263"/>
      <c r="OP585" s="263"/>
      <c r="OQ585" s="263"/>
      <c r="OR585" s="263"/>
      <c r="OS585" s="263"/>
      <c r="OT585" s="263"/>
      <c r="OU585" s="263"/>
      <c r="OV585" s="263"/>
      <c r="OW585" s="263"/>
      <c r="OX585" s="263"/>
      <c r="OY585" s="263"/>
      <c r="OZ585" s="263"/>
      <c r="PA585" s="263"/>
      <c r="PB585" s="263"/>
      <c r="PC585" s="263"/>
      <c r="PD585" s="263"/>
      <c r="PE585" s="263"/>
      <c r="PF585" s="263"/>
      <c r="PG585" s="263"/>
      <c r="PH585" s="263"/>
      <c r="PI585" s="263"/>
      <c r="PJ585" s="263"/>
      <c r="PK585" s="263"/>
      <c r="PL585" s="263"/>
      <c r="PM585" s="263"/>
      <c r="PN585" s="263"/>
      <c r="PO585" s="263"/>
      <c r="PP585" s="263"/>
      <c r="PQ585" s="263"/>
      <c r="PR585" s="263"/>
      <c r="PS585" s="263"/>
      <c r="PT585" s="263"/>
      <c r="PU585" s="263"/>
      <c r="PV585" s="263"/>
      <c r="PW585" s="263"/>
      <c r="PX585" s="263"/>
      <c r="PY585" s="263"/>
      <c r="PZ585" s="263"/>
      <c r="QA585" s="263"/>
      <c r="QB585" s="263"/>
      <c r="QC585" s="263"/>
      <c r="QD585" s="263"/>
      <c r="QE585" s="263"/>
      <c r="QF585" s="263"/>
      <c r="QG585" s="263"/>
      <c r="QH585" s="263"/>
      <c r="QI585" s="263"/>
      <c r="QJ585" s="263"/>
      <c r="QK585" s="263"/>
      <c r="QL585" s="263"/>
      <c r="QM585" s="263"/>
      <c r="QN585" s="263"/>
      <c r="QO585" s="263"/>
      <c r="QP585" s="263"/>
      <c r="QQ585" s="263"/>
      <c r="QR585" s="263"/>
      <c r="QS585" s="263"/>
      <c r="QT585" s="263"/>
      <c r="QU585" s="263"/>
      <c r="QV585" s="263"/>
      <c r="QW585" s="263"/>
      <c r="QX585" s="263"/>
      <c r="QY585" s="263"/>
      <c r="QZ585" s="263"/>
      <c r="RA585" s="263"/>
      <c r="RB585" s="263"/>
      <c r="RC585" s="263"/>
      <c r="RD585" s="263"/>
      <c r="RE585" s="263"/>
      <c r="RF585" s="263"/>
      <c r="RG585" s="263"/>
      <c r="RH585" s="263"/>
      <c r="RI585" s="263"/>
      <c r="RJ585" s="263"/>
      <c r="RK585" s="263"/>
      <c r="RL585" s="263"/>
      <c r="RM585" s="263"/>
      <c r="RN585" s="263"/>
      <c r="RO585" s="263"/>
      <c r="RP585" s="263"/>
      <c r="RQ585" s="263"/>
      <c r="RR585" s="263"/>
      <c r="RS585" s="263"/>
      <c r="RT585" s="263"/>
      <c r="RU585" s="263"/>
      <c r="RV585" s="263"/>
      <c r="RW585" s="263"/>
      <c r="RX585" s="263"/>
      <c r="RY585" s="263"/>
      <c r="RZ585" s="263"/>
      <c r="SA585" s="263"/>
      <c r="SB585" s="263"/>
      <c r="SC585" s="263"/>
      <c r="SD585" s="263"/>
      <c r="SE585" s="263"/>
      <c r="SF585" s="263"/>
      <c r="SG585" s="263"/>
      <c r="SH585" s="263"/>
      <c r="SI585" s="263"/>
      <c r="SJ585" s="263"/>
      <c r="SK585" s="263"/>
      <c r="SL585" s="263"/>
      <c r="SM585" s="263"/>
      <c r="SN585" s="263"/>
      <c r="SO585" s="263"/>
      <c r="SP585" s="263"/>
      <c r="SQ585" s="263"/>
      <c r="SR585" s="263"/>
      <c r="SS585" s="263"/>
      <c r="ST585" s="263"/>
      <c r="SU585" s="263"/>
      <c r="SV585" s="263"/>
      <c r="SW585" s="263"/>
      <c r="SX585" s="263"/>
      <c r="SY585" s="263"/>
      <c r="SZ585" s="263"/>
      <c r="TA585" s="263"/>
      <c r="TB585" s="263"/>
      <c r="TC585" s="263"/>
      <c r="TD585" s="263"/>
      <c r="TE585" s="263"/>
      <c r="TF585" s="263"/>
      <c r="TG585" s="263"/>
      <c r="TH585" s="263"/>
      <c r="TI585" s="263"/>
      <c r="TJ585" s="263"/>
      <c r="TK585" s="263"/>
      <c r="TL585" s="263"/>
      <c r="TM585" s="263"/>
      <c r="TN585" s="263"/>
      <c r="TO585" s="263"/>
      <c r="TP585" s="263"/>
      <c r="TQ585" s="263"/>
      <c r="TR585" s="263"/>
      <c r="TS585" s="263"/>
      <c r="TT585" s="263"/>
      <c r="TU585" s="263"/>
      <c r="TV585" s="263"/>
      <c r="TW585" s="263"/>
      <c r="TX585" s="263"/>
      <c r="TY585" s="263"/>
      <c r="TZ585" s="263"/>
      <c r="UA585" s="263"/>
      <c r="UB585" s="263"/>
      <c r="UC585" s="263"/>
      <c r="UD585" s="263"/>
      <c r="UE585" s="263"/>
      <c r="UF585" s="263"/>
      <c r="UG585" s="263"/>
      <c r="UH585" s="263"/>
      <c r="UI585" s="263"/>
      <c r="UJ585" s="263"/>
      <c r="UK585" s="263"/>
      <c r="UL585" s="263"/>
      <c r="UM585" s="263"/>
      <c r="UN585" s="263"/>
      <c r="UO585" s="263"/>
      <c r="UP585" s="263"/>
      <c r="UQ585" s="263"/>
      <c r="UR585" s="263"/>
      <c r="US585" s="263"/>
      <c r="UT585" s="263"/>
      <c r="UU585" s="263"/>
      <c r="UV585" s="263"/>
      <c r="UW585" s="263"/>
      <c r="UX585" s="263"/>
      <c r="UY585" s="263"/>
      <c r="UZ585" s="263"/>
      <c r="VA585" s="263"/>
      <c r="VB585" s="263"/>
      <c r="VC585" s="263"/>
      <c r="VD585" s="263"/>
      <c r="VE585" s="263"/>
      <c r="VF585" s="263"/>
      <c r="VG585" s="263"/>
      <c r="VH585" s="263"/>
      <c r="VI585" s="263"/>
      <c r="VJ585" s="263"/>
      <c r="VK585" s="263"/>
      <c r="VL585" s="263"/>
      <c r="VM585" s="263"/>
      <c r="VN585" s="263"/>
      <c r="VO585" s="263"/>
      <c r="VP585" s="263"/>
      <c r="VQ585" s="263"/>
      <c r="VR585" s="263"/>
      <c r="VS585" s="263"/>
      <c r="VT585" s="263"/>
      <c r="VU585" s="263"/>
      <c r="VV585" s="263"/>
      <c r="VW585" s="263"/>
      <c r="VX585" s="263"/>
      <c r="VY585" s="263"/>
      <c r="VZ585" s="263"/>
      <c r="WA585" s="263"/>
      <c r="WB585" s="263"/>
      <c r="WC585" s="263"/>
      <c r="WD585" s="263"/>
      <c r="WE585" s="263"/>
      <c r="WF585" s="263"/>
      <c r="WG585" s="263"/>
      <c r="WH585" s="263"/>
      <c r="WI585" s="263"/>
      <c r="WJ585" s="263"/>
      <c r="WK585" s="263"/>
      <c r="WL585" s="263"/>
      <c r="WM585" s="263"/>
      <c r="WN585" s="263"/>
      <c r="WO585" s="263"/>
      <c r="WP585" s="263"/>
      <c r="WQ585" s="263"/>
      <c r="WR585" s="263"/>
      <c r="WS585" s="263"/>
      <c r="WT585" s="263"/>
      <c r="WU585" s="263"/>
      <c r="WV585" s="263"/>
      <c r="WW585" s="263"/>
      <c r="WX585" s="263"/>
      <c r="WY585" s="263"/>
      <c r="WZ585" s="263"/>
      <c r="XA585" s="263"/>
      <c r="XB585" s="263"/>
      <c r="XC585" s="263"/>
      <c r="XD585" s="263"/>
      <c r="XE585" s="263"/>
      <c r="XF585" s="263"/>
      <c r="XG585" s="263"/>
      <c r="XH585" s="263"/>
      <c r="XI585" s="263"/>
      <c r="XJ585" s="263"/>
      <c r="XK585" s="263"/>
      <c r="XL585" s="263"/>
      <c r="XM585" s="263"/>
      <c r="XN585" s="263"/>
      <c r="XO585" s="263"/>
      <c r="XP585" s="263"/>
      <c r="XQ585" s="263"/>
      <c r="XR585" s="263"/>
      <c r="XS585" s="263"/>
      <c r="XT585" s="263"/>
      <c r="XU585" s="263"/>
      <c r="XV585" s="263"/>
      <c r="XW585" s="263"/>
      <c r="XX585" s="263"/>
      <c r="XY585" s="263"/>
      <c r="XZ585" s="263"/>
      <c r="YA585" s="263"/>
      <c r="YB585" s="263"/>
      <c r="YC585" s="263"/>
      <c r="YD585" s="263"/>
      <c r="YE585" s="263"/>
      <c r="YF585" s="263"/>
      <c r="YG585" s="263"/>
      <c r="YH585" s="263"/>
      <c r="YI585" s="263"/>
      <c r="YJ585" s="263"/>
      <c r="YK585" s="263"/>
      <c r="YL585" s="263"/>
      <c r="YM585" s="263"/>
      <c r="YN585" s="263"/>
      <c r="YO585" s="263"/>
      <c r="YP585" s="263"/>
      <c r="YQ585" s="263"/>
      <c r="YR585" s="263"/>
      <c r="YS585" s="263"/>
      <c r="YT585" s="263"/>
      <c r="YU585" s="263"/>
      <c r="YV585" s="263"/>
      <c r="YW585" s="263"/>
      <c r="YX585" s="263"/>
      <c r="YY585" s="263"/>
      <c r="YZ585" s="263"/>
      <c r="ZA585" s="263"/>
      <c r="ZB585" s="263"/>
      <c r="ZC585" s="263"/>
      <c r="ZD585" s="263"/>
      <c r="ZE585" s="263"/>
      <c r="ZF585" s="263"/>
      <c r="ZG585" s="263"/>
      <c r="ZH585" s="263"/>
      <c r="ZI585" s="263"/>
      <c r="ZJ585" s="263"/>
      <c r="ZK585" s="263"/>
      <c r="ZL585" s="263"/>
      <c r="ZM585" s="263"/>
      <c r="ZN585" s="263"/>
      <c r="ZO585" s="263"/>
      <c r="ZP585" s="263"/>
      <c r="ZQ585" s="263"/>
      <c r="ZR585" s="263"/>
      <c r="ZS585" s="263"/>
      <c r="ZT585" s="263"/>
      <c r="ZU585" s="263"/>
      <c r="ZV585" s="263"/>
      <c r="ZW585" s="263"/>
      <c r="ZX585" s="263"/>
      <c r="ZY585" s="263"/>
      <c r="ZZ585" s="263"/>
      <c r="AAA585" s="263"/>
      <c r="AAB585" s="263"/>
      <c r="AAC585" s="263"/>
      <c r="AAD585" s="263"/>
      <c r="AAE585" s="263"/>
      <c r="AAF585" s="263"/>
      <c r="AAG585" s="263"/>
      <c r="AAH585" s="263"/>
      <c r="AAI585" s="263"/>
      <c r="AAJ585" s="263"/>
      <c r="AAK585" s="263"/>
      <c r="AAL585" s="263"/>
      <c r="AAM585" s="263"/>
      <c r="AAN585" s="263"/>
      <c r="AAO585" s="263"/>
      <c r="AAP585" s="263"/>
      <c r="AAQ585" s="263"/>
      <c r="AAR585" s="263"/>
      <c r="AAS585" s="263"/>
      <c r="AAT585" s="263"/>
      <c r="AAU585" s="263"/>
      <c r="AAV585" s="263"/>
      <c r="AAW585" s="263"/>
      <c r="AAX585" s="263"/>
      <c r="AAY585" s="263"/>
      <c r="AAZ585" s="263"/>
      <c r="ABA585" s="263"/>
      <c r="ABB585" s="263"/>
      <c r="ABC585" s="263"/>
      <c r="ABD585" s="263"/>
      <c r="ABE585" s="263"/>
      <c r="ABF585" s="263"/>
      <c r="ABG585" s="263"/>
      <c r="ABH585" s="263"/>
      <c r="ABI585" s="263"/>
      <c r="ABJ585" s="263"/>
      <c r="ABK585" s="263"/>
      <c r="ABL585" s="263"/>
      <c r="ABM585" s="263"/>
      <c r="ABN585" s="263"/>
      <c r="ABO585" s="263"/>
      <c r="ABP585" s="263"/>
      <c r="ABQ585" s="263"/>
      <c r="ABR585" s="263"/>
      <c r="ABS585" s="263"/>
      <c r="ABT585" s="263"/>
      <c r="ABU585" s="263"/>
      <c r="ABV585" s="263"/>
      <c r="ABW585" s="263"/>
      <c r="ABX585" s="263"/>
      <c r="ABY585" s="263"/>
      <c r="ABZ585" s="263"/>
      <c r="ACA585" s="263"/>
      <c r="ACB585" s="263"/>
      <c r="ACC585" s="263"/>
      <c r="ACD585" s="263"/>
      <c r="ACE585" s="263"/>
      <c r="ACF585" s="263"/>
      <c r="ACG585" s="263"/>
      <c r="ACH585" s="263"/>
      <c r="ACI585" s="263"/>
      <c r="ACJ585" s="263"/>
      <c r="ACK585" s="263"/>
      <c r="ACL585" s="263"/>
      <c r="ACM585" s="263"/>
      <c r="ACN585" s="263"/>
      <c r="ACO585" s="263"/>
      <c r="ACP585" s="263"/>
      <c r="ACQ585" s="263"/>
      <c r="ACR585" s="263"/>
      <c r="ACS585" s="263"/>
      <c r="ACT585" s="263"/>
      <c r="ACU585" s="263"/>
      <c r="ACV585" s="263"/>
      <c r="ACW585" s="263"/>
      <c r="ACX585" s="263"/>
      <c r="ACY585" s="263"/>
      <c r="ACZ585" s="263"/>
      <c r="ADA585" s="263"/>
      <c r="ADB585" s="263"/>
      <c r="ADC585" s="263"/>
      <c r="ADD585" s="263"/>
      <c r="ADE585" s="263"/>
      <c r="ADF585" s="263"/>
      <c r="ADG585" s="263"/>
      <c r="ADH585" s="263"/>
      <c r="ADI585" s="263"/>
      <c r="ADJ585" s="263"/>
      <c r="ADK585" s="263"/>
      <c r="ADL585" s="263"/>
      <c r="ADM585" s="263"/>
      <c r="ADN585" s="263"/>
      <c r="ADO585" s="263"/>
      <c r="ADP585" s="263"/>
      <c r="ADQ585" s="263"/>
      <c r="ADR585" s="263"/>
      <c r="ADS585" s="263"/>
      <c r="ADT585" s="263"/>
      <c r="ADU585" s="263"/>
      <c r="ADV585" s="263"/>
      <c r="ADW585" s="263"/>
      <c r="ADX585" s="263"/>
      <c r="ADY585" s="263"/>
      <c r="ADZ585" s="263"/>
      <c r="AEA585" s="263"/>
      <c r="AEB585" s="263"/>
      <c r="AEC585" s="263"/>
      <c r="AED585" s="263"/>
      <c r="AEE585" s="263"/>
      <c r="AEF585" s="263"/>
      <c r="AEG585" s="263"/>
      <c r="AEH585" s="263"/>
      <c r="AEI585" s="263"/>
      <c r="AEJ585" s="263"/>
      <c r="AEK585" s="263"/>
      <c r="AEL585" s="263"/>
      <c r="AEM585" s="263"/>
      <c r="AEN585" s="263"/>
      <c r="AEO585" s="263"/>
      <c r="AEP585" s="263"/>
      <c r="AEQ585" s="263"/>
      <c r="AER585" s="263"/>
      <c r="AES585" s="263"/>
      <c r="AET585" s="263"/>
      <c r="AEU585" s="263"/>
      <c r="AEV585" s="263"/>
      <c r="AEW585" s="263"/>
      <c r="AEX585" s="263"/>
      <c r="AEY585" s="263"/>
      <c r="AEZ585" s="263"/>
      <c r="AFA585" s="263"/>
      <c r="AFB585" s="263"/>
      <c r="AFC585" s="263"/>
      <c r="AFD585" s="263"/>
      <c r="AFE585" s="263"/>
      <c r="AFF585" s="263"/>
      <c r="AFG585" s="263"/>
      <c r="AFH585" s="263"/>
      <c r="AFI585" s="263"/>
      <c r="AFJ585" s="263"/>
      <c r="AFK585" s="263"/>
      <c r="AFL585" s="263"/>
      <c r="AFM585" s="263"/>
      <c r="AFN585" s="263"/>
      <c r="AFO585" s="263"/>
      <c r="AFP585" s="263"/>
      <c r="AFQ585" s="263"/>
      <c r="AFR585" s="263"/>
      <c r="AFS585" s="263"/>
      <c r="AFT585" s="263"/>
      <c r="AFU585" s="263"/>
      <c r="AFV585" s="263"/>
      <c r="AFW585" s="263"/>
      <c r="AFX585" s="263"/>
      <c r="AFY585" s="263"/>
      <c r="AFZ585" s="263"/>
      <c r="AGA585" s="263"/>
      <c r="AGB585" s="263"/>
      <c r="AGC585" s="263"/>
      <c r="AGD585" s="263"/>
      <c r="AGE585" s="263"/>
      <c r="AGF585" s="263"/>
      <c r="AGG585" s="263"/>
      <c r="AGH585" s="263"/>
      <c r="AGI585" s="263"/>
      <c r="AGJ585" s="263"/>
      <c r="AGK585" s="263"/>
      <c r="AGL585" s="263"/>
      <c r="AGM585" s="263"/>
      <c r="AGN585" s="263"/>
      <c r="AGO585" s="263"/>
      <c r="AGP585" s="263"/>
      <c r="AGQ585" s="263"/>
      <c r="AGR585" s="263"/>
      <c r="AGS585" s="263"/>
      <c r="AGT585" s="263"/>
      <c r="AGU585" s="263"/>
      <c r="AGV585" s="263"/>
      <c r="AGW585" s="263"/>
      <c r="AGX585" s="263"/>
      <c r="AGY585" s="263"/>
      <c r="AGZ585" s="263"/>
      <c r="AHA585" s="263"/>
      <c r="AHB585" s="263"/>
      <c r="AHC585" s="263"/>
      <c r="AHD585" s="263"/>
      <c r="AHE585" s="263"/>
      <c r="AHF585" s="263"/>
      <c r="AHG585" s="263"/>
      <c r="AHH585" s="263"/>
      <c r="AHI585" s="263"/>
      <c r="AHJ585" s="263"/>
      <c r="AHK585" s="263"/>
      <c r="AHL585" s="263"/>
      <c r="AHM585" s="263"/>
      <c r="AHN585" s="263"/>
      <c r="AHO585" s="263"/>
      <c r="AHP585" s="263"/>
      <c r="AHQ585" s="263"/>
      <c r="AHR585" s="263"/>
      <c r="AHS585" s="263"/>
      <c r="AHT585" s="263"/>
      <c r="AHU585" s="263"/>
      <c r="AHV585" s="263"/>
      <c r="AHW585" s="263"/>
      <c r="AHX585" s="263"/>
      <c r="AHY585" s="263"/>
      <c r="AHZ585" s="263"/>
      <c r="AIA585" s="263"/>
      <c r="AIB585" s="263"/>
      <c r="AIC585" s="263"/>
      <c r="AID585" s="263"/>
      <c r="AIE585" s="263"/>
      <c r="AIF585" s="263"/>
      <c r="AIG585" s="263"/>
      <c r="AIH585" s="263"/>
      <c r="AII585" s="263"/>
      <c r="AIJ585" s="263"/>
      <c r="AIK585" s="263"/>
      <c r="AIL585" s="263"/>
      <c r="AIM585" s="263"/>
      <c r="AIN585" s="263"/>
      <c r="AIO585" s="263"/>
      <c r="AIP585" s="263"/>
      <c r="AIQ585" s="263"/>
      <c r="AIR585" s="263"/>
      <c r="AIS585" s="263"/>
      <c r="AIT585" s="263"/>
      <c r="AIU585" s="263"/>
      <c r="AIV585" s="263"/>
      <c r="AIW585" s="263"/>
      <c r="AIX585" s="263"/>
      <c r="AIY585" s="263"/>
      <c r="AIZ585" s="263"/>
      <c r="AJA585" s="263"/>
      <c r="AJB585" s="263"/>
      <c r="AJC585" s="263"/>
      <c r="AJD585" s="263"/>
      <c r="AJE585" s="263"/>
      <c r="AJF585" s="263"/>
      <c r="AJG585" s="263"/>
      <c r="AJH585" s="263"/>
      <c r="AJI585" s="263"/>
      <c r="AJJ585" s="263"/>
      <c r="AJK585" s="263"/>
      <c r="AJL585" s="263"/>
      <c r="AJM585" s="263"/>
      <c r="AJN585" s="263"/>
      <c r="AJO585" s="263"/>
      <c r="AJP585" s="263"/>
      <c r="AJQ585" s="263"/>
      <c r="AJR585" s="263"/>
      <c r="AJS585" s="263"/>
      <c r="AJT585" s="263"/>
      <c r="AJU585" s="263"/>
      <c r="AJV585" s="263"/>
      <c r="AJW585" s="263"/>
      <c r="AJX585" s="263"/>
      <c r="AJY585" s="263"/>
      <c r="AJZ585" s="263"/>
      <c r="AKA585" s="263"/>
      <c r="AKB585" s="263"/>
      <c r="AKC585" s="263"/>
      <c r="AKD585" s="263"/>
      <c r="AKE585" s="263"/>
      <c r="AKF585" s="263"/>
      <c r="AKG585" s="263"/>
      <c r="AKH585" s="263"/>
      <c r="AKI585" s="263"/>
      <c r="AKJ585" s="263"/>
      <c r="AKK585" s="263"/>
      <c r="AKL585" s="263"/>
      <c r="AKM585" s="263"/>
      <c r="AKN585" s="263"/>
      <c r="AKO585" s="263"/>
      <c r="AKP585" s="263"/>
      <c r="AKQ585" s="263"/>
      <c r="AKR585" s="263"/>
      <c r="AKS585" s="263"/>
      <c r="AKT585" s="263"/>
      <c r="AKU585" s="263"/>
      <c r="AKV585" s="263"/>
      <c r="AKW585" s="263"/>
      <c r="AKX585" s="263"/>
      <c r="AKY585" s="263"/>
      <c r="AKZ585" s="263"/>
      <c r="ALA585" s="263"/>
      <c r="ALB585" s="263"/>
      <c r="ALC585" s="263"/>
      <c r="ALD585" s="263"/>
      <c r="ALE585" s="263"/>
      <c r="ALF585" s="263"/>
      <c r="ALG585" s="263"/>
      <c r="ALH585" s="263"/>
      <c r="ALI585" s="263"/>
      <c r="ALJ585" s="263"/>
      <c r="ALK585" s="263"/>
      <c r="ALL585" s="263"/>
      <c r="ALM585" s="263"/>
      <c r="ALN585" s="263"/>
      <c r="ALO585" s="263"/>
      <c r="ALP585" s="263"/>
      <c r="ALQ585" s="263"/>
      <c r="ALR585" s="263"/>
      <c r="ALS585" s="263"/>
      <c r="ALT585" s="263"/>
      <c r="ALU585" s="263"/>
      <c r="ALV585" s="263"/>
      <c r="ALW585" s="263"/>
      <c r="ALX585" s="263"/>
      <c r="ALY585" s="263"/>
      <c r="ALZ585" s="263"/>
      <c r="AMA585" s="263"/>
      <c r="AMB585" s="263"/>
      <c r="AMC585" s="263"/>
      <c r="AMD585" s="263"/>
      <c r="AME585" s="263"/>
      <c r="AMF585" s="263"/>
      <c r="AMG585" s="263"/>
      <c r="AMH585" s="263"/>
      <c r="AMI585" s="263"/>
      <c r="AMJ585" s="263"/>
      <c r="AMK585" s="263"/>
      <c r="AML585" s="263"/>
      <c r="AMM585" s="263"/>
      <c r="AMN585" s="263"/>
      <c r="AMO585" s="263"/>
      <c r="AMP585" s="263"/>
      <c r="AMQ585" s="263"/>
      <c r="AMR585" s="263"/>
      <c r="AMS585" s="263"/>
      <c r="AMT585" s="263"/>
      <c r="AMU585" s="263"/>
      <c r="AMV585" s="263"/>
      <c r="AMW585" s="263"/>
      <c r="AMX585" s="263"/>
      <c r="AMY585" s="263"/>
      <c r="AMZ585" s="263"/>
      <c r="ANA585" s="263"/>
      <c r="ANB585" s="263"/>
      <c r="ANC585" s="263"/>
      <c r="AND585" s="263"/>
      <c r="ANE585" s="263"/>
      <c r="ANF585" s="263"/>
      <c r="ANG585" s="263"/>
      <c r="ANH585" s="263"/>
      <c r="ANI585" s="263"/>
      <c r="ANJ585" s="263"/>
      <c r="ANK585" s="263"/>
      <c r="ANL585" s="263"/>
      <c r="ANM585" s="263"/>
      <c r="ANN585" s="263"/>
      <c r="ANO585" s="263"/>
      <c r="ANP585" s="263"/>
      <c r="ANQ585" s="263"/>
      <c r="ANR585" s="263"/>
      <c r="ANS585" s="263"/>
      <c r="ANT585" s="263"/>
      <c r="ANU585" s="263"/>
      <c r="ANV585" s="263"/>
      <c r="ANW585" s="263"/>
      <c r="ANX585" s="263"/>
      <c r="ANY585" s="263"/>
      <c r="ANZ585" s="263"/>
      <c r="AOA585" s="263"/>
      <c r="AOB585" s="263"/>
      <c r="AOC585" s="263"/>
      <c r="AOD585" s="263"/>
      <c r="AOE585" s="263"/>
      <c r="AOF585" s="263"/>
      <c r="AOG585" s="263"/>
      <c r="AOH585" s="263"/>
      <c r="AOI585" s="263"/>
      <c r="AOJ585" s="263"/>
      <c r="AOK585" s="263"/>
      <c r="AOL585" s="263"/>
      <c r="AOM585" s="263"/>
      <c r="AON585" s="263"/>
      <c r="AOO585" s="263"/>
      <c r="AOP585" s="263"/>
      <c r="AOQ585" s="263"/>
      <c r="AOR585" s="263"/>
      <c r="AOS585" s="263"/>
      <c r="AOT585" s="263"/>
      <c r="AOU585" s="263"/>
    </row>
    <row r="586" spans="1:1087" s="264" customFormat="1">
      <c r="A586" s="332"/>
      <c r="B586" s="328"/>
      <c r="C586" s="292"/>
      <c r="D586" s="292"/>
      <c r="E586" s="292"/>
      <c r="F586" s="333"/>
      <c r="G586" s="334"/>
      <c r="H586" s="334"/>
      <c r="I586" s="335"/>
      <c r="J586" s="292"/>
      <c r="K586" s="336"/>
      <c r="L586" s="292"/>
      <c r="N586" s="263"/>
      <c r="O586" s="263"/>
      <c r="P586" s="263"/>
      <c r="Q586" s="263"/>
      <c r="R586" s="263"/>
      <c r="S586" s="263"/>
      <c r="T586" s="263"/>
      <c r="U586" s="263"/>
      <c r="V586" s="263"/>
      <c r="W586" s="263"/>
      <c r="X586" s="263"/>
      <c r="Y586" s="263"/>
      <c r="Z586" s="263"/>
      <c r="AA586" s="263"/>
      <c r="AB586" s="263"/>
      <c r="AC586" s="263"/>
      <c r="AD586" s="263"/>
      <c r="AE586" s="263"/>
      <c r="AF586" s="263"/>
      <c r="AG586" s="263"/>
      <c r="AH586" s="263"/>
      <c r="AI586" s="263"/>
      <c r="AJ586" s="263"/>
      <c r="AK586" s="263"/>
      <c r="AL586" s="263"/>
      <c r="AM586" s="263"/>
      <c r="AN586" s="263"/>
      <c r="AO586" s="263"/>
      <c r="AP586" s="263"/>
      <c r="AQ586" s="263"/>
      <c r="AR586" s="263"/>
      <c r="AS586" s="263"/>
      <c r="AT586" s="263"/>
      <c r="AU586" s="263"/>
      <c r="AV586" s="263"/>
      <c r="AW586" s="263"/>
      <c r="AX586" s="263"/>
      <c r="AY586" s="263"/>
      <c r="AZ586" s="263"/>
      <c r="BA586" s="263"/>
      <c r="BB586" s="263"/>
      <c r="BC586" s="263"/>
      <c r="BD586" s="263"/>
      <c r="BE586" s="263"/>
      <c r="BF586" s="263"/>
      <c r="BG586" s="263"/>
      <c r="BH586" s="263"/>
      <c r="BI586" s="263"/>
      <c r="BJ586" s="263"/>
      <c r="BK586" s="263"/>
      <c r="BL586" s="263"/>
      <c r="BM586" s="263"/>
      <c r="BN586" s="263"/>
      <c r="BO586" s="263"/>
      <c r="BP586" s="263"/>
      <c r="BQ586" s="263"/>
      <c r="BR586" s="263"/>
      <c r="BS586" s="263"/>
      <c r="BT586" s="263"/>
      <c r="BU586" s="263"/>
      <c r="BV586" s="263"/>
      <c r="BW586" s="263"/>
      <c r="BX586" s="263"/>
      <c r="BY586" s="263"/>
      <c r="BZ586" s="263"/>
      <c r="CA586" s="263"/>
      <c r="CB586" s="263"/>
      <c r="CC586" s="263"/>
      <c r="CD586" s="263"/>
      <c r="CE586" s="263"/>
      <c r="CF586" s="263"/>
      <c r="CG586" s="263"/>
      <c r="CH586" s="263"/>
      <c r="CI586" s="263"/>
      <c r="CJ586" s="263"/>
      <c r="CK586" s="263"/>
      <c r="CL586" s="263"/>
      <c r="CM586" s="263"/>
      <c r="CN586" s="263"/>
      <c r="CO586" s="263"/>
      <c r="CP586" s="263"/>
      <c r="CQ586" s="263"/>
      <c r="CR586" s="263"/>
      <c r="CS586" s="263"/>
      <c r="CT586" s="263"/>
      <c r="CU586" s="263"/>
      <c r="CV586" s="263"/>
      <c r="CW586" s="263"/>
      <c r="CX586" s="263"/>
      <c r="CY586" s="263"/>
      <c r="CZ586" s="263"/>
      <c r="DA586" s="263"/>
      <c r="DB586" s="263"/>
      <c r="DC586" s="263"/>
      <c r="DD586" s="263"/>
      <c r="DE586" s="263"/>
      <c r="DF586" s="263"/>
      <c r="DG586" s="263"/>
      <c r="DH586" s="263"/>
      <c r="DI586" s="263"/>
      <c r="DJ586" s="263"/>
      <c r="DK586" s="263"/>
      <c r="DL586" s="263"/>
      <c r="DM586" s="263"/>
      <c r="DN586" s="263"/>
      <c r="DO586" s="263"/>
      <c r="DP586" s="263"/>
      <c r="DQ586" s="263"/>
      <c r="DR586" s="263"/>
      <c r="DS586" s="263"/>
      <c r="DT586" s="263"/>
      <c r="DU586" s="263"/>
      <c r="DV586" s="263"/>
      <c r="DW586" s="263"/>
      <c r="DX586" s="263"/>
      <c r="DY586" s="263"/>
      <c r="DZ586" s="263"/>
      <c r="EA586" s="263"/>
      <c r="EB586" s="263"/>
      <c r="EC586" s="263"/>
      <c r="ED586" s="263"/>
      <c r="EE586" s="263"/>
      <c r="EF586" s="263"/>
      <c r="EG586" s="263"/>
      <c r="EH586" s="263"/>
      <c r="EI586" s="263"/>
      <c r="EJ586" s="263"/>
      <c r="EK586" s="263"/>
      <c r="EL586" s="263"/>
      <c r="EM586" s="263"/>
      <c r="EN586" s="263"/>
      <c r="EO586" s="263"/>
      <c r="EP586" s="263"/>
      <c r="EQ586" s="263"/>
      <c r="ER586" s="263"/>
      <c r="ES586" s="263"/>
      <c r="ET586" s="263"/>
      <c r="EU586" s="263"/>
      <c r="EV586" s="263"/>
      <c r="EW586" s="263"/>
      <c r="EX586" s="263"/>
      <c r="EY586" s="263"/>
      <c r="EZ586" s="263"/>
      <c r="FA586" s="263"/>
      <c r="FB586" s="263"/>
      <c r="FC586" s="263"/>
      <c r="FD586" s="263"/>
      <c r="FE586" s="263"/>
      <c r="FF586" s="263"/>
      <c r="FG586" s="263"/>
      <c r="FH586" s="263"/>
      <c r="FI586" s="263"/>
      <c r="FJ586" s="263"/>
      <c r="FK586" s="263"/>
      <c r="FL586" s="263"/>
      <c r="FM586" s="263"/>
      <c r="FN586" s="263"/>
      <c r="FO586" s="263"/>
      <c r="FP586" s="263"/>
      <c r="FQ586" s="263"/>
      <c r="FR586" s="263"/>
      <c r="FS586" s="263"/>
      <c r="FT586" s="263"/>
      <c r="FU586" s="263"/>
      <c r="FV586" s="263"/>
      <c r="FW586" s="263"/>
      <c r="FX586" s="263"/>
      <c r="FY586" s="263"/>
      <c r="FZ586" s="263"/>
      <c r="GA586" s="263"/>
      <c r="GB586" s="263"/>
      <c r="GC586" s="263"/>
      <c r="GD586" s="263"/>
      <c r="GE586" s="263"/>
      <c r="GF586" s="263"/>
      <c r="GG586" s="263"/>
      <c r="GH586" s="263"/>
      <c r="GI586" s="263"/>
      <c r="GJ586" s="263"/>
      <c r="GK586" s="263"/>
      <c r="GL586" s="263"/>
      <c r="GM586" s="263"/>
      <c r="GN586" s="263"/>
      <c r="GO586" s="263"/>
      <c r="GP586" s="263"/>
      <c r="GQ586" s="263"/>
      <c r="GR586" s="263"/>
      <c r="GS586" s="263"/>
      <c r="GT586" s="263"/>
      <c r="GU586" s="263"/>
      <c r="GV586" s="263"/>
      <c r="GW586" s="263"/>
      <c r="GX586" s="263"/>
      <c r="GY586" s="263"/>
      <c r="GZ586" s="263"/>
      <c r="HA586" s="263"/>
      <c r="HB586" s="263"/>
      <c r="HC586" s="263"/>
      <c r="HD586" s="263"/>
      <c r="HE586" s="263"/>
      <c r="HF586" s="263"/>
      <c r="HG586" s="263"/>
      <c r="HH586" s="263"/>
      <c r="HI586" s="263"/>
      <c r="HJ586" s="263"/>
      <c r="HK586" s="263"/>
      <c r="HL586" s="263"/>
      <c r="HM586" s="263"/>
      <c r="HN586" s="263"/>
      <c r="HO586" s="263"/>
      <c r="HP586" s="263"/>
      <c r="HQ586" s="263"/>
      <c r="HR586" s="263"/>
      <c r="HS586" s="263"/>
      <c r="HT586" s="263"/>
      <c r="HU586" s="263"/>
      <c r="HV586" s="263"/>
      <c r="HW586" s="263"/>
      <c r="HX586" s="263"/>
      <c r="HY586" s="263"/>
      <c r="HZ586" s="263"/>
      <c r="IA586" s="263"/>
      <c r="IB586" s="263"/>
      <c r="IC586" s="263"/>
      <c r="ID586" s="263"/>
      <c r="IE586" s="263"/>
      <c r="IF586" s="263"/>
      <c r="IG586" s="263"/>
      <c r="IH586" s="263"/>
      <c r="II586" s="263"/>
      <c r="IJ586" s="263"/>
      <c r="IK586" s="263"/>
      <c r="IL586" s="263"/>
      <c r="IM586" s="263"/>
      <c r="IN586" s="263"/>
      <c r="IO586" s="263"/>
      <c r="IP586" s="263"/>
      <c r="IQ586" s="263"/>
      <c r="IR586" s="263"/>
      <c r="IS586" s="263"/>
      <c r="IT586" s="263"/>
      <c r="IU586" s="263"/>
      <c r="IV586" s="263"/>
      <c r="IW586" s="263"/>
      <c r="IX586" s="263"/>
      <c r="IY586" s="263"/>
      <c r="IZ586" s="263"/>
      <c r="JA586" s="263"/>
      <c r="JB586" s="263"/>
      <c r="JC586" s="263"/>
      <c r="JD586" s="263"/>
      <c r="JE586" s="263"/>
      <c r="JF586" s="263"/>
      <c r="JG586" s="263"/>
      <c r="JH586" s="263"/>
      <c r="JI586" s="263"/>
      <c r="JJ586" s="263"/>
      <c r="JK586" s="263"/>
      <c r="JL586" s="263"/>
      <c r="JM586" s="263"/>
      <c r="JN586" s="263"/>
      <c r="JO586" s="263"/>
      <c r="JP586" s="263"/>
      <c r="JQ586" s="263"/>
      <c r="JR586" s="263"/>
      <c r="JS586" s="263"/>
      <c r="JT586" s="263"/>
      <c r="JU586" s="263"/>
      <c r="JV586" s="263"/>
      <c r="JW586" s="263"/>
      <c r="JX586" s="263"/>
      <c r="JY586" s="263"/>
      <c r="JZ586" s="263"/>
      <c r="KA586" s="263"/>
      <c r="KB586" s="263"/>
      <c r="KC586" s="263"/>
      <c r="KD586" s="263"/>
      <c r="KE586" s="263"/>
      <c r="KF586" s="263"/>
      <c r="KG586" s="263"/>
      <c r="KH586" s="263"/>
      <c r="KI586" s="263"/>
      <c r="KJ586" s="263"/>
      <c r="KK586" s="263"/>
      <c r="KL586" s="263"/>
      <c r="KM586" s="263"/>
      <c r="KN586" s="263"/>
      <c r="KO586" s="263"/>
      <c r="KP586" s="263"/>
      <c r="KQ586" s="263"/>
      <c r="KR586" s="263"/>
      <c r="KS586" s="263"/>
      <c r="KT586" s="263"/>
      <c r="KU586" s="263"/>
      <c r="KV586" s="263"/>
      <c r="KW586" s="263"/>
      <c r="KX586" s="263"/>
      <c r="KY586" s="263"/>
      <c r="KZ586" s="263"/>
      <c r="LA586" s="263"/>
      <c r="LB586" s="263"/>
      <c r="LC586" s="263"/>
      <c r="LD586" s="263"/>
      <c r="LE586" s="263"/>
      <c r="LF586" s="263"/>
      <c r="LG586" s="263"/>
      <c r="LH586" s="263"/>
      <c r="LI586" s="263"/>
      <c r="LJ586" s="263"/>
      <c r="LK586" s="263"/>
      <c r="LL586" s="263"/>
      <c r="LM586" s="263"/>
      <c r="LN586" s="263"/>
      <c r="LO586" s="263"/>
      <c r="LP586" s="263"/>
      <c r="LQ586" s="263"/>
      <c r="LR586" s="263"/>
      <c r="LS586" s="263"/>
      <c r="LT586" s="263"/>
      <c r="LU586" s="263"/>
      <c r="LV586" s="263"/>
      <c r="LW586" s="263"/>
      <c r="LX586" s="263"/>
      <c r="LY586" s="263"/>
      <c r="LZ586" s="263"/>
      <c r="MA586" s="263"/>
      <c r="MB586" s="263"/>
      <c r="MC586" s="263"/>
      <c r="MD586" s="263"/>
      <c r="ME586" s="263"/>
      <c r="MF586" s="263"/>
      <c r="MG586" s="263"/>
      <c r="MH586" s="263"/>
      <c r="MI586" s="263"/>
      <c r="MJ586" s="263"/>
      <c r="MK586" s="263"/>
      <c r="ML586" s="263"/>
      <c r="MM586" s="263"/>
      <c r="MN586" s="263"/>
      <c r="MO586" s="263"/>
      <c r="MP586" s="263"/>
      <c r="MQ586" s="263"/>
      <c r="MR586" s="263"/>
      <c r="MS586" s="263"/>
      <c r="MT586" s="263"/>
      <c r="MU586" s="263"/>
      <c r="MV586" s="263"/>
      <c r="MW586" s="263"/>
      <c r="MX586" s="263"/>
      <c r="MY586" s="263"/>
      <c r="MZ586" s="263"/>
      <c r="NA586" s="263"/>
      <c r="NB586" s="263"/>
      <c r="NC586" s="263"/>
      <c r="ND586" s="263"/>
      <c r="NE586" s="263"/>
      <c r="NF586" s="263"/>
      <c r="NG586" s="263"/>
      <c r="NH586" s="263"/>
      <c r="NI586" s="263"/>
      <c r="NJ586" s="263"/>
      <c r="NK586" s="263"/>
      <c r="NL586" s="263"/>
      <c r="NM586" s="263"/>
      <c r="NN586" s="263"/>
      <c r="NO586" s="263"/>
      <c r="NP586" s="263"/>
      <c r="NQ586" s="263"/>
      <c r="NR586" s="263"/>
      <c r="NS586" s="263"/>
      <c r="NT586" s="263"/>
      <c r="NU586" s="263"/>
      <c r="NV586" s="263"/>
      <c r="NW586" s="263"/>
      <c r="NX586" s="263"/>
      <c r="NY586" s="263"/>
      <c r="NZ586" s="263"/>
      <c r="OA586" s="263"/>
      <c r="OB586" s="263"/>
      <c r="OC586" s="263"/>
      <c r="OD586" s="263"/>
      <c r="OE586" s="263"/>
      <c r="OF586" s="263"/>
      <c r="OG586" s="263"/>
      <c r="OH586" s="263"/>
      <c r="OI586" s="263"/>
      <c r="OJ586" s="263"/>
      <c r="OK586" s="263"/>
      <c r="OL586" s="263"/>
      <c r="OM586" s="263"/>
      <c r="ON586" s="263"/>
      <c r="OO586" s="263"/>
      <c r="OP586" s="263"/>
      <c r="OQ586" s="263"/>
      <c r="OR586" s="263"/>
      <c r="OS586" s="263"/>
      <c r="OT586" s="263"/>
      <c r="OU586" s="263"/>
      <c r="OV586" s="263"/>
      <c r="OW586" s="263"/>
      <c r="OX586" s="263"/>
      <c r="OY586" s="263"/>
      <c r="OZ586" s="263"/>
      <c r="PA586" s="263"/>
      <c r="PB586" s="263"/>
      <c r="PC586" s="263"/>
      <c r="PD586" s="263"/>
      <c r="PE586" s="263"/>
      <c r="PF586" s="263"/>
      <c r="PG586" s="263"/>
      <c r="PH586" s="263"/>
      <c r="PI586" s="263"/>
      <c r="PJ586" s="263"/>
      <c r="PK586" s="263"/>
      <c r="PL586" s="263"/>
      <c r="PM586" s="263"/>
      <c r="PN586" s="263"/>
      <c r="PO586" s="263"/>
      <c r="PP586" s="263"/>
      <c r="PQ586" s="263"/>
      <c r="PR586" s="263"/>
      <c r="PS586" s="263"/>
      <c r="PT586" s="263"/>
      <c r="PU586" s="263"/>
      <c r="PV586" s="263"/>
      <c r="PW586" s="263"/>
      <c r="PX586" s="263"/>
      <c r="PY586" s="263"/>
      <c r="PZ586" s="263"/>
      <c r="QA586" s="263"/>
      <c r="QB586" s="263"/>
      <c r="QC586" s="263"/>
      <c r="QD586" s="263"/>
      <c r="QE586" s="263"/>
      <c r="QF586" s="263"/>
      <c r="QG586" s="263"/>
      <c r="QH586" s="263"/>
      <c r="QI586" s="263"/>
      <c r="QJ586" s="263"/>
      <c r="QK586" s="263"/>
      <c r="QL586" s="263"/>
      <c r="QM586" s="263"/>
      <c r="QN586" s="263"/>
      <c r="QO586" s="263"/>
      <c r="QP586" s="263"/>
      <c r="QQ586" s="263"/>
      <c r="QR586" s="263"/>
      <c r="QS586" s="263"/>
      <c r="QT586" s="263"/>
      <c r="QU586" s="263"/>
      <c r="QV586" s="263"/>
      <c r="QW586" s="263"/>
      <c r="QX586" s="263"/>
      <c r="QY586" s="263"/>
      <c r="QZ586" s="263"/>
      <c r="RA586" s="263"/>
      <c r="RB586" s="263"/>
      <c r="RC586" s="263"/>
      <c r="RD586" s="263"/>
      <c r="RE586" s="263"/>
      <c r="RF586" s="263"/>
      <c r="RG586" s="263"/>
      <c r="RH586" s="263"/>
      <c r="RI586" s="263"/>
      <c r="RJ586" s="263"/>
      <c r="RK586" s="263"/>
      <c r="RL586" s="263"/>
      <c r="RM586" s="263"/>
      <c r="RN586" s="263"/>
      <c r="RO586" s="263"/>
      <c r="RP586" s="263"/>
      <c r="RQ586" s="263"/>
      <c r="RR586" s="263"/>
      <c r="RS586" s="263"/>
      <c r="RT586" s="263"/>
      <c r="RU586" s="263"/>
      <c r="RV586" s="263"/>
      <c r="RW586" s="263"/>
      <c r="RX586" s="263"/>
      <c r="RY586" s="263"/>
      <c r="RZ586" s="263"/>
      <c r="SA586" s="263"/>
      <c r="SB586" s="263"/>
      <c r="SC586" s="263"/>
      <c r="SD586" s="263"/>
      <c r="SE586" s="263"/>
      <c r="SF586" s="263"/>
      <c r="SG586" s="263"/>
      <c r="SH586" s="263"/>
      <c r="SI586" s="263"/>
      <c r="SJ586" s="263"/>
      <c r="SK586" s="263"/>
      <c r="SL586" s="263"/>
      <c r="SM586" s="263"/>
      <c r="SN586" s="263"/>
      <c r="SO586" s="263"/>
      <c r="SP586" s="263"/>
      <c r="SQ586" s="263"/>
      <c r="SR586" s="263"/>
      <c r="SS586" s="263"/>
      <c r="ST586" s="263"/>
      <c r="SU586" s="263"/>
      <c r="SV586" s="263"/>
      <c r="SW586" s="263"/>
      <c r="SX586" s="263"/>
      <c r="SY586" s="263"/>
      <c r="SZ586" s="263"/>
      <c r="TA586" s="263"/>
      <c r="TB586" s="263"/>
      <c r="TC586" s="263"/>
      <c r="TD586" s="263"/>
      <c r="TE586" s="263"/>
      <c r="TF586" s="263"/>
      <c r="TG586" s="263"/>
      <c r="TH586" s="263"/>
      <c r="TI586" s="263"/>
      <c r="TJ586" s="263"/>
      <c r="TK586" s="263"/>
      <c r="TL586" s="263"/>
      <c r="TM586" s="263"/>
      <c r="TN586" s="263"/>
      <c r="TO586" s="263"/>
      <c r="TP586" s="263"/>
      <c r="TQ586" s="263"/>
      <c r="TR586" s="263"/>
      <c r="TS586" s="263"/>
      <c r="TT586" s="263"/>
      <c r="TU586" s="263"/>
      <c r="TV586" s="263"/>
      <c r="TW586" s="263"/>
      <c r="TX586" s="263"/>
      <c r="TY586" s="263"/>
      <c r="TZ586" s="263"/>
      <c r="UA586" s="263"/>
      <c r="UB586" s="263"/>
      <c r="UC586" s="263"/>
      <c r="UD586" s="263"/>
      <c r="UE586" s="263"/>
      <c r="UF586" s="263"/>
      <c r="UG586" s="263"/>
      <c r="UH586" s="263"/>
      <c r="UI586" s="263"/>
      <c r="UJ586" s="263"/>
      <c r="UK586" s="263"/>
      <c r="UL586" s="263"/>
      <c r="UM586" s="263"/>
      <c r="UN586" s="263"/>
      <c r="UO586" s="263"/>
      <c r="UP586" s="263"/>
      <c r="UQ586" s="263"/>
      <c r="UR586" s="263"/>
      <c r="US586" s="263"/>
      <c r="UT586" s="263"/>
      <c r="UU586" s="263"/>
      <c r="UV586" s="263"/>
      <c r="UW586" s="263"/>
      <c r="UX586" s="263"/>
      <c r="UY586" s="263"/>
      <c r="UZ586" s="263"/>
      <c r="VA586" s="263"/>
      <c r="VB586" s="263"/>
      <c r="VC586" s="263"/>
      <c r="VD586" s="263"/>
      <c r="VE586" s="263"/>
      <c r="VF586" s="263"/>
      <c r="VG586" s="263"/>
      <c r="VH586" s="263"/>
      <c r="VI586" s="263"/>
      <c r="VJ586" s="263"/>
      <c r="VK586" s="263"/>
      <c r="VL586" s="263"/>
      <c r="VM586" s="263"/>
      <c r="VN586" s="263"/>
      <c r="VO586" s="263"/>
      <c r="VP586" s="263"/>
      <c r="VQ586" s="263"/>
      <c r="VR586" s="263"/>
      <c r="VS586" s="263"/>
      <c r="VT586" s="263"/>
      <c r="VU586" s="263"/>
      <c r="VV586" s="263"/>
      <c r="VW586" s="263"/>
      <c r="VX586" s="263"/>
      <c r="VY586" s="263"/>
      <c r="VZ586" s="263"/>
      <c r="WA586" s="263"/>
      <c r="WB586" s="263"/>
      <c r="WC586" s="263"/>
      <c r="WD586" s="263"/>
      <c r="WE586" s="263"/>
      <c r="WF586" s="263"/>
      <c r="WG586" s="263"/>
      <c r="WH586" s="263"/>
      <c r="WI586" s="263"/>
      <c r="WJ586" s="263"/>
      <c r="WK586" s="263"/>
      <c r="WL586" s="263"/>
      <c r="WM586" s="263"/>
      <c r="WN586" s="263"/>
      <c r="WO586" s="263"/>
      <c r="WP586" s="263"/>
      <c r="WQ586" s="263"/>
      <c r="WR586" s="263"/>
      <c r="WS586" s="263"/>
      <c r="WT586" s="263"/>
      <c r="WU586" s="263"/>
      <c r="WV586" s="263"/>
      <c r="WW586" s="263"/>
      <c r="WX586" s="263"/>
      <c r="WY586" s="263"/>
      <c r="WZ586" s="263"/>
      <c r="XA586" s="263"/>
      <c r="XB586" s="263"/>
      <c r="XC586" s="263"/>
      <c r="XD586" s="263"/>
      <c r="XE586" s="263"/>
      <c r="XF586" s="263"/>
      <c r="XG586" s="263"/>
      <c r="XH586" s="263"/>
      <c r="XI586" s="263"/>
      <c r="XJ586" s="263"/>
      <c r="XK586" s="263"/>
      <c r="XL586" s="263"/>
      <c r="XM586" s="263"/>
      <c r="XN586" s="263"/>
      <c r="XO586" s="263"/>
      <c r="XP586" s="263"/>
      <c r="XQ586" s="263"/>
      <c r="XR586" s="263"/>
      <c r="XS586" s="263"/>
      <c r="XT586" s="263"/>
      <c r="XU586" s="263"/>
      <c r="XV586" s="263"/>
      <c r="XW586" s="263"/>
      <c r="XX586" s="263"/>
      <c r="XY586" s="263"/>
      <c r="XZ586" s="263"/>
      <c r="YA586" s="263"/>
      <c r="YB586" s="263"/>
      <c r="YC586" s="263"/>
      <c r="YD586" s="263"/>
      <c r="YE586" s="263"/>
      <c r="YF586" s="263"/>
      <c r="YG586" s="263"/>
      <c r="YH586" s="263"/>
      <c r="YI586" s="263"/>
      <c r="YJ586" s="263"/>
      <c r="YK586" s="263"/>
      <c r="YL586" s="263"/>
      <c r="YM586" s="263"/>
      <c r="YN586" s="263"/>
      <c r="YO586" s="263"/>
      <c r="YP586" s="263"/>
      <c r="YQ586" s="263"/>
      <c r="YR586" s="263"/>
      <c r="YS586" s="263"/>
      <c r="YT586" s="263"/>
      <c r="YU586" s="263"/>
      <c r="YV586" s="263"/>
      <c r="YW586" s="263"/>
      <c r="YX586" s="263"/>
      <c r="YY586" s="263"/>
      <c r="YZ586" s="263"/>
      <c r="ZA586" s="263"/>
      <c r="ZB586" s="263"/>
      <c r="ZC586" s="263"/>
      <c r="ZD586" s="263"/>
      <c r="ZE586" s="263"/>
      <c r="ZF586" s="263"/>
      <c r="ZG586" s="263"/>
      <c r="ZH586" s="263"/>
      <c r="ZI586" s="263"/>
      <c r="ZJ586" s="263"/>
      <c r="ZK586" s="263"/>
      <c r="ZL586" s="263"/>
      <c r="ZM586" s="263"/>
      <c r="ZN586" s="263"/>
      <c r="ZO586" s="263"/>
      <c r="ZP586" s="263"/>
      <c r="ZQ586" s="263"/>
      <c r="ZR586" s="263"/>
      <c r="ZS586" s="263"/>
      <c r="ZT586" s="263"/>
      <c r="ZU586" s="263"/>
      <c r="ZV586" s="263"/>
      <c r="ZW586" s="263"/>
      <c r="ZX586" s="263"/>
      <c r="ZY586" s="263"/>
      <c r="ZZ586" s="263"/>
      <c r="AAA586" s="263"/>
      <c r="AAB586" s="263"/>
      <c r="AAC586" s="263"/>
      <c r="AAD586" s="263"/>
      <c r="AAE586" s="263"/>
      <c r="AAF586" s="263"/>
      <c r="AAG586" s="263"/>
      <c r="AAH586" s="263"/>
      <c r="AAI586" s="263"/>
      <c r="AAJ586" s="263"/>
      <c r="AAK586" s="263"/>
      <c r="AAL586" s="263"/>
      <c r="AAM586" s="263"/>
      <c r="AAN586" s="263"/>
      <c r="AAO586" s="263"/>
      <c r="AAP586" s="263"/>
      <c r="AAQ586" s="263"/>
      <c r="AAR586" s="263"/>
      <c r="AAS586" s="263"/>
      <c r="AAT586" s="263"/>
      <c r="AAU586" s="263"/>
      <c r="AAV586" s="263"/>
      <c r="AAW586" s="263"/>
      <c r="AAX586" s="263"/>
      <c r="AAY586" s="263"/>
      <c r="AAZ586" s="263"/>
      <c r="ABA586" s="263"/>
      <c r="ABB586" s="263"/>
      <c r="ABC586" s="263"/>
      <c r="ABD586" s="263"/>
      <c r="ABE586" s="263"/>
      <c r="ABF586" s="263"/>
      <c r="ABG586" s="263"/>
      <c r="ABH586" s="263"/>
      <c r="ABI586" s="263"/>
      <c r="ABJ586" s="263"/>
      <c r="ABK586" s="263"/>
      <c r="ABL586" s="263"/>
      <c r="ABM586" s="263"/>
      <c r="ABN586" s="263"/>
      <c r="ABO586" s="263"/>
      <c r="ABP586" s="263"/>
      <c r="ABQ586" s="263"/>
      <c r="ABR586" s="263"/>
      <c r="ABS586" s="263"/>
      <c r="ABT586" s="263"/>
      <c r="ABU586" s="263"/>
      <c r="ABV586" s="263"/>
      <c r="ABW586" s="263"/>
      <c r="ABX586" s="263"/>
      <c r="ABY586" s="263"/>
      <c r="ABZ586" s="263"/>
      <c r="ACA586" s="263"/>
      <c r="ACB586" s="263"/>
      <c r="ACC586" s="263"/>
      <c r="ACD586" s="263"/>
      <c r="ACE586" s="263"/>
      <c r="ACF586" s="263"/>
      <c r="ACG586" s="263"/>
      <c r="ACH586" s="263"/>
      <c r="ACI586" s="263"/>
      <c r="ACJ586" s="263"/>
      <c r="ACK586" s="263"/>
      <c r="ACL586" s="263"/>
      <c r="ACM586" s="263"/>
      <c r="ACN586" s="263"/>
      <c r="ACO586" s="263"/>
      <c r="ACP586" s="263"/>
      <c r="ACQ586" s="263"/>
      <c r="ACR586" s="263"/>
      <c r="ACS586" s="263"/>
      <c r="ACT586" s="263"/>
      <c r="ACU586" s="263"/>
      <c r="ACV586" s="263"/>
      <c r="ACW586" s="263"/>
      <c r="ACX586" s="263"/>
      <c r="ACY586" s="263"/>
      <c r="ACZ586" s="263"/>
      <c r="ADA586" s="263"/>
      <c r="ADB586" s="263"/>
      <c r="ADC586" s="263"/>
      <c r="ADD586" s="263"/>
      <c r="ADE586" s="263"/>
      <c r="ADF586" s="263"/>
      <c r="ADG586" s="263"/>
      <c r="ADH586" s="263"/>
      <c r="ADI586" s="263"/>
      <c r="ADJ586" s="263"/>
      <c r="ADK586" s="263"/>
      <c r="ADL586" s="263"/>
      <c r="ADM586" s="263"/>
      <c r="ADN586" s="263"/>
      <c r="ADO586" s="263"/>
      <c r="ADP586" s="263"/>
      <c r="ADQ586" s="263"/>
      <c r="ADR586" s="263"/>
      <c r="ADS586" s="263"/>
      <c r="ADT586" s="263"/>
      <c r="ADU586" s="263"/>
      <c r="ADV586" s="263"/>
      <c r="ADW586" s="263"/>
      <c r="ADX586" s="263"/>
      <c r="ADY586" s="263"/>
      <c r="ADZ586" s="263"/>
      <c r="AEA586" s="263"/>
      <c r="AEB586" s="263"/>
      <c r="AEC586" s="263"/>
      <c r="AED586" s="263"/>
      <c r="AEE586" s="263"/>
      <c r="AEF586" s="263"/>
      <c r="AEG586" s="263"/>
      <c r="AEH586" s="263"/>
      <c r="AEI586" s="263"/>
      <c r="AEJ586" s="263"/>
      <c r="AEK586" s="263"/>
      <c r="AEL586" s="263"/>
      <c r="AEM586" s="263"/>
      <c r="AEN586" s="263"/>
      <c r="AEO586" s="263"/>
      <c r="AEP586" s="263"/>
      <c r="AEQ586" s="263"/>
      <c r="AER586" s="263"/>
      <c r="AES586" s="263"/>
      <c r="AET586" s="263"/>
      <c r="AEU586" s="263"/>
      <c r="AEV586" s="263"/>
      <c r="AEW586" s="263"/>
      <c r="AEX586" s="263"/>
      <c r="AEY586" s="263"/>
      <c r="AEZ586" s="263"/>
      <c r="AFA586" s="263"/>
      <c r="AFB586" s="263"/>
      <c r="AFC586" s="263"/>
      <c r="AFD586" s="263"/>
      <c r="AFE586" s="263"/>
      <c r="AFF586" s="263"/>
      <c r="AFG586" s="263"/>
      <c r="AFH586" s="263"/>
      <c r="AFI586" s="263"/>
      <c r="AFJ586" s="263"/>
      <c r="AFK586" s="263"/>
      <c r="AFL586" s="263"/>
      <c r="AFM586" s="263"/>
      <c r="AFN586" s="263"/>
      <c r="AFO586" s="263"/>
      <c r="AFP586" s="263"/>
      <c r="AFQ586" s="263"/>
      <c r="AFR586" s="263"/>
      <c r="AFS586" s="263"/>
      <c r="AFT586" s="263"/>
      <c r="AFU586" s="263"/>
      <c r="AFV586" s="263"/>
      <c r="AFW586" s="263"/>
      <c r="AFX586" s="263"/>
      <c r="AFY586" s="263"/>
      <c r="AFZ586" s="263"/>
      <c r="AGA586" s="263"/>
      <c r="AGB586" s="263"/>
      <c r="AGC586" s="263"/>
      <c r="AGD586" s="263"/>
      <c r="AGE586" s="263"/>
      <c r="AGF586" s="263"/>
      <c r="AGG586" s="263"/>
      <c r="AGH586" s="263"/>
      <c r="AGI586" s="263"/>
      <c r="AGJ586" s="263"/>
      <c r="AGK586" s="263"/>
      <c r="AGL586" s="263"/>
      <c r="AGM586" s="263"/>
      <c r="AGN586" s="263"/>
      <c r="AGO586" s="263"/>
      <c r="AGP586" s="263"/>
      <c r="AGQ586" s="263"/>
      <c r="AGR586" s="263"/>
      <c r="AGS586" s="263"/>
      <c r="AGT586" s="263"/>
      <c r="AGU586" s="263"/>
      <c r="AGV586" s="263"/>
      <c r="AGW586" s="263"/>
      <c r="AGX586" s="263"/>
      <c r="AGY586" s="263"/>
      <c r="AGZ586" s="263"/>
      <c r="AHA586" s="263"/>
      <c r="AHB586" s="263"/>
      <c r="AHC586" s="263"/>
      <c r="AHD586" s="263"/>
      <c r="AHE586" s="263"/>
      <c r="AHF586" s="263"/>
      <c r="AHG586" s="263"/>
      <c r="AHH586" s="263"/>
      <c r="AHI586" s="263"/>
      <c r="AHJ586" s="263"/>
      <c r="AHK586" s="263"/>
      <c r="AHL586" s="263"/>
      <c r="AHM586" s="263"/>
      <c r="AHN586" s="263"/>
      <c r="AHO586" s="263"/>
      <c r="AHP586" s="263"/>
      <c r="AHQ586" s="263"/>
      <c r="AHR586" s="263"/>
      <c r="AHS586" s="263"/>
      <c r="AHT586" s="263"/>
      <c r="AHU586" s="263"/>
      <c r="AHV586" s="263"/>
      <c r="AHW586" s="263"/>
      <c r="AHX586" s="263"/>
      <c r="AHY586" s="263"/>
      <c r="AHZ586" s="263"/>
      <c r="AIA586" s="263"/>
      <c r="AIB586" s="263"/>
      <c r="AIC586" s="263"/>
      <c r="AID586" s="263"/>
      <c r="AIE586" s="263"/>
      <c r="AIF586" s="263"/>
      <c r="AIG586" s="263"/>
      <c r="AIH586" s="263"/>
      <c r="AII586" s="263"/>
      <c r="AIJ586" s="263"/>
      <c r="AIK586" s="263"/>
      <c r="AIL586" s="263"/>
      <c r="AIM586" s="263"/>
      <c r="AIN586" s="263"/>
      <c r="AIO586" s="263"/>
      <c r="AIP586" s="263"/>
      <c r="AIQ586" s="263"/>
      <c r="AIR586" s="263"/>
      <c r="AIS586" s="263"/>
      <c r="AIT586" s="263"/>
      <c r="AIU586" s="263"/>
      <c r="AIV586" s="263"/>
      <c r="AIW586" s="263"/>
      <c r="AIX586" s="263"/>
      <c r="AIY586" s="263"/>
      <c r="AIZ586" s="263"/>
      <c r="AJA586" s="263"/>
      <c r="AJB586" s="263"/>
      <c r="AJC586" s="263"/>
      <c r="AJD586" s="263"/>
      <c r="AJE586" s="263"/>
      <c r="AJF586" s="263"/>
      <c r="AJG586" s="263"/>
      <c r="AJH586" s="263"/>
      <c r="AJI586" s="263"/>
      <c r="AJJ586" s="263"/>
      <c r="AJK586" s="263"/>
      <c r="AJL586" s="263"/>
      <c r="AJM586" s="263"/>
      <c r="AJN586" s="263"/>
      <c r="AJO586" s="263"/>
      <c r="AJP586" s="263"/>
      <c r="AJQ586" s="263"/>
      <c r="AJR586" s="263"/>
      <c r="AJS586" s="263"/>
      <c r="AJT586" s="263"/>
      <c r="AJU586" s="263"/>
      <c r="AJV586" s="263"/>
      <c r="AJW586" s="263"/>
      <c r="AJX586" s="263"/>
      <c r="AJY586" s="263"/>
      <c r="AJZ586" s="263"/>
      <c r="AKA586" s="263"/>
      <c r="AKB586" s="263"/>
      <c r="AKC586" s="263"/>
      <c r="AKD586" s="263"/>
      <c r="AKE586" s="263"/>
      <c r="AKF586" s="263"/>
      <c r="AKG586" s="263"/>
      <c r="AKH586" s="263"/>
      <c r="AKI586" s="263"/>
      <c r="AKJ586" s="263"/>
      <c r="AKK586" s="263"/>
      <c r="AKL586" s="263"/>
      <c r="AKM586" s="263"/>
      <c r="AKN586" s="263"/>
      <c r="AKO586" s="263"/>
      <c r="AKP586" s="263"/>
      <c r="AKQ586" s="263"/>
      <c r="AKR586" s="263"/>
      <c r="AKS586" s="263"/>
      <c r="AKT586" s="263"/>
      <c r="AKU586" s="263"/>
      <c r="AKV586" s="263"/>
      <c r="AKW586" s="263"/>
      <c r="AKX586" s="263"/>
      <c r="AKY586" s="263"/>
      <c r="AKZ586" s="263"/>
      <c r="ALA586" s="263"/>
      <c r="ALB586" s="263"/>
      <c r="ALC586" s="263"/>
      <c r="ALD586" s="263"/>
      <c r="ALE586" s="263"/>
      <c r="ALF586" s="263"/>
      <c r="ALG586" s="263"/>
      <c r="ALH586" s="263"/>
      <c r="ALI586" s="263"/>
      <c r="ALJ586" s="263"/>
      <c r="ALK586" s="263"/>
      <c r="ALL586" s="263"/>
      <c r="ALM586" s="263"/>
      <c r="ALN586" s="263"/>
      <c r="ALO586" s="263"/>
      <c r="ALP586" s="263"/>
      <c r="ALQ586" s="263"/>
      <c r="ALR586" s="263"/>
      <c r="ALS586" s="263"/>
      <c r="ALT586" s="263"/>
      <c r="ALU586" s="263"/>
      <c r="ALV586" s="263"/>
      <c r="ALW586" s="263"/>
      <c r="ALX586" s="263"/>
      <c r="ALY586" s="263"/>
      <c r="ALZ586" s="263"/>
      <c r="AMA586" s="263"/>
      <c r="AMB586" s="263"/>
      <c r="AMC586" s="263"/>
      <c r="AMD586" s="263"/>
      <c r="AME586" s="263"/>
      <c r="AMF586" s="263"/>
      <c r="AMG586" s="263"/>
      <c r="AMH586" s="263"/>
      <c r="AMI586" s="263"/>
      <c r="AMJ586" s="263"/>
      <c r="AMK586" s="263"/>
      <c r="AML586" s="263"/>
      <c r="AMM586" s="263"/>
      <c r="AMN586" s="263"/>
      <c r="AMO586" s="263"/>
      <c r="AMP586" s="263"/>
      <c r="AMQ586" s="263"/>
      <c r="AMR586" s="263"/>
      <c r="AMS586" s="263"/>
      <c r="AMT586" s="263"/>
      <c r="AMU586" s="263"/>
      <c r="AMV586" s="263"/>
      <c r="AMW586" s="263"/>
      <c r="AMX586" s="263"/>
      <c r="AMY586" s="263"/>
      <c r="AMZ586" s="263"/>
      <c r="ANA586" s="263"/>
      <c r="ANB586" s="263"/>
      <c r="ANC586" s="263"/>
      <c r="AND586" s="263"/>
      <c r="ANE586" s="263"/>
      <c r="ANF586" s="263"/>
      <c r="ANG586" s="263"/>
      <c r="ANH586" s="263"/>
      <c r="ANI586" s="263"/>
      <c r="ANJ586" s="263"/>
      <c r="ANK586" s="263"/>
      <c r="ANL586" s="263"/>
      <c r="ANM586" s="263"/>
      <c r="ANN586" s="263"/>
      <c r="ANO586" s="263"/>
      <c r="ANP586" s="263"/>
      <c r="ANQ586" s="263"/>
      <c r="ANR586" s="263"/>
      <c r="ANS586" s="263"/>
      <c r="ANT586" s="263"/>
      <c r="ANU586" s="263"/>
      <c r="ANV586" s="263"/>
      <c r="ANW586" s="263"/>
      <c r="ANX586" s="263"/>
      <c r="ANY586" s="263"/>
      <c r="ANZ586" s="263"/>
      <c r="AOA586" s="263"/>
      <c r="AOB586" s="263"/>
      <c r="AOC586" s="263"/>
      <c r="AOD586" s="263"/>
      <c r="AOE586" s="263"/>
      <c r="AOF586" s="263"/>
      <c r="AOG586" s="263"/>
      <c r="AOH586" s="263"/>
      <c r="AOI586" s="263"/>
      <c r="AOJ586" s="263"/>
      <c r="AOK586" s="263"/>
      <c r="AOL586" s="263"/>
      <c r="AOM586" s="263"/>
      <c r="AON586" s="263"/>
      <c r="AOO586" s="263"/>
      <c r="AOP586" s="263"/>
      <c r="AOQ586" s="263"/>
      <c r="AOR586" s="263"/>
      <c r="AOS586" s="263"/>
      <c r="AOT586" s="263"/>
      <c r="AOU586" s="263"/>
    </row>
    <row r="587" spans="1:1087" s="264" customFormat="1">
      <c r="A587" s="332"/>
      <c r="B587" s="328"/>
      <c r="C587" s="292"/>
      <c r="D587" s="292"/>
      <c r="E587" s="292"/>
      <c r="F587" s="333"/>
      <c r="G587" s="334"/>
      <c r="H587" s="334"/>
      <c r="I587" s="335"/>
      <c r="J587" s="292"/>
      <c r="K587" s="336"/>
      <c r="L587" s="292"/>
      <c r="N587" s="263"/>
      <c r="O587" s="263"/>
      <c r="P587" s="263"/>
      <c r="Q587" s="263"/>
      <c r="R587" s="263"/>
      <c r="S587" s="263"/>
      <c r="T587" s="263"/>
      <c r="U587" s="263"/>
      <c r="V587" s="263"/>
      <c r="W587" s="263"/>
      <c r="X587" s="263"/>
      <c r="Y587" s="263"/>
      <c r="Z587" s="263"/>
      <c r="AA587" s="263"/>
      <c r="AB587" s="263"/>
      <c r="AC587" s="263"/>
      <c r="AD587" s="263"/>
      <c r="AE587" s="263"/>
      <c r="AF587" s="263"/>
      <c r="AG587" s="263"/>
      <c r="AH587" s="263"/>
      <c r="AI587" s="263"/>
      <c r="AJ587" s="263"/>
      <c r="AK587" s="263"/>
      <c r="AL587" s="263"/>
      <c r="AM587" s="263"/>
      <c r="AN587" s="263"/>
      <c r="AO587" s="263"/>
      <c r="AP587" s="263"/>
      <c r="AQ587" s="263"/>
      <c r="AR587" s="263"/>
      <c r="AS587" s="263"/>
      <c r="AT587" s="263"/>
      <c r="AU587" s="263"/>
      <c r="AV587" s="263"/>
      <c r="AW587" s="263"/>
      <c r="AX587" s="263"/>
      <c r="AY587" s="263"/>
      <c r="AZ587" s="263"/>
      <c r="BA587" s="263"/>
      <c r="BB587" s="263"/>
      <c r="BC587" s="263"/>
      <c r="BD587" s="263"/>
      <c r="BE587" s="263"/>
      <c r="BF587" s="263"/>
      <c r="BG587" s="263"/>
      <c r="BH587" s="263"/>
      <c r="BI587" s="263"/>
      <c r="BJ587" s="263"/>
      <c r="BK587" s="263"/>
      <c r="BL587" s="263"/>
      <c r="BM587" s="263"/>
      <c r="BN587" s="263"/>
      <c r="BO587" s="263"/>
      <c r="BP587" s="263"/>
      <c r="BQ587" s="263"/>
      <c r="BR587" s="263"/>
      <c r="BS587" s="263"/>
      <c r="BT587" s="263"/>
      <c r="BU587" s="263"/>
      <c r="BV587" s="263"/>
      <c r="BW587" s="263"/>
      <c r="BX587" s="263"/>
      <c r="BY587" s="263"/>
      <c r="BZ587" s="263"/>
      <c r="CA587" s="263"/>
      <c r="CB587" s="263"/>
      <c r="CC587" s="263"/>
      <c r="CD587" s="263"/>
      <c r="CE587" s="263"/>
      <c r="CF587" s="263"/>
      <c r="CG587" s="263"/>
      <c r="CH587" s="263"/>
      <c r="CI587" s="263"/>
      <c r="CJ587" s="263"/>
      <c r="CK587" s="263"/>
      <c r="CL587" s="263"/>
      <c r="CM587" s="263"/>
      <c r="CN587" s="263"/>
      <c r="CO587" s="263"/>
      <c r="CP587" s="263"/>
      <c r="CQ587" s="263"/>
      <c r="CR587" s="263"/>
      <c r="CS587" s="263"/>
      <c r="CT587" s="263"/>
      <c r="CU587" s="263"/>
      <c r="CV587" s="263"/>
      <c r="CW587" s="263"/>
      <c r="CX587" s="263"/>
      <c r="CY587" s="263"/>
      <c r="CZ587" s="263"/>
      <c r="DA587" s="263"/>
      <c r="DB587" s="263"/>
      <c r="DC587" s="263"/>
      <c r="DD587" s="263"/>
      <c r="DE587" s="263"/>
      <c r="DF587" s="263"/>
      <c r="DG587" s="263"/>
      <c r="DH587" s="263"/>
      <c r="DI587" s="263"/>
      <c r="DJ587" s="263"/>
      <c r="DK587" s="263"/>
      <c r="DL587" s="263"/>
      <c r="DM587" s="263"/>
      <c r="DN587" s="263"/>
      <c r="DO587" s="263"/>
      <c r="DP587" s="263"/>
      <c r="DQ587" s="263"/>
      <c r="DR587" s="263"/>
      <c r="DS587" s="263"/>
      <c r="DT587" s="263"/>
      <c r="DU587" s="263"/>
      <c r="DV587" s="263"/>
      <c r="DW587" s="263"/>
      <c r="DX587" s="263"/>
      <c r="DY587" s="263"/>
      <c r="DZ587" s="263"/>
      <c r="EA587" s="263"/>
      <c r="EB587" s="263"/>
      <c r="EC587" s="263"/>
      <c r="ED587" s="263"/>
      <c r="EE587" s="263"/>
      <c r="EF587" s="263"/>
      <c r="EG587" s="263"/>
      <c r="EH587" s="263"/>
      <c r="EI587" s="263"/>
      <c r="EJ587" s="263"/>
      <c r="EK587" s="263"/>
      <c r="EL587" s="263"/>
      <c r="EM587" s="263"/>
      <c r="EN587" s="263"/>
      <c r="EO587" s="263"/>
      <c r="EP587" s="263"/>
      <c r="EQ587" s="263"/>
      <c r="ER587" s="263"/>
      <c r="ES587" s="263"/>
      <c r="ET587" s="263"/>
      <c r="EU587" s="263"/>
      <c r="EV587" s="263"/>
      <c r="EW587" s="263"/>
      <c r="EX587" s="263"/>
      <c r="EY587" s="263"/>
      <c r="EZ587" s="263"/>
      <c r="FA587" s="263"/>
      <c r="FB587" s="263"/>
      <c r="FC587" s="263"/>
      <c r="FD587" s="263"/>
      <c r="FE587" s="263"/>
      <c r="FF587" s="263"/>
      <c r="FG587" s="263"/>
      <c r="FH587" s="263"/>
      <c r="FI587" s="263"/>
      <c r="FJ587" s="263"/>
      <c r="FK587" s="263"/>
      <c r="FL587" s="263"/>
      <c r="FM587" s="263"/>
      <c r="FN587" s="263"/>
      <c r="FO587" s="263"/>
      <c r="FP587" s="263"/>
      <c r="FQ587" s="263"/>
      <c r="FR587" s="263"/>
      <c r="FS587" s="263"/>
      <c r="FT587" s="263"/>
      <c r="FU587" s="263"/>
      <c r="FV587" s="263"/>
      <c r="FW587" s="263"/>
      <c r="FX587" s="263"/>
      <c r="FY587" s="263"/>
      <c r="FZ587" s="263"/>
      <c r="GA587" s="263"/>
      <c r="GB587" s="263"/>
      <c r="GC587" s="263"/>
      <c r="GD587" s="263"/>
      <c r="GE587" s="263"/>
      <c r="GF587" s="263"/>
      <c r="GG587" s="263"/>
      <c r="GH587" s="263"/>
      <c r="GI587" s="263"/>
      <c r="GJ587" s="263"/>
      <c r="GK587" s="263"/>
      <c r="GL587" s="263"/>
      <c r="GM587" s="263"/>
      <c r="GN587" s="263"/>
      <c r="GO587" s="263"/>
      <c r="GP587" s="263"/>
      <c r="GQ587" s="263"/>
      <c r="GR587" s="263"/>
      <c r="GS587" s="263"/>
      <c r="GT587" s="263"/>
      <c r="GU587" s="263"/>
      <c r="GV587" s="263"/>
      <c r="GW587" s="263"/>
      <c r="GX587" s="263"/>
      <c r="GY587" s="263"/>
      <c r="GZ587" s="263"/>
      <c r="HA587" s="263"/>
      <c r="HB587" s="263"/>
      <c r="HC587" s="263"/>
      <c r="HD587" s="263"/>
      <c r="HE587" s="263"/>
      <c r="HF587" s="263"/>
      <c r="HG587" s="263"/>
      <c r="HH587" s="263"/>
      <c r="HI587" s="263"/>
      <c r="HJ587" s="263"/>
      <c r="HK587" s="263"/>
      <c r="HL587" s="263"/>
      <c r="HM587" s="263"/>
      <c r="HN587" s="263"/>
      <c r="HO587" s="263"/>
      <c r="HP587" s="263"/>
      <c r="HQ587" s="263"/>
      <c r="HR587" s="263"/>
      <c r="HS587" s="263"/>
      <c r="HT587" s="263"/>
      <c r="HU587" s="263"/>
      <c r="HV587" s="263"/>
      <c r="HW587" s="263"/>
      <c r="HX587" s="263"/>
      <c r="HY587" s="263"/>
      <c r="HZ587" s="263"/>
      <c r="IA587" s="263"/>
      <c r="IB587" s="263"/>
      <c r="IC587" s="263"/>
      <c r="ID587" s="263"/>
      <c r="IE587" s="263"/>
      <c r="IF587" s="263"/>
      <c r="IG587" s="263"/>
      <c r="IH587" s="263"/>
      <c r="II587" s="263"/>
      <c r="IJ587" s="263"/>
      <c r="IK587" s="263"/>
      <c r="IL587" s="263"/>
      <c r="IM587" s="263"/>
      <c r="IN587" s="263"/>
      <c r="IO587" s="263"/>
      <c r="IP587" s="263"/>
      <c r="IQ587" s="263"/>
      <c r="IR587" s="263"/>
      <c r="IS587" s="263"/>
      <c r="IT587" s="263"/>
      <c r="IU587" s="263"/>
      <c r="IV587" s="263"/>
      <c r="IW587" s="263"/>
      <c r="IX587" s="263"/>
      <c r="IY587" s="263"/>
      <c r="IZ587" s="263"/>
      <c r="JA587" s="263"/>
      <c r="JB587" s="263"/>
      <c r="JC587" s="263"/>
      <c r="JD587" s="263"/>
      <c r="JE587" s="263"/>
      <c r="JF587" s="263"/>
      <c r="JG587" s="263"/>
      <c r="JH587" s="263"/>
      <c r="JI587" s="263"/>
      <c r="JJ587" s="263"/>
      <c r="JK587" s="263"/>
      <c r="JL587" s="263"/>
      <c r="JM587" s="263"/>
      <c r="JN587" s="263"/>
      <c r="JO587" s="263"/>
      <c r="JP587" s="263"/>
      <c r="JQ587" s="263"/>
      <c r="JR587" s="263"/>
      <c r="JS587" s="263"/>
      <c r="JT587" s="263"/>
      <c r="JU587" s="263"/>
      <c r="JV587" s="263"/>
      <c r="JW587" s="263"/>
      <c r="JX587" s="263"/>
      <c r="JY587" s="263"/>
      <c r="JZ587" s="263"/>
      <c r="KA587" s="263"/>
      <c r="KB587" s="263"/>
      <c r="KC587" s="263"/>
      <c r="KD587" s="263"/>
      <c r="KE587" s="263"/>
      <c r="KF587" s="263"/>
      <c r="KG587" s="263"/>
      <c r="KH587" s="263"/>
      <c r="KI587" s="263"/>
      <c r="KJ587" s="263"/>
      <c r="KK587" s="263"/>
      <c r="KL587" s="263"/>
      <c r="KM587" s="263"/>
      <c r="KN587" s="263"/>
      <c r="KO587" s="263"/>
      <c r="KP587" s="263"/>
      <c r="KQ587" s="263"/>
      <c r="KR587" s="263"/>
      <c r="KS587" s="263"/>
      <c r="KT587" s="263"/>
      <c r="KU587" s="263"/>
      <c r="KV587" s="263"/>
      <c r="KW587" s="263"/>
      <c r="KX587" s="263"/>
      <c r="KY587" s="263"/>
      <c r="KZ587" s="263"/>
      <c r="LA587" s="263"/>
      <c r="LB587" s="263"/>
      <c r="LC587" s="263"/>
      <c r="LD587" s="263"/>
      <c r="LE587" s="263"/>
      <c r="LF587" s="263"/>
      <c r="LG587" s="263"/>
      <c r="LH587" s="263"/>
      <c r="LI587" s="263"/>
      <c r="LJ587" s="263"/>
      <c r="LK587" s="263"/>
      <c r="LL587" s="263"/>
      <c r="LM587" s="263"/>
      <c r="LN587" s="263"/>
      <c r="LO587" s="263"/>
      <c r="LP587" s="263"/>
      <c r="LQ587" s="263"/>
      <c r="LR587" s="263"/>
      <c r="LS587" s="263"/>
      <c r="LT587" s="263"/>
      <c r="LU587" s="263"/>
      <c r="LV587" s="263"/>
      <c r="LW587" s="263"/>
      <c r="LX587" s="263"/>
      <c r="LY587" s="263"/>
      <c r="LZ587" s="263"/>
      <c r="MA587" s="263"/>
      <c r="MB587" s="263"/>
      <c r="MC587" s="263"/>
      <c r="MD587" s="263"/>
      <c r="ME587" s="263"/>
      <c r="MF587" s="263"/>
      <c r="MG587" s="263"/>
      <c r="MH587" s="263"/>
      <c r="MI587" s="263"/>
      <c r="MJ587" s="263"/>
      <c r="MK587" s="263"/>
      <c r="ML587" s="263"/>
      <c r="MM587" s="263"/>
      <c r="MN587" s="263"/>
      <c r="MO587" s="263"/>
      <c r="MP587" s="263"/>
      <c r="MQ587" s="263"/>
      <c r="MR587" s="263"/>
      <c r="MS587" s="263"/>
      <c r="MT587" s="263"/>
      <c r="MU587" s="263"/>
      <c r="MV587" s="263"/>
      <c r="MW587" s="263"/>
      <c r="MX587" s="263"/>
      <c r="MY587" s="263"/>
      <c r="MZ587" s="263"/>
      <c r="NA587" s="263"/>
      <c r="NB587" s="263"/>
      <c r="NC587" s="263"/>
      <c r="ND587" s="263"/>
      <c r="NE587" s="263"/>
      <c r="NF587" s="263"/>
      <c r="NG587" s="263"/>
      <c r="NH587" s="263"/>
      <c r="NI587" s="263"/>
      <c r="NJ587" s="263"/>
      <c r="NK587" s="263"/>
      <c r="NL587" s="263"/>
      <c r="NM587" s="263"/>
      <c r="NN587" s="263"/>
      <c r="NO587" s="263"/>
      <c r="NP587" s="263"/>
      <c r="NQ587" s="263"/>
      <c r="NR587" s="263"/>
      <c r="NS587" s="263"/>
      <c r="NT587" s="263"/>
      <c r="NU587" s="263"/>
      <c r="NV587" s="263"/>
      <c r="NW587" s="263"/>
      <c r="NX587" s="263"/>
      <c r="NY587" s="263"/>
      <c r="NZ587" s="263"/>
      <c r="OA587" s="263"/>
      <c r="OB587" s="263"/>
      <c r="OC587" s="263"/>
      <c r="OD587" s="263"/>
      <c r="OE587" s="263"/>
      <c r="OF587" s="263"/>
      <c r="OG587" s="263"/>
      <c r="OH587" s="263"/>
      <c r="OI587" s="263"/>
      <c r="OJ587" s="263"/>
      <c r="OK587" s="263"/>
      <c r="OL587" s="263"/>
      <c r="OM587" s="263"/>
      <c r="ON587" s="263"/>
      <c r="OO587" s="263"/>
      <c r="OP587" s="263"/>
      <c r="OQ587" s="263"/>
      <c r="OR587" s="263"/>
      <c r="OS587" s="263"/>
      <c r="OT587" s="263"/>
      <c r="OU587" s="263"/>
      <c r="OV587" s="263"/>
      <c r="OW587" s="263"/>
      <c r="OX587" s="263"/>
      <c r="OY587" s="263"/>
      <c r="OZ587" s="263"/>
      <c r="PA587" s="263"/>
      <c r="PB587" s="263"/>
      <c r="PC587" s="263"/>
      <c r="PD587" s="263"/>
      <c r="PE587" s="263"/>
      <c r="PF587" s="263"/>
      <c r="PG587" s="263"/>
      <c r="PH587" s="263"/>
      <c r="PI587" s="263"/>
      <c r="PJ587" s="263"/>
      <c r="PK587" s="263"/>
      <c r="PL587" s="263"/>
      <c r="PM587" s="263"/>
      <c r="PN587" s="263"/>
      <c r="PO587" s="263"/>
      <c r="PP587" s="263"/>
      <c r="PQ587" s="263"/>
      <c r="PR587" s="263"/>
      <c r="PS587" s="263"/>
      <c r="PT587" s="263"/>
      <c r="PU587" s="263"/>
      <c r="PV587" s="263"/>
      <c r="PW587" s="263"/>
      <c r="PX587" s="263"/>
      <c r="PY587" s="263"/>
      <c r="PZ587" s="263"/>
      <c r="QA587" s="263"/>
      <c r="QB587" s="263"/>
      <c r="QC587" s="263"/>
      <c r="QD587" s="263"/>
      <c r="QE587" s="263"/>
      <c r="QF587" s="263"/>
      <c r="QG587" s="263"/>
      <c r="QH587" s="263"/>
      <c r="QI587" s="263"/>
      <c r="QJ587" s="263"/>
      <c r="QK587" s="263"/>
      <c r="QL587" s="263"/>
      <c r="QM587" s="263"/>
      <c r="QN587" s="263"/>
      <c r="QO587" s="263"/>
      <c r="QP587" s="263"/>
      <c r="QQ587" s="263"/>
      <c r="QR587" s="263"/>
      <c r="QS587" s="263"/>
      <c r="QT587" s="263"/>
      <c r="QU587" s="263"/>
      <c r="QV587" s="263"/>
      <c r="QW587" s="263"/>
      <c r="QX587" s="263"/>
      <c r="QY587" s="263"/>
      <c r="QZ587" s="263"/>
      <c r="RA587" s="263"/>
      <c r="RB587" s="263"/>
      <c r="RC587" s="263"/>
      <c r="RD587" s="263"/>
      <c r="RE587" s="263"/>
      <c r="RF587" s="263"/>
      <c r="RG587" s="263"/>
      <c r="RH587" s="263"/>
      <c r="RI587" s="263"/>
      <c r="RJ587" s="263"/>
      <c r="RK587" s="263"/>
      <c r="RL587" s="263"/>
      <c r="RM587" s="263"/>
      <c r="RN587" s="263"/>
      <c r="RO587" s="263"/>
      <c r="RP587" s="263"/>
      <c r="RQ587" s="263"/>
      <c r="RR587" s="263"/>
      <c r="RS587" s="263"/>
      <c r="RT587" s="263"/>
      <c r="RU587" s="263"/>
      <c r="RV587" s="263"/>
      <c r="RW587" s="263"/>
      <c r="RX587" s="263"/>
      <c r="RY587" s="263"/>
      <c r="RZ587" s="263"/>
      <c r="SA587" s="263"/>
      <c r="SB587" s="263"/>
      <c r="SC587" s="263"/>
      <c r="SD587" s="263"/>
      <c r="SE587" s="263"/>
      <c r="SF587" s="263"/>
      <c r="SG587" s="263"/>
      <c r="SH587" s="263"/>
      <c r="SI587" s="263"/>
      <c r="SJ587" s="263"/>
      <c r="SK587" s="263"/>
      <c r="SL587" s="263"/>
      <c r="SM587" s="263"/>
      <c r="SN587" s="263"/>
      <c r="SO587" s="263"/>
      <c r="SP587" s="263"/>
      <c r="SQ587" s="263"/>
      <c r="SR587" s="263"/>
      <c r="SS587" s="263"/>
      <c r="ST587" s="263"/>
      <c r="SU587" s="263"/>
      <c r="SV587" s="263"/>
      <c r="SW587" s="263"/>
      <c r="SX587" s="263"/>
      <c r="SY587" s="263"/>
      <c r="SZ587" s="263"/>
      <c r="TA587" s="263"/>
      <c r="TB587" s="263"/>
      <c r="TC587" s="263"/>
      <c r="TD587" s="263"/>
      <c r="TE587" s="263"/>
      <c r="TF587" s="263"/>
      <c r="TG587" s="263"/>
      <c r="TH587" s="263"/>
      <c r="TI587" s="263"/>
      <c r="TJ587" s="263"/>
      <c r="TK587" s="263"/>
      <c r="TL587" s="263"/>
      <c r="TM587" s="263"/>
      <c r="TN587" s="263"/>
      <c r="TO587" s="263"/>
      <c r="TP587" s="263"/>
      <c r="TQ587" s="263"/>
      <c r="TR587" s="263"/>
      <c r="TS587" s="263"/>
      <c r="TT587" s="263"/>
      <c r="TU587" s="263"/>
      <c r="TV587" s="263"/>
      <c r="TW587" s="263"/>
      <c r="TX587" s="263"/>
      <c r="TY587" s="263"/>
      <c r="TZ587" s="263"/>
      <c r="UA587" s="263"/>
      <c r="UB587" s="263"/>
      <c r="UC587" s="263"/>
      <c r="UD587" s="263"/>
      <c r="UE587" s="263"/>
      <c r="UF587" s="263"/>
      <c r="UG587" s="263"/>
      <c r="UH587" s="263"/>
      <c r="UI587" s="263"/>
      <c r="UJ587" s="263"/>
      <c r="UK587" s="263"/>
      <c r="UL587" s="263"/>
      <c r="UM587" s="263"/>
      <c r="UN587" s="263"/>
      <c r="UO587" s="263"/>
      <c r="UP587" s="263"/>
      <c r="UQ587" s="263"/>
      <c r="UR587" s="263"/>
      <c r="US587" s="263"/>
      <c r="UT587" s="263"/>
      <c r="UU587" s="263"/>
      <c r="UV587" s="263"/>
      <c r="UW587" s="263"/>
      <c r="UX587" s="263"/>
      <c r="UY587" s="263"/>
      <c r="UZ587" s="263"/>
      <c r="VA587" s="263"/>
      <c r="VB587" s="263"/>
      <c r="VC587" s="263"/>
      <c r="VD587" s="263"/>
      <c r="VE587" s="263"/>
      <c r="VF587" s="263"/>
      <c r="VG587" s="263"/>
      <c r="VH587" s="263"/>
      <c r="VI587" s="263"/>
      <c r="VJ587" s="263"/>
      <c r="VK587" s="263"/>
      <c r="VL587" s="263"/>
      <c r="VM587" s="263"/>
      <c r="VN587" s="263"/>
      <c r="VO587" s="263"/>
      <c r="VP587" s="263"/>
      <c r="VQ587" s="263"/>
      <c r="VR587" s="263"/>
      <c r="VS587" s="263"/>
      <c r="VT587" s="263"/>
      <c r="VU587" s="263"/>
      <c r="VV587" s="263"/>
      <c r="VW587" s="263"/>
      <c r="VX587" s="263"/>
      <c r="VY587" s="263"/>
      <c r="VZ587" s="263"/>
      <c r="WA587" s="263"/>
      <c r="WB587" s="263"/>
      <c r="WC587" s="263"/>
      <c r="WD587" s="263"/>
      <c r="WE587" s="263"/>
      <c r="WF587" s="263"/>
      <c r="WG587" s="263"/>
      <c r="WH587" s="263"/>
      <c r="WI587" s="263"/>
      <c r="WJ587" s="263"/>
      <c r="WK587" s="263"/>
      <c r="WL587" s="263"/>
      <c r="WM587" s="263"/>
      <c r="WN587" s="263"/>
      <c r="WO587" s="263"/>
      <c r="WP587" s="263"/>
      <c r="WQ587" s="263"/>
      <c r="WR587" s="263"/>
      <c r="WS587" s="263"/>
      <c r="WT587" s="263"/>
      <c r="WU587" s="263"/>
      <c r="WV587" s="263"/>
      <c r="WW587" s="263"/>
      <c r="WX587" s="263"/>
      <c r="WY587" s="263"/>
      <c r="WZ587" s="263"/>
      <c r="XA587" s="263"/>
      <c r="XB587" s="263"/>
      <c r="XC587" s="263"/>
      <c r="XD587" s="263"/>
      <c r="XE587" s="263"/>
      <c r="XF587" s="263"/>
      <c r="XG587" s="263"/>
      <c r="XH587" s="263"/>
      <c r="XI587" s="263"/>
      <c r="XJ587" s="263"/>
      <c r="XK587" s="263"/>
      <c r="XL587" s="263"/>
      <c r="XM587" s="263"/>
      <c r="XN587" s="263"/>
      <c r="XO587" s="263"/>
      <c r="XP587" s="263"/>
      <c r="XQ587" s="263"/>
      <c r="XR587" s="263"/>
      <c r="XS587" s="263"/>
      <c r="XT587" s="263"/>
      <c r="XU587" s="263"/>
      <c r="XV587" s="263"/>
      <c r="XW587" s="263"/>
      <c r="XX587" s="263"/>
      <c r="XY587" s="263"/>
      <c r="XZ587" s="263"/>
      <c r="YA587" s="263"/>
      <c r="YB587" s="263"/>
      <c r="YC587" s="263"/>
      <c r="YD587" s="263"/>
      <c r="YE587" s="263"/>
      <c r="YF587" s="263"/>
      <c r="YG587" s="263"/>
      <c r="YH587" s="263"/>
      <c r="YI587" s="263"/>
      <c r="YJ587" s="263"/>
      <c r="YK587" s="263"/>
      <c r="YL587" s="263"/>
      <c r="YM587" s="263"/>
      <c r="YN587" s="263"/>
      <c r="YO587" s="263"/>
      <c r="YP587" s="263"/>
      <c r="YQ587" s="263"/>
      <c r="YR587" s="263"/>
      <c r="YS587" s="263"/>
      <c r="YT587" s="263"/>
      <c r="YU587" s="263"/>
      <c r="YV587" s="263"/>
      <c r="YW587" s="263"/>
      <c r="YX587" s="263"/>
      <c r="YY587" s="263"/>
      <c r="YZ587" s="263"/>
      <c r="ZA587" s="263"/>
      <c r="ZB587" s="263"/>
      <c r="ZC587" s="263"/>
      <c r="ZD587" s="263"/>
      <c r="ZE587" s="263"/>
      <c r="ZF587" s="263"/>
      <c r="ZG587" s="263"/>
      <c r="ZH587" s="263"/>
      <c r="ZI587" s="263"/>
      <c r="ZJ587" s="263"/>
      <c r="ZK587" s="263"/>
      <c r="ZL587" s="263"/>
      <c r="ZM587" s="263"/>
      <c r="ZN587" s="263"/>
      <c r="ZO587" s="263"/>
      <c r="ZP587" s="263"/>
      <c r="ZQ587" s="263"/>
      <c r="ZR587" s="263"/>
      <c r="ZS587" s="263"/>
      <c r="ZT587" s="263"/>
      <c r="ZU587" s="263"/>
      <c r="ZV587" s="263"/>
      <c r="ZW587" s="263"/>
      <c r="ZX587" s="263"/>
      <c r="ZY587" s="263"/>
      <c r="ZZ587" s="263"/>
      <c r="AAA587" s="263"/>
      <c r="AAB587" s="263"/>
      <c r="AAC587" s="263"/>
      <c r="AAD587" s="263"/>
      <c r="AAE587" s="263"/>
      <c r="AAF587" s="263"/>
      <c r="AAG587" s="263"/>
      <c r="AAH587" s="263"/>
      <c r="AAI587" s="263"/>
      <c r="AAJ587" s="263"/>
      <c r="AAK587" s="263"/>
      <c r="AAL587" s="263"/>
      <c r="AAM587" s="263"/>
      <c r="AAN587" s="263"/>
      <c r="AAO587" s="263"/>
      <c r="AAP587" s="263"/>
      <c r="AAQ587" s="263"/>
      <c r="AAR587" s="263"/>
      <c r="AAS587" s="263"/>
      <c r="AAT587" s="263"/>
      <c r="AAU587" s="263"/>
      <c r="AAV587" s="263"/>
      <c r="AAW587" s="263"/>
      <c r="AAX587" s="263"/>
      <c r="AAY587" s="263"/>
      <c r="AAZ587" s="263"/>
      <c r="ABA587" s="263"/>
      <c r="ABB587" s="263"/>
      <c r="ABC587" s="263"/>
      <c r="ABD587" s="263"/>
      <c r="ABE587" s="263"/>
      <c r="ABF587" s="263"/>
      <c r="ABG587" s="263"/>
      <c r="ABH587" s="263"/>
      <c r="ABI587" s="263"/>
      <c r="ABJ587" s="263"/>
      <c r="ABK587" s="263"/>
      <c r="ABL587" s="263"/>
      <c r="ABM587" s="263"/>
      <c r="ABN587" s="263"/>
      <c r="ABO587" s="263"/>
      <c r="ABP587" s="263"/>
      <c r="ABQ587" s="263"/>
      <c r="ABR587" s="263"/>
      <c r="ABS587" s="263"/>
      <c r="ABT587" s="263"/>
      <c r="ABU587" s="263"/>
      <c r="ABV587" s="263"/>
      <c r="ABW587" s="263"/>
      <c r="ABX587" s="263"/>
      <c r="ABY587" s="263"/>
      <c r="ABZ587" s="263"/>
      <c r="ACA587" s="263"/>
      <c r="ACB587" s="263"/>
      <c r="ACC587" s="263"/>
      <c r="ACD587" s="263"/>
      <c r="ACE587" s="263"/>
      <c r="ACF587" s="263"/>
      <c r="ACG587" s="263"/>
      <c r="ACH587" s="263"/>
      <c r="ACI587" s="263"/>
      <c r="ACJ587" s="263"/>
      <c r="ACK587" s="263"/>
      <c r="ACL587" s="263"/>
      <c r="ACM587" s="263"/>
      <c r="ACN587" s="263"/>
      <c r="ACO587" s="263"/>
      <c r="ACP587" s="263"/>
      <c r="ACQ587" s="263"/>
      <c r="ACR587" s="263"/>
      <c r="ACS587" s="263"/>
      <c r="ACT587" s="263"/>
      <c r="ACU587" s="263"/>
      <c r="ACV587" s="263"/>
      <c r="ACW587" s="263"/>
      <c r="ACX587" s="263"/>
      <c r="ACY587" s="263"/>
      <c r="ACZ587" s="263"/>
      <c r="ADA587" s="263"/>
      <c r="ADB587" s="263"/>
      <c r="ADC587" s="263"/>
      <c r="ADD587" s="263"/>
      <c r="ADE587" s="263"/>
      <c r="ADF587" s="263"/>
      <c r="ADG587" s="263"/>
      <c r="ADH587" s="263"/>
      <c r="ADI587" s="263"/>
      <c r="ADJ587" s="263"/>
      <c r="ADK587" s="263"/>
      <c r="ADL587" s="263"/>
      <c r="ADM587" s="263"/>
      <c r="ADN587" s="263"/>
      <c r="ADO587" s="263"/>
      <c r="ADP587" s="263"/>
      <c r="ADQ587" s="263"/>
      <c r="ADR587" s="263"/>
      <c r="ADS587" s="263"/>
      <c r="ADT587" s="263"/>
      <c r="ADU587" s="263"/>
      <c r="ADV587" s="263"/>
      <c r="ADW587" s="263"/>
      <c r="ADX587" s="263"/>
      <c r="ADY587" s="263"/>
      <c r="ADZ587" s="263"/>
      <c r="AEA587" s="263"/>
      <c r="AEB587" s="263"/>
      <c r="AEC587" s="263"/>
      <c r="AED587" s="263"/>
      <c r="AEE587" s="263"/>
      <c r="AEF587" s="263"/>
      <c r="AEG587" s="263"/>
      <c r="AEH587" s="263"/>
      <c r="AEI587" s="263"/>
      <c r="AEJ587" s="263"/>
      <c r="AEK587" s="263"/>
      <c r="AEL587" s="263"/>
      <c r="AEM587" s="263"/>
      <c r="AEN587" s="263"/>
      <c r="AEO587" s="263"/>
      <c r="AEP587" s="263"/>
      <c r="AEQ587" s="263"/>
      <c r="AER587" s="263"/>
      <c r="AES587" s="263"/>
      <c r="AET587" s="263"/>
      <c r="AEU587" s="263"/>
      <c r="AEV587" s="263"/>
      <c r="AEW587" s="263"/>
      <c r="AEX587" s="263"/>
      <c r="AEY587" s="263"/>
      <c r="AEZ587" s="263"/>
      <c r="AFA587" s="263"/>
      <c r="AFB587" s="263"/>
      <c r="AFC587" s="263"/>
      <c r="AFD587" s="263"/>
      <c r="AFE587" s="263"/>
      <c r="AFF587" s="263"/>
      <c r="AFG587" s="263"/>
      <c r="AFH587" s="263"/>
      <c r="AFI587" s="263"/>
      <c r="AFJ587" s="263"/>
      <c r="AFK587" s="263"/>
      <c r="AFL587" s="263"/>
      <c r="AFM587" s="263"/>
      <c r="AFN587" s="263"/>
      <c r="AFO587" s="263"/>
      <c r="AFP587" s="263"/>
      <c r="AFQ587" s="263"/>
      <c r="AFR587" s="263"/>
      <c r="AFS587" s="263"/>
      <c r="AFT587" s="263"/>
      <c r="AFU587" s="263"/>
      <c r="AFV587" s="263"/>
      <c r="AFW587" s="263"/>
      <c r="AFX587" s="263"/>
      <c r="AFY587" s="263"/>
      <c r="AFZ587" s="263"/>
      <c r="AGA587" s="263"/>
      <c r="AGB587" s="263"/>
      <c r="AGC587" s="263"/>
      <c r="AGD587" s="263"/>
      <c r="AGE587" s="263"/>
      <c r="AGF587" s="263"/>
      <c r="AGG587" s="263"/>
      <c r="AGH587" s="263"/>
      <c r="AGI587" s="263"/>
      <c r="AGJ587" s="263"/>
      <c r="AGK587" s="263"/>
      <c r="AGL587" s="263"/>
      <c r="AGM587" s="263"/>
      <c r="AGN587" s="263"/>
      <c r="AGO587" s="263"/>
      <c r="AGP587" s="263"/>
      <c r="AGQ587" s="263"/>
      <c r="AGR587" s="263"/>
      <c r="AGS587" s="263"/>
      <c r="AGT587" s="263"/>
      <c r="AGU587" s="263"/>
      <c r="AGV587" s="263"/>
      <c r="AGW587" s="263"/>
      <c r="AGX587" s="263"/>
      <c r="AGY587" s="263"/>
      <c r="AGZ587" s="263"/>
      <c r="AHA587" s="263"/>
      <c r="AHB587" s="263"/>
      <c r="AHC587" s="263"/>
      <c r="AHD587" s="263"/>
      <c r="AHE587" s="263"/>
      <c r="AHF587" s="263"/>
      <c r="AHG587" s="263"/>
      <c r="AHH587" s="263"/>
      <c r="AHI587" s="263"/>
      <c r="AHJ587" s="263"/>
      <c r="AHK587" s="263"/>
      <c r="AHL587" s="263"/>
      <c r="AHM587" s="263"/>
      <c r="AHN587" s="263"/>
      <c r="AHO587" s="263"/>
      <c r="AHP587" s="263"/>
      <c r="AHQ587" s="263"/>
      <c r="AHR587" s="263"/>
      <c r="AHS587" s="263"/>
      <c r="AHT587" s="263"/>
      <c r="AHU587" s="263"/>
      <c r="AHV587" s="263"/>
      <c r="AHW587" s="263"/>
      <c r="AHX587" s="263"/>
      <c r="AHY587" s="263"/>
      <c r="AHZ587" s="263"/>
      <c r="AIA587" s="263"/>
      <c r="AIB587" s="263"/>
      <c r="AIC587" s="263"/>
      <c r="AID587" s="263"/>
      <c r="AIE587" s="263"/>
      <c r="AIF587" s="263"/>
      <c r="AIG587" s="263"/>
      <c r="AIH587" s="263"/>
      <c r="AII587" s="263"/>
      <c r="AIJ587" s="263"/>
      <c r="AIK587" s="263"/>
      <c r="AIL587" s="263"/>
      <c r="AIM587" s="263"/>
      <c r="AIN587" s="263"/>
      <c r="AIO587" s="263"/>
      <c r="AIP587" s="263"/>
      <c r="AIQ587" s="263"/>
      <c r="AIR587" s="263"/>
      <c r="AIS587" s="263"/>
      <c r="AIT587" s="263"/>
      <c r="AIU587" s="263"/>
      <c r="AIV587" s="263"/>
      <c r="AIW587" s="263"/>
      <c r="AIX587" s="263"/>
      <c r="AIY587" s="263"/>
      <c r="AIZ587" s="263"/>
      <c r="AJA587" s="263"/>
      <c r="AJB587" s="263"/>
      <c r="AJC587" s="263"/>
      <c r="AJD587" s="263"/>
      <c r="AJE587" s="263"/>
      <c r="AJF587" s="263"/>
      <c r="AJG587" s="263"/>
      <c r="AJH587" s="263"/>
      <c r="AJI587" s="263"/>
      <c r="AJJ587" s="263"/>
      <c r="AJK587" s="263"/>
      <c r="AJL587" s="263"/>
      <c r="AJM587" s="263"/>
      <c r="AJN587" s="263"/>
      <c r="AJO587" s="263"/>
      <c r="AJP587" s="263"/>
      <c r="AJQ587" s="263"/>
      <c r="AJR587" s="263"/>
      <c r="AJS587" s="263"/>
      <c r="AJT587" s="263"/>
      <c r="AJU587" s="263"/>
      <c r="AJV587" s="263"/>
      <c r="AJW587" s="263"/>
      <c r="AJX587" s="263"/>
      <c r="AJY587" s="263"/>
      <c r="AJZ587" s="263"/>
      <c r="AKA587" s="263"/>
      <c r="AKB587" s="263"/>
      <c r="AKC587" s="263"/>
      <c r="AKD587" s="263"/>
      <c r="AKE587" s="263"/>
      <c r="AKF587" s="263"/>
      <c r="AKG587" s="263"/>
      <c r="AKH587" s="263"/>
      <c r="AKI587" s="263"/>
      <c r="AKJ587" s="263"/>
      <c r="AKK587" s="263"/>
      <c r="AKL587" s="263"/>
      <c r="AKM587" s="263"/>
      <c r="AKN587" s="263"/>
      <c r="AKO587" s="263"/>
      <c r="AKP587" s="263"/>
      <c r="AKQ587" s="263"/>
      <c r="AKR587" s="263"/>
      <c r="AKS587" s="263"/>
      <c r="AKT587" s="263"/>
      <c r="AKU587" s="263"/>
      <c r="AKV587" s="263"/>
      <c r="AKW587" s="263"/>
      <c r="AKX587" s="263"/>
      <c r="AKY587" s="263"/>
      <c r="AKZ587" s="263"/>
      <c r="ALA587" s="263"/>
      <c r="ALB587" s="263"/>
      <c r="ALC587" s="263"/>
      <c r="ALD587" s="263"/>
      <c r="ALE587" s="263"/>
      <c r="ALF587" s="263"/>
      <c r="ALG587" s="263"/>
      <c r="ALH587" s="263"/>
      <c r="ALI587" s="263"/>
      <c r="ALJ587" s="263"/>
      <c r="ALK587" s="263"/>
      <c r="ALL587" s="263"/>
      <c r="ALM587" s="263"/>
      <c r="ALN587" s="263"/>
      <c r="ALO587" s="263"/>
      <c r="ALP587" s="263"/>
      <c r="ALQ587" s="263"/>
      <c r="ALR587" s="263"/>
      <c r="ALS587" s="263"/>
      <c r="ALT587" s="263"/>
      <c r="ALU587" s="263"/>
      <c r="ALV587" s="263"/>
      <c r="ALW587" s="263"/>
      <c r="ALX587" s="263"/>
      <c r="ALY587" s="263"/>
      <c r="ALZ587" s="263"/>
      <c r="AMA587" s="263"/>
      <c r="AMB587" s="263"/>
      <c r="AMC587" s="263"/>
      <c r="AMD587" s="263"/>
      <c r="AME587" s="263"/>
      <c r="AMF587" s="263"/>
      <c r="AMG587" s="263"/>
      <c r="AMH587" s="263"/>
      <c r="AMI587" s="263"/>
      <c r="AMJ587" s="263"/>
      <c r="AMK587" s="263"/>
      <c r="AML587" s="263"/>
      <c r="AMM587" s="263"/>
      <c r="AMN587" s="263"/>
      <c r="AMO587" s="263"/>
      <c r="AMP587" s="263"/>
      <c r="AMQ587" s="263"/>
      <c r="AMR587" s="263"/>
      <c r="AMS587" s="263"/>
      <c r="AMT587" s="263"/>
      <c r="AMU587" s="263"/>
      <c r="AMV587" s="263"/>
      <c r="AMW587" s="263"/>
      <c r="AMX587" s="263"/>
      <c r="AMY587" s="263"/>
      <c r="AMZ587" s="263"/>
      <c r="ANA587" s="263"/>
      <c r="ANB587" s="263"/>
      <c r="ANC587" s="263"/>
      <c r="AND587" s="263"/>
      <c r="ANE587" s="263"/>
      <c r="ANF587" s="263"/>
      <c r="ANG587" s="263"/>
      <c r="ANH587" s="263"/>
      <c r="ANI587" s="263"/>
      <c r="ANJ587" s="263"/>
      <c r="ANK587" s="263"/>
      <c r="ANL587" s="263"/>
      <c r="ANM587" s="263"/>
      <c r="ANN587" s="263"/>
      <c r="ANO587" s="263"/>
      <c r="ANP587" s="263"/>
      <c r="ANQ587" s="263"/>
      <c r="ANR587" s="263"/>
      <c r="ANS587" s="263"/>
      <c r="ANT587" s="263"/>
      <c r="ANU587" s="263"/>
      <c r="ANV587" s="263"/>
      <c r="ANW587" s="263"/>
      <c r="ANX587" s="263"/>
      <c r="ANY587" s="263"/>
      <c r="ANZ587" s="263"/>
      <c r="AOA587" s="263"/>
      <c r="AOB587" s="263"/>
      <c r="AOC587" s="263"/>
      <c r="AOD587" s="263"/>
      <c r="AOE587" s="263"/>
      <c r="AOF587" s="263"/>
      <c r="AOG587" s="263"/>
      <c r="AOH587" s="263"/>
      <c r="AOI587" s="263"/>
      <c r="AOJ587" s="263"/>
      <c r="AOK587" s="263"/>
      <c r="AOL587" s="263"/>
      <c r="AOM587" s="263"/>
      <c r="AON587" s="263"/>
      <c r="AOO587" s="263"/>
      <c r="AOP587" s="263"/>
      <c r="AOQ587" s="263"/>
      <c r="AOR587" s="263"/>
      <c r="AOS587" s="263"/>
      <c r="AOT587" s="263"/>
      <c r="AOU587" s="263"/>
    </row>
    <row r="588" spans="1:1087" s="264" customFormat="1">
      <c r="A588" s="332"/>
      <c r="B588" s="328"/>
      <c r="C588" s="292"/>
      <c r="D588" s="292"/>
      <c r="E588" s="292"/>
      <c r="F588" s="333"/>
      <c r="G588" s="334"/>
      <c r="H588" s="334"/>
      <c r="I588" s="335"/>
      <c r="J588" s="292"/>
      <c r="K588" s="336"/>
      <c r="L588" s="292"/>
      <c r="N588" s="263"/>
      <c r="O588" s="263"/>
      <c r="P588" s="263"/>
      <c r="Q588" s="263"/>
      <c r="R588" s="263"/>
      <c r="S588" s="263"/>
      <c r="T588" s="263"/>
      <c r="U588" s="263"/>
      <c r="V588" s="263"/>
      <c r="W588" s="263"/>
      <c r="X588" s="263"/>
      <c r="Y588" s="263"/>
      <c r="Z588" s="263"/>
      <c r="AA588" s="263"/>
      <c r="AB588" s="263"/>
      <c r="AC588" s="263"/>
      <c r="AD588" s="263"/>
      <c r="AE588" s="263"/>
      <c r="AF588" s="263"/>
      <c r="AG588" s="263"/>
      <c r="AH588" s="263"/>
      <c r="AI588" s="263"/>
      <c r="AJ588" s="263"/>
      <c r="AK588" s="263"/>
      <c r="AL588" s="263"/>
      <c r="AM588" s="263"/>
      <c r="AN588" s="263"/>
      <c r="AO588" s="263"/>
      <c r="AP588" s="263"/>
      <c r="AQ588" s="263"/>
      <c r="AR588" s="263"/>
      <c r="AS588" s="263"/>
      <c r="AT588" s="263"/>
      <c r="AU588" s="263"/>
      <c r="AV588" s="263"/>
      <c r="AW588" s="263"/>
      <c r="AX588" s="263"/>
      <c r="AY588" s="263"/>
      <c r="AZ588" s="263"/>
      <c r="BA588" s="263"/>
      <c r="BB588" s="263"/>
      <c r="BC588" s="263"/>
      <c r="BD588" s="263"/>
      <c r="BE588" s="263"/>
      <c r="BF588" s="263"/>
      <c r="BG588" s="263"/>
      <c r="BH588" s="263"/>
      <c r="BI588" s="263"/>
      <c r="BJ588" s="263"/>
      <c r="BK588" s="263"/>
      <c r="BL588" s="263"/>
      <c r="BM588" s="263"/>
      <c r="BN588" s="263"/>
      <c r="BO588" s="263"/>
      <c r="BP588" s="263"/>
      <c r="BQ588" s="263"/>
      <c r="BR588" s="263"/>
      <c r="BS588" s="263"/>
      <c r="BT588" s="263"/>
      <c r="BU588" s="263"/>
      <c r="BV588" s="263"/>
      <c r="BW588" s="263"/>
      <c r="BX588" s="263"/>
      <c r="BY588" s="263"/>
      <c r="BZ588" s="263"/>
      <c r="CA588" s="263"/>
      <c r="CB588" s="263"/>
      <c r="CC588" s="263"/>
      <c r="CD588" s="263"/>
      <c r="CE588" s="263"/>
      <c r="CF588" s="263"/>
      <c r="CG588" s="263"/>
      <c r="CH588" s="263"/>
      <c r="CI588" s="263"/>
      <c r="CJ588" s="263"/>
      <c r="CK588" s="263"/>
      <c r="CL588" s="263"/>
      <c r="CM588" s="263"/>
      <c r="CN588" s="263"/>
      <c r="CO588" s="263"/>
      <c r="CP588" s="263"/>
      <c r="CQ588" s="263"/>
      <c r="CR588" s="263"/>
      <c r="CS588" s="263"/>
      <c r="CT588" s="263"/>
      <c r="CU588" s="263"/>
      <c r="CV588" s="263"/>
      <c r="CW588" s="263"/>
      <c r="CX588" s="263"/>
      <c r="CY588" s="263"/>
      <c r="CZ588" s="263"/>
      <c r="DA588" s="263"/>
      <c r="DB588" s="263"/>
      <c r="DC588" s="263"/>
      <c r="DD588" s="263"/>
      <c r="DE588" s="263"/>
      <c r="DF588" s="263"/>
      <c r="DG588" s="263"/>
      <c r="DH588" s="263"/>
      <c r="DI588" s="263"/>
      <c r="DJ588" s="263"/>
      <c r="DK588" s="263"/>
      <c r="DL588" s="263"/>
      <c r="DM588" s="263"/>
      <c r="DN588" s="263"/>
      <c r="DO588" s="263"/>
      <c r="DP588" s="263"/>
      <c r="DQ588" s="263"/>
      <c r="DR588" s="263"/>
      <c r="DS588" s="263"/>
      <c r="DT588" s="263"/>
      <c r="DU588" s="263"/>
      <c r="DV588" s="263"/>
      <c r="DW588" s="263"/>
      <c r="DX588" s="263"/>
      <c r="DY588" s="263"/>
      <c r="DZ588" s="263"/>
      <c r="EA588" s="263"/>
      <c r="EB588" s="263"/>
      <c r="EC588" s="263"/>
      <c r="ED588" s="263"/>
      <c r="EE588" s="263"/>
      <c r="EF588" s="263"/>
      <c r="EG588" s="263"/>
      <c r="EH588" s="263"/>
      <c r="EI588" s="263"/>
      <c r="EJ588" s="263"/>
      <c r="EK588" s="263"/>
      <c r="EL588" s="263"/>
      <c r="EM588" s="263"/>
      <c r="EN588" s="263"/>
      <c r="EO588" s="263"/>
      <c r="EP588" s="263"/>
      <c r="EQ588" s="263"/>
      <c r="ER588" s="263"/>
      <c r="ES588" s="263"/>
      <c r="ET588" s="263"/>
      <c r="EU588" s="263"/>
      <c r="EV588" s="263"/>
      <c r="EW588" s="263"/>
      <c r="EX588" s="263"/>
      <c r="EY588" s="263"/>
      <c r="EZ588" s="263"/>
      <c r="FA588" s="263"/>
      <c r="FB588" s="263"/>
      <c r="FC588" s="263"/>
      <c r="FD588" s="263"/>
      <c r="FE588" s="263"/>
      <c r="FF588" s="263"/>
      <c r="FG588" s="263"/>
      <c r="FH588" s="263"/>
      <c r="FI588" s="263"/>
      <c r="FJ588" s="263"/>
      <c r="FK588" s="263"/>
      <c r="FL588" s="263"/>
      <c r="FM588" s="263"/>
      <c r="FN588" s="263"/>
      <c r="FO588" s="263"/>
      <c r="FP588" s="263"/>
      <c r="FQ588" s="263"/>
      <c r="FR588" s="263"/>
      <c r="FS588" s="263"/>
      <c r="FT588" s="263"/>
      <c r="FU588" s="263"/>
      <c r="FV588" s="263"/>
      <c r="FW588" s="263"/>
      <c r="FX588" s="263"/>
      <c r="FY588" s="263"/>
      <c r="FZ588" s="263"/>
      <c r="GA588" s="263"/>
      <c r="GB588" s="263"/>
      <c r="GC588" s="263"/>
      <c r="GD588" s="263"/>
      <c r="GE588" s="263"/>
      <c r="GF588" s="263"/>
      <c r="GG588" s="263"/>
      <c r="GH588" s="263"/>
      <c r="GI588" s="263"/>
      <c r="GJ588" s="263"/>
      <c r="GK588" s="263"/>
      <c r="GL588" s="263"/>
      <c r="GM588" s="263"/>
      <c r="GN588" s="263"/>
      <c r="GO588" s="263"/>
      <c r="GP588" s="263"/>
      <c r="GQ588" s="263"/>
      <c r="GR588" s="263"/>
      <c r="GS588" s="263"/>
      <c r="GT588" s="263"/>
      <c r="GU588" s="263"/>
      <c r="GV588" s="263"/>
      <c r="GW588" s="263"/>
      <c r="GX588" s="263"/>
      <c r="GY588" s="263"/>
      <c r="GZ588" s="263"/>
      <c r="HA588" s="263"/>
      <c r="HB588" s="263"/>
      <c r="HC588" s="263"/>
      <c r="HD588" s="263"/>
      <c r="HE588" s="263"/>
      <c r="HF588" s="263"/>
      <c r="HG588" s="263"/>
      <c r="HH588" s="263"/>
      <c r="HI588" s="263"/>
      <c r="HJ588" s="263"/>
      <c r="HK588" s="263"/>
      <c r="HL588" s="263"/>
      <c r="HM588" s="263"/>
      <c r="HN588" s="263"/>
      <c r="HO588" s="263"/>
      <c r="HP588" s="263"/>
      <c r="HQ588" s="263"/>
      <c r="HR588" s="263"/>
      <c r="HS588" s="263"/>
      <c r="HT588" s="263"/>
      <c r="HU588" s="263"/>
      <c r="HV588" s="263"/>
      <c r="HW588" s="263"/>
      <c r="HX588" s="263"/>
      <c r="HY588" s="263"/>
      <c r="HZ588" s="263"/>
      <c r="IA588" s="263"/>
      <c r="IB588" s="263"/>
      <c r="IC588" s="263"/>
      <c r="ID588" s="263"/>
      <c r="IE588" s="263"/>
      <c r="IF588" s="263"/>
      <c r="IG588" s="263"/>
      <c r="IH588" s="263"/>
      <c r="II588" s="263"/>
      <c r="IJ588" s="263"/>
      <c r="IK588" s="263"/>
      <c r="IL588" s="263"/>
      <c r="IM588" s="263"/>
      <c r="IN588" s="263"/>
      <c r="IO588" s="263"/>
      <c r="IP588" s="263"/>
      <c r="IQ588" s="263"/>
      <c r="IR588" s="263"/>
      <c r="IS588" s="263"/>
      <c r="IT588" s="263"/>
      <c r="IU588" s="263"/>
      <c r="IV588" s="263"/>
      <c r="IW588" s="263"/>
      <c r="IX588" s="263"/>
      <c r="IY588" s="263"/>
      <c r="IZ588" s="263"/>
      <c r="JA588" s="263"/>
      <c r="JB588" s="263"/>
      <c r="JC588" s="263"/>
      <c r="JD588" s="263"/>
      <c r="JE588" s="263"/>
      <c r="JF588" s="263"/>
      <c r="JG588" s="263"/>
      <c r="JH588" s="263"/>
      <c r="JI588" s="263"/>
      <c r="JJ588" s="263"/>
      <c r="JK588" s="263"/>
      <c r="JL588" s="263"/>
      <c r="JM588" s="263"/>
      <c r="JN588" s="263"/>
      <c r="JO588" s="263"/>
      <c r="JP588" s="263"/>
      <c r="JQ588" s="263"/>
      <c r="JR588" s="263"/>
      <c r="JS588" s="263"/>
      <c r="JT588" s="263"/>
      <c r="JU588" s="263"/>
      <c r="JV588" s="263"/>
      <c r="JW588" s="263"/>
      <c r="JX588" s="263"/>
      <c r="JY588" s="263"/>
      <c r="JZ588" s="263"/>
      <c r="KA588" s="263"/>
      <c r="KB588" s="263"/>
      <c r="KC588" s="263"/>
      <c r="KD588" s="263"/>
      <c r="KE588" s="263"/>
      <c r="KF588" s="263"/>
      <c r="KG588" s="263"/>
      <c r="KH588" s="263"/>
      <c r="KI588" s="263"/>
      <c r="KJ588" s="263"/>
      <c r="KK588" s="263"/>
      <c r="KL588" s="263"/>
      <c r="KM588" s="263"/>
      <c r="KN588" s="263"/>
      <c r="KO588" s="263"/>
      <c r="KP588" s="263"/>
      <c r="KQ588" s="263"/>
      <c r="KR588" s="263"/>
      <c r="KS588" s="263"/>
      <c r="KT588" s="263"/>
      <c r="KU588" s="263"/>
      <c r="KV588" s="263"/>
      <c r="KW588" s="263"/>
      <c r="KX588" s="263"/>
      <c r="KY588" s="263"/>
      <c r="KZ588" s="263"/>
      <c r="LA588" s="263"/>
      <c r="LB588" s="263"/>
      <c r="LC588" s="263"/>
      <c r="LD588" s="263"/>
      <c r="LE588" s="263"/>
      <c r="LF588" s="263"/>
      <c r="LG588" s="263"/>
      <c r="LH588" s="263"/>
      <c r="LI588" s="263"/>
      <c r="LJ588" s="263"/>
      <c r="LK588" s="263"/>
      <c r="LL588" s="263"/>
      <c r="LM588" s="263"/>
      <c r="LN588" s="263"/>
      <c r="LO588" s="263"/>
      <c r="LP588" s="263"/>
      <c r="LQ588" s="263"/>
      <c r="LR588" s="263"/>
      <c r="LS588" s="263"/>
      <c r="LT588" s="263"/>
      <c r="LU588" s="263"/>
      <c r="LV588" s="263"/>
      <c r="LW588" s="263"/>
      <c r="LX588" s="263"/>
      <c r="LY588" s="263"/>
      <c r="LZ588" s="263"/>
      <c r="MA588" s="263"/>
      <c r="MB588" s="263"/>
      <c r="MC588" s="263"/>
      <c r="MD588" s="263"/>
      <c r="ME588" s="263"/>
      <c r="MF588" s="263"/>
      <c r="MG588" s="263"/>
      <c r="MH588" s="263"/>
      <c r="MI588" s="263"/>
      <c r="MJ588" s="263"/>
      <c r="MK588" s="263"/>
      <c r="ML588" s="263"/>
      <c r="MM588" s="263"/>
      <c r="MN588" s="263"/>
      <c r="MO588" s="263"/>
      <c r="MP588" s="263"/>
      <c r="MQ588" s="263"/>
      <c r="MR588" s="263"/>
      <c r="MS588" s="263"/>
      <c r="MT588" s="263"/>
      <c r="MU588" s="263"/>
      <c r="MV588" s="263"/>
      <c r="MW588" s="263"/>
      <c r="MX588" s="263"/>
      <c r="MY588" s="263"/>
      <c r="MZ588" s="263"/>
      <c r="NA588" s="263"/>
      <c r="NB588" s="263"/>
      <c r="NC588" s="263"/>
      <c r="ND588" s="263"/>
      <c r="NE588" s="263"/>
      <c r="NF588" s="263"/>
      <c r="NG588" s="263"/>
      <c r="NH588" s="263"/>
      <c r="NI588" s="263"/>
      <c r="NJ588" s="263"/>
      <c r="NK588" s="263"/>
      <c r="NL588" s="263"/>
      <c r="NM588" s="263"/>
      <c r="NN588" s="263"/>
      <c r="NO588" s="263"/>
      <c r="NP588" s="263"/>
      <c r="NQ588" s="263"/>
      <c r="NR588" s="263"/>
      <c r="NS588" s="263"/>
      <c r="NT588" s="263"/>
      <c r="NU588" s="263"/>
      <c r="NV588" s="263"/>
      <c r="NW588" s="263"/>
      <c r="NX588" s="263"/>
      <c r="NY588" s="263"/>
      <c r="NZ588" s="263"/>
      <c r="OA588" s="263"/>
      <c r="OB588" s="263"/>
      <c r="OC588" s="263"/>
      <c r="OD588" s="263"/>
      <c r="OE588" s="263"/>
      <c r="OF588" s="263"/>
      <c r="OG588" s="263"/>
      <c r="OH588" s="263"/>
      <c r="OI588" s="263"/>
      <c r="OJ588" s="263"/>
      <c r="OK588" s="263"/>
      <c r="OL588" s="263"/>
      <c r="OM588" s="263"/>
      <c r="ON588" s="263"/>
      <c r="OO588" s="263"/>
      <c r="OP588" s="263"/>
      <c r="OQ588" s="263"/>
      <c r="OR588" s="263"/>
      <c r="OS588" s="263"/>
      <c r="OT588" s="263"/>
      <c r="OU588" s="263"/>
      <c r="OV588" s="263"/>
      <c r="OW588" s="263"/>
      <c r="OX588" s="263"/>
      <c r="OY588" s="263"/>
      <c r="OZ588" s="263"/>
      <c r="PA588" s="263"/>
      <c r="PB588" s="263"/>
      <c r="PC588" s="263"/>
      <c r="PD588" s="263"/>
      <c r="PE588" s="263"/>
      <c r="PF588" s="263"/>
      <c r="PG588" s="263"/>
      <c r="PH588" s="263"/>
      <c r="PI588" s="263"/>
      <c r="PJ588" s="263"/>
      <c r="PK588" s="263"/>
      <c r="PL588" s="263"/>
      <c r="PM588" s="263"/>
      <c r="PN588" s="263"/>
      <c r="PO588" s="263"/>
      <c r="PP588" s="263"/>
      <c r="PQ588" s="263"/>
      <c r="PR588" s="263"/>
      <c r="PS588" s="263"/>
      <c r="PT588" s="263"/>
      <c r="PU588" s="263"/>
      <c r="PV588" s="263"/>
      <c r="PW588" s="263"/>
      <c r="PX588" s="263"/>
      <c r="PY588" s="263"/>
      <c r="PZ588" s="263"/>
      <c r="QA588" s="263"/>
      <c r="QB588" s="263"/>
      <c r="QC588" s="263"/>
      <c r="QD588" s="263"/>
      <c r="QE588" s="263"/>
      <c r="QF588" s="263"/>
      <c r="QG588" s="263"/>
      <c r="QH588" s="263"/>
      <c r="QI588" s="263"/>
      <c r="QJ588" s="263"/>
      <c r="QK588" s="263"/>
      <c r="QL588" s="263"/>
      <c r="QM588" s="263"/>
      <c r="QN588" s="263"/>
      <c r="QO588" s="263"/>
      <c r="QP588" s="263"/>
      <c r="QQ588" s="263"/>
      <c r="QR588" s="263"/>
      <c r="QS588" s="263"/>
      <c r="QT588" s="263"/>
      <c r="QU588" s="263"/>
      <c r="QV588" s="263"/>
      <c r="QW588" s="263"/>
      <c r="QX588" s="263"/>
      <c r="QY588" s="263"/>
      <c r="QZ588" s="263"/>
      <c r="RA588" s="263"/>
      <c r="RB588" s="263"/>
      <c r="RC588" s="263"/>
      <c r="RD588" s="263"/>
      <c r="RE588" s="263"/>
      <c r="RF588" s="263"/>
      <c r="RG588" s="263"/>
      <c r="RH588" s="263"/>
      <c r="RI588" s="263"/>
      <c r="RJ588" s="263"/>
      <c r="RK588" s="263"/>
      <c r="RL588" s="263"/>
      <c r="RM588" s="263"/>
      <c r="RN588" s="263"/>
      <c r="RO588" s="263"/>
      <c r="RP588" s="263"/>
      <c r="RQ588" s="263"/>
      <c r="RR588" s="263"/>
      <c r="RS588" s="263"/>
      <c r="RT588" s="263"/>
      <c r="RU588" s="263"/>
      <c r="RV588" s="263"/>
      <c r="RW588" s="263"/>
      <c r="RX588" s="263"/>
      <c r="RY588" s="263"/>
      <c r="RZ588" s="263"/>
      <c r="SA588" s="263"/>
      <c r="SB588" s="263"/>
      <c r="SC588" s="263"/>
      <c r="SD588" s="263"/>
      <c r="SE588" s="263"/>
      <c r="SF588" s="263"/>
      <c r="SG588" s="263"/>
      <c r="SH588" s="263"/>
      <c r="SI588" s="263"/>
      <c r="SJ588" s="263"/>
      <c r="SK588" s="263"/>
      <c r="SL588" s="263"/>
      <c r="SM588" s="263"/>
      <c r="SN588" s="263"/>
      <c r="SO588" s="263"/>
      <c r="SP588" s="263"/>
      <c r="SQ588" s="263"/>
      <c r="SR588" s="263"/>
      <c r="SS588" s="263"/>
      <c r="ST588" s="263"/>
      <c r="SU588" s="263"/>
      <c r="SV588" s="263"/>
      <c r="SW588" s="263"/>
      <c r="SX588" s="263"/>
      <c r="SY588" s="263"/>
      <c r="SZ588" s="263"/>
      <c r="TA588" s="263"/>
      <c r="TB588" s="263"/>
      <c r="TC588" s="263"/>
      <c r="TD588" s="263"/>
      <c r="TE588" s="263"/>
      <c r="TF588" s="263"/>
      <c r="TG588" s="263"/>
      <c r="TH588" s="263"/>
      <c r="TI588" s="263"/>
      <c r="TJ588" s="263"/>
      <c r="TK588" s="263"/>
      <c r="TL588" s="263"/>
      <c r="TM588" s="263"/>
      <c r="TN588" s="263"/>
      <c r="TO588" s="263"/>
      <c r="TP588" s="263"/>
      <c r="TQ588" s="263"/>
      <c r="TR588" s="263"/>
      <c r="TS588" s="263"/>
      <c r="TT588" s="263"/>
      <c r="TU588" s="263"/>
      <c r="TV588" s="263"/>
      <c r="TW588" s="263"/>
      <c r="TX588" s="263"/>
      <c r="TY588" s="263"/>
      <c r="TZ588" s="263"/>
      <c r="UA588" s="263"/>
      <c r="UB588" s="263"/>
      <c r="UC588" s="263"/>
      <c r="UD588" s="263"/>
      <c r="UE588" s="263"/>
      <c r="UF588" s="263"/>
      <c r="UG588" s="263"/>
      <c r="UH588" s="263"/>
      <c r="UI588" s="263"/>
      <c r="UJ588" s="263"/>
      <c r="UK588" s="263"/>
      <c r="UL588" s="263"/>
      <c r="UM588" s="263"/>
      <c r="UN588" s="263"/>
      <c r="UO588" s="263"/>
      <c r="UP588" s="263"/>
      <c r="UQ588" s="263"/>
      <c r="UR588" s="263"/>
      <c r="US588" s="263"/>
      <c r="UT588" s="263"/>
      <c r="UU588" s="263"/>
      <c r="UV588" s="263"/>
      <c r="UW588" s="263"/>
      <c r="UX588" s="263"/>
      <c r="UY588" s="263"/>
      <c r="UZ588" s="263"/>
      <c r="VA588" s="263"/>
      <c r="VB588" s="263"/>
      <c r="VC588" s="263"/>
      <c r="VD588" s="263"/>
      <c r="VE588" s="263"/>
      <c r="VF588" s="263"/>
      <c r="VG588" s="263"/>
      <c r="VH588" s="263"/>
      <c r="VI588" s="263"/>
      <c r="VJ588" s="263"/>
      <c r="VK588" s="263"/>
      <c r="VL588" s="263"/>
      <c r="VM588" s="263"/>
      <c r="VN588" s="263"/>
      <c r="VO588" s="263"/>
      <c r="VP588" s="263"/>
      <c r="VQ588" s="263"/>
      <c r="VR588" s="263"/>
      <c r="VS588" s="263"/>
      <c r="VT588" s="263"/>
      <c r="VU588" s="263"/>
      <c r="VV588" s="263"/>
      <c r="VW588" s="263"/>
      <c r="VX588" s="263"/>
      <c r="VY588" s="263"/>
      <c r="VZ588" s="263"/>
      <c r="WA588" s="263"/>
      <c r="WB588" s="263"/>
      <c r="WC588" s="263"/>
      <c r="WD588" s="263"/>
      <c r="WE588" s="263"/>
      <c r="WF588" s="263"/>
      <c r="WG588" s="263"/>
      <c r="WH588" s="263"/>
      <c r="WI588" s="263"/>
      <c r="WJ588" s="263"/>
      <c r="WK588" s="263"/>
      <c r="WL588" s="263"/>
      <c r="WM588" s="263"/>
      <c r="WN588" s="263"/>
      <c r="WO588" s="263"/>
      <c r="WP588" s="263"/>
      <c r="WQ588" s="263"/>
      <c r="WR588" s="263"/>
      <c r="WS588" s="263"/>
      <c r="WT588" s="263"/>
      <c r="WU588" s="263"/>
      <c r="WV588" s="263"/>
      <c r="WW588" s="263"/>
      <c r="WX588" s="263"/>
      <c r="WY588" s="263"/>
      <c r="WZ588" s="263"/>
      <c r="XA588" s="263"/>
      <c r="XB588" s="263"/>
      <c r="XC588" s="263"/>
      <c r="XD588" s="263"/>
      <c r="XE588" s="263"/>
      <c r="XF588" s="263"/>
      <c r="XG588" s="263"/>
      <c r="XH588" s="263"/>
      <c r="XI588" s="263"/>
      <c r="XJ588" s="263"/>
      <c r="XK588" s="263"/>
      <c r="XL588" s="263"/>
      <c r="XM588" s="263"/>
      <c r="XN588" s="263"/>
      <c r="XO588" s="263"/>
      <c r="XP588" s="263"/>
      <c r="XQ588" s="263"/>
      <c r="XR588" s="263"/>
      <c r="XS588" s="263"/>
      <c r="XT588" s="263"/>
      <c r="XU588" s="263"/>
      <c r="XV588" s="263"/>
      <c r="XW588" s="263"/>
      <c r="XX588" s="263"/>
      <c r="XY588" s="263"/>
      <c r="XZ588" s="263"/>
      <c r="YA588" s="263"/>
      <c r="YB588" s="263"/>
      <c r="YC588" s="263"/>
      <c r="YD588" s="263"/>
      <c r="YE588" s="263"/>
      <c r="YF588" s="263"/>
      <c r="YG588" s="263"/>
      <c r="YH588" s="263"/>
      <c r="YI588" s="263"/>
      <c r="YJ588" s="263"/>
      <c r="YK588" s="263"/>
      <c r="YL588" s="263"/>
      <c r="YM588" s="263"/>
      <c r="YN588" s="263"/>
      <c r="YO588" s="263"/>
      <c r="YP588" s="263"/>
      <c r="YQ588" s="263"/>
      <c r="YR588" s="263"/>
      <c r="YS588" s="263"/>
      <c r="YT588" s="263"/>
      <c r="YU588" s="263"/>
      <c r="YV588" s="263"/>
      <c r="YW588" s="263"/>
      <c r="YX588" s="263"/>
      <c r="YY588" s="263"/>
      <c r="YZ588" s="263"/>
      <c r="ZA588" s="263"/>
      <c r="ZB588" s="263"/>
      <c r="ZC588" s="263"/>
      <c r="ZD588" s="263"/>
      <c r="ZE588" s="263"/>
      <c r="ZF588" s="263"/>
      <c r="ZG588" s="263"/>
      <c r="ZH588" s="263"/>
      <c r="ZI588" s="263"/>
      <c r="ZJ588" s="263"/>
      <c r="ZK588" s="263"/>
      <c r="ZL588" s="263"/>
      <c r="ZM588" s="263"/>
      <c r="ZN588" s="263"/>
      <c r="ZO588" s="263"/>
      <c r="ZP588" s="263"/>
      <c r="ZQ588" s="263"/>
      <c r="ZR588" s="263"/>
      <c r="ZS588" s="263"/>
      <c r="ZT588" s="263"/>
      <c r="ZU588" s="263"/>
      <c r="ZV588" s="263"/>
      <c r="ZW588" s="263"/>
      <c r="ZX588" s="263"/>
      <c r="ZY588" s="263"/>
      <c r="ZZ588" s="263"/>
      <c r="AAA588" s="263"/>
      <c r="AAB588" s="263"/>
      <c r="AAC588" s="263"/>
      <c r="AAD588" s="263"/>
      <c r="AAE588" s="263"/>
      <c r="AAF588" s="263"/>
      <c r="AAG588" s="263"/>
      <c r="AAH588" s="263"/>
      <c r="AAI588" s="263"/>
      <c r="AAJ588" s="263"/>
      <c r="AAK588" s="263"/>
      <c r="AAL588" s="263"/>
      <c r="AAM588" s="263"/>
      <c r="AAN588" s="263"/>
      <c r="AAO588" s="263"/>
      <c r="AAP588" s="263"/>
      <c r="AAQ588" s="263"/>
      <c r="AAR588" s="263"/>
      <c r="AAS588" s="263"/>
      <c r="AAT588" s="263"/>
      <c r="AAU588" s="263"/>
      <c r="AAV588" s="263"/>
      <c r="AAW588" s="263"/>
      <c r="AAX588" s="263"/>
      <c r="AAY588" s="263"/>
      <c r="AAZ588" s="263"/>
      <c r="ABA588" s="263"/>
      <c r="ABB588" s="263"/>
      <c r="ABC588" s="263"/>
      <c r="ABD588" s="263"/>
      <c r="ABE588" s="263"/>
      <c r="ABF588" s="263"/>
      <c r="ABG588" s="263"/>
      <c r="ABH588" s="263"/>
      <c r="ABI588" s="263"/>
      <c r="ABJ588" s="263"/>
      <c r="ABK588" s="263"/>
      <c r="ABL588" s="263"/>
      <c r="ABM588" s="263"/>
      <c r="ABN588" s="263"/>
      <c r="ABO588" s="263"/>
      <c r="ABP588" s="263"/>
      <c r="ABQ588" s="263"/>
      <c r="ABR588" s="263"/>
      <c r="ABS588" s="263"/>
      <c r="ABT588" s="263"/>
      <c r="ABU588" s="263"/>
      <c r="ABV588" s="263"/>
      <c r="ABW588" s="263"/>
      <c r="ABX588" s="263"/>
      <c r="ABY588" s="263"/>
      <c r="ABZ588" s="263"/>
      <c r="ACA588" s="263"/>
      <c r="ACB588" s="263"/>
      <c r="ACC588" s="263"/>
      <c r="ACD588" s="263"/>
      <c r="ACE588" s="263"/>
      <c r="ACF588" s="263"/>
      <c r="ACG588" s="263"/>
      <c r="ACH588" s="263"/>
      <c r="ACI588" s="263"/>
      <c r="ACJ588" s="263"/>
      <c r="ACK588" s="263"/>
      <c r="ACL588" s="263"/>
      <c r="ACM588" s="263"/>
      <c r="ACN588" s="263"/>
      <c r="ACO588" s="263"/>
      <c r="ACP588" s="263"/>
      <c r="ACQ588" s="263"/>
      <c r="ACR588" s="263"/>
      <c r="ACS588" s="263"/>
      <c r="ACT588" s="263"/>
      <c r="ACU588" s="263"/>
      <c r="ACV588" s="263"/>
      <c r="ACW588" s="263"/>
      <c r="ACX588" s="263"/>
      <c r="ACY588" s="263"/>
      <c r="ACZ588" s="263"/>
      <c r="ADA588" s="263"/>
      <c r="ADB588" s="263"/>
      <c r="ADC588" s="263"/>
      <c r="ADD588" s="263"/>
      <c r="ADE588" s="263"/>
      <c r="ADF588" s="263"/>
      <c r="ADG588" s="263"/>
      <c r="ADH588" s="263"/>
      <c r="ADI588" s="263"/>
      <c r="ADJ588" s="263"/>
      <c r="ADK588" s="263"/>
      <c r="ADL588" s="263"/>
      <c r="ADM588" s="263"/>
      <c r="ADN588" s="263"/>
      <c r="ADO588" s="263"/>
      <c r="ADP588" s="263"/>
      <c r="ADQ588" s="263"/>
      <c r="ADR588" s="263"/>
      <c r="ADS588" s="263"/>
      <c r="ADT588" s="263"/>
      <c r="ADU588" s="263"/>
      <c r="ADV588" s="263"/>
      <c r="ADW588" s="263"/>
      <c r="ADX588" s="263"/>
      <c r="ADY588" s="263"/>
      <c r="ADZ588" s="263"/>
      <c r="AEA588" s="263"/>
      <c r="AEB588" s="263"/>
      <c r="AEC588" s="263"/>
      <c r="AED588" s="263"/>
      <c r="AEE588" s="263"/>
      <c r="AEF588" s="263"/>
      <c r="AEG588" s="263"/>
      <c r="AEH588" s="263"/>
      <c r="AEI588" s="263"/>
      <c r="AEJ588" s="263"/>
      <c r="AEK588" s="263"/>
      <c r="AEL588" s="263"/>
      <c r="AEM588" s="263"/>
      <c r="AEN588" s="263"/>
      <c r="AEO588" s="263"/>
      <c r="AEP588" s="263"/>
      <c r="AEQ588" s="263"/>
      <c r="AER588" s="263"/>
      <c r="AES588" s="263"/>
      <c r="AET588" s="263"/>
      <c r="AEU588" s="263"/>
      <c r="AEV588" s="263"/>
      <c r="AEW588" s="263"/>
      <c r="AEX588" s="263"/>
      <c r="AEY588" s="263"/>
      <c r="AEZ588" s="263"/>
      <c r="AFA588" s="263"/>
      <c r="AFB588" s="263"/>
      <c r="AFC588" s="263"/>
      <c r="AFD588" s="263"/>
      <c r="AFE588" s="263"/>
      <c r="AFF588" s="263"/>
      <c r="AFG588" s="263"/>
      <c r="AFH588" s="263"/>
      <c r="AFI588" s="263"/>
      <c r="AFJ588" s="263"/>
      <c r="AFK588" s="263"/>
      <c r="AFL588" s="263"/>
      <c r="AFM588" s="263"/>
      <c r="AFN588" s="263"/>
      <c r="AFO588" s="263"/>
      <c r="AFP588" s="263"/>
      <c r="AFQ588" s="263"/>
      <c r="AFR588" s="263"/>
      <c r="AFS588" s="263"/>
      <c r="AFT588" s="263"/>
      <c r="AFU588" s="263"/>
      <c r="AFV588" s="263"/>
      <c r="AFW588" s="263"/>
      <c r="AFX588" s="263"/>
      <c r="AFY588" s="263"/>
      <c r="AFZ588" s="263"/>
      <c r="AGA588" s="263"/>
      <c r="AGB588" s="263"/>
      <c r="AGC588" s="263"/>
      <c r="AGD588" s="263"/>
      <c r="AGE588" s="263"/>
      <c r="AGF588" s="263"/>
      <c r="AGG588" s="263"/>
      <c r="AGH588" s="263"/>
      <c r="AGI588" s="263"/>
      <c r="AGJ588" s="263"/>
      <c r="AGK588" s="263"/>
      <c r="AGL588" s="263"/>
      <c r="AGM588" s="263"/>
      <c r="AGN588" s="263"/>
      <c r="AGO588" s="263"/>
      <c r="AGP588" s="263"/>
      <c r="AGQ588" s="263"/>
      <c r="AGR588" s="263"/>
      <c r="AGS588" s="263"/>
      <c r="AGT588" s="263"/>
      <c r="AGU588" s="263"/>
      <c r="AGV588" s="263"/>
      <c r="AGW588" s="263"/>
      <c r="AGX588" s="263"/>
      <c r="AGY588" s="263"/>
      <c r="AGZ588" s="263"/>
      <c r="AHA588" s="263"/>
      <c r="AHB588" s="263"/>
      <c r="AHC588" s="263"/>
      <c r="AHD588" s="263"/>
      <c r="AHE588" s="263"/>
      <c r="AHF588" s="263"/>
      <c r="AHG588" s="263"/>
      <c r="AHH588" s="263"/>
      <c r="AHI588" s="263"/>
      <c r="AHJ588" s="263"/>
      <c r="AHK588" s="263"/>
      <c r="AHL588" s="263"/>
      <c r="AHM588" s="263"/>
      <c r="AHN588" s="263"/>
      <c r="AHO588" s="263"/>
      <c r="AHP588" s="263"/>
      <c r="AHQ588" s="263"/>
      <c r="AHR588" s="263"/>
      <c r="AHS588" s="263"/>
      <c r="AHT588" s="263"/>
      <c r="AHU588" s="263"/>
      <c r="AHV588" s="263"/>
      <c r="AHW588" s="263"/>
      <c r="AHX588" s="263"/>
      <c r="AHY588" s="263"/>
      <c r="AHZ588" s="263"/>
      <c r="AIA588" s="263"/>
      <c r="AIB588" s="263"/>
      <c r="AIC588" s="263"/>
      <c r="AID588" s="263"/>
      <c r="AIE588" s="263"/>
      <c r="AIF588" s="263"/>
      <c r="AIG588" s="263"/>
      <c r="AIH588" s="263"/>
      <c r="AII588" s="263"/>
      <c r="AIJ588" s="263"/>
      <c r="AIK588" s="263"/>
      <c r="AIL588" s="263"/>
      <c r="AIM588" s="263"/>
      <c r="AIN588" s="263"/>
      <c r="AIO588" s="263"/>
      <c r="AIP588" s="263"/>
      <c r="AIQ588" s="263"/>
      <c r="AIR588" s="263"/>
      <c r="AIS588" s="263"/>
      <c r="AIT588" s="263"/>
      <c r="AIU588" s="263"/>
      <c r="AIV588" s="263"/>
      <c r="AIW588" s="263"/>
      <c r="AIX588" s="263"/>
      <c r="AIY588" s="263"/>
      <c r="AIZ588" s="263"/>
      <c r="AJA588" s="263"/>
      <c r="AJB588" s="263"/>
      <c r="AJC588" s="263"/>
      <c r="AJD588" s="263"/>
      <c r="AJE588" s="263"/>
      <c r="AJF588" s="263"/>
      <c r="AJG588" s="263"/>
      <c r="AJH588" s="263"/>
      <c r="AJI588" s="263"/>
      <c r="AJJ588" s="263"/>
      <c r="AJK588" s="263"/>
      <c r="AJL588" s="263"/>
      <c r="AJM588" s="263"/>
      <c r="AJN588" s="263"/>
      <c r="AJO588" s="263"/>
      <c r="AJP588" s="263"/>
      <c r="AJQ588" s="263"/>
      <c r="AJR588" s="263"/>
      <c r="AJS588" s="263"/>
      <c r="AJT588" s="263"/>
      <c r="AJU588" s="263"/>
      <c r="AJV588" s="263"/>
      <c r="AJW588" s="263"/>
      <c r="AJX588" s="263"/>
      <c r="AJY588" s="263"/>
      <c r="AJZ588" s="263"/>
      <c r="AKA588" s="263"/>
      <c r="AKB588" s="263"/>
      <c r="AKC588" s="263"/>
      <c r="AKD588" s="263"/>
      <c r="AKE588" s="263"/>
      <c r="AKF588" s="263"/>
      <c r="AKG588" s="263"/>
      <c r="AKH588" s="263"/>
      <c r="AKI588" s="263"/>
      <c r="AKJ588" s="263"/>
      <c r="AKK588" s="263"/>
      <c r="AKL588" s="263"/>
      <c r="AKM588" s="263"/>
      <c r="AKN588" s="263"/>
      <c r="AKO588" s="263"/>
      <c r="AKP588" s="263"/>
      <c r="AKQ588" s="263"/>
      <c r="AKR588" s="263"/>
      <c r="AKS588" s="263"/>
      <c r="AKT588" s="263"/>
      <c r="AKU588" s="263"/>
      <c r="AKV588" s="263"/>
      <c r="AKW588" s="263"/>
      <c r="AKX588" s="263"/>
      <c r="AKY588" s="263"/>
      <c r="AKZ588" s="263"/>
      <c r="ALA588" s="263"/>
      <c r="ALB588" s="263"/>
      <c r="ALC588" s="263"/>
      <c r="ALD588" s="263"/>
      <c r="ALE588" s="263"/>
      <c r="ALF588" s="263"/>
      <c r="ALG588" s="263"/>
      <c r="ALH588" s="263"/>
      <c r="ALI588" s="263"/>
      <c r="ALJ588" s="263"/>
      <c r="ALK588" s="263"/>
      <c r="ALL588" s="263"/>
      <c r="ALM588" s="263"/>
      <c r="ALN588" s="263"/>
      <c r="ALO588" s="263"/>
      <c r="ALP588" s="263"/>
      <c r="ALQ588" s="263"/>
      <c r="ALR588" s="263"/>
      <c r="ALS588" s="263"/>
      <c r="ALT588" s="263"/>
      <c r="ALU588" s="263"/>
      <c r="ALV588" s="263"/>
      <c r="ALW588" s="263"/>
      <c r="ALX588" s="263"/>
      <c r="ALY588" s="263"/>
      <c r="ALZ588" s="263"/>
      <c r="AMA588" s="263"/>
      <c r="AMB588" s="263"/>
      <c r="AMC588" s="263"/>
      <c r="AMD588" s="263"/>
      <c r="AME588" s="263"/>
      <c r="AMF588" s="263"/>
      <c r="AMG588" s="263"/>
      <c r="AMH588" s="263"/>
      <c r="AMI588" s="263"/>
      <c r="AMJ588" s="263"/>
      <c r="AMK588" s="263"/>
      <c r="AML588" s="263"/>
      <c r="AMM588" s="263"/>
      <c r="AMN588" s="263"/>
      <c r="AMO588" s="263"/>
      <c r="AMP588" s="263"/>
      <c r="AMQ588" s="263"/>
      <c r="AMR588" s="263"/>
      <c r="AMS588" s="263"/>
      <c r="AMT588" s="263"/>
      <c r="AMU588" s="263"/>
      <c r="AMV588" s="263"/>
      <c r="AMW588" s="263"/>
      <c r="AMX588" s="263"/>
      <c r="AMY588" s="263"/>
      <c r="AMZ588" s="263"/>
      <c r="ANA588" s="263"/>
      <c r="ANB588" s="263"/>
      <c r="ANC588" s="263"/>
      <c r="AND588" s="263"/>
      <c r="ANE588" s="263"/>
      <c r="ANF588" s="263"/>
      <c r="ANG588" s="263"/>
      <c r="ANH588" s="263"/>
      <c r="ANI588" s="263"/>
      <c r="ANJ588" s="263"/>
      <c r="ANK588" s="263"/>
      <c r="ANL588" s="263"/>
      <c r="ANM588" s="263"/>
      <c r="ANN588" s="263"/>
      <c r="ANO588" s="263"/>
      <c r="ANP588" s="263"/>
      <c r="ANQ588" s="263"/>
      <c r="ANR588" s="263"/>
      <c r="ANS588" s="263"/>
      <c r="ANT588" s="263"/>
      <c r="ANU588" s="263"/>
      <c r="ANV588" s="263"/>
      <c r="ANW588" s="263"/>
      <c r="ANX588" s="263"/>
      <c r="ANY588" s="263"/>
      <c r="ANZ588" s="263"/>
      <c r="AOA588" s="263"/>
      <c r="AOB588" s="263"/>
      <c r="AOC588" s="263"/>
      <c r="AOD588" s="263"/>
      <c r="AOE588" s="263"/>
      <c r="AOF588" s="263"/>
      <c r="AOG588" s="263"/>
      <c r="AOH588" s="263"/>
      <c r="AOI588" s="263"/>
      <c r="AOJ588" s="263"/>
      <c r="AOK588" s="263"/>
      <c r="AOL588" s="263"/>
      <c r="AOM588" s="263"/>
      <c r="AON588" s="263"/>
      <c r="AOO588" s="263"/>
      <c r="AOP588" s="263"/>
      <c r="AOQ588" s="263"/>
      <c r="AOR588" s="263"/>
      <c r="AOS588" s="263"/>
      <c r="AOT588" s="263"/>
      <c r="AOU588" s="263"/>
    </row>
    <row r="589" spans="1:1087" s="264" customFormat="1">
      <c r="A589" s="332"/>
      <c r="B589" s="328"/>
      <c r="C589" s="292"/>
      <c r="D589" s="292"/>
      <c r="E589" s="292"/>
      <c r="F589" s="333"/>
      <c r="G589" s="334"/>
      <c r="H589" s="334"/>
      <c r="I589" s="335"/>
      <c r="J589" s="292"/>
      <c r="K589" s="336"/>
      <c r="L589" s="292"/>
      <c r="N589" s="263"/>
      <c r="O589" s="263"/>
      <c r="P589" s="263"/>
      <c r="Q589" s="263"/>
      <c r="R589" s="263"/>
      <c r="S589" s="263"/>
      <c r="T589" s="263"/>
      <c r="U589" s="263"/>
      <c r="V589" s="263"/>
      <c r="W589" s="263"/>
      <c r="X589" s="263"/>
      <c r="Y589" s="263"/>
      <c r="Z589" s="263"/>
      <c r="AA589" s="263"/>
      <c r="AB589" s="263"/>
      <c r="AC589" s="263"/>
      <c r="AD589" s="263"/>
      <c r="AE589" s="263"/>
      <c r="AF589" s="263"/>
      <c r="AG589" s="263"/>
      <c r="AH589" s="263"/>
      <c r="AI589" s="263"/>
      <c r="AJ589" s="263"/>
      <c r="AK589" s="263"/>
      <c r="AL589" s="263"/>
      <c r="AM589" s="263"/>
      <c r="AN589" s="263"/>
      <c r="AO589" s="263"/>
      <c r="AP589" s="263"/>
      <c r="AQ589" s="263"/>
      <c r="AR589" s="263"/>
      <c r="AS589" s="263"/>
      <c r="AT589" s="263"/>
      <c r="AU589" s="263"/>
      <c r="AV589" s="263"/>
      <c r="AW589" s="263"/>
      <c r="AX589" s="263"/>
      <c r="AY589" s="263"/>
      <c r="AZ589" s="263"/>
      <c r="BA589" s="263"/>
      <c r="BB589" s="263"/>
      <c r="BC589" s="263"/>
      <c r="BD589" s="263"/>
      <c r="BE589" s="263"/>
      <c r="BF589" s="263"/>
      <c r="BG589" s="263"/>
      <c r="BH589" s="263"/>
      <c r="BI589" s="263"/>
      <c r="BJ589" s="263"/>
      <c r="BK589" s="263"/>
      <c r="BL589" s="263"/>
      <c r="BM589" s="263"/>
      <c r="BN589" s="263"/>
      <c r="BO589" s="263"/>
      <c r="BP589" s="263"/>
      <c r="BQ589" s="263"/>
      <c r="BR589" s="263"/>
      <c r="BS589" s="263"/>
      <c r="BT589" s="263"/>
      <c r="BU589" s="263"/>
      <c r="BV589" s="263"/>
      <c r="BW589" s="263"/>
      <c r="BX589" s="263"/>
      <c r="BY589" s="263"/>
      <c r="BZ589" s="263"/>
      <c r="CA589" s="263"/>
      <c r="CB589" s="263"/>
      <c r="CC589" s="263"/>
      <c r="CD589" s="263"/>
      <c r="CE589" s="263"/>
      <c r="CF589" s="263"/>
      <c r="CG589" s="263"/>
      <c r="CH589" s="263"/>
      <c r="CI589" s="263"/>
      <c r="CJ589" s="263"/>
      <c r="CK589" s="263"/>
      <c r="CL589" s="263"/>
      <c r="CM589" s="263"/>
      <c r="CN589" s="263"/>
      <c r="CO589" s="263"/>
      <c r="CP589" s="263"/>
      <c r="CQ589" s="263"/>
      <c r="CR589" s="263"/>
      <c r="CS589" s="263"/>
      <c r="CT589" s="263"/>
      <c r="CU589" s="263"/>
      <c r="CV589" s="263"/>
      <c r="CW589" s="263"/>
      <c r="CX589" s="263"/>
      <c r="CY589" s="263"/>
      <c r="CZ589" s="263"/>
      <c r="DA589" s="263"/>
      <c r="DB589" s="263"/>
      <c r="DC589" s="263"/>
      <c r="DD589" s="263"/>
      <c r="DE589" s="263"/>
      <c r="DF589" s="263"/>
      <c r="DG589" s="263"/>
      <c r="DH589" s="263"/>
      <c r="DI589" s="263"/>
      <c r="DJ589" s="263"/>
      <c r="DK589" s="263"/>
      <c r="DL589" s="263"/>
      <c r="DM589" s="263"/>
      <c r="DN589" s="263"/>
      <c r="DO589" s="263"/>
      <c r="DP589" s="263"/>
      <c r="DQ589" s="263"/>
      <c r="DR589" s="263"/>
      <c r="DS589" s="263"/>
      <c r="DT589" s="263"/>
      <c r="DU589" s="263"/>
      <c r="DV589" s="263"/>
      <c r="DW589" s="263"/>
      <c r="DX589" s="263"/>
      <c r="DY589" s="263"/>
      <c r="DZ589" s="263"/>
      <c r="EA589" s="263"/>
      <c r="EB589" s="263"/>
      <c r="EC589" s="263"/>
      <c r="ED589" s="263"/>
      <c r="EE589" s="263"/>
      <c r="EF589" s="263"/>
      <c r="EG589" s="263"/>
      <c r="EH589" s="263"/>
      <c r="EI589" s="263"/>
      <c r="EJ589" s="263"/>
      <c r="EK589" s="263"/>
      <c r="EL589" s="263"/>
      <c r="EM589" s="263"/>
      <c r="EN589" s="263"/>
      <c r="EO589" s="263"/>
      <c r="EP589" s="263"/>
      <c r="EQ589" s="263"/>
      <c r="ER589" s="263"/>
      <c r="ES589" s="263"/>
      <c r="ET589" s="263"/>
      <c r="EU589" s="263"/>
      <c r="EV589" s="263"/>
      <c r="EW589" s="263"/>
      <c r="EX589" s="263"/>
      <c r="EY589" s="263"/>
      <c r="EZ589" s="263"/>
      <c r="FA589" s="263"/>
      <c r="FB589" s="263"/>
      <c r="FC589" s="263"/>
      <c r="FD589" s="263"/>
      <c r="FE589" s="263"/>
      <c r="FF589" s="263"/>
      <c r="FG589" s="263"/>
      <c r="FH589" s="263"/>
      <c r="FI589" s="263"/>
      <c r="FJ589" s="263"/>
      <c r="FK589" s="263"/>
      <c r="FL589" s="263"/>
      <c r="FM589" s="263"/>
      <c r="FN589" s="263"/>
      <c r="FO589" s="263"/>
      <c r="FP589" s="263"/>
      <c r="FQ589" s="263"/>
      <c r="FR589" s="263"/>
      <c r="FS589" s="263"/>
      <c r="FT589" s="263"/>
      <c r="FU589" s="263"/>
      <c r="FV589" s="263"/>
      <c r="FW589" s="263"/>
      <c r="FX589" s="263"/>
      <c r="FY589" s="263"/>
      <c r="FZ589" s="263"/>
      <c r="GA589" s="263"/>
      <c r="GB589" s="263"/>
      <c r="GC589" s="263"/>
      <c r="GD589" s="263"/>
      <c r="GE589" s="263"/>
      <c r="GF589" s="263"/>
      <c r="GG589" s="263"/>
      <c r="GH589" s="263"/>
      <c r="GI589" s="263"/>
      <c r="GJ589" s="263"/>
      <c r="GK589" s="263"/>
      <c r="GL589" s="263"/>
      <c r="GM589" s="263"/>
      <c r="GN589" s="263"/>
      <c r="GO589" s="263"/>
      <c r="GP589" s="263"/>
      <c r="GQ589" s="263"/>
      <c r="GR589" s="263"/>
      <c r="GS589" s="263"/>
      <c r="GT589" s="263"/>
      <c r="GU589" s="263"/>
      <c r="GV589" s="263"/>
      <c r="GW589" s="263"/>
      <c r="GX589" s="263"/>
      <c r="GY589" s="263"/>
      <c r="GZ589" s="263"/>
      <c r="HA589" s="263"/>
      <c r="HB589" s="263"/>
      <c r="HC589" s="263"/>
      <c r="HD589" s="263"/>
      <c r="HE589" s="263"/>
      <c r="HF589" s="263"/>
      <c r="HG589" s="263"/>
      <c r="HH589" s="263"/>
      <c r="HI589" s="263"/>
      <c r="HJ589" s="263"/>
      <c r="HK589" s="263"/>
      <c r="HL589" s="263"/>
      <c r="HM589" s="263"/>
      <c r="HN589" s="263"/>
      <c r="HO589" s="263"/>
      <c r="HP589" s="263"/>
      <c r="HQ589" s="263"/>
      <c r="HR589" s="263"/>
      <c r="HS589" s="263"/>
      <c r="HT589" s="263"/>
      <c r="HU589" s="263"/>
      <c r="HV589" s="263"/>
      <c r="HW589" s="263"/>
      <c r="HX589" s="263"/>
      <c r="HY589" s="263"/>
      <c r="HZ589" s="263"/>
      <c r="IA589" s="263"/>
      <c r="IB589" s="263"/>
      <c r="IC589" s="263"/>
      <c r="ID589" s="263"/>
      <c r="IE589" s="263"/>
      <c r="IF589" s="263"/>
      <c r="IG589" s="263"/>
      <c r="IH589" s="263"/>
      <c r="II589" s="263"/>
      <c r="IJ589" s="263"/>
      <c r="IK589" s="263"/>
      <c r="IL589" s="263"/>
      <c r="IM589" s="263"/>
      <c r="IN589" s="263"/>
      <c r="IO589" s="263"/>
      <c r="IP589" s="263"/>
      <c r="IQ589" s="263"/>
      <c r="IR589" s="263"/>
      <c r="IS589" s="263"/>
      <c r="IT589" s="263"/>
      <c r="IU589" s="263"/>
      <c r="IV589" s="263"/>
      <c r="IW589" s="263"/>
      <c r="IX589" s="263"/>
      <c r="IY589" s="263"/>
      <c r="IZ589" s="263"/>
      <c r="JA589" s="263"/>
      <c r="JB589" s="263"/>
      <c r="JC589" s="263"/>
      <c r="JD589" s="263"/>
      <c r="JE589" s="263"/>
      <c r="JF589" s="263"/>
      <c r="JG589" s="263"/>
      <c r="JH589" s="263"/>
      <c r="JI589" s="263"/>
      <c r="JJ589" s="263"/>
      <c r="JK589" s="263"/>
      <c r="JL589" s="263"/>
      <c r="JM589" s="263"/>
      <c r="JN589" s="263"/>
      <c r="JO589" s="263"/>
      <c r="JP589" s="263"/>
      <c r="JQ589" s="263"/>
      <c r="JR589" s="263"/>
      <c r="JS589" s="263"/>
      <c r="JT589" s="263"/>
      <c r="JU589" s="263"/>
      <c r="JV589" s="263"/>
      <c r="JW589" s="263"/>
      <c r="JX589" s="263"/>
      <c r="JY589" s="263"/>
      <c r="JZ589" s="263"/>
      <c r="KA589" s="263"/>
      <c r="KB589" s="263"/>
      <c r="KC589" s="263"/>
      <c r="KD589" s="263"/>
      <c r="KE589" s="263"/>
      <c r="KF589" s="263"/>
      <c r="KG589" s="263"/>
      <c r="KH589" s="263"/>
      <c r="KI589" s="263"/>
      <c r="KJ589" s="263"/>
      <c r="KK589" s="263"/>
      <c r="KL589" s="263"/>
      <c r="KM589" s="263"/>
      <c r="KN589" s="263"/>
      <c r="KO589" s="263"/>
      <c r="KP589" s="263"/>
      <c r="KQ589" s="263"/>
      <c r="KR589" s="263"/>
      <c r="KS589" s="263"/>
      <c r="KT589" s="263"/>
      <c r="KU589" s="263"/>
      <c r="KV589" s="263"/>
      <c r="KW589" s="263"/>
      <c r="KX589" s="263"/>
      <c r="KY589" s="263"/>
      <c r="KZ589" s="263"/>
      <c r="LA589" s="263"/>
      <c r="LB589" s="263"/>
      <c r="LC589" s="263"/>
      <c r="LD589" s="263"/>
      <c r="LE589" s="263"/>
      <c r="LF589" s="263"/>
      <c r="LG589" s="263"/>
      <c r="LH589" s="263"/>
      <c r="LI589" s="263"/>
      <c r="LJ589" s="263"/>
      <c r="LK589" s="263"/>
      <c r="LL589" s="263"/>
      <c r="LM589" s="263"/>
      <c r="LN589" s="263"/>
      <c r="LO589" s="263"/>
      <c r="LP589" s="263"/>
      <c r="LQ589" s="263"/>
      <c r="LR589" s="263"/>
      <c r="LS589" s="263"/>
      <c r="LT589" s="263"/>
      <c r="LU589" s="263"/>
      <c r="LV589" s="263"/>
      <c r="LW589" s="263"/>
      <c r="LX589" s="263"/>
      <c r="LY589" s="263"/>
      <c r="LZ589" s="263"/>
      <c r="MA589" s="263"/>
      <c r="MB589" s="263"/>
      <c r="MC589" s="263"/>
      <c r="MD589" s="263"/>
      <c r="ME589" s="263"/>
      <c r="MF589" s="263"/>
      <c r="MG589" s="263"/>
      <c r="MH589" s="263"/>
      <c r="MI589" s="263"/>
      <c r="MJ589" s="263"/>
      <c r="MK589" s="263"/>
      <c r="ML589" s="263"/>
      <c r="MM589" s="263"/>
      <c r="MN589" s="263"/>
      <c r="MO589" s="263"/>
      <c r="MP589" s="263"/>
      <c r="MQ589" s="263"/>
      <c r="MR589" s="263"/>
      <c r="MS589" s="263"/>
      <c r="MT589" s="263"/>
      <c r="MU589" s="263"/>
      <c r="MV589" s="263"/>
      <c r="MW589" s="263"/>
      <c r="MX589" s="263"/>
      <c r="MY589" s="263"/>
      <c r="MZ589" s="263"/>
      <c r="NA589" s="263"/>
      <c r="NB589" s="263"/>
      <c r="NC589" s="263"/>
      <c r="ND589" s="263"/>
      <c r="NE589" s="263"/>
      <c r="NF589" s="263"/>
      <c r="NG589" s="263"/>
      <c r="NH589" s="263"/>
      <c r="NI589" s="263"/>
      <c r="NJ589" s="263"/>
      <c r="NK589" s="263"/>
      <c r="NL589" s="263"/>
      <c r="NM589" s="263"/>
      <c r="NN589" s="263"/>
      <c r="NO589" s="263"/>
      <c r="NP589" s="263"/>
      <c r="NQ589" s="263"/>
      <c r="NR589" s="263"/>
      <c r="NS589" s="263"/>
      <c r="NT589" s="263"/>
      <c r="NU589" s="263"/>
      <c r="NV589" s="263"/>
      <c r="NW589" s="263"/>
      <c r="NX589" s="263"/>
      <c r="NY589" s="263"/>
      <c r="NZ589" s="263"/>
      <c r="OA589" s="263"/>
      <c r="OB589" s="263"/>
      <c r="OC589" s="263"/>
      <c r="OD589" s="263"/>
      <c r="OE589" s="263"/>
      <c r="OF589" s="263"/>
      <c r="OG589" s="263"/>
      <c r="OH589" s="263"/>
      <c r="OI589" s="263"/>
      <c r="OJ589" s="263"/>
      <c r="OK589" s="263"/>
      <c r="OL589" s="263"/>
      <c r="OM589" s="263"/>
      <c r="ON589" s="263"/>
      <c r="OO589" s="263"/>
      <c r="OP589" s="263"/>
      <c r="OQ589" s="263"/>
      <c r="OR589" s="263"/>
      <c r="OS589" s="263"/>
      <c r="OT589" s="263"/>
      <c r="OU589" s="263"/>
      <c r="OV589" s="263"/>
      <c r="OW589" s="263"/>
      <c r="OX589" s="263"/>
      <c r="OY589" s="263"/>
      <c r="OZ589" s="263"/>
      <c r="PA589" s="263"/>
      <c r="PB589" s="263"/>
      <c r="PC589" s="263"/>
      <c r="PD589" s="263"/>
      <c r="PE589" s="263"/>
      <c r="PF589" s="263"/>
      <c r="PG589" s="263"/>
      <c r="PH589" s="263"/>
      <c r="PI589" s="263"/>
      <c r="PJ589" s="263"/>
      <c r="PK589" s="263"/>
      <c r="PL589" s="263"/>
      <c r="PM589" s="263"/>
      <c r="PN589" s="263"/>
      <c r="PO589" s="263"/>
      <c r="PP589" s="263"/>
      <c r="PQ589" s="263"/>
      <c r="PR589" s="263"/>
      <c r="PS589" s="263"/>
      <c r="PT589" s="263"/>
      <c r="PU589" s="263"/>
      <c r="PV589" s="263"/>
      <c r="PW589" s="263"/>
      <c r="PX589" s="263"/>
      <c r="PY589" s="263"/>
      <c r="PZ589" s="263"/>
      <c r="QA589" s="263"/>
      <c r="QB589" s="263"/>
      <c r="QC589" s="263"/>
      <c r="QD589" s="263"/>
      <c r="QE589" s="263"/>
      <c r="QF589" s="263"/>
      <c r="QG589" s="263"/>
      <c r="QH589" s="263"/>
      <c r="QI589" s="263"/>
      <c r="QJ589" s="263"/>
      <c r="QK589" s="263"/>
      <c r="QL589" s="263"/>
      <c r="QM589" s="263"/>
      <c r="QN589" s="263"/>
      <c r="QO589" s="263"/>
      <c r="QP589" s="263"/>
      <c r="QQ589" s="263"/>
      <c r="QR589" s="263"/>
      <c r="QS589" s="263"/>
      <c r="QT589" s="263"/>
      <c r="QU589" s="263"/>
      <c r="QV589" s="263"/>
      <c r="QW589" s="263"/>
      <c r="QX589" s="263"/>
      <c r="QY589" s="263"/>
      <c r="QZ589" s="263"/>
      <c r="RA589" s="263"/>
      <c r="RB589" s="263"/>
      <c r="RC589" s="263"/>
      <c r="RD589" s="263"/>
      <c r="RE589" s="263"/>
      <c r="RF589" s="263"/>
      <c r="RG589" s="263"/>
      <c r="RH589" s="263"/>
      <c r="RI589" s="263"/>
      <c r="RJ589" s="263"/>
      <c r="RK589" s="263"/>
      <c r="RL589" s="263"/>
      <c r="RM589" s="263"/>
      <c r="RN589" s="263"/>
      <c r="RO589" s="263"/>
      <c r="RP589" s="263"/>
      <c r="RQ589" s="263"/>
      <c r="RR589" s="263"/>
      <c r="RS589" s="263"/>
      <c r="RT589" s="263"/>
      <c r="RU589" s="263"/>
      <c r="RV589" s="263"/>
      <c r="RW589" s="263"/>
      <c r="RX589" s="263"/>
      <c r="RY589" s="263"/>
      <c r="RZ589" s="263"/>
      <c r="SA589" s="263"/>
      <c r="SB589" s="263"/>
      <c r="SC589" s="263"/>
      <c r="SD589" s="263"/>
      <c r="SE589" s="263"/>
      <c r="SF589" s="263"/>
      <c r="SG589" s="263"/>
      <c r="SH589" s="263"/>
      <c r="SI589" s="263"/>
      <c r="SJ589" s="263"/>
      <c r="SK589" s="263"/>
      <c r="SL589" s="263"/>
      <c r="SM589" s="263"/>
      <c r="SN589" s="263"/>
      <c r="SO589" s="263"/>
      <c r="SP589" s="263"/>
      <c r="SQ589" s="263"/>
      <c r="SR589" s="263"/>
      <c r="SS589" s="263"/>
      <c r="ST589" s="263"/>
      <c r="SU589" s="263"/>
      <c r="SV589" s="263"/>
      <c r="SW589" s="263"/>
      <c r="SX589" s="263"/>
      <c r="SY589" s="263"/>
      <c r="SZ589" s="263"/>
      <c r="TA589" s="263"/>
      <c r="TB589" s="263"/>
      <c r="TC589" s="263"/>
      <c r="TD589" s="263"/>
      <c r="TE589" s="263"/>
      <c r="TF589" s="263"/>
      <c r="TG589" s="263"/>
      <c r="TH589" s="263"/>
      <c r="TI589" s="263"/>
      <c r="TJ589" s="263"/>
      <c r="TK589" s="263"/>
      <c r="TL589" s="263"/>
      <c r="TM589" s="263"/>
      <c r="TN589" s="263"/>
      <c r="TO589" s="263"/>
      <c r="TP589" s="263"/>
      <c r="TQ589" s="263"/>
      <c r="TR589" s="263"/>
      <c r="TS589" s="263"/>
      <c r="TT589" s="263"/>
      <c r="TU589" s="263"/>
      <c r="TV589" s="263"/>
      <c r="TW589" s="263"/>
      <c r="TX589" s="263"/>
      <c r="TY589" s="263"/>
      <c r="TZ589" s="263"/>
      <c r="UA589" s="263"/>
      <c r="UB589" s="263"/>
      <c r="UC589" s="263"/>
      <c r="UD589" s="263"/>
      <c r="UE589" s="263"/>
      <c r="UF589" s="263"/>
      <c r="UG589" s="263"/>
      <c r="UH589" s="263"/>
      <c r="UI589" s="263"/>
      <c r="UJ589" s="263"/>
      <c r="UK589" s="263"/>
      <c r="UL589" s="263"/>
      <c r="UM589" s="263"/>
      <c r="UN589" s="263"/>
      <c r="UO589" s="263"/>
      <c r="UP589" s="263"/>
      <c r="UQ589" s="263"/>
      <c r="UR589" s="263"/>
      <c r="US589" s="263"/>
      <c r="UT589" s="263"/>
      <c r="UU589" s="263"/>
      <c r="UV589" s="263"/>
      <c r="UW589" s="263"/>
      <c r="UX589" s="263"/>
      <c r="UY589" s="263"/>
      <c r="UZ589" s="263"/>
      <c r="VA589" s="263"/>
      <c r="VB589" s="263"/>
      <c r="VC589" s="263"/>
      <c r="VD589" s="263"/>
      <c r="VE589" s="263"/>
      <c r="VF589" s="263"/>
      <c r="VG589" s="263"/>
      <c r="VH589" s="263"/>
      <c r="VI589" s="263"/>
      <c r="VJ589" s="263"/>
      <c r="VK589" s="263"/>
      <c r="VL589" s="263"/>
      <c r="VM589" s="263"/>
      <c r="VN589" s="263"/>
      <c r="VO589" s="263"/>
      <c r="VP589" s="263"/>
      <c r="VQ589" s="263"/>
      <c r="VR589" s="263"/>
      <c r="VS589" s="263"/>
      <c r="VT589" s="263"/>
      <c r="VU589" s="263"/>
      <c r="VV589" s="263"/>
      <c r="VW589" s="263"/>
      <c r="VX589" s="263"/>
      <c r="VY589" s="263"/>
      <c r="VZ589" s="263"/>
      <c r="WA589" s="263"/>
      <c r="WB589" s="263"/>
      <c r="WC589" s="263"/>
      <c r="WD589" s="263"/>
      <c r="WE589" s="263"/>
      <c r="WF589" s="263"/>
      <c r="WG589" s="263"/>
      <c r="WH589" s="263"/>
      <c r="WI589" s="263"/>
      <c r="WJ589" s="263"/>
      <c r="WK589" s="263"/>
      <c r="WL589" s="263"/>
      <c r="WM589" s="263"/>
      <c r="WN589" s="263"/>
      <c r="WO589" s="263"/>
      <c r="WP589" s="263"/>
      <c r="WQ589" s="263"/>
      <c r="WR589" s="263"/>
      <c r="WS589" s="263"/>
      <c r="WT589" s="263"/>
      <c r="WU589" s="263"/>
      <c r="WV589" s="263"/>
      <c r="WW589" s="263"/>
      <c r="WX589" s="263"/>
      <c r="WY589" s="263"/>
      <c r="WZ589" s="263"/>
      <c r="XA589" s="263"/>
      <c r="XB589" s="263"/>
      <c r="XC589" s="263"/>
      <c r="XD589" s="263"/>
      <c r="XE589" s="263"/>
      <c r="XF589" s="263"/>
      <c r="XG589" s="263"/>
      <c r="XH589" s="263"/>
      <c r="XI589" s="263"/>
      <c r="XJ589" s="263"/>
      <c r="XK589" s="263"/>
      <c r="XL589" s="263"/>
      <c r="XM589" s="263"/>
      <c r="XN589" s="263"/>
      <c r="XO589" s="263"/>
      <c r="XP589" s="263"/>
      <c r="XQ589" s="263"/>
      <c r="XR589" s="263"/>
      <c r="XS589" s="263"/>
      <c r="XT589" s="263"/>
      <c r="XU589" s="263"/>
      <c r="XV589" s="263"/>
      <c r="XW589" s="263"/>
      <c r="XX589" s="263"/>
      <c r="XY589" s="263"/>
      <c r="XZ589" s="263"/>
      <c r="YA589" s="263"/>
      <c r="YB589" s="263"/>
      <c r="YC589" s="263"/>
      <c r="YD589" s="263"/>
      <c r="YE589" s="263"/>
      <c r="YF589" s="263"/>
      <c r="YG589" s="263"/>
      <c r="YH589" s="263"/>
      <c r="YI589" s="263"/>
      <c r="YJ589" s="263"/>
      <c r="YK589" s="263"/>
      <c r="YL589" s="263"/>
      <c r="YM589" s="263"/>
      <c r="YN589" s="263"/>
      <c r="YO589" s="263"/>
      <c r="YP589" s="263"/>
      <c r="YQ589" s="263"/>
      <c r="YR589" s="263"/>
      <c r="YS589" s="263"/>
      <c r="YT589" s="263"/>
      <c r="YU589" s="263"/>
      <c r="YV589" s="263"/>
      <c r="YW589" s="263"/>
      <c r="YX589" s="263"/>
      <c r="YY589" s="263"/>
      <c r="YZ589" s="263"/>
      <c r="ZA589" s="263"/>
      <c r="ZB589" s="263"/>
      <c r="ZC589" s="263"/>
      <c r="ZD589" s="263"/>
      <c r="ZE589" s="263"/>
      <c r="ZF589" s="263"/>
      <c r="ZG589" s="263"/>
      <c r="ZH589" s="263"/>
      <c r="ZI589" s="263"/>
      <c r="ZJ589" s="263"/>
      <c r="ZK589" s="263"/>
      <c r="ZL589" s="263"/>
      <c r="ZM589" s="263"/>
      <c r="ZN589" s="263"/>
      <c r="ZO589" s="263"/>
      <c r="ZP589" s="263"/>
      <c r="ZQ589" s="263"/>
      <c r="ZR589" s="263"/>
      <c r="ZS589" s="263"/>
      <c r="ZT589" s="263"/>
      <c r="ZU589" s="263"/>
      <c r="ZV589" s="263"/>
      <c r="ZW589" s="263"/>
      <c r="ZX589" s="263"/>
      <c r="ZY589" s="263"/>
      <c r="ZZ589" s="263"/>
      <c r="AAA589" s="263"/>
      <c r="AAB589" s="263"/>
      <c r="AAC589" s="263"/>
      <c r="AAD589" s="263"/>
      <c r="AAE589" s="263"/>
      <c r="AAF589" s="263"/>
      <c r="AAG589" s="263"/>
      <c r="AAH589" s="263"/>
      <c r="AAI589" s="263"/>
      <c r="AAJ589" s="263"/>
      <c r="AAK589" s="263"/>
      <c r="AAL589" s="263"/>
      <c r="AAM589" s="263"/>
      <c r="AAN589" s="263"/>
      <c r="AAO589" s="263"/>
      <c r="AAP589" s="263"/>
      <c r="AAQ589" s="263"/>
      <c r="AAR589" s="263"/>
      <c r="AAS589" s="263"/>
      <c r="AAT589" s="263"/>
      <c r="AAU589" s="263"/>
      <c r="AAV589" s="263"/>
      <c r="AAW589" s="263"/>
      <c r="AAX589" s="263"/>
      <c r="AAY589" s="263"/>
      <c r="AAZ589" s="263"/>
      <c r="ABA589" s="263"/>
      <c r="ABB589" s="263"/>
      <c r="ABC589" s="263"/>
      <c r="ABD589" s="263"/>
      <c r="ABE589" s="263"/>
      <c r="ABF589" s="263"/>
      <c r="ABG589" s="263"/>
      <c r="ABH589" s="263"/>
      <c r="ABI589" s="263"/>
      <c r="ABJ589" s="263"/>
      <c r="ABK589" s="263"/>
      <c r="ABL589" s="263"/>
      <c r="ABM589" s="263"/>
      <c r="ABN589" s="263"/>
      <c r="ABO589" s="263"/>
      <c r="ABP589" s="263"/>
      <c r="ABQ589" s="263"/>
      <c r="ABR589" s="263"/>
      <c r="ABS589" s="263"/>
      <c r="ABT589" s="263"/>
      <c r="ABU589" s="263"/>
      <c r="ABV589" s="263"/>
      <c r="ABW589" s="263"/>
      <c r="ABX589" s="263"/>
      <c r="ABY589" s="263"/>
      <c r="ABZ589" s="263"/>
      <c r="ACA589" s="263"/>
      <c r="ACB589" s="263"/>
      <c r="ACC589" s="263"/>
      <c r="ACD589" s="263"/>
      <c r="ACE589" s="263"/>
      <c r="ACF589" s="263"/>
      <c r="ACG589" s="263"/>
      <c r="ACH589" s="263"/>
      <c r="ACI589" s="263"/>
      <c r="ACJ589" s="263"/>
      <c r="ACK589" s="263"/>
      <c r="ACL589" s="263"/>
      <c r="ACM589" s="263"/>
      <c r="ACN589" s="263"/>
      <c r="ACO589" s="263"/>
      <c r="ACP589" s="263"/>
      <c r="ACQ589" s="263"/>
      <c r="ACR589" s="263"/>
      <c r="ACS589" s="263"/>
      <c r="ACT589" s="263"/>
      <c r="ACU589" s="263"/>
      <c r="ACV589" s="263"/>
      <c r="ACW589" s="263"/>
      <c r="ACX589" s="263"/>
      <c r="ACY589" s="263"/>
      <c r="ACZ589" s="263"/>
      <c r="ADA589" s="263"/>
      <c r="ADB589" s="263"/>
      <c r="ADC589" s="263"/>
      <c r="ADD589" s="263"/>
      <c r="ADE589" s="263"/>
      <c r="ADF589" s="263"/>
      <c r="ADG589" s="263"/>
      <c r="ADH589" s="263"/>
      <c r="ADI589" s="263"/>
      <c r="ADJ589" s="263"/>
      <c r="ADK589" s="263"/>
      <c r="ADL589" s="263"/>
      <c r="ADM589" s="263"/>
      <c r="ADN589" s="263"/>
      <c r="ADO589" s="263"/>
      <c r="ADP589" s="263"/>
      <c r="ADQ589" s="263"/>
      <c r="ADR589" s="263"/>
      <c r="ADS589" s="263"/>
      <c r="ADT589" s="263"/>
      <c r="ADU589" s="263"/>
      <c r="ADV589" s="263"/>
      <c r="ADW589" s="263"/>
      <c r="ADX589" s="263"/>
      <c r="ADY589" s="263"/>
      <c r="ADZ589" s="263"/>
      <c r="AEA589" s="263"/>
      <c r="AEB589" s="263"/>
      <c r="AEC589" s="263"/>
      <c r="AED589" s="263"/>
      <c r="AEE589" s="263"/>
      <c r="AEF589" s="263"/>
      <c r="AEG589" s="263"/>
      <c r="AEH589" s="263"/>
      <c r="AEI589" s="263"/>
      <c r="AEJ589" s="263"/>
      <c r="AEK589" s="263"/>
      <c r="AEL589" s="263"/>
      <c r="AEM589" s="263"/>
      <c r="AEN589" s="263"/>
      <c r="AEO589" s="263"/>
      <c r="AEP589" s="263"/>
      <c r="AEQ589" s="263"/>
      <c r="AER589" s="263"/>
      <c r="AES589" s="263"/>
      <c r="AET589" s="263"/>
      <c r="AEU589" s="263"/>
      <c r="AEV589" s="263"/>
      <c r="AEW589" s="263"/>
      <c r="AEX589" s="263"/>
      <c r="AEY589" s="263"/>
      <c r="AEZ589" s="263"/>
      <c r="AFA589" s="263"/>
      <c r="AFB589" s="263"/>
      <c r="AFC589" s="263"/>
      <c r="AFD589" s="263"/>
      <c r="AFE589" s="263"/>
      <c r="AFF589" s="263"/>
      <c r="AFG589" s="263"/>
      <c r="AFH589" s="263"/>
      <c r="AFI589" s="263"/>
      <c r="AFJ589" s="263"/>
      <c r="AFK589" s="263"/>
      <c r="AFL589" s="263"/>
      <c r="AFM589" s="263"/>
      <c r="AFN589" s="263"/>
      <c r="AFO589" s="263"/>
      <c r="AFP589" s="263"/>
      <c r="AFQ589" s="263"/>
      <c r="AFR589" s="263"/>
      <c r="AFS589" s="263"/>
      <c r="AFT589" s="263"/>
      <c r="AFU589" s="263"/>
      <c r="AFV589" s="263"/>
      <c r="AFW589" s="263"/>
      <c r="AFX589" s="263"/>
      <c r="AFY589" s="263"/>
      <c r="AFZ589" s="263"/>
      <c r="AGA589" s="263"/>
      <c r="AGB589" s="263"/>
      <c r="AGC589" s="263"/>
      <c r="AGD589" s="263"/>
      <c r="AGE589" s="263"/>
      <c r="AGF589" s="263"/>
      <c r="AGG589" s="263"/>
      <c r="AGH589" s="263"/>
      <c r="AGI589" s="263"/>
      <c r="AGJ589" s="263"/>
      <c r="AGK589" s="263"/>
      <c r="AGL589" s="263"/>
      <c r="AGM589" s="263"/>
      <c r="AGN589" s="263"/>
      <c r="AGO589" s="263"/>
      <c r="AGP589" s="263"/>
      <c r="AGQ589" s="263"/>
      <c r="AGR589" s="263"/>
      <c r="AGS589" s="263"/>
      <c r="AGT589" s="263"/>
      <c r="AGU589" s="263"/>
      <c r="AGV589" s="263"/>
      <c r="AGW589" s="263"/>
      <c r="AGX589" s="263"/>
      <c r="AGY589" s="263"/>
      <c r="AGZ589" s="263"/>
      <c r="AHA589" s="263"/>
      <c r="AHB589" s="263"/>
      <c r="AHC589" s="263"/>
      <c r="AHD589" s="263"/>
      <c r="AHE589" s="263"/>
      <c r="AHF589" s="263"/>
      <c r="AHG589" s="263"/>
      <c r="AHH589" s="263"/>
      <c r="AHI589" s="263"/>
      <c r="AHJ589" s="263"/>
      <c r="AHK589" s="263"/>
      <c r="AHL589" s="263"/>
      <c r="AHM589" s="263"/>
      <c r="AHN589" s="263"/>
      <c r="AHO589" s="263"/>
      <c r="AHP589" s="263"/>
      <c r="AHQ589" s="263"/>
      <c r="AHR589" s="263"/>
      <c r="AHS589" s="263"/>
      <c r="AHT589" s="263"/>
      <c r="AHU589" s="263"/>
      <c r="AHV589" s="263"/>
      <c r="AHW589" s="263"/>
      <c r="AHX589" s="263"/>
      <c r="AHY589" s="263"/>
      <c r="AHZ589" s="263"/>
      <c r="AIA589" s="263"/>
      <c r="AIB589" s="263"/>
      <c r="AIC589" s="263"/>
      <c r="AID589" s="263"/>
      <c r="AIE589" s="263"/>
      <c r="AIF589" s="263"/>
      <c r="AIG589" s="263"/>
      <c r="AIH589" s="263"/>
      <c r="AII589" s="263"/>
      <c r="AIJ589" s="263"/>
      <c r="AIK589" s="263"/>
      <c r="AIL589" s="263"/>
      <c r="AIM589" s="263"/>
      <c r="AIN589" s="263"/>
      <c r="AIO589" s="263"/>
      <c r="AIP589" s="263"/>
      <c r="AIQ589" s="263"/>
      <c r="AIR589" s="263"/>
      <c r="AIS589" s="263"/>
      <c r="AIT589" s="263"/>
      <c r="AIU589" s="263"/>
      <c r="AIV589" s="263"/>
      <c r="AIW589" s="263"/>
      <c r="AIX589" s="263"/>
      <c r="AIY589" s="263"/>
      <c r="AIZ589" s="263"/>
      <c r="AJA589" s="263"/>
      <c r="AJB589" s="263"/>
      <c r="AJC589" s="263"/>
      <c r="AJD589" s="263"/>
      <c r="AJE589" s="263"/>
      <c r="AJF589" s="263"/>
      <c r="AJG589" s="263"/>
      <c r="AJH589" s="263"/>
      <c r="AJI589" s="263"/>
      <c r="AJJ589" s="263"/>
      <c r="AJK589" s="263"/>
      <c r="AJL589" s="263"/>
      <c r="AJM589" s="263"/>
      <c r="AJN589" s="263"/>
      <c r="AJO589" s="263"/>
      <c r="AJP589" s="263"/>
      <c r="AJQ589" s="263"/>
      <c r="AJR589" s="263"/>
      <c r="AJS589" s="263"/>
      <c r="AJT589" s="263"/>
      <c r="AJU589" s="263"/>
      <c r="AJV589" s="263"/>
      <c r="AJW589" s="263"/>
      <c r="AJX589" s="263"/>
      <c r="AJY589" s="263"/>
      <c r="AJZ589" s="263"/>
      <c r="AKA589" s="263"/>
      <c r="AKB589" s="263"/>
      <c r="AKC589" s="263"/>
      <c r="AKD589" s="263"/>
      <c r="AKE589" s="263"/>
      <c r="AKF589" s="263"/>
      <c r="AKG589" s="263"/>
      <c r="AKH589" s="263"/>
      <c r="AKI589" s="263"/>
      <c r="AKJ589" s="263"/>
      <c r="AKK589" s="263"/>
      <c r="AKL589" s="263"/>
      <c r="AKM589" s="263"/>
      <c r="AKN589" s="263"/>
      <c r="AKO589" s="263"/>
      <c r="AKP589" s="263"/>
      <c r="AKQ589" s="263"/>
      <c r="AKR589" s="263"/>
      <c r="AKS589" s="263"/>
      <c r="AKT589" s="263"/>
      <c r="AKU589" s="263"/>
      <c r="AKV589" s="263"/>
      <c r="AKW589" s="263"/>
      <c r="AKX589" s="263"/>
      <c r="AKY589" s="263"/>
      <c r="AKZ589" s="263"/>
      <c r="ALA589" s="263"/>
      <c r="ALB589" s="263"/>
      <c r="ALC589" s="263"/>
      <c r="ALD589" s="263"/>
      <c r="ALE589" s="263"/>
      <c r="ALF589" s="263"/>
      <c r="ALG589" s="263"/>
      <c r="ALH589" s="263"/>
      <c r="ALI589" s="263"/>
      <c r="ALJ589" s="263"/>
      <c r="ALK589" s="263"/>
      <c r="ALL589" s="263"/>
      <c r="ALM589" s="263"/>
      <c r="ALN589" s="263"/>
      <c r="ALO589" s="263"/>
      <c r="ALP589" s="263"/>
      <c r="ALQ589" s="263"/>
      <c r="ALR589" s="263"/>
      <c r="ALS589" s="263"/>
      <c r="ALT589" s="263"/>
      <c r="ALU589" s="263"/>
      <c r="ALV589" s="263"/>
      <c r="ALW589" s="263"/>
      <c r="ALX589" s="263"/>
      <c r="ALY589" s="263"/>
      <c r="ALZ589" s="263"/>
      <c r="AMA589" s="263"/>
      <c r="AMB589" s="263"/>
      <c r="AMC589" s="263"/>
      <c r="AMD589" s="263"/>
      <c r="AME589" s="263"/>
      <c r="AMF589" s="263"/>
      <c r="AMG589" s="263"/>
      <c r="AMH589" s="263"/>
      <c r="AMI589" s="263"/>
      <c r="AMJ589" s="263"/>
      <c r="AMK589" s="263"/>
      <c r="AML589" s="263"/>
      <c r="AMM589" s="263"/>
      <c r="AMN589" s="263"/>
      <c r="AMO589" s="263"/>
      <c r="AMP589" s="263"/>
      <c r="AMQ589" s="263"/>
      <c r="AMR589" s="263"/>
      <c r="AMS589" s="263"/>
      <c r="AMT589" s="263"/>
      <c r="AMU589" s="263"/>
      <c r="AMV589" s="263"/>
      <c r="AMW589" s="263"/>
      <c r="AMX589" s="263"/>
      <c r="AMY589" s="263"/>
      <c r="AMZ589" s="263"/>
      <c r="ANA589" s="263"/>
      <c r="ANB589" s="263"/>
      <c r="ANC589" s="263"/>
      <c r="AND589" s="263"/>
      <c r="ANE589" s="263"/>
      <c r="ANF589" s="263"/>
      <c r="ANG589" s="263"/>
      <c r="ANH589" s="263"/>
      <c r="ANI589" s="263"/>
      <c r="ANJ589" s="263"/>
      <c r="ANK589" s="263"/>
      <c r="ANL589" s="263"/>
      <c r="ANM589" s="263"/>
      <c r="ANN589" s="263"/>
      <c r="ANO589" s="263"/>
      <c r="ANP589" s="263"/>
      <c r="ANQ589" s="263"/>
      <c r="ANR589" s="263"/>
      <c r="ANS589" s="263"/>
      <c r="ANT589" s="263"/>
      <c r="ANU589" s="263"/>
      <c r="ANV589" s="263"/>
      <c r="ANW589" s="263"/>
      <c r="ANX589" s="263"/>
      <c r="ANY589" s="263"/>
      <c r="ANZ589" s="263"/>
      <c r="AOA589" s="263"/>
      <c r="AOB589" s="263"/>
      <c r="AOC589" s="263"/>
      <c r="AOD589" s="263"/>
      <c r="AOE589" s="263"/>
      <c r="AOF589" s="263"/>
      <c r="AOG589" s="263"/>
      <c r="AOH589" s="263"/>
      <c r="AOI589" s="263"/>
      <c r="AOJ589" s="263"/>
      <c r="AOK589" s="263"/>
      <c r="AOL589" s="263"/>
      <c r="AOM589" s="263"/>
      <c r="AON589" s="263"/>
      <c r="AOO589" s="263"/>
      <c r="AOP589" s="263"/>
      <c r="AOQ589" s="263"/>
      <c r="AOR589" s="263"/>
      <c r="AOS589" s="263"/>
      <c r="AOT589" s="263"/>
      <c r="AOU589" s="263"/>
    </row>
    <row r="590" spans="1:1087" s="264" customFormat="1">
      <c r="A590" s="332"/>
      <c r="B590" s="328"/>
      <c r="C590" s="292"/>
      <c r="D590" s="292"/>
      <c r="E590" s="292"/>
      <c r="F590" s="333"/>
      <c r="G590" s="334"/>
      <c r="H590" s="334"/>
      <c r="I590" s="335"/>
      <c r="J590" s="292"/>
      <c r="K590" s="336"/>
      <c r="L590" s="292"/>
      <c r="N590" s="263"/>
      <c r="O590" s="263"/>
      <c r="P590" s="263"/>
      <c r="Q590" s="263"/>
      <c r="R590" s="263"/>
      <c r="S590" s="263"/>
      <c r="T590" s="263"/>
      <c r="U590" s="263"/>
      <c r="V590" s="263"/>
      <c r="W590" s="263"/>
      <c r="X590" s="263"/>
      <c r="Y590" s="263"/>
      <c r="Z590" s="263"/>
      <c r="AA590" s="263"/>
      <c r="AB590" s="263"/>
      <c r="AC590" s="263"/>
      <c r="AD590" s="263"/>
      <c r="AE590" s="263"/>
      <c r="AF590" s="263"/>
      <c r="AG590" s="263"/>
      <c r="AH590" s="263"/>
      <c r="AI590" s="263"/>
      <c r="AJ590" s="263"/>
      <c r="AK590" s="263"/>
      <c r="AL590" s="263"/>
      <c r="AM590" s="263"/>
      <c r="AN590" s="263"/>
      <c r="AO590" s="263"/>
      <c r="AP590" s="263"/>
      <c r="AQ590" s="263"/>
      <c r="AR590" s="263"/>
      <c r="AS590" s="263"/>
      <c r="AT590" s="263"/>
      <c r="AU590" s="263"/>
      <c r="AV590" s="263"/>
      <c r="AW590" s="263"/>
      <c r="AX590" s="263"/>
      <c r="AY590" s="263"/>
      <c r="AZ590" s="263"/>
      <c r="BA590" s="263"/>
      <c r="BB590" s="263"/>
      <c r="BC590" s="263"/>
      <c r="BD590" s="263"/>
      <c r="BE590" s="263"/>
      <c r="BF590" s="263"/>
      <c r="BG590" s="263"/>
      <c r="BH590" s="263"/>
      <c r="BI590" s="263"/>
      <c r="BJ590" s="263"/>
      <c r="BK590" s="263"/>
      <c r="BL590" s="263"/>
      <c r="BM590" s="263"/>
      <c r="BN590" s="263"/>
      <c r="BO590" s="263"/>
      <c r="BP590" s="263"/>
      <c r="BQ590" s="263"/>
      <c r="BR590" s="263"/>
      <c r="BS590" s="263"/>
      <c r="BT590" s="263"/>
      <c r="BU590" s="263"/>
      <c r="BV590" s="263"/>
      <c r="BW590" s="263"/>
      <c r="BX590" s="263"/>
      <c r="BY590" s="263"/>
      <c r="BZ590" s="263"/>
      <c r="CA590" s="263"/>
      <c r="CB590" s="263"/>
      <c r="CC590" s="263"/>
      <c r="CD590" s="263"/>
      <c r="CE590" s="263"/>
      <c r="CF590" s="263"/>
      <c r="CG590" s="263"/>
      <c r="CH590" s="263"/>
      <c r="CI590" s="263"/>
      <c r="CJ590" s="263"/>
      <c r="CK590" s="263"/>
      <c r="CL590" s="263"/>
      <c r="CM590" s="263"/>
      <c r="CN590" s="263"/>
      <c r="CO590" s="263"/>
      <c r="CP590" s="263"/>
      <c r="CQ590" s="263"/>
      <c r="CR590" s="263"/>
      <c r="CS590" s="263"/>
      <c r="CT590" s="263"/>
      <c r="CU590" s="263"/>
      <c r="CV590" s="263"/>
      <c r="CW590" s="263"/>
      <c r="CX590" s="263"/>
      <c r="CY590" s="263"/>
      <c r="CZ590" s="263"/>
      <c r="DA590" s="263"/>
      <c r="DB590" s="263"/>
      <c r="DC590" s="263"/>
      <c r="DD590" s="263"/>
      <c r="DE590" s="263"/>
      <c r="DF590" s="263"/>
      <c r="DG590" s="263"/>
      <c r="DH590" s="263"/>
      <c r="DI590" s="263"/>
      <c r="DJ590" s="263"/>
      <c r="DK590" s="263"/>
      <c r="DL590" s="263"/>
      <c r="DM590" s="263"/>
      <c r="DN590" s="263"/>
      <c r="DO590" s="263"/>
      <c r="DP590" s="263"/>
      <c r="DQ590" s="263"/>
      <c r="DR590" s="263"/>
      <c r="DS590" s="263"/>
      <c r="DT590" s="263"/>
      <c r="DU590" s="263"/>
      <c r="DV590" s="263"/>
      <c r="DW590" s="263"/>
      <c r="DX590" s="263"/>
      <c r="DY590" s="263"/>
      <c r="DZ590" s="263"/>
      <c r="EA590" s="263"/>
      <c r="EB590" s="263"/>
      <c r="EC590" s="263"/>
      <c r="ED590" s="263"/>
      <c r="EE590" s="263"/>
      <c r="EF590" s="263"/>
      <c r="EG590" s="263"/>
      <c r="EH590" s="263"/>
      <c r="EI590" s="263"/>
      <c r="EJ590" s="263"/>
      <c r="EK590" s="263"/>
      <c r="EL590" s="263"/>
      <c r="EM590" s="263"/>
      <c r="EN590" s="263"/>
      <c r="EO590" s="263"/>
      <c r="EP590" s="263"/>
      <c r="EQ590" s="263"/>
      <c r="ER590" s="263"/>
      <c r="ES590" s="263"/>
      <c r="ET590" s="263"/>
      <c r="EU590" s="263"/>
      <c r="EV590" s="263"/>
      <c r="EW590" s="263"/>
      <c r="EX590" s="263"/>
      <c r="EY590" s="263"/>
      <c r="EZ590" s="263"/>
      <c r="FA590" s="263"/>
      <c r="FB590" s="263"/>
      <c r="FC590" s="263"/>
      <c r="FD590" s="263"/>
      <c r="FE590" s="263"/>
      <c r="FF590" s="263"/>
      <c r="FG590" s="263"/>
      <c r="FH590" s="263"/>
      <c r="FI590" s="263"/>
      <c r="FJ590" s="263"/>
      <c r="FK590" s="263"/>
      <c r="FL590" s="263"/>
      <c r="FM590" s="263"/>
      <c r="FN590" s="263"/>
      <c r="FO590" s="263"/>
      <c r="FP590" s="263"/>
      <c r="FQ590" s="263"/>
      <c r="FR590" s="263"/>
      <c r="FS590" s="263"/>
      <c r="FT590" s="263"/>
      <c r="FU590" s="263"/>
      <c r="FV590" s="263"/>
      <c r="FW590" s="263"/>
      <c r="FX590" s="263"/>
      <c r="FY590" s="263"/>
      <c r="FZ590" s="263"/>
      <c r="GA590" s="263"/>
      <c r="GB590" s="263"/>
      <c r="GC590" s="263"/>
      <c r="GD590" s="263"/>
      <c r="GE590" s="263"/>
      <c r="GF590" s="263"/>
      <c r="GG590" s="263"/>
      <c r="GH590" s="263"/>
      <c r="GI590" s="263"/>
      <c r="GJ590" s="263"/>
      <c r="GK590" s="263"/>
      <c r="GL590" s="263"/>
      <c r="GM590" s="263"/>
      <c r="GN590" s="263"/>
      <c r="GO590" s="263"/>
      <c r="GP590" s="263"/>
      <c r="GQ590" s="263"/>
      <c r="GR590" s="263"/>
      <c r="GS590" s="263"/>
      <c r="GT590" s="263"/>
      <c r="GU590" s="263"/>
      <c r="GV590" s="263"/>
      <c r="GW590" s="263"/>
      <c r="GX590" s="263"/>
      <c r="GY590" s="263"/>
      <c r="GZ590" s="263"/>
      <c r="HA590" s="263"/>
      <c r="HB590" s="263"/>
      <c r="HC590" s="263"/>
      <c r="HD590" s="263"/>
      <c r="HE590" s="263"/>
      <c r="HF590" s="263"/>
      <c r="HG590" s="263"/>
      <c r="HH590" s="263"/>
      <c r="HI590" s="263"/>
      <c r="HJ590" s="263"/>
      <c r="HK590" s="263"/>
      <c r="HL590" s="263"/>
      <c r="HM590" s="263"/>
      <c r="HN590" s="263"/>
      <c r="HO590" s="263"/>
      <c r="HP590" s="263"/>
      <c r="HQ590" s="263"/>
      <c r="HR590" s="263"/>
      <c r="HS590" s="263"/>
      <c r="HT590" s="263"/>
      <c r="HU590" s="263"/>
      <c r="HV590" s="263"/>
      <c r="HW590" s="263"/>
      <c r="HX590" s="263"/>
      <c r="HY590" s="263"/>
      <c r="HZ590" s="263"/>
      <c r="IA590" s="263"/>
      <c r="IB590" s="263"/>
      <c r="IC590" s="263"/>
      <c r="ID590" s="263"/>
      <c r="IE590" s="263"/>
      <c r="IF590" s="263"/>
      <c r="IG590" s="263"/>
      <c r="IH590" s="263"/>
      <c r="II590" s="263"/>
      <c r="IJ590" s="263"/>
      <c r="IK590" s="263"/>
      <c r="IL590" s="263"/>
      <c r="IM590" s="263"/>
      <c r="IN590" s="263"/>
      <c r="IO590" s="263"/>
      <c r="IP590" s="263"/>
      <c r="IQ590" s="263"/>
      <c r="IR590" s="263"/>
      <c r="IS590" s="263"/>
      <c r="IT590" s="263"/>
      <c r="IU590" s="263"/>
      <c r="IV590" s="263"/>
      <c r="IW590" s="263"/>
      <c r="IX590" s="263"/>
      <c r="IY590" s="263"/>
      <c r="IZ590" s="263"/>
      <c r="JA590" s="263"/>
      <c r="JB590" s="263"/>
      <c r="JC590" s="263"/>
      <c r="JD590" s="263"/>
      <c r="JE590" s="263"/>
      <c r="JF590" s="263"/>
      <c r="JG590" s="263"/>
      <c r="JH590" s="263"/>
      <c r="JI590" s="263"/>
      <c r="JJ590" s="263"/>
      <c r="JK590" s="263"/>
      <c r="JL590" s="263"/>
      <c r="JM590" s="263"/>
      <c r="JN590" s="263"/>
      <c r="JO590" s="263"/>
      <c r="JP590" s="263"/>
      <c r="JQ590" s="263"/>
      <c r="JR590" s="263"/>
      <c r="JS590" s="263"/>
      <c r="JT590" s="263"/>
      <c r="JU590" s="263"/>
      <c r="JV590" s="263"/>
      <c r="JW590" s="263"/>
      <c r="JX590" s="263"/>
      <c r="JY590" s="263"/>
      <c r="JZ590" s="263"/>
      <c r="KA590" s="263"/>
      <c r="KB590" s="263"/>
      <c r="KC590" s="263"/>
      <c r="KD590" s="263"/>
      <c r="KE590" s="263"/>
      <c r="KF590" s="263"/>
      <c r="KG590" s="263"/>
      <c r="KH590" s="263"/>
      <c r="KI590" s="263"/>
      <c r="KJ590" s="263"/>
      <c r="KK590" s="263"/>
      <c r="KL590" s="263"/>
      <c r="KM590" s="263"/>
      <c r="KN590" s="263"/>
      <c r="KO590" s="263"/>
      <c r="KP590" s="263"/>
      <c r="KQ590" s="263"/>
      <c r="KR590" s="263"/>
      <c r="KS590" s="263"/>
      <c r="KT590" s="263"/>
      <c r="KU590" s="263"/>
      <c r="KV590" s="263"/>
      <c r="KW590" s="263"/>
      <c r="KX590" s="263"/>
      <c r="KY590" s="263"/>
      <c r="KZ590" s="263"/>
      <c r="LA590" s="263"/>
      <c r="LB590" s="263"/>
      <c r="LC590" s="263"/>
      <c r="LD590" s="263"/>
      <c r="LE590" s="263"/>
      <c r="LF590" s="263"/>
      <c r="LG590" s="263"/>
      <c r="LH590" s="263"/>
      <c r="LI590" s="263"/>
      <c r="LJ590" s="263"/>
      <c r="LK590" s="263"/>
      <c r="LL590" s="263"/>
      <c r="LM590" s="263"/>
      <c r="LN590" s="263"/>
      <c r="LO590" s="263"/>
      <c r="LP590" s="263"/>
      <c r="LQ590" s="263"/>
      <c r="LR590" s="263"/>
      <c r="LS590" s="263"/>
      <c r="LT590" s="263"/>
      <c r="LU590" s="263"/>
      <c r="LV590" s="263"/>
      <c r="LW590" s="263"/>
      <c r="LX590" s="263"/>
      <c r="LY590" s="263"/>
      <c r="LZ590" s="263"/>
      <c r="MA590" s="263"/>
      <c r="MB590" s="263"/>
      <c r="MC590" s="263"/>
      <c r="MD590" s="263"/>
      <c r="ME590" s="263"/>
      <c r="MF590" s="263"/>
      <c r="MG590" s="263"/>
      <c r="MH590" s="263"/>
      <c r="MI590" s="263"/>
      <c r="MJ590" s="263"/>
      <c r="MK590" s="263"/>
      <c r="ML590" s="263"/>
      <c r="MM590" s="263"/>
      <c r="MN590" s="263"/>
      <c r="MO590" s="263"/>
      <c r="MP590" s="263"/>
      <c r="MQ590" s="263"/>
      <c r="MR590" s="263"/>
      <c r="MS590" s="263"/>
      <c r="MT590" s="263"/>
      <c r="MU590" s="263"/>
      <c r="MV590" s="263"/>
      <c r="MW590" s="263"/>
      <c r="MX590" s="263"/>
      <c r="MY590" s="263"/>
      <c r="MZ590" s="263"/>
      <c r="NA590" s="263"/>
      <c r="NB590" s="263"/>
      <c r="NC590" s="263"/>
      <c r="ND590" s="263"/>
      <c r="NE590" s="263"/>
      <c r="NF590" s="263"/>
      <c r="NG590" s="263"/>
      <c r="NH590" s="263"/>
      <c r="NI590" s="263"/>
      <c r="NJ590" s="263"/>
      <c r="NK590" s="263"/>
      <c r="NL590" s="263"/>
      <c r="NM590" s="263"/>
      <c r="NN590" s="263"/>
      <c r="NO590" s="263"/>
      <c r="NP590" s="263"/>
      <c r="NQ590" s="263"/>
      <c r="NR590" s="263"/>
      <c r="NS590" s="263"/>
      <c r="NT590" s="263"/>
      <c r="NU590" s="263"/>
      <c r="NV590" s="263"/>
      <c r="NW590" s="263"/>
      <c r="NX590" s="263"/>
      <c r="NY590" s="263"/>
      <c r="NZ590" s="263"/>
      <c r="OA590" s="263"/>
      <c r="OB590" s="263"/>
      <c r="OC590" s="263"/>
      <c r="OD590" s="263"/>
      <c r="OE590" s="263"/>
      <c r="OF590" s="263"/>
      <c r="OG590" s="263"/>
      <c r="OH590" s="263"/>
      <c r="OI590" s="263"/>
      <c r="OJ590" s="263"/>
      <c r="OK590" s="263"/>
      <c r="OL590" s="263"/>
      <c r="OM590" s="263"/>
      <c r="ON590" s="263"/>
      <c r="OO590" s="263"/>
      <c r="OP590" s="263"/>
      <c r="OQ590" s="263"/>
      <c r="OR590" s="263"/>
      <c r="OS590" s="263"/>
      <c r="OT590" s="263"/>
      <c r="OU590" s="263"/>
      <c r="OV590" s="263"/>
      <c r="OW590" s="263"/>
      <c r="OX590" s="263"/>
      <c r="OY590" s="263"/>
      <c r="OZ590" s="263"/>
      <c r="PA590" s="263"/>
      <c r="PB590" s="263"/>
      <c r="PC590" s="263"/>
      <c r="PD590" s="263"/>
      <c r="PE590" s="263"/>
      <c r="PF590" s="263"/>
      <c r="PG590" s="263"/>
      <c r="PH590" s="263"/>
      <c r="PI590" s="263"/>
      <c r="PJ590" s="263"/>
      <c r="PK590" s="263"/>
      <c r="PL590" s="263"/>
      <c r="PM590" s="263"/>
      <c r="PN590" s="263"/>
      <c r="PO590" s="263"/>
      <c r="PP590" s="263"/>
      <c r="PQ590" s="263"/>
      <c r="PR590" s="263"/>
      <c r="PS590" s="263"/>
      <c r="PT590" s="263"/>
      <c r="PU590" s="263"/>
      <c r="PV590" s="263"/>
      <c r="PW590" s="263"/>
      <c r="PX590" s="263"/>
      <c r="PY590" s="263"/>
      <c r="PZ590" s="263"/>
      <c r="QA590" s="263"/>
      <c r="QB590" s="263"/>
      <c r="QC590" s="263"/>
      <c r="QD590" s="263"/>
      <c r="QE590" s="263"/>
      <c r="QF590" s="263"/>
      <c r="QG590" s="263"/>
      <c r="QH590" s="263"/>
      <c r="QI590" s="263"/>
      <c r="QJ590" s="263"/>
      <c r="QK590" s="263"/>
      <c r="QL590" s="263"/>
      <c r="QM590" s="263"/>
      <c r="QN590" s="263"/>
      <c r="QO590" s="263"/>
      <c r="QP590" s="263"/>
      <c r="QQ590" s="263"/>
      <c r="QR590" s="263"/>
      <c r="QS590" s="263"/>
      <c r="QT590" s="263"/>
      <c r="QU590" s="263"/>
      <c r="QV590" s="263"/>
      <c r="QW590" s="263"/>
      <c r="QX590" s="263"/>
      <c r="QY590" s="263"/>
      <c r="QZ590" s="263"/>
      <c r="RA590" s="263"/>
      <c r="RB590" s="263"/>
      <c r="RC590" s="263"/>
      <c r="RD590" s="263"/>
      <c r="RE590" s="263"/>
      <c r="RF590" s="263"/>
      <c r="RG590" s="263"/>
      <c r="RH590" s="263"/>
      <c r="RI590" s="263"/>
      <c r="RJ590" s="263"/>
      <c r="RK590" s="263"/>
      <c r="RL590" s="263"/>
      <c r="RM590" s="263"/>
      <c r="RN590" s="263"/>
      <c r="RO590" s="263"/>
      <c r="RP590" s="263"/>
      <c r="RQ590" s="263"/>
      <c r="RR590" s="263"/>
      <c r="RS590" s="263"/>
      <c r="RT590" s="263"/>
      <c r="RU590" s="263"/>
      <c r="RV590" s="263"/>
      <c r="RW590" s="263"/>
      <c r="RX590" s="263"/>
      <c r="RY590" s="263"/>
      <c r="RZ590" s="263"/>
      <c r="SA590" s="263"/>
      <c r="SB590" s="263"/>
      <c r="SC590" s="263"/>
      <c r="SD590" s="263"/>
      <c r="SE590" s="263"/>
      <c r="SF590" s="263"/>
      <c r="SG590" s="263"/>
      <c r="SH590" s="263"/>
      <c r="SI590" s="263"/>
      <c r="SJ590" s="263"/>
      <c r="SK590" s="263"/>
      <c r="SL590" s="263"/>
      <c r="SM590" s="263"/>
      <c r="SN590" s="263"/>
      <c r="SO590" s="263"/>
      <c r="SP590" s="263"/>
      <c r="SQ590" s="263"/>
      <c r="SR590" s="263"/>
      <c r="SS590" s="263"/>
      <c r="ST590" s="263"/>
      <c r="SU590" s="263"/>
      <c r="SV590" s="263"/>
      <c r="SW590" s="263"/>
      <c r="SX590" s="263"/>
      <c r="SY590" s="263"/>
      <c r="SZ590" s="263"/>
      <c r="TA590" s="263"/>
      <c r="TB590" s="263"/>
      <c r="TC590" s="263"/>
      <c r="TD590" s="263"/>
      <c r="TE590" s="263"/>
      <c r="TF590" s="263"/>
      <c r="TG590" s="263"/>
      <c r="TH590" s="263"/>
      <c r="TI590" s="263"/>
      <c r="TJ590" s="263"/>
      <c r="TK590" s="263"/>
      <c r="TL590" s="263"/>
      <c r="TM590" s="263"/>
      <c r="TN590" s="263"/>
      <c r="TO590" s="263"/>
      <c r="TP590" s="263"/>
      <c r="TQ590" s="263"/>
      <c r="TR590" s="263"/>
      <c r="TS590" s="263"/>
      <c r="TT590" s="263"/>
      <c r="TU590" s="263"/>
      <c r="TV590" s="263"/>
      <c r="TW590" s="263"/>
      <c r="TX590" s="263"/>
      <c r="TY590" s="263"/>
      <c r="TZ590" s="263"/>
      <c r="UA590" s="263"/>
      <c r="UB590" s="263"/>
      <c r="UC590" s="263"/>
      <c r="UD590" s="263"/>
      <c r="UE590" s="263"/>
      <c r="UF590" s="263"/>
      <c r="UG590" s="263"/>
      <c r="UH590" s="263"/>
      <c r="UI590" s="263"/>
      <c r="UJ590" s="263"/>
      <c r="UK590" s="263"/>
      <c r="UL590" s="263"/>
      <c r="UM590" s="263"/>
      <c r="UN590" s="263"/>
      <c r="UO590" s="263"/>
      <c r="UP590" s="263"/>
      <c r="UQ590" s="263"/>
      <c r="UR590" s="263"/>
      <c r="US590" s="263"/>
      <c r="UT590" s="263"/>
      <c r="UU590" s="263"/>
      <c r="UV590" s="263"/>
      <c r="UW590" s="263"/>
      <c r="UX590" s="263"/>
      <c r="UY590" s="263"/>
      <c r="UZ590" s="263"/>
      <c r="VA590" s="263"/>
      <c r="VB590" s="263"/>
      <c r="VC590" s="263"/>
      <c r="VD590" s="263"/>
      <c r="VE590" s="263"/>
      <c r="VF590" s="263"/>
      <c r="VG590" s="263"/>
      <c r="VH590" s="263"/>
      <c r="VI590" s="263"/>
      <c r="VJ590" s="263"/>
      <c r="VK590" s="263"/>
      <c r="VL590" s="263"/>
      <c r="VM590" s="263"/>
      <c r="VN590" s="263"/>
      <c r="VO590" s="263"/>
      <c r="VP590" s="263"/>
      <c r="VQ590" s="263"/>
      <c r="VR590" s="263"/>
      <c r="VS590" s="263"/>
      <c r="VT590" s="263"/>
      <c r="VU590" s="263"/>
      <c r="VV590" s="263"/>
      <c r="VW590" s="263"/>
      <c r="VX590" s="263"/>
      <c r="VY590" s="263"/>
      <c r="VZ590" s="263"/>
      <c r="WA590" s="263"/>
      <c r="WB590" s="263"/>
      <c r="WC590" s="263"/>
      <c r="WD590" s="263"/>
      <c r="WE590" s="263"/>
      <c r="WF590" s="263"/>
      <c r="WG590" s="263"/>
      <c r="WH590" s="263"/>
      <c r="WI590" s="263"/>
      <c r="WJ590" s="263"/>
      <c r="WK590" s="263"/>
      <c r="WL590" s="263"/>
      <c r="WM590" s="263"/>
      <c r="WN590" s="263"/>
      <c r="WO590" s="263"/>
      <c r="WP590" s="263"/>
      <c r="WQ590" s="263"/>
      <c r="WR590" s="263"/>
      <c r="WS590" s="263"/>
      <c r="WT590" s="263"/>
      <c r="WU590" s="263"/>
      <c r="WV590" s="263"/>
      <c r="WW590" s="263"/>
      <c r="WX590" s="263"/>
      <c r="WY590" s="263"/>
      <c r="WZ590" s="263"/>
      <c r="XA590" s="263"/>
      <c r="XB590" s="263"/>
      <c r="XC590" s="263"/>
      <c r="XD590" s="263"/>
      <c r="XE590" s="263"/>
      <c r="XF590" s="263"/>
      <c r="XG590" s="263"/>
      <c r="XH590" s="263"/>
      <c r="XI590" s="263"/>
      <c r="XJ590" s="263"/>
      <c r="XK590" s="263"/>
      <c r="XL590" s="263"/>
      <c r="XM590" s="263"/>
      <c r="XN590" s="263"/>
      <c r="XO590" s="263"/>
      <c r="XP590" s="263"/>
      <c r="XQ590" s="263"/>
      <c r="XR590" s="263"/>
      <c r="XS590" s="263"/>
      <c r="XT590" s="263"/>
      <c r="XU590" s="263"/>
      <c r="XV590" s="263"/>
      <c r="XW590" s="263"/>
      <c r="XX590" s="263"/>
      <c r="XY590" s="263"/>
      <c r="XZ590" s="263"/>
      <c r="YA590" s="263"/>
      <c r="YB590" s="263"/>
      <c r="YC590" s="263"/>
      <c r="YD590" s="263"/>
      <c r="YE590" s="263"/>
      <c r="YF590" s="263"/>
      <c r="YG590" s="263"/>
      <c r="YH590" s="263"/>
      <c r="YI590" s="263"/>
      <c r="YJ590" s="263"/>
      <c r="YK590" s="263"/>
      <c r="YL590" s="263"/>
      <c r="YM590" s="263"/>
      <c r="YN590" s="263"/>
      <c r="YO590" s="263"/>
      <c r="YP590" s="263"/>
      <c r="YQ590" s="263"/>
      <c r="YR590" s="263"/>
      <c r="YS590" s="263"/>
      <c r="YT590" s="263"/>
      <c r="YU590" s="263"/>
      <c r="YV590" s="263"/>
      <c r="YW590" s="263"/>
      <c r="YX590" s="263"/>
      <c r="YY590" s="263"/>
      <c r="YZ590" s="263"/>
      <c r="ZA590" s="263"/>
      <c r="ZB590" s="263"/>
      <c r="ZC590" s="263"/>
      <c r="ZD590" s="263"/>
      <c r="ZE590" s="263"/>
      <c r="ZF590" s="263"/>
      <c r="ZG590" s="263"/>
      <c r="ZH590" s="263"/>
      <c r="ZI590" s="263"/>
      <c r="ZJ590" s="263"/>
      <c r="ZK590" s="263"/>
      <c r="ZL590" s="263"/>
      <c r="ZM590" s="263"/>
      <c r="ZN590" s="263"/>
      <c r="ZO590" s="263"/>
      <c r="ZP590" s="263"/>
      <c r="ZQ590" s="263"/>
      <c r="ZR590" s="263"/>
      <c r="ZS590" s="263"/>
      <c r="ZT590" s="263"/>
      <c r="ZU590" s="263"/>
      <c r="ZV590" s="263"/>
      <c r="ZW590" s="263"/>
      <c r="ZX590" s="263"/>
      <c r="ZY590" s="263"/>
      <c r="ZZ590" s="263"/>
      <c r="AAA590" s="263"/>
      <c r="AAB590" s="263"/>
      <c r="AAC590" s="263"/>
      <c r="AAD590" s="263"/>
      <c r="AAE590" s="263"/>
      <c r="AAF590" s="263"/>
      <c r="AAG590" s="263"/>
      <c r="AAH590" s="263"/>
      <c r="AAI590" s="263"/>
      <c r="AAJ590" s="263"/>
      <c r="AAK590" s="263"/>
      <c r="AAL590" s="263"/>
      <c r="AAM590" s="263"/>
      <c r="AAN590" s="263"/>
      <c r="AAO590" s="263"/>
      <c r="AAP590" s="263"/>
      <c r="AAQ590" s="263"/>
      <c r="AAR590" s="263"/>
      <c r="AAS590" s="263"/>
      <c r="AAT590" s="263"/>
      <c r="AAU590" s="263"/>
      <c r="AAV590" s="263"/>
      <c r="AAW590" s="263"/>
      <c r="AAX590" s="263"/>
      <c r="AAY590" s="263"/>
      <c r="AAZ590" s="263"/>
      <c r="ABA590" s="263"/>
      <c r="ABB590" s="263"/>
      <c r="ABC590" s="263"/>
      <c r="ABD590" s="263"/>
      <c r="ABE590" s="263"/>
      <c r="ABF590" s="263"/>
      <c r="ABG590" s="263"/>
      <c r="ABH590" s="263"/>
      <c r="ABI590" s="263"/>
      <c r="ABJ590" s="263"/>
      <c r="ABK590" s="263"/>
      <c r="ABL590" s="263"/>
      <c r="ABM590" s="263"/>
      <c r="ABN590" s="263"/>
      <c r="ABO590" s="263"/>
      <c r="ABP590" s="263"/>
      <c r="ABQ590" s="263"/>
      <c r="ABR590" s="263"/>
      <c r="ABS590" s="263"/>
      <c r="ABT590" s="263"/>
      <c r="ABU590" s="263"/>
      <c r="ABV590" s="263"/>
      <c r="ABW590" s="263"/>
      <c r="ABX590" s="263"/>
      <c r="ABY590" s="263"/>
      <c r="ABZ590" s="263"/>
      <c r="ACA590" s="263"/>
      <c r="ACB590" s="263"/>
      <c r="ACC590" s="263"/>
      <c r="ACD590" s="263"/>
      <c r="ACE590" s="263"/>
      <c r="ACF590" s="263"/>
      <c r="ACG590" s="263"/>
      <c r="ACH590" s="263"/>
      <c r="ACI590" s="263"/>
      <c r="ACJ590" s="263"/>
      <c r="ACK590" s="263"/>
      <c r="ACL590" s="263"/>
      <c r="ACM590" s="263"/>
      <c r="ACN590" s="263"/>
      <c r="ACO590" s="263"/>
      <c r="ACP590" s="263"/>
      <c r="ACQ590" s="263"/>
      <c r="ACR590" s="263"/>
      <c r="ACS590" s="263"/>
      <c r="ACT590" s="263"/>
      <c r="ACU590" s="263"/>
      <c r="ACV590" s="263"/>
      <c r="ACW590" s="263"/>
      <c r="ACX590" s="263"/>
      <c r="ACY590" s="263"/>
      <c r="ACZ590" s="263"/>
      <c r="ADA590" s="263"/>
      <c r="ADB590" s="263"/>
      <c r="ADC590" s="263"/>
      <c r="ADD590" s="263"/>
      <c r="ADE590" s="263"/>
      <c r="ADF590" s="263"/>
      <c r="ADG590" s="263"/>
      <c r="ADH590" s="263"/>
      <c r="ADI590" s="263"/>
      <c r="ADJ590" s="263"/>
      <c r="ADK590" s="263"/>
      <c r="ADL590" s="263"/>
      <c r="ADM590" s="263"/>
      <c r="ADN590" s="263"/>
      <c r="ADO590" s="263"/>
      <c r="ADP590" s="263"/>
      <c r="ADQ590" s="263"/>
      <c r="ADR590" s="263"/>
      <c r="ADS590" s="263"/>
      <c r="ADT590" s="263"/>
      <c r="ADU590" s="263"/>
      <c r="ADV590" s="263"/>
      <c r="ADW590" s="263"/>
      <c r="ADX590" s="263"/>
      <c r="ADY590" s="263"/>
      <c r="ADZ590" s="263"/>
      <c r="AEA590" s="263"/>
      <c r="AEB590" s="263"/>
      <c r="AEC590" s="263"/>
      <c r="AED590" s="263"/>
      <c r="AEE590" s="263"/>
      <c r="AEF590" s="263"/>
      <c r="AEG590" s="263"/>
      <c r="AEH590" s="263"/>
      <c r="AEI590" s="263"/>
      <c r="AEJ590" s="263"/>
      <c r="AEK590" s="263"/>
      <c r="AEL590" s="263"/>
      <c r="AEM590" s="263"/>
      <c r="AEN590" s="263"/>
      <c r="AEO590" s="263"/>
      <c r="AEP590" s="263"/>
      <c r="AEQ590" s="263"/>
      <c r="AER590" s="263"/>
      <c r="AES590" s="263"/>
      <c r="AET590" s="263"/>
      <c r="AEU590" s="263"/>
      <c r="AEV590" s="263"/>
      <c r="AEW590" s="263"/>
      <c r="AEX590" s="263"/>
      <c r="AEY590" s="263"/>
      <c r="AEZ590" s="263"/>
      <c r="AFA590" s="263"/>
      <c r="AFB590" s="263"/>
      <c r="AFC590" s="263"/>
      <c r="AFD590" s="263"/>
      <c r="AFE590" s="263"/>
      <c r="AFF590" s="263"/>
      <c r="AFG590" s="263"/>
      <c r="AFH590" s="263"/>
      <c r="AFI590" s="263"/>
      <c r="AFJ590" s="263"/>
      <c r="AFK590" s="263"/>
      <c r="AFL590" s="263"/>
      <c r="AFM590" s="263"/>
      <c r="AFN590" s="263"/>
      <c r="AFO590" s="263"/>
      <c r="AFP590" s="263"/>
      <c r="AFQ590" s="263"/>
      <c r="AFR590" s="263"/>
      <c r="AFS590" s="263"/>
      <c r="AFT590" s="263"/>
      <c r="AFU590" s="263"/>
      <c r="AFV590" s="263"/>
      <c r="AFW590" s="263"/>
      <c r="AFX590" s="263"/>
      <c r="AFY590" s="263"/>
      <c r="AFZ590" s="263"/>
      <c r="AGA590" s="263"/>
      <c r="AGB590" s="263"/>
      <c r="AGC590" s="263"/>
      <c r="AGD590" s="263"/>
      <c r="AGE590" s="263"/>
      <c r="AGF590" s="263"/>
      <c r="AGG590" s="263"/>
      <c r="AGH590" s="263"/>
      <c r="AGI590" s="263"/>
      <c r="AGJ590" s="263"/>
      <c r="AGK590" s="263"/>
      <c r="AGL590" s="263"/>
      <c r="AGM590" s="263"/>
      <c r="AGN590" s="263"/>
      <c r="AGO590" s="263"/>
      <c r="AGP590" s="263"/>
      <c r="AGQ590" s="263"/>
      <c r="AGR590" s="263"/>
      <c r="AGS590" s="263"/>
      <c r="AGT590" s="263"/>
      <c r="AGU590" s="263"/>
      <c r="AGV590" s="263"/>
      <c r="AGW590" s="263"/>
      <c r="AGX590" s="263"/>
      <c r="AGY590" s="263"/>
      <c r="AGZ590" s="263"/>
      <c r="AHA590" s="263"/>
      <c r="AHB590" s="263"/>
      <c r="AHC590" s="263"/>
      <c r="AHD590" s="263"/>
      <c r="AHE590" s="263"/>
      <c r="AHF590" s="263"/>
      <c r="AHG590" s="263"/>
      <c r="AHH590" s="263"/>
      <c r="AHI590" s="263"/>
      <c r="AHJ590" s="263"/>
      <c r="AHK590" s="263"/>
      <c r="AHL590" s="263"/>
      <c r="AHM590" s="263"/>
      <c r="AHN590" s="263"/>
      <c r="AHO590" s="263"/>
      <c r="AHP590" s="263"/>
      <c r="AHQ590" s="263"/>
      <c r="AHR590" s="263"/>
      <c r="AHS590" s="263"/>
      <c r="AHT590" s="263"/>
      <c r="AHU590" s="263"/>
      <c r="AHV590" s="263"/>
      <c r="AHW590" s="263"/>
      <c r="AHX590" s="263"/>
      <c r="AHY590" s="263"/>
      <c r="AHZ590" s="263"/>
      <c r="AIA590" s="263"/>
      <c r="AIB590" s="263"/>
      <c r="AIC590" s="263"/>
      <c r="AID590" s="263"/>
      <c r="AIE590" s="263"/>
      <c r="AIF590" s="263"/>
      <c r="AIG590" s="263"/>
      <c r="AIH590" s="263"/>
      <c r="AII590" s="263"/>
      <c r="AIJ590" s="263"/>
      <c r="AIK590" s="263"/>
      <c r="AIL590" s="263"/>
      <c r="AIM590" s="263"/>
      <c r="AIN590" s="263"/>
      <c r="AIO590" s="263"/>
      <c r="AIP590" s="263"/>
      <c r="AIQ590" s="263"/>
      <c r="AIR590" s="263"/>
      <c r="AIS590" s="263"/>
      <c r="AIT590" s="263"/>
      <c r="AIU590" s="263"/>
      <c r="AIV590" s="263"/>
      <c r="AIW590" s="263"/>
      <c r="AIX590" s="263"/>
      <c r="AIY590" s="263"/>
      <c r="AIZ590" s="263"/>
      <c r="AJA590" s="263"/>
      <c r="AJB590" s="263"/>
      <c r="AJC590" s="263"/>
      <c r="AJD590" s="263"/>
      <c r="AJE590" s="263"/>
      <c r="AJF590" s="263"/>
      <c r="AJG590" s="263"/>
      <c r="AJH590" s="263"/>
      <c r="AJI590" s="263"/>
      <c r="AJJ590" s="263"/>
      <c r="AJK590" s="263"/>
      <c r="AJL590" s="263"/>
      <c r="AJM590" s="263"/>
      <c r="AJN590" s="263"/>
      <c r="AJO590" s="263"/>
      <c r="AJP590" s="263"/>
      <c r="AJQ590" s="263"/>
      <c r="AJR590" s="263"/>
      <c r="AJS590" s="263"/>
      <c r="AJT590" s="263"/>
      <c r="AJU590" s="263"/>
      <c r="AJV590" s="263"/>
      <c r="AJW590" s="263"/>
      <c r="AJX590" s="263"/>
      <c r="AJY590" s="263"/>
      <c r="AJZ590" s="263"/>
      <c r="AKA590" s="263"/>
      <c r="AKB590" s="263"/>
      <c r="AKC590" s="263"/>
      <c r="AKD590" s="263"/>
      <c r="AKE590" s="263"/>
      <c r="AKF590" s="263"/>
      <c r="AKG590" s="263"/>
      <c r="AKH590" s="263"/>
      <c r="AKI590" s="263"/>
      <c r="AKJ590" s="263"/>
      <c r="AKK590" s="263"/>
      <c r="AKL590" s="263"/>
      <c r="AKM590" s="263"/>
      <c r="AKN590" s="263"/>
      <c r="AKO590" s="263"/>
      <c r="AKP590" s="263"/>
      <c r="AKQ590" s="263"/>
      <c r="AKR590" s="263"/>
      <c r="AKS590" s="263"/>
      <c r="AKT590" s="263"/>
      <c r="AKU590" s="263"/>
      <c r="AKV590" s="263"/>
      <c r="AKW590" s="263"/>
      <c r="AKX590" s="263"/>
      <c r="AKY590" s="263"/>
      <c r="AKZ590" s="263"/>
      <c r="ALA590" s="263"/>
      <c r="ALB590" s="263"/>
      <c r="ALC590" s="263"/>
      <c r="ALD590" s="263"/>
      <c r="ALE590" s="263"/>
      <c r="ALF590" s="263"/>
      <c r="ALG590" s="263"/>
      <c r="ALH590" s="263"/>
      <c r="ALI590" s="263"/>
      <c r="ALJ590" s="263"/>
      <c r="ALK590" s="263"/>
      <c r="ALL590" s="263"/>
      <c r="ALM590" s="263"/>
      <c r="ALN590" s="263"/>
      <c r="ALO590" s="263"/>
      <c r="ALP590" s="263"/>
      <c r="ALQ590" s="263"/>
      <c r="ALR590" s="263"/>
      <c r="ALS590" s="263"/>
      <c r="ALT590" s="263"/>
      <c r="ALU590" s="263"/>
      <c r="ALV590" s="263"/>
      <c r="ALW590" s="263"/>
      <c r="ALX590" s="263"/>
      <c r="ALY590" s="263"/>
      <c r="ALZ590" s="263"/>
      <c r="AMA590" s="263"/>
      <c r="AMB590" s="263"/>
      <c r="AMC590" s="263"/>
      <c r="AMD590" s="263"/>
      <c r="AME590" s="263"/>
      <c r="AMF590" s="263"/>
      <c r="AMG590" s="263"/>
      <c r="AMH590" s="263"/>
      <c r="AMI590" s="263"/>
      <c r="AMJ590" s="263"/>
      <c r="AMK590" s="263"/>
      <c r="AML590" s="263"/>
      <c r="AMM590" s="263"/>
      <c r="AMN590" s="263"/>
      <c r="AMO590" s="263"/>
      <c r="AMP590" s="263"/>
      <c r="AMQ590" s="263"/>
      <c r="AMR590" s="263"/>
      <c r="AMS590" s="263"/>
      <c r="AMT590" s="263"/>
      <c r="AMU590" s="263"/>
      <c r="AMV590" s="263"/>
      <c r="AMW590" s="263"/>
      <c r="AMX590" s="263"/>
      <c r="AMY590" s="263"/>
      <c r="AMZ590" s="263"/>
      <c r="ANA590" s="263"/>
      <c r="ANB590" s="263"/>
      <c r="ANC590" s="263"/>
      <c r="AND590" s="263"/>
      <c r="ANE590" s="263"/>
      <c r="ANF590" s="263"/>
      <c r="ANG590" s="263"/>
      <c r="ANH590" s="263"/>
      <c r="ANI590" s="263"/>
      <c r="ANJ590" s="263"/>
      <c r="ANK590" s="263"/>
      <c r="ANL590" s="263"/>
      <c r="ANM590" s="263"/>
      <c r="ANN590" s="263"/>
      <c r="ANO590" s="263"/>
      <c r="ANP590" s="263"/>
      <c r="ANQ590" s="263"/>
      <c r="ANR590" s="263"/>
      <c r="ANS590" s="263"/>
      <c r="ANT590" s="263"/>
      <c r="ANU590" s="263"/>
      <c r="ANV590" s="263"/>
      <c r="ANW590" s="263"/>
      <c r="ANX590" s="263"/>
      <c r="ANY590" s="263"/>
      <c r="ANZ590" s="263"/>
      <c r="AOA590" s="263"/>
      <c r="AOB590" s="263"/>
      <c r="AOC590" s="263"/>
      <c r="AOD590" s="263"/>
      <c r="AOE590" s="263"/>
      <c r="AOF590" s="263"/>
      <c r="AOG590" s="263"/>
      <c r="AOH590" s="263"/>
      <c r="AOI590" s="263"/>
      <c r="AOJ590" s="263"/>
      <c r="AOK590" s="263"/>
      <c r="AOL590" s="263"/>
      <c r="AOM590" s="263"/>
      <c r="AON590" s="263"/>
      <c r="AOO590" s="263"/>
      <c r="AOP590" s="263"/>
      <c r="AOQ590" s="263"/>
      <c r="AOR590" s="263"/>
      <c r="AOS590" s="263"/>
      <c r="AOT590" s="263"/>
      <c r="AOU590" s="263"/>
    </row>
    <row r="591" spans="1:1087" s="264" customFormat="1">
      <c r="A591" s="332"/>
      <c r="B591" s="328"/>
      <c r="C591" s="292"/>
      <c r="D591" s="292"/>
      <c r="E591" s="292"/>
      <c r="F591" s="333"/>
      <c r="G591" s="334"/>
      <c r="H591" s="334"/>
      <c r="I591" s="335"/>
      <c r="J591" s="292"/>
      <c r="K591" s="336"/>
      <c r="L591" s="292"/>
      <c r="N591" s="263"/>
      <c r="O591" s="263"/>
      <c r="P591" s="263"/>
      <c r="Q591" s="263"/>
      <c r="R591" s="263"/>
      <c r="S591" s="263"/>
      <c r="T591" s="263"/>
      <c r="U591" s="263"/>
      <c r="V591" s="263"/>
      <c r="W591" s="263"/>
      <c r="X591" s="263"/>
      <c r="Y591" s="263"/>
      <c r="Z591" s="263"/>
      <c r="AA591" s="263"/>
      <c r="AB591" s="263"/>
      <c r="AC591" s="263"/>
      <c r="AD591" s="263"/>
      <c r="AE591" s="263"/>
      <c r="AF591" s="263"/>
      <c r="AG591" s="263"/>
      <c r="AH591" s="263"/>
      <c r="AI591" s="263"/>
      <c r="AJ591" s="263"/>
      <c r="AK591" s="263"/>
      <c r="AL591" s="263"/>
      <c r="AM591" s="263"/>
      <c r="AN591" s="263"/>
      <c r="AO591" s="263"/>
      <c r="AP591" s="263"/>
      <c r="AQ591" s="263"/>
      <c r="AR591" s="263"/>
      <c r="AS591" s="263"/>
      <c r="AT591" s="263"/>
      <c r="AU591" s="263"/>
      <c r="AV591" s="263"/>
      <c r="AW591" s="263"/>
      <c r="AX591" s="263"/>
      <c r="AY591" s="263"/>
      <c r="AZ591" s="263"/>
      <c r="BA591" s="263"/>
      <c r="BB591" s="263"/>
      <c r="BC591" s="263"/>
      <c r="BD591" s="263"/>
      <c r="BE591" s="263"/>
      <c r="BF591" s="263"/>
      <c r="BG591" s="263"/>
      <c r="BH591" s="263"/>
      <c r="BI591" s="263"/>
      <c r="BJ591" s="263"/>
      <c r="BK591" s="263"/>
      <c r="BL591" s="263"/>
      <c r="BM591" s="263"/>
      <c r="BN591" s="263"/>
      <c r="BO591" s="263"/>
      <c r="BP591" s="263"/>
      <c r="BQ591" s="263"/>
      <c r="BR591" s="263"/>
      <c r="BS591" s="263"/>
      <c r="BT591" s="263"/>
      <c r="BU591" s="263"/>
      <c r="BV591" s="263"/>
      <c r="BW591" s="263"/>
      <c r="BX591" s="263"/>
      <c r="BY591" s="263"/>
      <c r="BZ591" s="263"/>
      <c r="CA591" s="263"/>
      <c r="CB591" s="263"/>
      <c r="CC591" s="263"/>
      <c r="CD591" s="263"/>
      <c r="CE591" s="263"/>
      <c r="CF591" s="263"/>
      <c r="CG591" s="263"/>
      <c r="CH591" s="263"/>
      <c r="CI591" s="263"/>
      <c r="CJ591" s="263"/>
      <c r="CK591" s="263"/>
      <c r="CL591" s="263"/>
      <c r="CM591" s="263"/>
      <c r="CN591" s="263"/>
      <c r="CO591" s="263"/>
      <c r="CP591" s="263"/>
      <c r="CQ591" s="263"/>
      <c r="CR591" s="263"/>
      <c r="CS591" s="263"/>
      <c r="CT591" s="263"/>
      <c r="CU591" s="263"/>
      <c r="CV591" s="263"/>
      <c r="CW591" s="263"/>
      <c r="CX591" s="263"/>
      <c r="CY591" s="263"/>
      <c r="CZ591" s="263"/>
      <c r="DA591" s="263"/>
      <c r="DB591" s="263"/>
      <c r="DC591" s="263"/>
      <c r="DD591" s="263"/>
      <c r="DE591" s="263"/>
      <c r="DF591" s="263"/>
      <c r="DG591" s="263"/>
      <c r="DH591" s="263"/>
      <c r="DI591" s="263"/>
      <c r="DJ591" s="263"/>
      <c r="DK591" s="263"/>
      <c r="DL591" s="263"/>
      <c r="DM591" s="263"/>
      <c r="DN591" s="263"/>
      <c r="DO591" s="263"/>
      <c r="DP591" s="263"/>
      <c r="DQ591" s="263"/>
      <c r="DR591" s="263"/>
      <c r="DS591" s="263"/>
      <c r="DT591" s="263"/>
      <c r="DU591" s="263"/>
      <c r="DV591" s="263"/>
      <c r="DW591" s="263"/>
      <c r="DX591" s="263"/>
      <c r="DY591" s="263"/>
      <c r="DZ591" s="263"/>
      <c r="EA591" s="263"/>
      <c r="EB591" s="263"/>
      <c r="EC591" s="263"/>
      <c r="ED591" s="263"/>
      <c r="EE591" s="263"/>
      <c r="EF591" s="263"/>
      <c r="EG591" s="263"/>
      <c r="EH591" s="263"/>
      <c r="EI591" s="263"/>
      <c r="EJ591" s="263"/>
      <c r="EK591" s="263"/>
      <c r="EL591" s="263"/>
      <c r="EM591" s="263"/>
      <c r="EN591" s="263"/>
      <c r="EO591" s="263"/>
      <c r="EP591" s="263"/>
      <c r="EQ591" s="263"/>
      <c r="ER591" s="263"/>
      <c r="ES591" s="263"/>
      <c r="ET591" s="263"/>
      <c r="EU591" s="263"/>
      <c r="EV591" s="263"/>
      <c r="EW591" s="263"/>
      <c r="EX591" s="263"/>
      <c r="EY591" s="263"/>
      <c r="EZ591" s="263"/>
      <c r="FA591" s="263"/>
      <c r="FB591" s="263"/>
      <c r="FC591" s="263"/>
      <c r="FD591" s="263"/>
      <c r="FE591" s="263"/>
      <c r="FF591" s="263"/>
      <c r="FG591" s="263"/>
      <c r="FH591" s="263"/>
      <c r="FI591" s="263"/>
      <c r="FJ591" s="263"/>
      <c r="FK591" s="263"/>
      <c r="FL591" s="263"/>
      <c r="FM591" s="263"/>
      <c r="FN591" s="263"/>
      <c r="FO591" s="263"/>
      <c r="FP591" s="263"/>
      <c r="FQ591" s="263"/>
      <c r="FR591" s="263"/>
      <c r="FS591" s="263"/>
      <c r="FT591" s="263"/>
      <c r="FU591" s="263"/>
      <c r="FV591" s="263"/>
      <c r="FW591" s="263"/>
      <c r="FX591" s="263"/>
      <c r="FY591" s="263"/>
      <c r="FZ591" s="263"/>
      <c r="GA591" s="263"/>
      <c r="GB591" s="263"/>
      <c r="GC591" s="263"/>
      <c r="GD591" s="263"/>
      <c r="GE591" s="263"/>
      <c r="GF591" s="263"/>
      <c r="GG591" s="263"/>
      <c r="GH591" s="263"/>
      <c r="GI591" s="263"/>
      <c r="GJ591" s="263"/>
      <c r="GK591" s="263"/>
      <c r="GL591" s="263"/>
      <c r="GM591" s="263"/>
      <c r="GN591" s="263"/>
      <c r="GO591" s="263"/>
      <c r="GP591" s="263"/>
      <c r="GQ591" s="263"/>
      <c r="GR591" s="263"/>
      <c r="GS591" s="263"/>
      <c r="GT591" s="263"/>
      <c r="GU591" s="263"/>
      <c r="GV591" s="263"/>
      <c r="GW591" s="263"/>
      <c r="GX591" s="263"/>
      <c r="GY591" s="263"/>
      <c r="GZ591" s="263"/>
      <c r="HA591" s="263"/>
      <c r="HB591" s="263"/>
      <c r="HC591" s="263"/>
      <c r="HD591" s="263"/>
      <c r="HE591" s="263"/>
      <c r="HF591" s="263"/>
      <c r="HG591" s="263"/>
      <c r="HH591" s="263"/>
      <c r="HI591" s="263"/>
      <c r="HJ591" s="263"/>
      <c r="HK591" s="263"/>
      <c r="HL591" s="263"/>
      <c r="HM591" s="263"/>
      <c r="HN591" s="263"/>
      <c r="HO591" s="263"/>
      <c r="HP591" s="263"/>
      <c r="HQ591" s="263"/>
      <c r="HR591" s="263"/>
      <c r="HS591" s="263"/>
      <c r="HT591" s="263"/>
      <c r="HU591" s="263"/>
      <c r="HV591" s="263"/>
      <c r="HW591" s="263"/>
      <c r="HX591" s="263"/>
      <c r="HY591" s="263"/>
      <c r="HZ591" s="263"/>
      <c r="IA591" s="263"/>
      <c r="IB591" s="263"/>
      <c r="IC591" s="263"/>
      <c r="ID591" s="263"/>
      <c r="IE591" s="263"/>
      <c r="IF591" s="263"/>
      <c r="IG591" s="263"/>
      <c r="IH591" s="263"/>
      <c r="II591" s="263"/>
      <c r="IJ591" s="263"/>
      <c r="IK591" s="263"/>
      <c r="IL591" s="263"/>
      <c r="IM591" s="263"/>
      <c r="IN591" s="263"/>
      <c r="IO591" s="263"/>
      <c r="IP591" s="263"/>
      <c r="IQ591" s="263"/>
      <c r="IR591" s="263"/>
      <c r="IS591" s="263"/>
      <c r="IT591" s="263"/>
      <c r="IU591" s="263"/>
      <c r="IV591" s="263"/>
      <c r="IW591" s="263"/>
      <c r="IX591" s="263"/>
      <c r="IY591" s="263"/>
      <c r="IZ591" s="263"/>
      <c r="JA591" s="263"/>
      <c r="JB591" s="263"/>
      <c r="JC591" s="263"/>
      <c r="JD591" s="263"/>
      <c r="JE591" s="263"/>
      <c r="JF591" s="263"/>
      <c r="JG591" s="263"/>
      <c r="JH591" s="263"/>
      <c r="JI591" s="263"/>
      <c r="JJ591" s="263"/>
      <c r="JK591" s="263"/>
      <c r="JL591" s="263"/>
      <c r="JM591" s="263"/>
      <c r="JN591" s="263"/>
      <c r="JO591" s="263"/>
      <c r="JP591" s="263"/>
      <c r="JQ591" s="263"/>
      <c r="JR591" s="263"/>
      <c r="JS591" s="263"/>
      <c r="JT591" s="263"/>
      <c r="JU591" s="263"/>
      <c r="JV591" s="263"/>
      <c r="JW591" s="263"/>
      <c r="JX591" s="263"/>
      <c r="JY591" s="263"/>
      <c r="JZ591" s="263"/>
      <c r="KA591" s="263"/>
      <c r="KB591" s="263"/>
      <c r="KC591" s="263"/>
      <c r="KD591" s="263"/>
      <c r="KE591" s="263"/>
      <c r="KF591" s="263"/>
      <c r="KG591" s="263"/>
      <c r="KH591" s="263"/>
      <c r="KI591" s="263"/>
      <c r="KJ591" s="263"/>
      <c r="KK591" s="263"/>
      <c r="KL591" s="263"/>
      <c r="KM591" s="263"/>
      <c r="KN591" s="263"/>
      <c r="KO591" s="263"/>
      <c r="KP591" s="263"/>
      <c r="KQ591" s="263"/>
      <c r="KR591" s="263"/>
      <c r="KS591" s="263"/>
      <c r="KT591" s="263"/>
      <c r="KU591" s="263"/>
      <c r="KV591" s="263"/>
      <c r="KW591" s="263"/>
      <c r="KX591" s="263"/>
      <c r="KY591" s="263"/>
      <c r="KZ591" s="263"/>
      <c r="LA591" s="263"/>
      <c r="LB591" s="263"/>
      <c r="LC591" s="263"/>
      <c r="LD591" s="263"/>
      <c r="LE591" s="263"/>
      <c r="LF591" s="263"/>
      <c r="LG591" s="263"/>
      <c r="LH591" s="263"/>
      <c r="LI591" s="263"/>
      <c r="LJ591" s="263"/>
      <c r="LK591" s="263"/>
      <c r="LL591" s="263"/>
      <c r="LM591" s="263"/>
      <c r="LN591" s="263"/>
      <c r="LO591" s="263"/>
      <c r="LP591" s="263"/>
      <c r="LQ591" s="263"/>
      <c r="LR591" s="263"/>
      <c r="LS591" s="263"/>
      <c r="LT591" s="263"/>
      <c r="LU591" s="263"/>
      <c r="LV591" s="263"/>
      <c r="LW591" s="263"/>
      <c r="LX591" s="263"/>
      <c r="LY591" s="263"/>
      <c r="LZ591" s="263"/>
      <c r="MA591" s="263"/>
      <c r="MB591" s="263"/>
      <c r="MC591" s="263"/>
      <c r="MD591" s="263"/>
      <c r="ME591" s="263"/>
      <c r="MF591" s="263"/>
      <c r="MG591" s="263"/>
      <c r="MH591" s="263"/>
      <c r="MI591" s="263"/>
      <c r="MJ591" s="263"/>
      <c r="MK591" s="263"/>
      <c r="ML591" s="263"/>
      <c r="MM591" s="263"/>
      <c r="MN591" s="263"/>
      <c r="MO591" s="263"/>
      <c r="MP591" s="263"/>
      <c r="MQ591" s="263"/>
      <c r="MR591" s="263"/>
      <c r="MS591" s="263"/>
      <c r="MT591" s="263"/>
      <c r="MU591" s="263"/>
      <c r="MV591" s="263"/>
      <c r="MW591" s="263"/>
      <c r="MX591" s="263"/>
      <c r="MY591" s="263"/>
      <c r="MZ591" s="263"/>
      <c r="NA591" s="263"/>
      <c r="NB591" s="263"/>
      <c r="NC591" s="263"/>
      <c r="ND591" s="263"/>
      <c r="NE591" s="263"/>
      <c r="NF591" s="263"/>
      <c r="NG591" s="263"/>
      <c r="NH591" s="263"/>
      <c r="NI591" s="263"/>
      <c r="NJ591" s="263"/>
      <c r="NK591" s="263"/>
      <c r="NL591" s="263"/>
      <c r="NM591" s="263"/>
      <c r="NN591" s="263"/>
      <c r="NO591" s="263"/>
      <c r="NP591" s="263"/>
      <c r="NQ591" s="263"/>
      <c r="NR591" s="263"/>
      <c r="NS591" s="263"/>
      <c r="NT591" s="263"/>
      <c r="NU591" s="263"/>
      <c r="NV591" s="263"/>
      <c r="NW591" s="263"/>
      <c r="NX591" s="263"/>
      <c r="NY591" s="263"/>
      <c r="NZ591" s="263"/>
      <c r="OA591" s="263"/>
      <c r="OB591" s="263"/>
      <c r="OC591" s="263"/>
      <c r="OD591" s="263"/>
      <c r="OE591" s="263"/>
      <c r="OF591" s="263"/>
      <c r="OG591" s="263"/>
      <c r="OH591" s="263"/>
      <c r="OI591" s="263"/>
      <c r="OJ591" s="263"/>
      <c r="OK591" s="263"/>
      <c r="OL591" s="263"/>
      <c r="OM591" s="263"/>
      <c r="ON591" s="263"/>
      <c r="OO591" s="263"/>
      <c r="OP591" s="263"/>
      <c r="OQ591" s="263"/>
      <c r="OR591" s="263"/>
      <c r="OS591" s="263"/>
      <c r="OT591" s="263"/>
      <c r="OU591" s="263"/>
      <c r="OV591" s="263"/>
      <c r="OW591" s="263"/>
      <c r="OX591" s="263"/>
      <c r="OY591" s="263"/>
      <c r="OZ591" s="263"/>
      <c r="PA591" s="263"/>
      <c r="PB591" s="263"/>
      <c r="PC591" s="263"/>
      <c r="PD591" s="263"/>
      <c r="PE591" s="263"/>
      <c r="PF591" s="263"/>
      <c r="PG591" s="263"/>
      <c r="PH591" s="263"/>
      <c r="PI591" s="263"/>
      <c r="PJ591" s="263"/>
      <c r="PK591" s="263"/>
      <c r="PL591" s="263"/>
      <c r="PM591" s="263"/>
      <c r="PN591" s="263"/>
      <c r="PO591" s="263"/>
      <c r="PP591" s="263"/>
      <c r="PQ591" s="263"/>
      <c r="PR591" s="263"/>
      <c r="PS591" s="263"/>
      <c r="PT591" s="263"/>
      <c r="PU591" s="263"/>
      <c r="PV591" s="263"/>
      <c r="PW591" s="263"/>
      <c r="PX591" s="263"/>
      <c r="PY591" s="263"/>
      <c r="PZ591" s="263"/>
      <c r="QA591" s="263"/>
      <c r="QB591" s="263"/>
      <c r="QC591" s="263"/>
      <c r="QD591" s="263"/>
      <c r="QE591" s="263"/>
      <c r="QF591" s="263"/>
      <c r="QG591" s="263"/>
      <c r="QH591" s="263"/>
      <c r="QI591" s="263"/>
      <c r="QJ591" s="263"/>
      <c r="QK591" s="263"/>
      <c r="QL591" s="263"/>
      <c r="QM591" s="263"/>
      <c r="QN591" s="263"/>
      <c r="QO591" s="263"/>
      <c r="QP591" s="263"/>
      <c r="QQ591" s="263"/>
      <c r="QR591" s="263"/>
      <c r="QS591" s="263"/>
      <c r="QT591" s="263"/>
      <c r="QU591" s="263"/>
      <c r="QV591" s="263"/>
      <c r="QW591" s="263"/>
      <c r="QX591" s="263"/>
      <c r="QY591" s="263"/>
      <c r="QZ591" s="263"/>
      <c r="RA591" s="263"/>
      <c r="RB591" s="263"/>
      <c r="RC591" s="263"/>
      <c r="RD591" s="263"/>
      <c r="RE591" s="263"/>
      <c r="RF591" s="263"/>
      <c r="RG591" s="263"/>
      <c r="RH591" s="263"/>
      <c r="RI591" s="263"/>
      <c r="RJ591" s="263"/>
      <c r="RK591" s="263"/>
      <c r="RL591" s="263"/>
      <c r="RM591" s="263"/>
      <c r="RN591" s="263"/>
      <c r="RO591" s="263"/>
      <c r="RP591" s="263"/>
      <c r="RQ591" s="263"/>
      <c r="RR591" s="263"/>
      <c r="RS591" s="263"/>
      <c r="RT591" s="263"/>
      <c r="RU591" s="263"/>
      <c r="RV591" s="263"/>
      <c r="RW591" s="263"/>
      <c r="RX591" s="263"/>
      <c r="RY591" s="263"/>
      <c r="RZ591" s="263"/>
      <c r="SA591" s="263"/>
      <c r="SB591" s="263"/>
      <c r="SC591" s="263"/>
      <c r="SD591" s="263"/>
      <c r="SE591" s="263"/>
      <c r="SF591" s="263"/>
      <c r="SG591" s="263"/>
      <c r="SH591" s="263"/>
      <c r="SI591" s="263"/>
      <c r="SJ591" s="263"/>
      <c r="SK591" s="263"/>
      <c r="SL591" s="263"/>
      <c r="SM591" s="263"/>
      <c r="SN591" s="263"/>
      <c r="SO591" s="263"/>
      <c r="SP591" s="263"/>
      <c r="SQ591" s="263"/>
      <c r="SR591" s="263"/>
      <c r="SS591" s="263"/>
      <c r="ST591" s="263"/>
      <c r="SU591" s="263"/>
      <c r="SV591" s="263"/>
      <c r="SW591" s="263"/>
      <c r="SX591" s="263"/>
      <c r="SY591" s="263"/>
      <c r="SZ591" s="263"/>
      <c r="TA591" s="263"/>
      <c r="TB591" s="263"/>
      <c r="TC591" s="263"/>
      <c r="TD591" s="263"/>
      <c r="TE591" s="263"/>
      <c r="TF591" s="263"/>
      <c r="TG591" s="263"/>
      <c r="TH591" s="263"/>
      <c r="TI591" s="263"/>
      <c r="TJ591" s="263"/>
      <c r="TK591" s="263"/>
      <c r="TL591" s="263"/>
      <c r="TM591" s="263"/>
      <c r="TN591" s="263"/>
      <c r="TO591" s="263"/>
      <c r="TP591" s="263"/>
      <c r="TQ591" s="263"/>
      <c r="TR591" s="263"/>
      <c r="TS591" s="263"/>
      <c r="TT591" s="263"/>
      <c r="TU591" s="263"/>
      <c r="TV591" s="263"/>
      <c r="TW591" s="263"/>
      <c r="TX591" s="263"/>
      <c r="TY591" s="263"/>
      <c r="TZ591" s="263"/>
      <c r="UA591" s="263"/>
      <c r="UB591" s="263"/>
      <c r="UC591" s="263"/>
      <c r="UD591" s="263"/>
      <c r="UE591" s="263"/>
      <c r="UF591" s="263"/>
      <c r="UG591" s="263"/>
      <c r="UH591" s="263"/>
      <c r="UI591" s="263"/>
      <c r="UJ591" s="263"/>
      <c r="UK591" s="263"/>
      <c r="UL591" s="263"/>
      <c r="UM591" s="263"/>
      <c r="UN591" s="263"/>
      <c r="UO591" s="263"/>
      <c r="UP591" s="263"/>
      <c r="UQ591" s="263"/>
      <c r="UR591" s="263"/>
      <c r="US591" s="263"/>
      <c r="UT591" s="263"/>
      <c r="UU591" s="263"/>
      <c r="UV591" s="263"/>
      <c r="UW591" s="263"/>
      <c r="UX591" s="263"/>
      <c r="UY591" s="263"/>
      <c r="UZ591" s="263"/>
      <c r="VA591" s="263"/>
      <c r="VB591" s="263"/>
      <c r="VC591" s="263"/>
      <c r="VD591" s="263"/>
      <c r="VE591" s="263"/>
      <c r="VF591" s="263"/>
      <c r="VG591" s="263"/>
      <c r="VH591" s="263"/>
      <c r="VI591" s="263"/>
      <c r="VJ591" s="263"/>
      <c r="VK591" s="263"/>
      <c r="VL591" s="263"/>
      <c r="VM591" s="263"/>
      <c r="VN591" s="263"/>
      <c r="VO591" s="263"/>
      <c r="VP591" s="263"/>
      <c r="VQ591" s="263"/>
      <c r="VR591" s="263"/>
      <c r="VS591" s="263"/>
      <c r="VT591" s="263"/>
      <c r="VU591" s="263"/>
      <c r="VV591" s="263"/>
      <c r="VW591" s="263"/>
      <c r="VX591" s="263"/>
      <c r="VY591" s="263"/>
      <c r="VZ591" s="263"/>
      <c r="WA591" s="263"/>
      <c r="WB591" s="263"/>
      <c r="WC591" s="263"/>
      <c r="WD591" s="263"/>
      <c r="WE591" s="263"/>
      <c r="WF591" s="263"/>
      <c r="WG591" s="263"/>
      <c r="WH591" s="263"/>
      <c r="WI591" s="263"/>
      <c r="WJ591" s="263"/>
      <c r="WK591" s="263"/>
      <c r="WL591" s="263"/>
      <c r="WM591" s="263"/>
      <c r="WN591" s="263"/>
      <c r="WO591" s="263"/>
      <c r="WP591" s="263"/>
      <c r="WQ591" s="263"/>
      <c r="WR591" s="263"/>
      <c r="WS591" s="263"/>
      <c r="WT591" s="263"/>
      <c r="WU591" s="263"/>
      <c r="WV591" s="263"/>
      <c r="WW591" s="263"/>
      <c r="WX591" s="263"/>
      <c r="WY591" s="263"/>
      <c r="WZ591" s="263"/>
      <c r="XA591" s="263"/>
      <c r="XB591" s="263"/>
      <c r="XC591" s="263"/>
      <c r="XD591" s="263"/>
      <c r="XE591" s="263"/>
      <c r="XF591" s="263"/>
      <c r="XG591" s="263"/>
      <c r="XH591" s="263"/>
      <c r="XI591" s="263"/>
      <c r="XJ591" s="263"/>
      <c r="XK591" s="263"/>
      <c r="XL591" s="263"/>
      <c r="XM591" s="263"/>
      <c r="XN591" s="263"/>
      <c r="XO591" s="263"/>
      <c r="XP591" s="263"/>
      <c r="XQ591" s="263"/>
      <c r="XR591" s="263"/>
      <c r="XS591" s="263"/>
      <c r="XT591" s="263"/>
      <c r="XU591" s="263"/>
      <c r="XV591" s="263"/>
      <c r="XW591" s="263"/>
      <c r="XX591" s="263"/>
      <c r="XY591" s="263"/>
      <c r="XZ591" s="263"/>
      <c r="YA591" s="263"/>
      <c r="YB591" s="263"/>
      <c r="YC591" s="263"/>
      <c r="YD591" s="263"/>
      <c r="YE591" s="263"/>
      <c r="YF591" s="263"/>
      <c r="YG591" s="263"/>
      <c r="YH591" s="263"/>
      <c r="YI591" s="263"/>
      <c r="YJ591" s="263"/>
      <c r="YK591" s="263"/>
      <c r="YL591" s="263"/>
      <c r="YM591" s="263"/>
      <c r="YN591" s="263"/>
      <c r="YO591" s="263"/>
      <c r="YP591" s="263"/>
      <c r="YQ591" s="263"/>
      <c r="YR591" s="263"/>
      <c r="YS591" s="263"/>
      <c r="YT591" s="263"/>
      <c r="YU591" s="263"/>
      <c r="YV591" s="263"/>
      <c r="YW591" s="263"/>
      <c r="YX591" s="263"/>
      <c r="YY591" s="263"/>
      <c r="YZ591" s="263"/>
      <c r="ZA591" s="263"/>
      <c r="ZB591" s="263"/>
      <c r="ZC591" s="263"/>
      <c r="ZD591" s="263"/>
      <c r="ZE591" s="263"/>
      <c r="ZF591" s="263"/>
      <c r="ZG591" s="263"/>
      <c r="ZH591" s="263"/>
      <c r="ZI591" s="263"/>
      <c r="ZJ591" s="263"/>
      <c r="ZK591" s="263"/>
      <c r="ZL591" s="263"/>
      <c r="ZM591" s="263"/>
      <c r="ZN591" s="263"/>
      <c r="ZO591" s="263"/>
      <c r="ZP591" s="263"/>
      <c r="ZQ591" s="263"/>
      <c r="ZR591" s="263"/>
      <c r="ZS591" s="263"/>
      <c r="ZT591" s="263"/>
      <c r="ZU591" s="263"/>
      <c r="ZV591" s="263"/>
      <c r="ZW591" s="263"/>
      <c r="ZX591" s="263"/>
      <c r="ZY591" s="263"/>
      <c r="ZZ591" s="263"/>
      <c r="AAA591" s="263"/>
      <c r="AAB591" s="263"/>
      <c r="AAC591" s="263"/>
      <c r="AAD591" s="263"/>
      <c r="AAE591" s="263"/>
      <c r="AAF591" s="263"/>
      <c r="AAG591" s="263"/>
      <c r="AAH591" s="263"/>
      <c r="AAI591" s="263"/>
      <c r="AAJ591" s="263"/>
      <c r="AAK591" s="263"/>
      <c r="AAL591" s="263"/>
      <c r="AAM591" s="263"/>
      <c r="AAN591" s="263"/>
      <c r="AAO591" s="263"/>
      <c r="AAP591" s="263"/>
      <c r="AAQ591" s="263"/>
      <c r="AAR591" s="263"/>
      <c r="AAS591" s="263"/>
      <c r="AAT591" s="263"/>
      <c r="AAU591" s="263"/>
      <c r="AAV591" s="263"/>
      <c r="AAW591" s="263"/>
      <c r="AAX591" s="263"/>
      <c r="AAY591" s="263"/>
      <c r="AAZ591" s="263"/>
      <c r="ABA591" s="263"/>
      <c r="ABB591" s="263"/>
      <c r="ABC591" s="263"/>
      <c r="ABD591" s="263"/>
      <c r="ABE591" s="263"/>
      <c r="ABF591" s="263"/>
      <c r="ABG591" s="263"/>
      <c r="ABH591" s="263"/>
      <c r="ABI591" s="263"/>
      <c r="ABJ591" s="263"/>
      <c r="ABK591" s="263"/>
      <c r="ABL591" s="263"/>
      <c r="ABM591" s="263"/>
      <c r="ABN591" s="263"/>
      <c r="ABO591" s="263"/>
      <c r="ABP591" s="263"/>
      <c r="ABQ591" s="263"/>
      <c r="ABR591" s="263"/>
      <c r="ABS591" s="263"/>
      <c r="ABT591" s="263"/>
      <c r="ABU591" s="263"/>
      <c r="ABV591" s="263"/>
      <c r="ABW591" s="263"/>
      <c r="ABX591" s="263"/>
      <c r="ABY591" s="263"/>
      <c r="ABZ591" s="263"/>
      <c r="ACA591" s="263"/>
      <c r="ACB591" s="263"/>
      <c r="ACC591" s="263"/>
      <c r="ACD591" s="263"/>
      <c r="ACE591" s="263"/>
      <c r="ACF591" s="263"/>
      <c r="ACG591" s="263"/>
      <c r="ACH591" s="263"/>
      <c r="ACI591" s="263"/>
      <c r="ACJ591" s="263"/>
      <c r="ACK591" s="263"/>
      <c r="ACL591" s="263"/>
      <c r="ACM591" s="263"/>
      <c r="ACN591" s="263"/>
      <c r="ACO591" s="263"/>
      <c r="ACP591" s="263"/>
      <c r="ACQ591" s="263"/>
      <c r="ACR591" s="263"/>
      <c r="ACS591" s="263"/>
      <c r="ACT591" s="263"/>
      <c r="ACU591" s="263"/>
      <c r="ACV591" s="263"/>
      <c r="ACW591" s="263"/>
      <c r="ACX591" s="263"/>
      <c r="ACY591" s="263"/>
      <c r="ACZ591" s="263"/>
      <c r="ADA591" s="263"/>
      <c r="ADB591" s="263"/>
      <c r="ADC591" s="263"/>
      <c r="ADD591" s="263"/>
      <c r="ADE591" s="263"/>
      <c r="ADF591" s="263"/>
      <c r="ADG591" s="263"/>
      <c r="ADH591" s="263"/>
      <c r="ADI591" s="263"/>
      <c r="ADJ591" s="263"/>
      <c r="ADK591" s="263"/>
      <c r="ADL591" s="263"/>
      <c r="ADM591" s="263"/>
      <c r="ADN591" s="263"/>
      <c r="ADO591" s="263"/>
      <c r="ADP591" s="263"/>
      <c r="ADQ591" s="263"/>
      <c r="ADR591" s="263"/>
      <c r="ADS591" s="263"/>
      <c r="ADT591" s="263"/>
      <c r="ADU591" s="263"/>
      <c r="ADV591" s="263"/>
      <c r="ADW591" s="263"/>
      <c r="ADX591" s="263"/>
      <c r="ADY591" s="263"/>
      <c r="ADZ591" s="263"/>
      <c r="AEA591" s="263"/>
      <c r="AEB591" s="263"/>
      <c r="AEC591" s="263"/>
      <c r="AED591" s="263"/>
      <c r="AEE591" s="263"/>
      <c r="AEF591" s="263"/>
      <c r="AEG591" s="263"/>
      <c r="AEH591" s="263"/>
      <c r="AEI591" s="263"/>
      <c r="AEJ591" s="263"/>
      <c r="AEK591" s="263"/>
      <c r="AEL591" s="263"/>
      <c r="AEM591" s="263"/>
      <c r="AEN591" s="263"/>
      <c r="AEO591" s="263"/>
      <c r="AEP591" s="263"/>
      <c r="AEQ591" s="263"/>
      <c r="AER591" s="263"/>
      <c r="AES591" s="263"/>
      <c r="AET591" s="263"/>
      <c r="AEU591" s="263"/>
      <c r="AEV591" s="263"/>
      <c r="AEW591" s="263"/>
      <c r="AEX591" s="263"/>
      <c r="AEY591" s="263"/>
      <c r="AEZ591" s="263"/>
      <c r="AFA591" s="263"/>
      <c r="AFB591" s="263"/>
      <c r="AFC591" s="263"/>
      <c r="AFD591" s="263"/>
      <c r="AFE591" s="263"/>
      <c r="AFF591" s="263"/>
      <c r="AFG591" s="263"/>
      <c r="AFH591" s="263"/>
      <c r="AFI591" s="263"/>
      <c r="AFJ591" s="263"/>
      <c r="AFK591" s="263"/>
      <c r="AFL591" s="263"/>
      <c r="AFM591" s="263"/>
      <c r="AFN591" s="263"/>
      <c r="AFO591" s="263"/>
      <c r="AFP591" s="263"/>
      <c r="AFQ591" s="263"/>
      <c r="AFR591" s="263"/>
      <c r="AFS591" s="263"/>
      <c r="AFT591" s="263"/>
      <c r="AFU591" s="263"/>
      <c r="AFV591" s="263"/>
      <c r="AFW591" s="263"/>
      <c r="AFX591" s="263"/>
      <c r="AFY591" s="263"/>
      <c r="AFZ591" s="263"/>
      <c r="AGA591" s="263"/>
      <c r="AGB591" s="263"/>
      <c r="AGC591" s="263"/>
      <c r="AGD591" s="263"/>
      <c r="AGE591" s="263"/>
      <c r="AGF591" s="263"/>
      <c r="AGG591" s="263"/>
      <c r="AGH591" s="263"/>
      <c r="AGI591" s="263"/>
      <c r="AGJ591" s="263"/>
      <c r="AGK591" s="263"/>
      <c r="AGL591" s="263"/>
      <c r="AGM591" s="263"/>
      <c r="AGN591" s="263"/>
      <c r="AGO591" s="263"/>
      <c r="AGP591" s="263"/>
      <c r="AGQ591" s="263"/>
      <c r="AGR591" s="263"/>
      <c r="AGS591" s="263"/>
      <c r="AGT591" s="263"/>
      <c r="AGU591" s="263"/>
      <c r="AGV591" s="263"/>
      <c r="AGW591" s="263"/>
      <c r="AGX591" s="263"/>
      <c r="AGY591" s="263"/>
      <c r="AGZ591" s="263"/>
      <c r="AHA591" s="263"/>
      <c r="AHB591" s="263"/>
      <c r="AHC591" s="263"/>
      <c r="AHD591" s="263"/>
      <c r="AHE591" s="263"/>
      <c r="AHF591" s="263"/>
      <c r="AHG591" s="263"/>
      <c r="AHH591" s="263"/>
      <c r="AHI591" s="263"/>
      <c r="AHJ591" s="263"/>
      <c r="AHK591" s="263"/>
      <c r="AHL591" s="263"/>
      <c r="AHM591" s="263"/>
      <c r="AHN591" s="263"/>
      <c r="AHO591" s="263"/>
      <c r="AHP591" s="263"/>
      <c r="AHQ591" s="263"/>
      <c r="AHR591" s="263"/>
      <c r="AHS591" s="263"/>
      <c r="AHT591" s="263"/>
      <c r="AHU591" s="263"/>
      <c r="AHV591" s="263"/>
      <c r="AHW591" s="263"/>
      <c r="AHX591" s="263"/>
      <c r="AHY591" s="263"/>
      <c r="AHZ591" s="263"/>
      <c r="AIA591" s="263"/>
      <c r="AIB591" s="263"/>
      <c r="AIC591" s="263"/>
      <c r="AID591" s="263"/>
      <c r="AIE591" s="263"/>
      <c r="AIF591" s="263"/>
      <c r="AIG591" s="263"/>
      <c r="AIH591" s="263"/>
      <c r="AII591" s="263"/>
      <c r="AIJ591" s="263"/>
      <c r="AIK591" s="263"/>
      <c r="AIL591" s="263"/>
      <c r="AIM591" s="263"/>
      <c r="AIN591" s="263"/>
      <c r="AIO591" s="263"/>
      <c r="AIP591" s="263"/>
      <c r="AIQ591" s="263"/>
      <c r="AIR591" s="263"/>
      <c r="AIS591" s="263"/>
      <c r="AIT591" s="263"/>
      <c r="AIU591" s="263"/>
      <c r="AIV591" s="263"/>
      <c r="AIW591" s="263"/>
      <c r="AIX591" s="263"/>
      <c r="AIY591" s="263"/>
      <c r="AIZ591" s="263"/>
      <c r="AJA591" s="263"/>
      <c r="AJB591" s="263"/>
      <c r="AJC591" s="263"/>
      <c r="AJD591" s="263"/>
      <c r="AJE591" s="263"/>
      <c r="AJF591" s="263"/>
      <c r="AJG591" s="263"/>
      <c r="AJH591" s="263"/>
      <c r="AJI591" s="263"/>
      <c r="AJJ591" s="263"/>
      <c r="AJK591" s="263"/>
      <c r="AJL591" s="263"/>
      <c r="AJM591" s="263"/>
      <c r="AJN591" s="263"/>
      <c r="AJO591" s="263"/>
      <c r="AJP591" s="263"/>
      <c r="AJQ591" s="263"/>
      <c r="AJR591" s="263"/>
      <c r="AJS591" s="263"/>
      <c r="AJT591" s="263"/>
      <c r="AJU591" s="263"/>
      <c r="AJV591" s="263"/>
      <c r="AJW591" s="263"/>
      <c r="AJX591" s="263"/>
      <c r="AJY591" s="263"/>
      <c r="AJZ591" s="263"/>
      <c r="AKA591" s="263"/>
      <c r="AKB591" s="263"/>
      <c r="AKC591" s="263"/>
      <c r="AKD591" s="263"/>
      <c r="AKE591" s="263"/>
      <c r="AKF591" s="263"/>
      <c r="AKG591" s="263"/>
      <c r="AKH591" s="263"/>
      <c r="AKI591" s="263"/>
      <c r="AKJ591" s="263"/>
      <c r="AKK591" s="263"/>
      <c r="AKL591" s="263"/>
      <c r="AKM591" s="263"/>
      <c r="AKN591" s="263"/>
      <c r="AKO591" s="263"/>
      <c r="AKP591" s="263"/>
      <c r="AKQ591" s="263"/>
      <c r="AKR591" s="263"/>
      <c r="AKS591" s="263"/>
      <c r="AKT591" s="263"/>
      <c r="AKU591" s="263"/>
      <c r="AKV591" s="263"/>
      <c r="AKW591" s="263"/>
      <c r="AKX591" s="263"/>
      <c r="AKY591" s="263"/>
      <c r="AKZ591" s="263"/>
      <c r="ALA591" s="263"/>
      <c r="ALB591" s="263"/>
      <c r="ALC591" s="263"/>
      <c r="ALD591" s="263"/>
      <c r="ALE591" s="263"/>
      <c r="ALF591" s="263"/>
      <c r="ALG591" s="263"/>
      <c r="ALH591" s="263"/>
      <c r="ALI591" s="263"/>
      <c r="ALJ591" s="263"/>
      <c r="ALK591" s="263"/>
      <c r="ALL591" s="263"/>
      <c r="ALM591" s="263"/>
      <c r="ALN591" s="263"/>
      <c r="ALO591" s="263"/>
      <c r="ALP591" s="263"/>
      <c r="ALQ591" s="263"/>
      <c r="ALR591" s="263"/>
      <c r="ALS591" s="263"/>
      <c r="ALT591" s="263"/>
      <c r="ALU591" s="263"/>
      <c r="ALV591" s="263"/>
      <c r="ALW591" s="263"/>
      <c r="ALX591" s="263"/>
      <c r="ALY591" s="263"/>
      <c r="ALZ591" s="263"/>
      <c r="AMA591" s="263"/>
      <c r="AMB591" s="263"/>
      <c r="AMC591" s="263"/>
      <c r="AMD591" s="263"/>
      <c r="AME591" s="263"/>
      <c r="AMF591" s="263"/>
      <c r="AMG591" s="263"/>
      <c r="AMH591" s="263"/>
      <c r="AMI591" s="263"/>
      <c r="AMJ591" s="263"/>
      <c r="AMK591" s="263"/>
      <c r="AML591" s="263"/>
      <c r="AMM591" s="263"/>
      <c r="AMN591" s="263"/>
      <c r="AMO591" s="263"/>
      <c r="AMP591" s="263"/>
      <c r="AMQ591" s="263"/>
      <c r="AMR591" s="263"/>
      <c r="AMS591" s="263"/>
      <c r="AMT591" s="263"/>
      <c r="AMU591" s="263"/>
      <c r="AMV591" s="263"/>
      <c r="AMW591" s="263"/>
      <c r="AMX591" s="263"/>
      <c r="AMY591" s="263"/>
      <c r="AMZ591" s="263"/>
      <c r="ANA591" s="263"/>
      <c r="ANB591" s="263"/>
      <c r="ANC591" s="263"/>
      <c r="AND591" s="263"/>
      <c r="ANE591" s="263"/>
      <c r="ANF591" s="263"/>
      <c r="ANG591" s="263"/>
      <c r="ANH591" s="263"/>
      <c r="ANI591" s="263"/>
      <c r="ANJ591" s="263"/>
      <c r="ANK591" s="263"/>
      <c r="ANL591" s="263"/>
      <c r="ANM591" s="263"/>
      <c r="ANN591" s="263"/>
      <c r="ANO591" s="263"/>
      <c r="ANP591" s="263"/>
      <c r="ANQ591" s="263"/>
      <c r="ANR591" s="263"/>
      <c r="ANS591" s="263"/>
      <c r="ANT591" s="263"/>
      <c r="ANU591" s="263"/>
      <c r="ANV591" s="263"/>
      <c r="ANW591" s="263"/>
      <c r="ANX591" s="263"/>
      <c r="ANY591" s="263"/>
      <c r="ANZ591" s="263"/>
      <c r="AOA591" s="263"/>
      <c r="AOB591" s="263"/>
      <c r="AOC591" s="263"/>
      <c r="AOD591" s="263"/>
      <c r="AOE591" s="263"/>
      <c r="AOF591" s="263"/>
      <c r="AOG591" s="263"/>
      <c r="AOH591" s="263"/>
      <c r="AOI591" s="263"/>
      <c r="AOJ591" s="263"/>
      <c r="AOK591" s="263"/>
      <c r="AOL591" s="263"/>
      <c r="AOM591" s="263"/>
      <c r="AON591" s="263"/>
      <c r="AOO591" s="263"/>
      <c r="AOP591" s="263"/>
      <c r="AOQ591" s="263"/>
      <c r="AOR591" s="263"/>
      <c r="AOS591" s="263"/>
      <c r="AOT591" s="263"/>
      <c r="AOU591" s="263"/>
    </row>
    <row r="592" spans="1:1087" s="264" customFormat="1">
      <c r="A592" s="332"/>
      <c r="B592" s="328"/>
      <c r="C592" s="292"/>
      <c r="D592" s="292"/>
      <c r="E592" s="292"/>
      <c r="F592" s="333"/>
      <c r="G592" s="334"/>
      <c r="H592" s="334"/>
      <c r="I592" s="335"/>
      <c r="J592" s="292"/>
      <c r="K592" s="336"/>
      <c r="L592" s="292"/>
      <c r="N592" s="263"/>
      <c r="O592" s="263"/>
      <c r="P592" s="263"/>
      <c r="Q592" s="263"/>
      <c r="R592" s="263"/>
      <c r="S592" s="263"/>
      <c r="T592" s="263"/>
      <c r="U592" s="263"/>
      <c r="V592" s="263"/>
      <c r="W592" s="263"/>
      <c r="X592" s="263"/>
      <c r="Y592" s="263"/>
      <c r="Z592" s="263"/>
      <c r="AA592" s="263"/>
      <c r="AB592" s="263"/>
      <c r="AC592" s="263"/>
      <c r="AD592" s="263"/>
      <c r="AE592" s="263"/>
      <c r="AF592" s="263"/>
      <c r="AG592" s="263"/>
      <c r="AH592" s="263"/>
      <c r="AI592" s="263"/>
      <c r="AJ592" s="263"/>
      <c r="AK592" s="263"/>
      <c r="AL592" s="263"/>
      <c r="AM592" s="263"/>
      <c r="AN592" s="263"/>
      <c r="AO592" s="263"/>
      <c r="AP592" s="263"/>
      <c r="AQ592" s="263"/>
      <c r="AR592" s="263"/>
      <c r="AS592" s="263"/>
      <c r="AT592" s="263"/>
      <c r="AU592" s="263"/>
      <c r="AV592" s="263"/>
      <c r="AW592" s="263"/>
      <c r="AX592" s="263"/>
      <c r="AY592" s="263"/>
      <c r="AZ592" s="263"/>
      <c r="BA592" s="263"/>
      <c r="BB592" s="263"/>
      <c r="BC592" s="263"/>
      <c r="BD592" s="263"/>
      <c r="BE592" s="263"/>
      <c r="BF592" s="263"/>
      <c r="BG592" s="263"/>
      <c r="BH592" s="263"/>
      <c r="BI592" s="263"/>
      <c r="BJ592" s="263"/>
      <c r="BK592" s="263"/>
      <c r="BL592" s="263"/>
      <c r="BM592" s="263"/>
      <c r="BN592" s="263"/>
      <c r="BO592" s="263"/>
      <c r="BP592" s="263"/>
      <c r="BQ592" s="263"/>
      <c r="BR592" s="263"/>
      <c r="BS592" s="263"/>
      <c r="BT592" s="263"/>
      <c r="BU592" s="263"/>
      <c r="BV592" s="263"/>
      <c r="BW592" s="263"/>
      <c r="BX592" s="263"/>
      <c r="BY592" s="263"/>
      <c r="BZ592" s="263"/>
      <c r="CA592" s="263"/>
      <c r="CB592" s="263"/>
      <c r="CC592" s="263"/>
      <c r="CD592" s="263"/>
      <c r="CE592" s="263"/>
      <c r="CF592" s="263"/>
      <c r="CG592" s="263"/>
      <c r="CH592" s="263"/>
      <c r="CI592" s="263"/>
      <c r="CJ592" s="263"/>
      <c r="CK592" s="263"/>
      <c r="CL592" s="263"/>
      <c r="CM592" s="263"/>
      <c r="CN592" s="263"/>
      <c r="CO592" s="263"/>
      <c r="CP592" s="263"/>
      <c r="CQ592" s="263"/>
      <c r="CR592" s="263"/>
      <c r="CS592" s="263"/>
      <c r="CT592" s="263"/>
      <c r="CU592" s="263"/>
      <c r="CV592" s="263"/>
      <c r="CW592" s="263"/>
      <c r="CX592" s="263"/>
      <c r="CY592" s="263"/>
      <c r="CZ592" s="263"/>
      <c r="DA592" s="263"/>
      <c r="DB592" s="263"/>
      <c r="DC592" s="263"/>
      <c r="DD592" s="263"/>
      <c r="DE592" s="263"/>
      <c r="DF592" s="263"/>
      <c r="DG592" s="263"/>
      <c r="DH592" s="263"/>
      <c r="DI592" s="263"/>
      <c r="DJ592" s="263"/>
      <c r="DK592" s="263"/>
      <c r="DL592" s="263"/>
      <c r="DM592" s="263"/>
      <c r="DN592" s="263"/>
      <c r="DO592" s="263"/>
      <c r="DP592" s="263"/>
      <c r="DQ592" s="263"/>
      <c r="DR592" s="263"/>
      <c r="DS592" s="263"/>
      <c r="DT592" s="263"/>
      <c r="DU592" s="263"/>
      <c r="DV592" s="263"/>
      <c r="DW592" s="263"/>
      <c r="DX592" s="263"/>
      <c r="DY592" s="263"/>
      <c r="DZ592" s="263"/>
      <c r="EA592" s="263"/>
      <c r="EB592" s="263"/>
      <c r="EC592" s="263"/>
      <c r="ED592" s="263"/>
      <c r="EE592" s="263"/>
      <c r="EF592" s="263"/>
      <c r="EG592" s="263"/>
      <c r="EH592" s="263"/>
      <c r="EI592" s="263"/>
      <c r="EJ592" s="263"/>
      <c r="EK592" s="263"/>
      <c r="EL592" s="263"/>
      <c r="EM592" s="263"/>
      <c r="EN592" s="263"/>
      <c r="EO592" s="263"/>
      <c r="EP592" s="263"/>
      <c r="EQ592" s="263"/>
      <c r="ER592" s="263"/>
      <c r="ES592" s="263"/>
      <c r="ET592" s="263"/>
      <c r="EU592" s="263"/>
      <c r="EV592" s="263"/>
      <c r="EW592" s="263"/>
      <c r="EX592" s="263"/>
      <c r="EY592" s="263"/>
      <c r="EZ592" s="263"/>
      <c r="FA592" s="263"/>
      <c r="FB592" s="263"/>
      <c r="FC592" s="263"/>
      <c r="FD592" s="263"/>
      <c r="FE592" s="263"/>
      <c r="FF592" s="263"/>
      <c r="FG592" s="263"/>
      <c r="FH592" s="263"/>
      <c r="FI592" s="263"/>
      <c r="FJ592" s="263"/>
      <c r="FK592" s="263"/>
      <c r="FL592" s="263"/>
      <c r="FM592" s="263"/>
      <c r="FN592" s="263"/>
      <c r="FO592" s="263"/>
      <c r="FP592" s="263"/>
      <c r="FQ592" s="263"/>
      <c r="FR592" s="263"/>
      <c r="FS592" s="263"/>
      <c r="FT592" s="263"/>
      <c r="FU592" s="263"/>
      <c r="FV592" s="263"/>
      <c r="FW592" s="263"/>
      <c r="FX592" s="263"/>
      <c r="FY592" s="263"/>
      <c r="FZ592" s="263"/>
      <c r="GA592" s="263"/>
      <c r="GB592" s="263"/>
      <c r="GC592" s="263"/>
      <c r="GD592" s="263"/>
      <c r="GE592" s="263"/>
      <c r="GF592" s="263"/>
      <c r="GG592" s="263"/>
      <c r="GH592" s="263"/>
      <c r="GI592" s="263"/>
      <c r="GJ592" s="263"/>
      <c r="GK592" s="263"/>
      <c r="GL592" s="263"/>
      <c r="GM592" s="263"/>
      <c r="GN592" s="263"/>
      <c r="GO592" s="263"/>
      <c r="GP592" s="263"/>
      <c r="GQ592" s="263"/>
      <c r="GR592" s="263"/>
      <c r="GS592" s="263"/>
      <c r="GT592" s="263"/>
      <c r="GU592" s="263"/>
      <c r="GV592" s="263"/>
      <c r="GW592" s="263"/>
      <c r="GX592" s="263"/>
      <c r="GY592" s="263"/>
      <c r="GZ592" s="263"/>
      <c r="HA592" s="263"/>
      <c r="HB592" s="263"/>
      <c r="HC592" s="263"/>
      <c r="HD592" s="263"/>
      <c r="HE592" s="263"/>
      <c r="HF592" s="263"/>
      <c r="HG592" s="263"/>
      <c r="HH592" s="263"/>
      <c r="HI592" s="263"/>
      <c r="HJ592" s="263"/>
      <c r="HK592" s="263"/>
      <c r="HL592" s="263"/>
      <c r="HM592" s="263"/>
      <c r="HN592" s="263"/>
      <c r="HO592" s="263"/>
      <c r="HP592" s="263"/>
      <c r="HQ592" s="263"/>
      <c r="HR592" s="263"/>
      <c r="HS592" s="263"/>
      <c r="HT592" s="263"/>
      <c r="HU592" s="263"/>
      <c r="HV592" s="263"/>
      <c r="HW592" s="263"/>
      <c r="HX592" s="263"/>
      <c r="HY592" s="263"/>
      <c r="HZ592" s="263"/>
      <c r="IA592" s="263"/>
      <c r="IB592" s="263"/>
      <c r="IC592" s="263"/>
      <c r="ID592" s="263"/>
      <c r="IE592" s="263"/>
      <c r="IF592" s="263"/>
      <c r="IG592" s="263"/>
      <c r="IH592" s="263"/>
      <c r="II592" s="263"/>
      <c r="IJ592" s="263"/>
      <c r="IK592" s="263"/>
      <c r="IL592" s="263"/>
      <c r="IM592" s="263"/>
      <c r="IN592" s="263"/>
      <c r="IO592" s="263"/>
      <c r="IP592" s="263"/>
      <c r="IQ592" s="263"/>
      <c r="IR592" s="263"/>
      <c r="IS592" s="263"/>
      <c r="IT592" s="263"/>
      <c r="IU592" s="263"/>
      <c r="IV592" s="263"/>
      <c r="IW592" s="263"/>
      <c r="IX592" s="263"/>
      <c r="IY592" s="263"/>
      <c r="IZ592" s="263"/>
      <c r="JA592" s="263"/>
      <c r="JB592" s="263"/>
      <c r="JC592" s="263"/>
      <c r="JD592" s="263"/>
      <c r="JE592" s="263"/>
      <c r="JF592" s="263"/>
      <c r="JG592" s="263"/>
      <c r="JH592" s="263"/>
      <c r="JI592" s="263"/>
      <c r="JJ592" s="263"/>
      <c r="JK592" s="263"/>
      <c r="JL592" s="263"/>
      <c r="JM592" s="263"/>
      <c r="JN592" s="263"/>
      <c r="JO592" s="263"/>
      <c r="JP592" s="263"/>
      <c r="JQ592" s="263"/>
      <c r="JR592" s="263"/>
      <c r="JS592" s="263"/>
      <c r="JT592" s="263"/>
      <c r="JU592" s="263"/>
      <c r="JV592" s="263"/>
      <c r="JW592" s="263"/>
      <c r="JX592" s="263"/>
      <c r="JY592" s="263"/>
      <c r="JZ592" s="263"/>
      <c r="KA592" s="263"/>
      <c r="KB592" s="263"/>
      <c r="KC592" s="263"/>
      <c r="KD592" s="263"/>
      <c r="KE592" s="263"/>
      <c r="KF592" s="263"/>
      <c r="KG592" s="263"/>
      <c r="KH592" s="263"/>
      <c r="KI592" s="263"/>
      <c r="KJ592" s="263"/>
      <c r="KK592" s="263"/>
      <c r="KL592" s="263"/>
      <c r="KM592" s="263"/>
      <c r="KN592" s="263"/>
      <c r="KO592" s="263"/>
      <c r="KP592" s="263"/>
      <c r="KQ592" s="263"/>
      <c r="KR592" s="263"/>
      <c r="KS592" s="263"/>
      <c r="KT592" s="263"/>
      <c r="KU592" s="263"/>
      <c r="KV592" s="263"/>
      <c r="KW592" s="263"/>
      <c r="KX592" s="263"/>
      <c r="KY592" s="263"/>
      <c r="KZ592" s="263"/>
      <c r="LA592" s="263"/>
      <c r="LB592" s="263"/>
      <c r="LC592" s="263"/>
      <c r="LD592" s="263"/>
      <c r="LE592" s="263"/>
      <c r="LF592" s="263"/>
      <c r="LG592" s="263"/>
      <c r="LH592" s="263"/>
      <c r="LI592" s="263"/>
      <c r="LJ592" s="263"/>
      <c r="LK592" s="263"/>
      <c r="LL592" s="263"/>
      <c r="LM592" s="263"/>
      <c r="LN592" s="263"/>
      <c r="LO592" s="263"/>
      <c r="LP592" s="263"/>
      <c r="LQ592" s="263"/>
      <c r="LR592" s="263"/>
      <c r="LS592" s="263"/>
      <c r="LT592" s="263"/>
      <c r="LU592" s="263"/>
      <c r="LV592" s="263"/>
      <c r="LW592" s="263"/>
      <c r="LX592" s="263"/>
      <c r="LY592" s="263"/>
      <c r="LZ592" s="263"/>
      <c r="MA592" s="263"/>
      <c r="MB592" s="263"/>
      <c r="MC592" s="263"/>
      <c r="MD592" s="263"/>
      <c r="ME592" s="263"/>
      <c r="MF592" s="263"/>
      <c r="MG592" s="263"/>
      <c r="MH592" s="263"/>
      <c r="MI592" s="263"/>
      <c r="MJ592" s="263"/>
      <c r="MK592" s="263"/>
      <c r="ML592" s="263"/>
      <c r="MM592" s="263"/>
      <c r="MN592" s="263"/>
      <c r="MO592" s="263"/>
      <c r="MP592" s="263"/>
      <c r="MQ592" s="263"/>
      <c r="MR592" s="263"/>
      <c r="MS592" s="263"/>
      <c r="MT592" s="263"/>
      <c r="MU592" s="263"/>
      <c r="MV592" s="263"/>
      <c r="MW592" s="263"/>
      <c r="MX592" s="263"/>
      <c r="MY592" s="263"/>
      <c r="MZ592" s="263"/>
      <c r="NA592" s="263"/>
      <c r="NB592" s="263"/>
      <c r="NC592" s="263"/>
      <c r="ND592" s="263"/>
      <c r="NE592" s="263"/>
      <c r="NF592" s="263"/>
      <c r="NG592" s="263"/>
      <c r="NH592" s="263"/>
      <c r="NI592" s="263"/>
      <c r="NJ592" s="263"/>
      <c r="NK592" s="263"/>
      <c r="NL592" s="263"/>
      <c r="NM592" s="263"/>
      <c r="NN592" s="263"/>
      <c r="NO592" s="263"/>
      <c r="NP592" s="263"/>
      <c r="NQ592" s="263"/>
      <c r="NR592" s="263"/>
      <c r="NS592" s="263"/>
      <c r="NT592" s="263"/>
      <c r="NU592" s="263"/>
      <c r="NV592" s="263"/>
      <c r="NW592" s="263"/>
      <c r="NX592" s="263"/>
      <c r="NY592" s="263"/>
      <c r="NZ592" s="263"/>
      <c r="OA592" s="263"/>
      <c r="OB592" s="263"/>
      <c r="OC592" s="263"/>
      <c r="OD592" s="263"/>
      <c r="OE592" s="263"/>
      <c r="OF592" s="263"/>
      <c r="OG592" s="263"/>
      <c r="OH592" s="263"/>
      <c r="OI592" s="263"/>
      <c r="OJ592" s="263"/>
      <c r="OK592" s="263"/>
      <c r="OL592" s="263"/>
      <c r="OM592" s="263"/>
      <c r="ON592" s="263"/>
      <c r="OO592" s="263"/>
      <c r="OP592" s="263"/>
      <c r="OQ592" s="263"/>
      <c r="OR592" s="263"/>
      <c r="OS592" s="263"/>
      <c r="OT592" s="263"/>
      <c r="OU592" s="263"/>
      <c r="OV592" s="263"/>
      <c r="OW592" s="263"/>
      <c r="OX592" s="263"/>
      <c r="OY592" s="263"/>
      <c r="OZ592" s="263"/>
      <c r="PA592" s="263"/>
      <c r="PB592" s="263"/>
      <c r="PC592" s="263"/>
      <c r="PD592" s="263"/>
      <c r="PE592" s="263"/>
      <c r="PF592" s="263"/>
      <c r="PG592" s="263"/>
      <c r="PH592" s="263"/>
      <c r="PI592" s="263"/>
      <c r="PJ592" s="263"/>
      <c r="PK592" s="263"/>
      <c r="PL592" s="263"/>
      <c r="PM592" s="263"/>
      <c r="PN592" s="263"/>
      <c r="PO592" s="263"/>
      <c r="PP592" s="263"/>
      <c r="PQ592" s="263"/>
      <c r="PR592" s="263"/>
      <c r="PS592" s="263"/>
      <c r="PT592" s="263"/>
      <c r="PU592" s="263"/>
      <c r="PV592" s="263"/>
      <c r="PW592" s="263"/>
      <c r="PX592" s="263"/>
      <c r="PY592" s="263"/>
      <c r="PZ592" s="263"/>
      <c r="QA592" s="263"/>
      <c r="QB592" s="263"/>
      <c r="QC592" s="263"/>
      <c r="QD592" s="263"/>
      <c r="QE592" s="263"/>
      <c r="QF592" s="263"/>
      <c r="QG592" s="263"/>
      <c r="QH592" s="263"/>
      <c r="QI592" s="263"/>
      <c r="QJ592" s="263"/>
      <c r="QK592" s="263"/>
      <c r="QL592" s="263"/>
      <c r="QM592" s="263"/>
      <c r="QN592" s="263"/>
      <c r="QO592" s="263"/>
      <c r="QP592" s="263"/>
      <c r="QQ592" s="263"/>
      <c r="QR592" s="263"/>
      <c r="QS592" s="263"/>
      <c r="QT592" s="263"/>
      <c r="QU592" s="263"/>
      <c r="QV592" s="263"/>
      <c r="QW592" s="263"/>
      <c r="QX592" s="263"/>
      <c r="QY592" s="263"/>
      <c r="QZ592" s="263"/>
      <c r="RA592" s="263"/>
      <c r="RB592" s="263"/>
      <c r="RC592" s="263"/>
      <c r="RD592" s="263"/>
      <c r="RE592" s="263"/>
      <c r="RF592" s="263"/>
      <c r="RG592" s="263"/>
      <c r="RH592" s="263"/>
      <c r="RI592" s="263"/>
      <c r="RJ592" s="263"/>
      <c r="RK592" s="263"/>
      <c r="RL592" s="263"/>
      <c r="RM592" s="263"/>
      <c r="RN592" s="263"/>
      <c r="RO592" s="263"/>
      <c r="RP592" s="263"/>
      <c r="RQ592" s="263"/>
      <c r="RR592" s="263"/>
      <c r="RS592" s="263"/>
      <c r="RT592" s="263"/>
      <c r="RU592" s="263"/>
      <c r="RV592" s="263"/>
      <c r="RW592" s="263"/>
      <c r="RX592" s="263"/>
      <c r="RY592" s="263"/>
      <c r="RZ592" s="263"/>
      <c r="SA592" s="263"/>
      <c r="SB592" s="263"/>
      <c r="SC592" s="263"/>
      <c r="SD592" s="263"/>
      <c r="SE592" s="263"/>
      <c r="SF592" s="263"/>
      <c r="SG592" s="263"/>
      <c r="SH592" s="263"/>
      <c r="SI592" s="263"/>
      <c r="SJ592" s="263"/>
      <c r="SK592" s="263"/>
      <c r="SL592" s="263"/>
      <c r="SM592" s="263"/>
      <c r="SN592" s="263"/>
      <c r="SO592" s="263"/>
      <c r="SP592" s="263"/>
      <c r="SQ592" s="263"/>
      <c r="SR592" s="263"/>
      <c r="SS592" s="263"/>
      <c r="ST592" s="263"/>
      <c r="SU592" s="263"/>
      <c r="SV592" s="263"/>
      <c r="SW592" s="263"/>
      <c r="SX592" s="263"/>
      <c r="SY592" s="263"/>
      <c r="SZ592" s="263"/>
      <c r="TA592" s="263"/>
      <c r="TB592" s="263"/>
      <c r="TC592" s="263"/>
      <c r="TD592" s="263"/>
      <c r="TE592" s="263"/>
      <c r="TF592" s="263"/>
      <c r="TG592" s="263"/>
      <c r="TH592" s="263"/>
      <c r="TI592" s="263"/>
      <c r="TJ592" s="263"/>
      <c r="TK592" s="263"/>
      <c r="TL592" s="263"/>
      <c r="TM592" s="263"/>
      <c r="TN592" s="263"/>
      <c r="TO592" s="263"/>
      <c r="TP592" s="263"/>
      <c r="TQ592" s="263"/>
      <c r="TR592" s="263"/>
      <c r="TS592" s="263"/>
      <c r="TT592" s="263"/>
      <c r="TU592" s="263"/>
      <c r="TV592" s="263"/>
      <c r="TW592" s="263"/>
      <c r="TX592" s="263"/>
      <c r="TY592" s="263"/>
      <c r="TZ592" s="263"/>
      <c r="UA592" s="263"/>
      <c r="UB592" s="263"/>
      <c r="UC592" s="263"/>
      <c r="UD592" s="263"/>
      <c r="UE592" s="263"/>
      <c r="UF592" s="263"/>
      <c r="UG592" s="263"/>
      <c r="UH592" s="263"/>
      <c r="UI592" s="263"/>
      <c r="UJ592" s="263"/>
      <c r="UK592" s="263"/>
      <c r="UL592" s="263"/>
      <c r="UM592" s="263"/>
      <c r="UN592" s="263"/>
      <c r="UO592" s="263"/>
      <c r="UP592" s="263"/>
      <c r="UQ592" s="263"/>
      <c r="UR592" s="263"/>
      <c r="US592" s="263"/>
      <c r="UT592" s="263"/>
      <c r="UU592" s="263"/>
      <c r="UV592" s="263"/>
      <c r="UW592" s="263"/>
      <c r="UX592" s="263"/>
      <c r="UY592" s="263"/>
      <c r="UZ592" s="263"/>
      <c r="VA592" s="263"/>
      <c r="VB592" s="263"/>
      <c r="VC592" s="263"/>
      <c r="VD592" s="263"/>
      <c r="VE592" s="263"/>
      <c r="VF592" s="263"/>
      <c r="VG592" s="263"/>
      <c r="VH592" s="263"/>
      <c r="VI592" s="263"/>
      <c r="VJ592" s="263"/>
      <c r="VK592" s="263"/>
      <c r="VL592" s="263"/>
      <c r="VM592" s="263"/>
      <c r="VN592" s="263"/>
      <c r="VO592" s="263"/>
      <c r="VP592" s="263"/>
      <c r="VQ592" s="263"/>
      <c r="VR592" s="263"/>
      <c r="VS592" s="263"/>
      <c r="VT592" s="263"/>
      <c r="VU592" s="263"/>
      <c r="VV592" s="263"/>
      <c r="VW592" s="263"/>
      <c r="VX592" s="263"/>
      <c r="VY592" s="263"/>
      <c r="VZ592" s="263"/>
      <c r="WA592" s="263"/>
      <c r="WB592" s="263"/>
      <c r="WC592" s="263"/>
      <c r="WD592" s="263"/>
      <c r="WE592" s="263"/>
      <c r="WF592" s="263"/>
      <c r="WG592" s="263"/>
      <c r="WH592" s="263"/>
      <c r="WI592" s="263"/>
      <c r="WJ592" s="263"/>
      <c r="WK592" s="263"/>
      <c r="WL592" s="263"/>
      <c r="WM592" s="263"/>
      <c r="WN592" s="263"/>
      <c r="WO592" s="263"/>
      <c r="WP592" s="263"/>
      <c r="WQ592" s="263"/>
      <c r="WR592" s="263"/>
      <c r="WS592" s="263"/>
      <c r="WT592" s="263"/>
      <c r="WU592" s="263"/>
      <c r="WV592" s="263"/>
      <c r="WW592" s="263"/>
      <c r="WX592" s="263"/>
      <c r="WY592" s="263"/>
      <c r="WZ592" s="263"/>
      <c r="XA592" s="263"/>
      <c r="XB592" s="263"/>
      <c r="XC592" s="263"/>
      <c r="XD592" s="263"/>
      <c r="XE592" s="263"/>
      <c r="XF592" s="263"/>
      <c r="XG592" s="263"/>
      <c r="XH592" s="263"/>
      <c r="XI592" s="263"/>
      <c r="XJ592" s="263"/>
      <c r="XK592" s="263"/>
      <c r="XL592" s="263"/>
      <c r="XM592" s="263"/>
      <c r="XN592" s="263"/>
      <c r="XO592" s="263"/>
      <c r="XP592" s="263"/>
      <c r="XQ592" s="263"/>
      <c r="XR592" s="263"/>
      <c r="XS592" s="263"/>
      <c r="XT592" s="263"/>
      <c r="XU592" s="263"/>
      <c r="XV592" s="263"/>
      <c r="XW592" s="263"/>
      <c r="XX592" s="263"/>
      <c r="XY592" s="263"/>
      <c r="XZ592" s="263"/>
      <c r="YA592" s="263"/>
      <c r="YB592" s="263"/>
      <c r="YC592" s="263"/>
      <c r="YD592" s="263"/>
      <c r="YE592" s="263"/>
      <c r="YF592" s="263"/>
      <c r="YG592" s="263"/>
      <c r="YH592" s="263"/>
      <c r="YI592" s="263"/>
      <c r="YJ592" s="263"/>
      <c r="YK592" s="263"/>
      <c r="YL592" s="263"/>
      <c r="YM592" s="263"/>
      <c r="YN592" s="263"/>
      <c r="YO592" s="263"/>
      <c r="YP592" s="263"/>
      <c r="YQ592" s="263"/>
      <c r="YR592" s="263"/>
      <c r="YS592" s="263"/>
      <c r="YT592" s="263"/>
      <c r="YU592" s="263"/>
      <c r="YV592" s="263"/>
      <c r="YW592" s="263"/>
      <c r="YX592" s="263"/>
      <c r="YY592" s="263"/>
      <c r="YZ592" s="263"/>
      <c r="ZA592" s="263"/>
      <c r="ZB592" s="263"/>
      <c r="ZC592" s="263"/>
      <c r="ZD592" s="263"/>
      <c r="ZE592" s="263"/>
      <c r="ZF592" s="263"/>
      <c r="ZG592" s="263"/>
      <c r="ZH592" s="263"/>
      <c r="ZI592" s="263"/>
      <c r="ZJ592" s="263"/>
      <c r="ZK592" s="263"/>
      <c r="ZL592" s="263"/>
      <c r="ZM592" s="263"/>
      <c r="ZN592" s="263"/>
      <c r="ZO592" s="263"/>
      <c r="ZP592" s="263"/>
      <c r="ZQ592" s="263"/>
      <c r="ZR592" s="263"/>
      <c r="ZS592" s="263"/>
      <c r="ZT592" s="263"/>
      <c r="ZU592" s="263"/>
      <c r="ZV592" s="263"/>
      <c r="ZW592" s="263"/>
      <c r="ZX592" s="263"/>
      <c r="ZY592" s="263"/>
      <c r="ZZ592" s="263"/>
      <c r="AAA592" s="263"/>
      <c r="AAB592" s="263"/>
      <c r="AAC592" s="263"/>
      <c r="AAD592" s="263"/>
      <c r="AAE592" s="263"/>
      <c r="AAF592" s="263"/>
      <c r="AAG592" s="263"/>
      <c r="AAH592" s="263"/>
      <c r="AAI592" s="263"/>
      <c r="AAJ592" s="263"/>
      <c r="AAK592" s="263"/>
      <c r="AAL592" s="263"/>
      <c r="AAM592" s="263"/>
      <c r="AAN592" s="263"/>
      <c r="AAO592" s="263"/>
      <c r="AAP592" s="263"/>
      <c r="AAQ592" s="263"/>
      <c r="AAR592" s="263"/>
      <c r="AAS592" s="263"/>
      <c r="AAT592" s="263"/>
      <c r="AAU592" s="263"/>
      <c r="AAV592" s="263"/>
      <c r="AAW592" s="263"/>
      <c r="AAX592" s="263"/>
      <c r="AAY592" s="263"/>
      <c r="AAZ592" s="263"/>
      <c r="ABA592" s="263"/>
      <c r="ABB592" s="263"/>
      <c r="ABC592" s="263"/>
      <c r="ABD592" s="263"/>
      <c r="ABE592" s="263"/>
      <c r="ABF592" s="263"/>
      <c r="ABG592" s="263"/>
      <c r="ABH592" s="263"/>
      <c r="ABI592" s="263"/>
      <c r="ABJ592" s="263"/>
      <c r="ABK592" s="263"/>
      <c r="ABL592" s="263"/>
      <c r="ABM592" s="263"/>
      <c r="ABN592" s="263"/>
      <c r="ABO592" s="263"/>
      <c r="ABP592" s="263"/>
      <c r="ABQ592" s="263"/>
      <c r="ABR592" s="263"/>
      <c r="ABS592" s="263"/>
      <c r="ABT592" s="263"/>
      <c r="ABU592" s="263"/>
      <c r="ABV592" s="263"/>
      <c r="ABW592" s="263"/>
      <c r="ABX592" s="263"/>
      <c r="ABY592" s="263"/>
      <c r="ABZ592" s="263"/>
      <c r="ACA592" s="263"/>
      <c r="ACB592" s="263"/>
      <c r="ACC592" s="263"/>
      <c r="ACD592" s="263"/>
      <c r="ACE592" s="263"/>
      <c r="ACF592" s="263"/>
      <c r="ACG592" s="263"/>
      <c r="ACH592" s="263"/>
      <c r="ACI592" s="263"/>
      <c r="ACJ592" s="263"/>
      <c r="ACK592" s="263"/>
      <c r="ACL592" s="263"/>
      <c r="ACM592" s="263"/>
      <c r="ACN592" s="263"/>
      <c r="ACO592" s="263"/>
      <c r="ACP592" s="263"/>
      <c r="ACQ592" s="263"/>
      <c r="ACR592" s="263"/>
      <c r="ACS592" s="263"/>
      <c r="ACT592" s="263"/>
      <c r="ACU592" s="263"/>
      <c r="ACV592" s="263"/>
      <c r="ACW592" s="263"/>
      <c r="ACX592" s="263"/>
      <c r="ACY592" s="263"/>
      <c r="ACZ592" s="263"/>
      <c r="ADA592" s="263"/>
      <c r="ADB592" s="263"/>
      <c r="ADC592" s="263"/>
      <c r="ADD592" s="263"/>
      <c r="ADE592" s="263"/>
      <c r="ADF592" s="263"/>
      <c r="ADG592" s="263"/>
      <c r="ADH592" s="263"/>
      <c r="ADI592" s="263"/>
      <c r="ADJ592" s="263"/>
      <c r="ADK592" s="263"/>
      <c r="ADL592" s="263"/>
      <c r="ADM592" s="263"/>
      <c r="ADN592" s="263"/>
      <c r="ADO592" s="263"/>
      <c r="ADP592" s="263"/>
      <c r="ADQ592" s="263"/>
      <c r="ADR592" s="263"/>
      <c r="ADS592" s="263"/>
      <c r="ADT592" s="263"/>
      <c r="ADU592" s="263"/>
      <c r="ADV592" s="263"/>
      <c r="ADW592" s="263"/>
      <c r="ADX592" s="263"/>
      <c r="ADY592" s="263"/>
      <c r="ADZ592" s="263"/>
      <c r="AEA592" s="263"/>
      <c r="AEB592" s="263"/>
      <c r="AEC592" s="263"/>
      <c r="AED592" s="263"/>
      <c r="AEE592" s="263"/>
      <c r="AEF592" s="263"/>
      <c r="AEG592" s="263"/>
      <c r="AEH592" s="263"/>
      <c r="AEI592" s="263"/>
      <c r="AEJ592" s="263"/>
      <c r="AEK592" s="263"/>
      <c r="AEL592" s="263"/>
      <c r="AEM592" s="263"/>
      <c r="AEN592" s="263"/>
      <c r="AEO592" s="263"/>
      <c r="AEP592" s="263"/>
      <c r="AEQ592" s="263"/>
      <c r="AER592" s="263"/>
      <c r="AES592" s="263"/>
      <c r="AET592" s="263"/>
      <c r="AEU592" s="263"/>
      <c r="AEV592" s="263"/>
      <c r="AEW592" s="263"/>
      <c r="AEX592" s="263"/>
      <c r="AEY592" s="263"/>
      <c r="AEZ592" s="263"/>
      <c r="AFA592" s="263"/>
      <c r="AFB592" s="263"/>
      <c r="AFC592" s="263"/>
      <c r="AFD592" s="263"/>
      <c r="AFE592" s="263"/>
      <c r="AFF592" s="263"/>
      <c r="AFG592" s="263"/>
      <c r="AFH592" s="263"/>
      <c r="AFI592" s="263"/>
      <c r="AFJ592" s="263"/>
      <c r="AFK592" s="263"/>
      <c r="AFL592" s="263"/>
      <c r="AFM592" s="263"/>
      <c r="AFN592" s="263"/>
      <c r="AFO592" s="263"/>
      <c r="AFP592" s="263"/>
      <c r="AFQ592" s="263"/>
      <c r="AFR592" s="263"/>
      <c r="AFS592" s="263"/>
      <c r="AFT592" s="263"/>
      <c r="AFU592" s="263"/>
      <c r="AFV592" s="263"/>
      <c r="AFW592" s="263"/>
      <c r="AFX592" s="263"/>
      <c r="AFY592" s="263"/>
      <c r="AFZ592" s="263"/>
      <c r="AGA592" s="263"/>
      <c r="AGB592" s="263"/>
      <c r="AGC592" s="263"/>
      <c r="AGD592" s="263"/>
      <c r="AGE592" s="263"/>
      <c r="AGF592" s="263"/>
      <c r="AGG592" s="263"/>
      <c r="AGH592" s="263"/>
      <c r="AGI592" s="263"/>
      <c r="AGJ592" s="263"/>
      <c r="AGK592" s="263"/>
      <c r="AGL592" s="263"/>
      <c r="AGM592" s="263"/>
      <c r="AGN592" s="263"/>
      <c r="AGO592" s="263"/>
      <c r="AGP592" s="263"/>
      <c r="AGQ592" s="263"/>
      <c r="AGR592" s="263"/>
      <c r="AGS592" s="263"/>
      <c r="AGT592" s="263"/>
      <c r="AGU592" s="263"/>
      <c r="AGV592" s="263"/>
      <c r="AGW592" s="263"/>
      <c r="AGX592" s="263"/>
      <c r="AGY592" s="263"/>
      <c r="AGZ592" s="263"/>
      <c r="AHA592" s="263"/>
      <c r="AHB592" s="263"/>
      <c r="AHC592" s="263"/>
      <c r="AHD592" s="263"/>
      <c r="AHE592" s="263"/>
      <c r="AHF592" s="263"/>
      <c r="AHG592" s="263"/>
      <c r="AHH592" s="263"/>
      <c r="AHI592" s="263"/>
      <c r="AHJ592" s="263"/>
      <c r="AHK592" s="263"/>
      <c r="AHL592" s="263"/>
      <c r="AHM592" s="263"/>
      <c r="AHN592" s="263"/>
      <c r="AHO592" s="263"/>
      <c r="AHP592" s="263"/>
      <c r="AHQ592" s="263"/>
      <c r="AHR592" s="263"/>
      <c r="AHS592" s="263"/>
      <c r="AHT592" s="263"/>
      <c r="AHU592" s="263"/>
      <c r="AHV592" s="263"/>
      <c r="AHW592" s="263"/>
      <c r="AHX592" s="263"/>
      <c r="AHY592" s="263"/>
      <c r="AHZ592" s="263"/>
      <c r="AIA592" s="263"/>
      <c r="AIB592" s="263"/>
      <c r="AIC592" s="263"/>
      <c r="AID592" s="263"/>
      <c r="AIE592" s="263"/>
      <c r="AIF592" s="263"/>
      <c r="AIG592" s="263"/>
      <c r="AIH592" s="263"/>
      <c r="AII592" s="263"/>
      <c r="AIJ592" s="263"/>
      <c r="AIK592" s="263"/>
      <c r="AIL592" s="263"/>
      <c r="AIM592" s="263"/>
      <c r="AIN592" s="263"/>
      <c r="AIO592" s="263"/>
      <c r="AIP592" s="263"/>
      <c r="AIQ592" s="263"/>
      <c r="AIR592" s="263"/>
      <c r="AIS592" s="263"/>
      <c r="AIT592" s="263"/>
      <c r="AIU592" s="263"/>
      <c r="AIV592" s="263"/>
      <c r="AIW592" s="263"/>
      <c r="AIX592" s="263"/>
      <c r="AIY592" s="263"/>
      <c r="AIZ592" s="263"/>
      <c r="AJA592" s="263"/>
      <c r="AJB592" s="263"/>
      <c r="AJC592" s="263"/>
      <c r="AJD592" s="263"/>
      <c r="AJE592" s="263"/>
      <c r="AJF592" s="263"/>
      <c r="AJG592" s="263"/>
      <c r="AJH592" s="263"/>
      <c r="AJI592" s="263"/>
      <c r="AJJ592" s="263"/>
      <c r="AJK592" s="263"/>
      <c r="AJL592" s="263"/>
      <c r="AJM592" s="263"/>
      <c r="AJN592" s="263"/>
      <c r="AJO592" s="263"/>
      <c r="AJP592" s="263"/>
      <c r="AJQ592" s="263"/>
      <c r="AJR592" s="263"/>
      <c r="AJS592" s="263"/>
      <c r="AJT592" s="263"/>
      <c r="AJU592" s="263"/>
      <c r="AJV592" s="263"/>
      <c r="AJW592" s="263"/>
      <c r="AJX592" s="263"/>
      <c r="AJY592" s="263"/>
      <c r="AJZ592" s="263"/>
      <c r="AKA592" s="263"/>
      <c r="AKB592" s="263"/>
      <c r="AKC592" s="263"/>
      <c r="AKD592" s="263"/>
      <c r="AKE592" s="263"/>
      <c r="AKF592" s="263"/>
      <c r="AKG592" s="263"/>
      <c r="AKH592" s="263"/>
      <c r="AKI592" s="263"/>
      <c r="AKJ592" s="263"/>
      <c r="AKK592" s="263"/>
      <c r="AKL592" s="263"/>
      <c r="AKM592" s="263"/>
      <c r="AKN592" s="263"/>
      <c r="AKO592" s="263"/>
      <c r="AKP592" s="263"/>
      <c r="AKQ592" s="263"/>
      <c r="AKR592" s="263"/>
      <c r="AKS592" s="263"/>
      <c r="AKT592" s="263"/>
      <c r="AKU592" s="263"/>
      <c r="AKV592" s="263"/>
      <c r="AKW592" s="263"/>
      <c r="AKX592" s="263"/>
      <c r="AKY592" s="263"/>
      <c r="AKZ592" s="263"/>
      <c r="ALA592" s="263"/>
      <c r="ALB592" s="263"/>
      <c r="ALC592" s="263"/>
      <c r="ALD592" s="263"/>
      <c r="ALE592" s="263"/>
      <c r="ALF592" s="263"/>
      <c r="ALG592" s="263"/>
      <c r="ALH592" s="263"/>
      <c r="ALI592" s="263"/>
      <c r="ALJ592" s="263"/>
      <c r="ALK592" s="263"/>
      <c r="ALL592" s="263"/>
      <c r="ALM592" s="263"/>
      <c r="ALN592" s="263"/>
      <c r="ALO592" s="263"/>
      <c r="ALP592" s="263"/>
      <c r="ALQ592" s="263"/>
      <c r="ALR592" s="263"/>
      <c r="ALS592" s="263"/>
      <c r="ALT592" s="263"/>
      <c r="ALU592" s="263"/>
      <c r="ALV592" s="263"/>
      <c r="ALW592" s="263"/>
      <c r="ALX592" s="263"/>
      <c r="ALY592" s="263"/>
      <c r="ALZ592" s="263"/>
      <c r="AMA592" s="263"/>
      <c r="AMB592" s="263"/>
      <c r="AMC592" s="263"/>
      <c r="AMD592" s="263"/>
      <c r="AME592" s="263"/>
      <c r="AMF592" s="263"/>
      <c r="AMG592" s="263"/>
      <c r="AMH592" s="263"/>
      <c r="AMI592" s="263"/>
      <c r="AMJ592" s="263"/>
      <c r="AMK592" s="263"/>
      <c r="AML592" s="263"/>
      <c r="AMM592" s="263"/>
      <c r="AMN592" s="263"/>
      <c r="AMO592" s="263"/>
      <c r="AMP592" s="263"/>
      <c r="AMQ592" s="263"/>
      <c r="AMR592" s="263"/>
      <c r="AMS592" s="263"/>
      <c r="AMT592" s="263"/>
      <c r="AMU592" s="263"/>
      <c r="AMV592" s="263"/>
      <c r="AMW592" s="263"/>
      <c r="AMX592" s="263"/>
      <c r="AMY592" s="263"/>
      <c r="AMZ592" s="263"/>
      <c r="ANA592" s="263"/>
      <c r="ANB592" s="263"/>
      <c r="ANC592" s="263"/>
      <c r="AND592" s="263"/>
      <c r="ANE592" s="263"/>
      <c r="ANF592" s="263"/>
      <c r="ANG592" s="263"/>
      <c r="ANH592" s="263"/>
      <c r="ANI592" s="263"/>
      <c r="ANJ592" s="263"/>
      <c r="ANK592" s="263"/>
      <c r="ANL592" s="263"/>
      <c r="ANM592" s="263"/>
      <c r="ANN592" s="263"/>
      <c r="ANO592" s="263"/>
      <c r="ANP592" s="263"/>
      <c r="ANQ592" s="263"/>
      <c r="ANR592" s="263"/>
      <c r="ANS592" s="263"/>
      <c r="ANT592" s="263"/>
      <c r="ANU592" s="263"/>
      <c r="ANV592" s="263"/>
      <c r="ANW592" s="263"/>
      <c r="ANX592" s="263"/>
      <c r="ANY592" s="263"/>
      <c r="ANZ592" s="263"/>
      <c r="AOA592" s="263"/>
      <c r="AOB592" s="263"/>
      <c r="AOC592" s="263"/>
      <c r="AOD592" s="263"/>
      <c r="AOE592" s="263"/>
      <c r="AOF592" s="263"/>
      <c r="AOG592" s="263"/>
      <c r="AOH592" s="263"/>
      <c r="AOI592" s="263"/>
      <c r="AOJ592" s="263"/>
      <c r="AOK592" s="263"/>
      <c r="AOL592" s="263"/>
      <c r="AOM592" s="263"/>
      <c r="AON592" s="263"/>
      <c r="AOO592" s="263"/>
      <c r="AOP592" s="263"/>
      <c r="AOQ592" s="263"/>
      <c r="AOR592" s="263"/>
      <c r="AOS592" s="263"/>
      <c r="AOT592" s="263"/>
      <c r="AOU592" s="263"/>
    </row>
    <row r="593" spans="1:1087" s="264" customFormat="1">
      <c r="A593" s="332"/>
      <c r="B593" s="328"/>
      <c r="C593" s="292"/>
      <c r="D593" s="292"/>
      <c r="E593" s="292"/>
      <c r="F593" s="333"/>
      <c r="G593" s="334"/>
      <c r="H593" s="334"/>
      <c r="I593" s="335"/>
      <c r="J593" s="292"/>
      <c r="K593" s="336"/>
      <c r="L593" s="292"/>
      <c r="N593" s="263"/>
      <c r="O593" s="263"/>
      <c r="P593" s="263"/>
      <c r="Q593" s="263"/>
      <c r="R593" s="263"/>
      <c r="S593" s="263"/>
      <c r="T593" s="263"/>
      <c r="U593" s="263"/>
      <c r="V593" s="263"/>
      <c r="W593" s="263"/>
      <c r="X593" s="263"/>
      <c r="Y593" s="263"/>
      <c r="Z593" s="263"/>
      <c r="AA593" s="263"/>
      <c r="AB593" s="263"/>
      <c r="AC593" s="263"/>
      <c r="AD593" s="263"/>
      <c r="AE593" s="263"/>
      <c r="AF593" s="263"/>
      <c r="AG593" s="263"/>
      <c r="AH593" s="263"/>
      <c r="AI593" s="263"/>
      <c r="AJ593" s="263"/>
      <c r="AK593" s="263"/>
      <c r="AL593" s="263"/>
      <c r="AM593" s="263"/>
      <c r="AN593" s="263"/>
      <c r="AO593" s="263"/>
      <c r="AP593" s="263"/>
      <c r="AQ593" s="263"/>
      <c r="AR593" s="263"/>
      <c r="AS593" s="263"/>
      <c r="AT593" s="263"/>
      <c r="AU593" s="263"/>
      <c r="AV593" s="263"/>
      <c r="AW593" s="263"/>
      <c r="AX593" s="263"/>
      <c r="AY593" s="263"/>
      <c r="AZ593" s="263"/>
      <c r="BA593" s="263"/>
      <c r="BB593" s="263"/>
      <c r="BC593" s="263"/>
      <c r="BD593" s="263"/>
      <c r="BE593" s="263"/>
      <c r="BF593" s="263"/>
      <c r="BG593" s="263"/>
      <c r="BH593" s="263"/>
      <c r="BI593" s="263"/>
      <c r="BJ593" s="263"/>
      <c r="BK593" s="263"/>
      <c r="BL593" s="263"/>
      <c r="BM593" s="263"/>
      <c r="BN593" s="263"/>
      <c r="BO593" s="263"/>
      <c r="BP593" s="263"/>
      <c r="BQ593" s="263"/>
      <c r="BR593" s="263"/>
      <c r="BS593" s="263"/>
      <c r="BT593" s="263"/>
      <c r="BU593" s="263"/>
      <c r="BV593" s="263"/>
      <c r="BW593" s="263"/>
      <c r="BX593" s="263"/>
      <c r="BY593" s="263"/>
      <c r="BZ593" s="263"/>
      <c r="CA593" s="263"/>
      <c r="CB593" s="263"/>
      <c r="CC593" s="263"/>
      <c r="CD593" s="263"/>
      <c r="CE593" s="263"/>
      <c r="CF593" s="263"/>
      <c r="CG593" s="263"/>
      <c r="CH593" s="263"/>
      <c r="CI593" s="263"/>
      <c r="CJ593" s="263"/>
      <c r="CK593" s="263"/>
      <c r="CL593" s="263"/>
      <c r="CM593" s="263"/>
      <c r="CN593" s="263"/>
      <c r="CO593" s="263"/>
      <c r="CP593" s="263"/>
      <c r="CQ593" s="263"/>
      <c r="CR593" s="263"/>
      <c r="CS593" s="263"/>
      <c r="CT593" s="263"/>
      <c r="CU593" s="263"/>
      <c r="CV593" s="263"/>
      <c r="CW593" s="263"/>
      <c r="CX593" s="263"/>
      <c r="CY593" s="263"/>
      <c r="CZ593" s="263"/>
      <c r="DA593" s="263"/>
      <c r="DB593" s="263"/>
      <c r="DC593" s="263"/>
      <c r="DD593" s="263"/>
      <c r="DE593" s="263"/>
      <c r="DF593" s="263"/>
      <c r="DG593" s="263"/>
      <c r="DH593" s="263"/>
      <c r="DI593" s="263"/>
      <c r="DJ593" s="263"/>
      <c r="DK593" s="263"/>
      <c r="DL593" s="263"/>
      <c r="DM593" s="263"/>
      <c r="DN593" s="263"/>
      <c r="DO593" s="263"/>
      <c r="DP593" s="263"/>
      <c r="DQ593" s="263"/>
      <c r="DR593" s="263"/>
      <c r="DS593" s="263"/>
      <c r="DT593" s="263"/>
      <c r="DU593" s="263"/>
      <c r="DV593" s="263"/>
      <c r="DW593" s="263"/>
      <c r="DX593" s="263"/>
      <c r="DY593" s="263"/>
      <c r="DZ593" s="263"/>
      <c r="EA593" s="263"/>
      <c r="EB593" s="263"/>
      <c r="EC593" s="263"/>
      <c r="ED593" s="263"/>
      <c r="EE593" s="263"/>
      <c r="EF593" s="263"/>
      <c r="EG593" s="263"/>
      <c r="EH593" s="263"/>
      <c r="EI593" s="263"/>
      <c r="EJ593" s="263"/>
      <c r="EK593" s="263"/>
      <c r="EL593" s="263"/>
      <c r="EM593" s="263"/>
      <c r="EN593" s="263"/>
      <c r="EO593" s="263"/>
      <c r="EP593" s="263"/>
      <c r="EQ593" s="263"/>
      <c r="ER593" s="263"/>
      <c r="ES593" s="263"/>
      <c r="ET593" s="263"/>
      <c r="EU593" s="263"/>
      <c r="EV593" s="263"/>
      <c r="EW593" s="263"/>
      <c r="EX593" s="263"/>
      <c r="EY593" s="263"/>
      <c r="EZ593" s="263"/>
      <c r="FA593" s="263"/>
      <c r="FB593" s="263"/>
      <c r="FC593" s="263"/>
      <c r="FD593" s="263"/>
      <c r="FE593" s="263"/>
      <c r="FF593" s="263"/>
      <c r="FG593" s="263"/>
      <c r="FH593" s="263"/>
      <c r="FI593" s="263"/>
      <c r="FJ593" s="263"/>
      <c r="FK593" s="263"/>
      <c r="FL593" s="263"/>
      <c r="FM593" s="263"/>
      <c r="FN593" s="263"/>
      <c r="FO593" s="263"/>
      <c r="FP593" s="263"/>
      <c r="FQ593" s="263"/>
      <c r="FR593" s="263"/>
      <c r="FS593" s="263"/>
      <c r="FT593" s="263"/>
      <c r="FU593" s="263"/>
      <c r="FV593" s="263"/>
      <c r="FW593" s="263"/>
      <c r="FX593" s="263"/>
      <c r="FY593" s="263"/>
      <c r="FZ593" s="263"/>
      <c r="GA593" s="263"/>
      <c r="GB593" s="263"/>
      <c r="GC593" s="263"/>
      <c r="GD593" s="263"/>
      <c r="GE593" s="263"/>
      <c r="GF593" s="263"/>
      <c r="GG593" s="263"/>
      <c r="GH593" s="263"/>
      <c r="GI593" s="263"/>
      <c r="GJ593" s="263"/>
      <c r="GK593" s="263"/>
      <c r="GL593" s="263"/>
      <c r="GM593" s="263"/>
      <c r="GN593" s="263"/>
      <c r="GO593" s="263"/>
      <c r="GP593" s="263"/>
      <c r="GQ593" s="263"/>
      <c r="GR593" s="263"/>
      <c r="GS593" s="263"/>
      <c r="GT593" s="263"/>
      <c r="GU593" s="263"/>
      <c r="GV593" s="263"/>
      <c r="GW593" s="263"/>
      <c r="GX593" s="263"/>
      <c r="GY593" s="263"/>
      <c r="GZ593" s="263"/>
      <c r="HA593" s="263"/>
      <c r="HB593" s="263"/>
      <c r="HC593" s="263"/>
      <c r="HD593" s="263"/>
      <c r="HE593" s="263"/>
      <c r="HF593" s="263"/>
      <c r="HG593" s="263"/>
      <c r="HH593" s="263"/>
      <c r="HI593" s="263"/>
      <c r="HJ593" s="263"/>
      <c r="HK593" s="263"/>
      <c r="HL593" s="263"/>
      <c r="HM593" s="263"/>
      <c r="HN593" s="263"/>
      <c r="HO593" s="263"/>
      <c r="HP593" s="263"/>
      <c r="HQ593" s="263"/>
      <c r="HR593" s="263"/>
      <c r="HS593" s="263"/>
      <c r="HT593" s="263"/>
      <c r="HU593" s="263"/>
      <c r="HV593" s="263"/>
      <c r="HW593" s="263"/>
      <c r="HX593" s="263"/>
      <c r="HY593" s="263"/>
      <c r="HZ593" s="263"/>
      <c r="IA593" s="263"/>
      <c r="IB593" s="263"/>
      <c r="IC593" s="263"/>
      <c r="ID593" s="263"/>
      <c r="IE593" s="263"/>
      <c r="IF593" s="263"/>
      <c r="IG593" s="263"/>
      <c r="IH593" s="263"/>
      <c r="II593" s="263"/>
      <c r="IJ593" s="263"/>
      <c r="IK593" s="263"/>
      <c r="IL593" s="263"/>
      <c r="IM593" s="263"/>
      <c r="IN593" s="263"/>
      <c r="IO593" s="263"/>
      <c r="IP593" s="263"/>
      <c r="IQ593" s="263"/>
      <c r="IR593" s="263"/>
      <c r="IS593" s="263"/>
      <c r="IT593" s="263"/>
      <c r="IU593" s="263"/>
      <c r="IV593" s="263"/>
      <c r="IW593" s="263"/>
      <c r="IX593" s="263"/>
      <c r="IY593" s="263"/>
      <c r="IZ593" s="263"/>
      <c r="JA593" s="263"/>
      <c r="JB593" s="263"/>
      <c r="JC593" s="263"/>
      <c r="JD593" s="263"/>
      <c r="JE593" s="263"/>
      <c r="JF593" s="263"/>
      <c r="JG593" s="263"/>
      <c r="JH593" s="263"/>
      <c r="JI593" s="263"/>
      <c r="JJ593" s="263"/>
      <c r="JK593" s="263"/>
      <c r="JL593" s="263"/>
      <c r="JM593" s="263"/>
      <c r="JN593" s="263"/>
      <c r="JO593" s="263"/>
      <c r="JP593" s="263"/>
      <c r="JQ593" s="263"/>
      <c r="JR593" s="263"/>
      <c r="JS593" s="263"/>
      <c r="JT593" s="263"/>
      <c r="JU593" s="263"/>
      <c r="JV593" s="263"/>
      <c r="JW593" s="263"/>
      <c r="JX593" s="263"/>
      <c r="JY593" s="263"/>
      <c r="JZ593" s="263"/>
      <c r="KA593" s="263"/>
      <c r="KB593" s="263"/>
      <c r="KC593" s="263"/>
      <c r="KD593" s="263"/>
      <c r="KE593" s="263"/>
      <c r="KF593" s="263"/>
      <c r="KG593" s="263"/>
      <c r="KH593" s="263"/>
      <c r="KI593" s="263"/>
      <c r="KJ593" s="263"/>
      <c r="KK593" s="263"/>
      <c r="KL593" s="263"/>
      <c r="KM593" s="263"/>
      <c r="KN593" s="263"/>
      <c r="KO593" s="263"/>
      <c r="KP593" s="263"/>
      <c r="KQ593" s="263"/>
      <c r="KR593" s="263"/>
      <c r="KS593" s="263"/>
      <c r="KT593" s="263"/>
      <c r="KU593" s="263"/>
      <c r="KV593" s="263"/>
      <c r="KW593" s="263"/>
      <c r="KX593" s="263"/>
      <c r="KY593" s="263"/>
      <c r="KZ593" s="263"/>
      <c r="LA593" s="263"/>
      <c r="LB593" s="263"/>
      <c r="LC593" s="263"/>
      <c r="LD593" s="263"/>
      <c r="LE593" s="263"/>
      <c r="LF593" s="263"/>
      <c r="LG593" s="263"/>
      <c r="LH593" s="263"/>
      <c r="LI593" s="263"/>
      <c r="LJ593" s="263"/>
      <c r="LK593" s="263"/>
      <c r="LL593" s="263"/>
      <c r="LM593" s="263"/>
      <c r="LN593" s="263"/>
      <c r="LO593" s="263"/>
      <c r="LP593" s="263"/>
      <c r="LQ593" s="263"/>
      <c r="LR593" s="263"/>
      <c r="LS593" s="263"/>
      <c r="LT593" s="263"/>
      <c r="LU593" s="263"/>
      <c r="LV593" s="263"/>
      <c r="LW593" s="263"/>
      <c r="LX593" s="263"/>
      <c r="LY593" s="263"/>
      <c r="LZ593" s="263"/>
      <c r="MA593" s="263"/>
      <c r="MB593" s="263"/>
      <c r="MC593" s="263"/>
      <c r="MD593" s="263"/>
      <c r="ME593" s="263"/>
      <c r="MF593" s="263"/>
      <c r="MG593" s="263"/>
      <c r="MH593" s="263"/>
      <c r="MI593" s="263"/>
      <c r="MJ593" s="263"/>
      <c r="MK593" s="263"/>
      <c r="ML593" s="263"/>
      <c r="MM593" s="263"/>
      <c r="MN593" s="263"/>
      <c r="MO593" s="263"/>
      <c r="MP593" s="263"/>
      <c r="MQ593" s="263"/>
      <c r="MR593" s="263"/>
      <c r="MS593" s="263"/>
      <c r="MT593" s="263"/>
      <c r="MU593" s="263"/>
      <c r="MV593" s="263"/>
      <c r="MW593" s="263"/>
      <c r="MX593" s="263"/>
      <c r="MY593" s="263"/>
      <c r="MZ593" s="263"/>
      <c r="NA593" s="263"/>
      <c r="NB593" s="263"/>
      <c r="NC593" s="263"/>
      <c r="ND593" s="263"/>
      <c r="NE593" s="263"/>
      <c r="NF593" s="263"/>
      <c r="NG593" s="263"/>
      <c r="NH593" s="263"/>
      <c r="NI593" s="263"/>
      <c r="NJ593" s="263"/>
      <c r="NK593" s="263"/>
      <c r="NL593" s="263"/>
      <c r="NM593" s="263"/>
      <c r="NN593" s="263"/>
      <c r="NO593" s="263"/>
      <c r="NP593" s="263"/>
      <c r="NQ593" s="263"/>
      <c r="NR593" s="263"/>
      <c r="NS593" s="263"/>
      <c r="NT593" s="263"/>
      <c r="NU593" s="263"/>
      <c r="NV593" s="263"/>
      <c r="NW593" s="263"/>
      <c r="NX593" s="263"/>
      <c r="NY593" s="263"/>
      <c r="NZ593" s="263"/>
      <c r="OA593" s="263"/>
      <c r="OB593" s="263"/>
      <c r="OC593" s="263"/>
      <c r="OD593" s="263"/>
      <c r="OE593" s="263"/>
      <c r="OF593" s="263"/>
      <c r="OG593" s="263"/>
      <c r="OH593" s="263"/>
      <c r="OI593" s="263"/>
      <c r="OJ593" s="263"/>
      <c r="OK593" s="263"/>
      <c r="OL593" s="263"/>
      <c r="OM593" s="263"/>
      <c r="ON593" s="263"/>
      <c r="OO593" s="263"/>
      <c r="OP593" s="263"/>
      <c r="OQ593" s="263"/>
      <c r="OR593" s="263"/>
      <c r="OS593" s="263"/>
      <c r="OT593" s="263"/>
      <c r="OU593" s="263"/>
      <c r="OV593" s="263"/>
      <c r="OW593" s="263"/>
      <c r="OX593" s="263"/>
      <c r="OY593" s="263"/>
      <c r="OZ593" s="263"/>
      <c r="PA593" s="263"/>
      <c r="PB593" s="263"/>
      <c r="PC593" s="263"/>
      <c r="PD593" s="263"/>
      <c r="PE593" s="263"/>
      <c r="PF593" s="263"/>
      <c r="PG593" s="263"/>
      <c r="PH593" s="263"/>
      <c r="PI593" s="263"/>
      <c r="PJ593" s="263"/>
      <c r="PK593" s="263"/>
      <c r="PL593" s="263"/>
      <c r="PM593" s="263"/>
      <c r="PN593" s="263"/>
      <c r="PO593" s="263"/>
      <c r="PP593" s="263"/>
      <c r="PQ593" s="263"/>
      <c r="PR593" s="263"/>
      <c r="PS593" s="263"/>
      <c r="PT593" s="263"/>
      <c r="PU593" s="263"/>
      <c r="PV593" s="263"/>
      <c r="PW593" s="263"/>
      <c r="PX593" s="263"/>
      <c r="PY593" s="263"/>
      <c r="PZ593" s="263"/>
      <c r="QA593" s="263"/>
      <c r="QB593" s="263"/>
      <c r="QC593" s="263"/>
      <c r="QD593" s="263"/>
      <c r="QE593" s="263"/>
      <c r="QF593" s="263"/>
      <c r="QG593" s="263"/>
      <c r="QH593" s="263"/>
      <c r="QI593" s="263"/>
      <c r="QJ593" s="263"/>
      <c r="QK593" s="263"/>
      <c r="QL593" s="263"/>
      <c r="QM593" s="263"/>
      <c r="QN593" s="263"/>
      <c r="QO593" s="263"/>
      <c r="QP593" s="263"/>
      <c r="QQ593" s="263"/>
      <c r="QR593" s="263"/>
      <c r="QS593" s="263"/>
      <c r="QT593" s="263"/>
      <c r="QU593" s="263"/>
      <c r="QV593" s="263"/>
      <c r="QW593" s="263"/>
      <c r="QX593" s="263"/>
      <c r="QY593" s="263"/>
      <c r="QZ593" s="263"/>
      <c r="RA593" s="263"/>
      <c r="RB593" s="263"/>
      <c r="RC593" s="263"/>
      <c r="RD593" s="263"/>
      <c r="RE593" s="263"/>
      <c r="RF593" s="263"/>
      <c r="RG593" s="263"/>
      <c r="RH593" s="263"/>
      <c r="RI593" s="263"/>
      <c r="RJ593" s="263"/>
      <c r="RK593" s="263"/>
      <c r="RL593" s="263"/>
      <c r="RM593" s="263"/>
      <c r="RN593" s="263"/>
      <c r="RO593" s="263"/>
      <c r="RP593" s="263"/>
      <c r="RQ593" s="263"/>
      <c r="RR593" s="263"/>
      <c r="RS593" s="263"/>
      <c r="RT593" s="263"/>
      <c r="RU593" s="263"/>
      <c r="RV593" s="263"/>
      <c r="RW593" s="263"/>
      <c r="RX593" s="263"/>
      <c r="RY593" s="263"/>
      <c r="RZ593" s="263"/>
      <c r="SA593" s="263"/>
      <c r="SB593" s="263"/>
      <c r="SC593" s="263"/>
      <c r="SD593" s="263"/>
      <c r="SE593" s="263"/>
      <c r="SF593" s="263"/>
      <c r="SG593" s="263"/>
      <c r="SH593" s="263"/>
      <c r="SI593" s="263"/>
      <c r="SJ593" s="263"/>
      <c r="SK593" s="263"/>
      <c r="SL593" s="263"/>
      <c r="SM593" s="263"/>
      <c r="SN593" s="263"/>
      <c r="SO593" s="263"/>
      <c r="SP593" s="263"/>
      <c r="SQ593" s="263"/>
      <c r="SR593" s="263"/>
      <c r="SS593" s="263"/>
      <c r="ST593" s="263"/>
      <c r="SU593" s="263"/>
      <c r="SV593" s="263"/>
      <c r="SW593" s="263"/>
      <c r="SX593" s="263"/>
      <c r="SY593" s="263"/>
      <c r="SZ593" s="263"/>
      <c r="TA593" s="263"/>
      <c r="TB593" s="263"/>
      <c r="TC593" s="263"/>
      <c r="TD593" s="263"/>
      <c r="TE593" s="263"/>
      <c r="TF593" s="263"/>
      <c r="TG593" s="263"/>
      <c r="TH593" s="263"/>
      <c r="TI593" s="263"/>
      <c r="TJ593" s="263"/>
      <c r="TK593" s="263"/>
      <c r="TL593" s="263"/>
      <c r="TM593" s="263"/>
      <c r="TN593" s="263"/>
      <c r="TO593" s="263"/>
      <c r="TP593" s="263"/>
      <c r="TQ593" s="263"/>
      <c r="TR593" s="263"/>
      <c r="TS593" s="263"/>
      <c r="TT593" s="263"/>
      <c r="TU593" s="263"/>
      <c r="TV593" s="263"/>
      <c r="TW593" s="263"/>
      <c r="TX593" s="263"/>
      <c r="TY593" s="263"/>
      <c r="TZ593" s="263"/>
      <c r="UA593" s="263"/>
      <c r="UB593" s="263"/>
      <c r="UC593" s="263"/>
      <c r="UD593" s="263"/>
      <c r="UE593" s="263"/>
      <c r="UF593" s="263"/>
      <c r="UG593" s="263"/>
      <c r="UH593" s="263"/>
      <c r="UI593" s="263"/>
      <c r="UJ593" s="263"/>
      <c r="UK593" s="263"/>
      <c r="UL593" s="263"/>
      <c r="UM593" s="263"/>
      <c r="UN593" s="263"/>
      <c r="UO593" s="263"/>
      <c r="UP593" s="263"/>
      <c r="UQ593" s="263"/>
      <c r="UR593" s="263"/>
      <c r="US593" s="263"/>
      <c r="UT593" s="263"/>
      <c r="UU593" s="263"/>
      <c r="UV593" s="263"/>
      <c r="UW593" s="263"/>
      <c r="UX593" s="263"/>
      <c r="UY593" s="263"/>
      <c r="UZ593" s="263"/>
      <c r="VA593" s="263"/>
      <c r="VB593" s="263"/>
      <c r="VC593" s="263"/>
      <c r="VD593" s="263"/>
      <c r="VE593" s="263"/>
      <c r="VF593" s="263"/>
      <c r="VG593" s="263"/>
      <c r="VH593" s="263"/>
      <c r="VI593" s="263"/>
      <c r="VJ593" s="263"/>
      <c r="VK593" s="263"/>
      <c r="VL593" s="263"/>
      <c r="VM593" s="263"/>
      <c r="VN593" s="263"/>
      <c r="VO593" s="263"/>
      <c r="VP593" s="263"/>
      <c r="VQ593" s="263"/>
      <c r="VR593" s="263"/>
      <c r="VS593" s="263"/>
      <c r="VT593" s="263"/>
      <c r="VU593" s="263"/>
      <c r="VV593" s="263"/>
      <c r="VW593" s="263"/>
      <c r="VX593" s="263"/>
      <c r="VY593" s="263"/>
      <c r="VZ593" s="263"/>
      <c r="WA593" s="263"/>
      <c r="WB593" s="263"/>
      <c r="WC593" s="263"/>
      <c r="WD593" s="263"/>
      <c r="WE593" s="263"/>
      <c r="WF593" s="263"/>
      <c r="WG593" s="263"/>
      <c r="WH593" s="263"/>
      <c r="WI593" s="263"/>
      <c r="WJ593" s="263"/>
      <c r="WK593" s="263"/>
      <c r="WL593" s="263"/>
      <c r="WM593" s="263"/>
      <c r="WN593" s="263"/>
      <c r="WO593" s="263"/>
      <c r="WP593" s="263"/>
      <c r="WQ593" s="263"/>
      <c r="WR593" s="263"/>
      <c r="WS593" s="263"/>
      <c r="WT593" s="263"/>
      <c r="WU593" s="263"/>
      <c r="WV593" s="263"/>
      <c r="WW593" s="263"/>
      <c r="WX593" s="263"/>
      <c r="WY593" s="263"/>
      <c r="WZ593" s="263"/>
      <c r="XA593" s="263"/>
      <c r="XB593" s="263"/>
      <c r="XC593" s="263"/>
      <c r="XD593" s="263"/>
      <c r="XE593" s="263"/>
      <c r="XF593" s="263"/>
      <c r="XG593" s="263"/>
      <c r="XH593" s="263"/>
      <c r="XI593" s="263"/>
      <c r="XJ593" s="263"/>
      <c r="XK593" s="263"/>
      <c r="XL593" s="263"/>
      <c r="XM593" s="263"/>
      <c r="XN593" s="263"/>
      <c r="XO593" s="263"/>
      <c r="XP593" s="263"/>
      <c r="XQ593" s="263"/>
      <c r="XR593" s="263"/>
      <c r="XS593" s="263"/>
      <c r="XT593" s="263"/>
      <c r="XU593" s="263"/>
      <c r="XV593" s="263"/>
      <c r="XW593" s="263"/>
      <c r="XX593" s="263"/>
      <c r="XY593" s="263"/>
      <c r="XZ593" s="263"/>
      <c r="YA593" s="263"/>
      <c r="YB593" s="263"/>
      <c r="YC593" s="263"/>
      <c r="YD593" s="263"/>
      <c r="YE593" s="263"/>
      <c r="YF593" s="263"/>
      <c r="YG593" s="263"/>
      <c r="YH593" s="263"/>
      <c r="YI593" s="263"/>
      <c r="YJ593" s="263"/>
      <c r="YK593" s="263"/>
      <c r="YL593" s="263"/>
      <c r="YM593" s="263"/>
      <c r="YN593" s="263"/>
      <c r="YO593" s="263"/>
      <c r="YP593" s="263"/>
      <c r="YQ593" s="263"/>
      <c r="YR593" s="263"/>
      <c r="YS593" s="263"/>
      <c r="YT593" s="263"/>
      <c r="YU593" s="263"/>
      <c r="YV593" s="263"/>
      <c r="YW593" s="263"/>
      <c r="YX593" s="263"/>
      <c r="YY593" s="263"/>
      <c r="YZ593" s="263"/>
      <c r="ZA593" s="263"/>
      <c r="ZB593" s="263"/>
      <c r="ZC593" s="263"/>
      <c r="ZD593" s="263"/>
      <c r="ZE593" s="263"/>
      <c r="ZF593" s="263"/>
      <c r="ZG593" s="263"/>
      <c r="ZH593" s="263"/>
      <c r="ZI593" s="263"/>
      <c r="ZJ593" s="263"/>
      <c r="ZK593" s="263"/>
      <c r="ZL593" s="263"/>
      <c r="ZM593" s="263"/>
      <c r="ZN593" s="263"/>
      <c r="ZO593" s="263"/>
      <c r="ZP593" s="263"/>
      <c r="ZQ593" s="263"/>
      <c r="ZR593" s="263"/>
      <c r="ZS593" s="263"/>
      <c r="ZT593" s="263"/>
      <c r="ZU593" s="263"/>
      <c r="ZV593" s="263"/>
      <c r="ZW593" s="263"/>
      <c r="ZX593" s="263"/>
      <c r="ZY593" s="263"/>
      <c r="ZZ593" s="263"/>
      <c r="AAA593" s="263"/>
      <c r="AAB593" s="263"/>
      <c r="AAC593" s="263"/>
      <c r="AAD593" s="263"/>
      <c r="AAE593" s="263"/>
      <c r="AAF593" s="263"/>
      <c r="AAG593" s="263"/>
      <c r="AAH593" s="263"/>
      <c r="AAI593" s="263"/>
      <c r="AAJ593" s="263"/>
      <c r="AAK593" s="263"/>
      <c r="AAL593" s="263"/>
      <c r="AAM593" s="263"/>
      <c r="AAN593" s="263"/>
      <c r="AAO593" s="263"/>
      <c r="AAP593" s="263"/>
      <c r="AAQ593" s="263"/>
      <c r="AAR593" s="263"/>
      <c r="AAS593" s="263"/>
      <c r="AAT593" s="263"/>
      <c r="AAU593" s="263"/>
      <c r="AAV593" s="263"/>
      <c r="AAW593" s="263"/>
      <c r="AAX593" s="263"/>
      <c r="AAY593" s="263"/>
      <c r="AAZ593" s="263"/>
      <c r="ABA593" s="263"/>
      <c r="ABB593" s="263"/>
      <c r="ABC593" s="263"/>
      <c r="ABD593" s="263"/>
      <c r="ABE593" s="263"/>
      <c r="ABF593" s="263"/>
      <c r="ABG593" s="263"/>
      <c r="ABH593" s="263"/>
      <c r="ABI593" s="263"/>
      <c r="ABJ593" s="263"/>
      <c r="ABK593" s="263"/>
      <c r="ABL593" s="263"/>
      <c r="ABM593" s="263"/>
      <c r="ABN593" s="263"/>
      <c r="ABO593" s="263"/>
      <c r="ABP593" s="263"/>
      <c r="ABQ593" s="263"/>
      <c r="ABR593" s="263"/>
      <c r="ABS593" s="263"/>
      <c r="ABT593" s="263"/>
      <c r="ABU593" s="263"/>
      <c r="ABV593" s="263"/>
      <c r="ABW593" s="263"/>
      <c r="ABX593" s="263"/>
      <c r="ABY593" s="263"/>
      <c r="ABZ593" s="263"/>
      <c r="ACA593" s="263"/>
      <c r="ACB593" s="263"/>
      <c r="ACC593" s="263"/>
      <c r="ACD593" s="263"/>
      <c r="ACE593" s="263"/>
      <c r="ACF593" s="263"/>
      <c r="ACG593" s="263"/>
      <c r="ACH593" s="263"/>
      <c r="ACI593" s="263"/>
      <c r="ACJ593" s="263"/>
      <c r="ACK593" s="263"/>
      <c r="ACL593" s="263"/>
      <c r="ACM593" s="263"/>
      <c r="ACN593" s="263"/>
      <c r="ACO593" s="263"/>
      <c r="ACP593" s="263"/>
      <c r="ACQ593" s="263"/>
      <c r="ACR593" s="263"/>
      <c r="ACS593" s="263"/>
      <c r="ACT593" s="263"/>
      <c r="ACU593" s="263"/>
      <c r="ACV593" s="263"/>
      <c r="ACW593" s="263"/>
      <c r="ACX593" s="263"/>
      <c r="ACY593" s="263"/>
      <c r="ACZ593" s="263"/>
      <c r="ADA593" s="263"/>
      <c r="ADB593" s="263"/>
      <c r="ADC593" s="263"/>
      <c r="ADD593" s="263"/>
      <c r="ADE593" s="263"/>
      <c r="ADF593" s="263"/>
      <c r="ADG593" s="263"/>
      <c r="ADH593" s="263"/>
      <c r="ADI593" s="263"/>
      <c r="ADJ593" s="263"/>
      <c r="ADK593" s="263"/>
      <c r="ADL593" s="263"/>
      <c r="ADM593" s="263"/>
      <c r="ADN593" s="263"/>
      <c r="ADO593" s="263"/>
      <c r="ADP593" s="263"/>
      <c r="ADQ593" s="263"/>
      <c r="ADR593" s="263"/>
      <c r="ADS593" s="263"/>
      <c r="ADT593" s="263"/>
      <c r="ADU593" s="263"/>
      <c r="ADV593" s="263"/>
      <c r="ADW593" s="263"/>
      <c r="ADX593" s="263"/>
      <c r="ADY593" s="263"/>
      <c r="ADZ593" s="263"/>
      <c r="AEA593" s="263"/>
      <c r="AEB593" s="263"/>
      <c r="AEC593" s="263"/>
      <c r="AED593" s="263"/>
      <c r="AEE593" s="263"/>
      <c r="AEF593" s="263"/>
      <c r="AEG593" s="263"/>
      <c r="AEH593" s="263"/>
      <c r="AEI593" s="263"/>
      <c r="AEJ593" s="263"/>
      <c r="AEK593" s="263"/>
      <c r="AEL593" s="263"/>
      <c r="AEM593" s="263"/>
      <c r="AEN593" s="263"/>
      <c r="AEO593" s="263"/>
      <c r="AEP593" s="263"/>
      <c r="AEQ593" s="263"/>
      <c r="AER593" s="263"/>
      <c r="AES593" s="263"/>
      <c r="AET593" s="263"/>
      <c r="AEU593" s="263"/>
      <c r="AEV593" s="263"/>
      <c r="AEW593" s="263"/>
      <c r="AEX593" s="263"/>
      <c r="AEY593" s="263"/>
      <c r="AEZ593" s="263"/>
      <c r="AFA593" s="263"/>
      <c r="AFB593" s="263"/>
      <c r="AFC593" s="263"/>
      <c r="AFD593" s="263"/>
      <c r="AFE593" s="263"/>
      <c r="AFF593" s="263"/>
      <c r="AFG593" s="263"/>
      <c r="AFH593" s="263"/>
      <c r="AFI593" s="263"/>
      <c r="AFJ593" s="263"/>
      <c r="AFK593" s="263"/>
      <c r="AFL593" s="263"/>
      <c r="AFM593" s="263"/>
      <c r="AFN593" s="263"/>
      <c r="AFO593" s="263"/>
      <c r="AFP593" s="263"/>
      <c r="AFQ593" s="263"/>
      <c r="AFR593" s="263"/>
      <c r="AFS593" s="263"/>
      <c r="AFT593" s="263"/>
      <c r="AFU593" s="263"/>
      <c r="AFV593" s="263"/>
      <c r="AFW593" s="263"/>
      <c r="AFX593" s="263"/>
      <c r="AFY593" s="263"/>
      <c r="AFZ593" s="263"/>
      <c r="AGA593" s="263"/>
      <c r="AGB593" s="263"/>
      <c r="AGC593" s="263"/>
      <c r="AGD593" s="263"/>
      <c r="AGE593" s="263"/>
      <c r="AGF593" s="263"/>
      <c r="AGG593" s="263"/>
      <c r="AGH593" s="263"/>
      <c r="AGI593" s="263"/>
      <c r="AGJ593" s="263"/>
      <c r="AGK593" s="263"/>
      <c r="AGL593" s="263"/>
      <c r="AGM593" s="263"/>
      <c r="AGN593" s="263"/>
      <c r="AGO593" s="263"/>
      <c r="AGP593" s="263"/>
      <c r="AGQ593" s="263"/>
      <c r="AGR593" s="263"/>
      <c r="AGS593" s="263"/>
      <c r="AGT593" s="263"/>
      <c r="AGU593" s="263"/>
      <c r="AGV593" s="263"/>
      <c r="AGW593" s="263"/>
      <c r="AGX593" s="263"/>
      <c r="AGY593" s="263"/>
      <c r="AGZ593" s="263"/>
      <c r="AHA593" s="263"/>
      <c r="AHB593" s="263"/>
      <c r="AHC593" s="263"/>
      <c r="AHD593" s="263"/>
      <c r="AHE593" s="263"/>
      <c r="AHF593" s="263"/>
      <c r="AHG593" s="263"/>
      <c r="AHH593" s="263"/>
      <c r="AHI593" s="263"/>
      <c r="AHJ593" s="263"/>
      <c r="AHK593" s="263"/>
      <c r="AHL593" s="263"/>
      <c r="AHM593" s="263"/>
      <c r="AHN593" s="263"/>
      <c r="AHO593" s="263"/>
      <c r="AHP593" s="263"/>
      <c r="AHQ593" s="263"/>
      <c r="AHR593" s="263"/>
      <c r="AHS593" s="263"/>
      <c r="AHT593" s="263"/>
      <c r="AHU593" s="263"/>
      <c r="AHV593" s="263"/>
      <c r="AHW593" s="263"/>
      <c r="AHX593" s="263"/>
      <c r="AHY593" s="263"/>
      <c r="AHZ593" s="263"/>
      <c r="AIA593" s="263"/>
      <c r="AIB593" s="263"/>
      <c r="AIC593" s="263"/>
      <c r="AID593" s="263"/>
      <c r="AIE593" s="263"/>
      <c r="AIF593" s="263"/>
      <c r="AIG593" s="263"/>
      <c r="AIH593" s="263"/>
      <c r="AII593" s="263"/>
      <c r="AIJ593" s="263"/>
      <c r="AIK593" s="263"/>
      <c r="AIL593" s="263"/>
      <c r="AIM593" s="263"/>
      <c r="AIN593" s="263"/>
      <c r="AIO593" s="263"/>
      <c r="AIP593" s="263"/>
      <c r="AIQ593" s="263"/>
      <c r="AIR593" s="263"/>
      <c r="AIS593" s="263"/>
      <c r="AIT593" s="263"/>
      <c r="AIU593" s="263"/>
      <c r="AIV593" s="263"/>
      <c r="AIW593" s="263"/>
      <c r="AIX593" s="263"/>
      <c r="AIY593" s="263"/>
      <c r="AIZ593" s="263"/>
      <c r="AJA593" s="263"/>
      <c r="AJB593" s="263"/>
      <c r="AJC593" s="263"/>
      <c r="AJD593" s="263"/>
      <c r="AJE593" s="263"/>
      <c r="AJF593" s="263"/>
      <c r="AJG593" s="263"/>
      <c r="AJH593" s="263"/>
      <c r="AJI593" s="263"/>
      <c r="AJJ593" s="263"/>
      <c r="AJK593" s="263"/>
      <c r="AJL593" s="263"/>
      <c r="AJM593" s="263"/>
      <c r="AJN593" s="263"/>
      <c r="AJO593" s="263"/>
      <c r="AJP593" s="263"/>
      <c r="AJQ593" s="263"/>
      <c r="AJR593" s="263"/>
      <c r="AJS593" s="263"/>
      <c r="AJT593" s="263"/>
      <c r="AJU593" s="263"/>
      <c r="AJV593" s="263"/>
      <c r="AJW593" s="263"/>
      <c r="AJX593" s="263"/>
      <c r="AJY593" s="263"/>
      <c r="AJZ593" s="263"/>
      <c r="AKA593" s="263"/>
      <c r="AKB593" s="263"/>
      <c r="AKC593" s="263"/>
      <c r="AKD593" s="263"/>
      <c r="AKE593" s="263"/>
      <c r="AKF593" s="263"/>
      <c r="AKG593" s="263"/>
      <c r="AKH593" s="263"/>
      <c r="AKI593" s="263"/>
      <c r="AKJ593" s="263"/>
      <c r="AKK593" s="263"/>
      <c r="AKL593" s="263"/>
      <c r="AKM593" s="263"/>
      <c r="AKN593" s="263"/>
      <c r="AKO593" s="263"/>
      <c r="AKP593" s="263"/>
      <c r="AKQ593" s="263"/>
      <c r="AKR593" s="263"/>
      <c r="AKS593" s="263"/>
      <c r="AKT593" s="263"/>
      <c r="AKU593" s="263"/>
      <c r="AKV593" s="263"/>
      <c r="AKW593" s="263"/>
      <c r="AKX593" s="263"/>
      <c r="AKY593" s="263"/>
      <c r="AKZ593" s="263"/>
      <c r="ALA593" s="263"/>
      <c r="ALB593" s="263"/>
      <c r="ALC593" s="263"/>
      <c r="ALD593" s="263"/>
      <c r="ALE593" s="263"/>
      <c r="ALF593" s="263"/>
      <c r="ALG593" s="263"/>
      <c r="ALH593" s="263"/>
      <c r="ALI593" s="263"/>
      <c r="ALJ593" s="263"/>
      <c r="ALK593" s="263"/>
      <c r="ALL593" s="263"/>
      <c r="ALM593" s="263"/>
      <c r="ALN593" s="263"/>
      <c r="ALO593" s="263"/>
      <c r="ALP593" s="263"/>
      <c r="ALQ593" s="263"/>
      <c r="ALR593" s="263"/>
      <c r="ALS593" s="263"/>
      <c r="ALT593" s="263"/>
      <c r="ALU593" s="263"/>
      <c r="ALV593" s="263"/>
      <c r="ALW593" s="263"/>
      <c r="ALX593" s="263"/>
      <c r="ALY593" s="263"/>
      <c r="ALZ593" s="263"/>
      <c r="AMA593" s="263"/>
      <c r="AMB593" s="263"/>
      <c r="AMC593" s="263"/>
      <c r="AMD593" s="263"/>
      <c r="AME593" s="263"/>
      <c r="AMF593" s="263"/>
      <c r="AMG593" s="263"/>
      <c r="AMH593" s="263"/>
      <c r="AMI593" s="263"/>
      <c r="AMJ593" s="263"/>
      <c r="AMK593" s="263"/>
      <c r="AML593" s="263"/>
      <c r="AMM593" s="263"/>
      <c r="AMN593" s="263"/>
      <c r="AMO593" s="263"/>
      <c r="AMP593" s="263"/>
      <c r="AMQ593" s="263"/>
      <c r="AMR593" s="263"/>
      <c r="AMS593" s="263"/>
      <c r="AMT593" s="263"/>
      <c r="AMU593" s="263"/>
      <c r="AMV593" s="263"/>
      <c r="AMW593" s="263"/>
      <c r="AMX593" s="263"/>
      <c r="AMY593" s="263"/>
      <c r="AMZ593" s="263"/>
      <c r="ANA593" s="263"/>
      <c r="ANB593" s="263"/>
      <c r="ANC593" s="263"/>
      <c r="AND593" s="263"/>
      <c r="ANE593" s="263"/>
      <c r="ANF593" s="263"/>
      <c r="ANG593" s="263"/>
      <c r="ANH593" s="263"/>
      <c r="ANI593" s="263"/>
      <c r="ANJ593" s="263"/>
      <c r="ANK593" s="263"/>
      <c r="ANL593" s="263"/>
      <c r="ANM593" s="263"/>
      <c r="ANN593" s="263"/>
      <c r="ANO593" s="263"/>
      <c r="ANP593" s="263"/>
      <c r="ANQ593" s="263"/>
      <c r="ANR593" s="263"/>
      <c r="ANS593" s="263"/>
      <c r="ANT593" s="263"/>
      <c r="ANU593" s="263"/>
      <c r="ANV593" s="263"/>
      <c r="ANW593" s="263"/>
      <c r="ANX593" s="263"/>
      <c r="ANY593" s="263"/>
      <c r="ANZ593" s="263"/>
      <c r="AOA593" s="263"/>
      <c r="AOB593" s="263"/>
      <c r="AOC593" s="263"/>
      <c r="AOD593" s="263"/>
      <c r="AOE593" s="263"/>
      <c r="AOF593" s="263"/>
      <c r="AOG593" s="263"/>
      <c r="AOH593" s="263"/>
      <c r="AOI593" s="263"/>
      <c r="AOJ593" s="263"/>
      <c r="AOK593" s="263"/>
      <c r="AOL593" s="263"/>
      <c r="AOM593" s="263"/>
      <c r="AON593" s="263"/>
      <c r="AOO593" s="263"/>
      <c r="AOP593" s="263"/>
      <c r="AOQ593" s="263"/>
      <c r="AOR593" s="263"/>
      <c r="AOS593" s="263"/>
      <c r="AOT593" s="263"/>
      <c r="AOU593" s="263"/>
    </row>
    <row r="594" spans="1:1087" s="264" customFormat="1">
      <c r="A594" s="332"/>
      <c r="B594" s="328"/>
      <c r="C594" s="292"/>
      <c r="D594" s="292"/>
      <c r="E594" s="292"/>
      <c r="F594" s="333"/>
      <c r="G594" s="334"/>
      <c r="H594" s="334"/>
      <c r="I594" s="335"/>
      <c r="J594" s="292"/>
      <c r="K594" s="336"/>
      <c r="L594" s="292"/>
      <c r="N594" s="263"/>
      <c r="O594" s="263"/>
      <c r="P594" s="263"/>
      <c r="Q594" s="263"/>
      <c r="R594" s="263"/>
      <c r="S594" s="263"/>
      <c r="T594" s="263"/>
      <c r="U594" s="263"/>
      <c r="V594" s="263"/>
      <c r="W594" s="263"/>
      <c r="X594" s="263"/>
      <c r="Y594" s="263"/>
      <c r="Z594" s="263"/>
      <c r="AA594" s="263"/>
      <c r="AB594" s="263"/>
      <c r="AC594" s="263"/>
      <c r="AD594" s="263"/>
      <c r="AE594" s="263"/>
      <c r="AF594" s="263"/>
      <c r="AG594" s="263"/>
      <c r="AH594" s="263"/>
      <c r="AI594" s="263"/>
      <c r="AJ594" s="263"/>
      <c r="AK594" s="263"/>
      <c r="AL594" s="263"/>
      <c r="AM594" s="263"/>
      <c r="AN594" s="263"/>
      <c r="AO594" s="263"/>
      <c r="AP594" s="263"/>
      <c r="AQ594" s="263"/>
      <c r="AR594" s="263"/>
      <c r="AS594" s="263"/>
      <c r="AT594" s="263"/>
      <c r="AU594" s="263"/>
      <c r="AV594" s="263"/>
      <c r="AW594" s="263"/>
      <c r="AX594" s="263"/>
      <c r="AY594" s="263"/>
      <c r="AZ594" s="263"/>
      <c r="BA594" s="263"/>
      <c r="BB594" s="263"/>
      <c r="BC594" s="263"/>
      <c r="BD594" s="263"/>
      <c r="BE594" s="263"/>
      <c r="BF594" s="263"/>
      <c r="BG594" s="263"/>
      <c r="BH594" s="263"/>
      <c r="BI594" s="263"/>
      <c r="BJ594" s="263"/>
      <c r="BK594" s="263"/>
      <c r="BL594" s="263"/>
      <c r="BM594" s="263"/>
      <c r="BN594" s="263"/>
      <c r="BO594" s="263"/>
      <c r="BP594" s="263"/>
      <c r="BQ594" s="263"/>
      <c r="BR594" s="263"/>
      <c r="BS594" s="263"/>
      <c r="BT594" s="263"/>
      <c r="BU594" s="263"/>
      <c r="BV594" s="263"/>
      <c r="BW594" s="263"/>
      <c r="BX594" s="263"/>
      <c r="BY594" s="263"/>
      <c r="BZ594" s="263"/>
      <c r="CA594" s="263"/>
      <c r="CB594" s="263"/>
      <c r="CC594" s="263"/>
      <c r="CD594" s="263"/>
      <c r="CE594" s="263"/>
      <c r="CF594" s="263"/>
      <c r="CG594" s="263"/>
      <c r="CH594" s="263"/>
      <c r="CI594" s="263"/>
      <c r="CJ594" s="263"/>
      <c r="CK594" s="263"/>
      <c r="CL594" s="263"/>
      <c r="CM594" s="263"/>
      <c r="CN594" s="263"/>
      <c r="CO594" s="263"/>
      <c r="CP594" s="263"/>
      <c r="CQ594" s="263"/>
      <c r="CR594" s="263"/>
      <c r="CS594" s="263"/>
      <c r="CT594" s="263"/>
      <c r="CU594" s="263"/>
      <c r="CV594" s="263"/>
      <c r="CW594" s="263"/>
      <c r="CX594" s="263"/>
      <c r="CY594" s="263"/>
      <c r="CZ594" s="263"/>
      <c r="DA594" s="263"/>
      <c r="DB594" s="263"/>
      <c r="DC594" s="263"/>
      <c r="DD594" s="263"/>
      <c r="DE594" s="263"/>
      <c r="DF594" s="263"/>
      <c r="DG594" s="263"/>
      <c r="DH594" s="263"/>
      <c r="DI594" s="263"/>
      <c r="DJ594" s="263"/>
      <c r="DK594" s="263"/>
      <c r="DL594" s="263"/>
      <c r="DM594" s="263"/>
      <c r="DN594" s="263"/>
      <c r="DO594" s="263"/>
      <c r="DP594" s="263"/>
      <c r="DQ594" s="263"/>
      <c r="DR594" s="263"/>
      <c r="DS594" s="263"/>
      <c r="DT594" s="263"/>
      <c r="DU594" s="263"/>
      <c r="DV594" s="263"/>
      <c r="DW594" s="263"/>
      <c r="DX594" s="263"/>
      <c r="DY594" s="263"/>
      <c r="DZ594" s="263"/>
      <c r="EA594" s="263"/>
      <c r="EB594" s="263"/>
      <c r="EC594" s="263"/>
      <c r="ED594" s="263"/>
      <c r="EE594" s="263"/>
      <c r="EF594" s="263"/>
      <c r="EG594" s="263"/>
      <c r="EH594" s="263"/>
      <c r="EI594" s="263"/>
      <c r="EJ594" s="263"/>
      <c r="EK594" s="263"/>
      <c r="EL594" s="263"/>
      <c r="EM594" s="263"/>
      <c r="EN594" s="263"/>
      <c r="EO594" s="263"/>
      <c r="EP594" s="263"/>
      <c r="EQ594" s="263"/>
      <c r="ER594" s="263"/>
      <c r="ES594" s="263"/>
      <c r="ET594" s="263"/>
      <c r="EU594" s="263"/>
      <c r="EV594" s="263"/>
      <c r="EW594" s="263"/>
      <c r="EX594" s="263"/>
      <c r="EY594" s="263"/>
      <c r="EZ594" s="263"/>
      <c r="FA594" s="263"/>
      <c r="FB594" s="263"/>
      <c r="FC594" s="263"/>
      <c r="FD594" s="263"/>
      <c r="FE594" s="263"/>
      <c r="FF594" s="263"/>
      <c r="FG594" s="263"/>
      <c r="FH594" s="263"/>
      <c r="FI594" s="263"/>
      <c r="FJ594" s="263"/>
      <c r="FK594" s="263"/>
      <c r="FL594" s="263"/>
      <c r="FM594" s="263"/>
      <c r="FN594" s="263"/>
      <c r="FO594" s="263"/>
      <c r="FP594" s="263"/>
      <c r="FQ594" s="263"/>
      <c r="FR594" s="263"/>
      <c r="FS594" s="263"/>
      <c r="FT594" s="263"/>
      <c r="FU594" s="263"/>
      <c r="FV594" s="263"/>
      <c r="FW594" s="263"/>
      <c r="FX594" s="263"/>
      <c r="FY594" s="263"/>
      <c r="FZ594" s="263"/>
      <c r="GA594" s="263"/>
      <c r="GB594" s="263"/>
      <c r="GC594" s="263"/>
      <c r="GD594" s="263"/>
      <c r="GE594" s="263"/>
      <c r="GF594" s="263"/>
      <c r="GG594" s="263"/>
      <c r="GH594" s="263"/>
      <c r="GI594" s="263"/>
      <c r="GJ594" s="263"/>
      <c r="GK594" s="263"/>
      <c r="GL594" s="263"/>
      <c r="GM594" s="263"/>
      <c r="GN594" s="263"/>
      <c r="GO594" s="263"/>
      <c r="GP594" s="263"/>
      <c r="GQ594" s="263"/>
      <c r="GR594" s="263"/>
      <c r="GS594" s="263"/>
      <c r="GT594" s="263"/>
      <c r="GU594" s="263"/>
      <c r="GV594" s="263"/>
      <c r="GW594" s="263"/>
      <c r="GX594" s="263"/>
      <c r="GY594" s="263"/>
      <c r="GZ594" s="263"/>
      <c r="HA594" s="263"/>
      <c r="HB594" s="263"/>
      <c r="HC594" s="263"/>
      <c r="HD594" s="263"/>
      <c r="HE594" s="263"/>
      <c r="HF594" s="263"/>
      <c r="HG594" s="263"/>
      <c r="HH594" s="263"/>
      <c r="HI594" s="263"/>
      <c r="HJ594" s="263"/>
      <c r="HK594" s="263"/>
      <c r="HL594" s="263"/>
      <c r="HM594" s="263"/>
      <c r="HN594" s="263"/>
      <c r="HO594" s="263"/>
      <c r="HP594" s="263"/>
      <c r="HQ594" s="263"/>
      <c r="HR594" s="263"/>
      <c r="HS594" s="263"/>
      <c r="HT594" s="263"/>
      <c r="HU594" s="263"/>
      <c r="HV594" s="263"/>
      <c r="HW594" s="263"/>
      <c r="HX594" s="263"/>
      <c r="HY594" s="263"/>
      <c r="HZ594" s="263"/>
      <c r="IA594" s="263"/>
      <c r="IB594" s="263"/>
      <c r="IC594" s="263"/>
      <c r="ID594" s="263"/>
      <c r="IE594" s="263"/>
      <c r="IF594" s="263"/>
      <c r="IG594" s="263"/>
      <c r="IH594" s="263"/>
      <c r="II594" s="263"/>
      <c r="IJ594" s="263"/>
      <c r="IK594" s="263"/>
      <c r="IL594" s="263"/>
      <c r="IM594" s="263"/>
      <c r="IN594" s="263"/>
      <c r="IO594" s="263"/>
      <c r="IP594" s="263"/>
      <c r="IQ594" s="263"/>
      <c r="IR594" s="263"/>
      <c r="IS594" s="263"/>
      <c r="IT594" s="263"/>
      <c r="IU594" s="263"/>
      <c r="IV594" s="263"/>
      <c r="IW594" s="263"/>
      <c r="IX594" s="263"/>
      <c r="IY594" s="263"/>
      <c r="IZ594" s="263"/>
      <c r="JA594" s="263"/>
      <c r="JB594" s="263"/>
      <c r="JC594" s="263"/>
      <c r="JD594" s="263"/>
      <c r="JE594" s="263"/>
      <c r="JF594" s="263"/>
      <c r="JG594" s="263"/>
      <c r="JH594" s="263"/>
      <c r="JI594" s="263"/>
      <c r="JJ594" s="263"/>
      <c r="JK594" s="263"/>
      <c r="JL594" s="263"/>
      <c r="JM594" s="263"/>
      <c r="JN594" s="263"/>
      <c r="JO594" s="263"/>
      <c r="JP594" s="263"/>
      <c r="JQ594" s="263"/>
      <c r="JR594" s="263"/>
      <c r="JS594" s="263"/>
      <c r="JT594" s="263"/>
      <c r="JU594" s="263"/>
      <c r="JV594" s="263"/>
      <c r="JW594" s="263"/>
      <c r="JX594" s="263"/>
      <c r="JY594" s="263"/>
      <c r="JZ594" s="263"/>
      <c r="KA594" s="263"/>
      <c r="KB594" s="263"/>
      <c r="KC594" s="263"/>
      <c r="KD594" s="263"/>
      <c r="KE594" s="263"/>
      <c r="KF594" s="263"/>
      <c r="KG594" s="263"/>
      <c r="KH594" s="263"/>
      <c r="KI594" s="263"/>
      <c r="KJ594" s="263"/>
      <c r="KK594" s="263"/>
      <c r="KL594" s="263"/>
      <c r="KM594" s="263"/>
      <c r="KN594" s="263"/>
      <c r="KO594" s="263"/>
      <c r="KP594" s="263"/>
      <c r="KQ594" s="263"/>
      <c r="KR594" s="263"/>
      <c r="KS594" s="263"/>
      <c r="KT594" s="263"/>
      <c r="KU594" s="263"/>
      <c r="KV594" s="263"/>
      <c r="KW594" s="263"/>
      <c r="KX594" s="263"/>
      <c r="KY594" s="263"/>
      <c r="KZ594" s="263"/>
      <c r="LA594" s="263"/>
      <c r="LB594" s="263"/>
      <c r="LC594" s="263"/>
      <c r="LD594" s="263"/>
      <c r="LE594" s="263"/>
      <c r="LF594" s="263"/>
      <c r="LG594" s="263"/>
      <c r="LH594" s="263"/>
      <c r="LI594" s="263"/>
      <c r="LJ594" s="263"/>
      <c r="LK594" s="263"/>
      <c r="LL594" s="263"/>
      <c r="LM594" s="263"/>
      <c r="LN594" s="263"/>
      <c r="LO594" s="263"/>
      <c r="LP594" s="263"/>
      <c r="LQ594" s="263"/>
      <c r="LR594" s="263"/>
      <c r="LS594" s="263"/>
      <c r="LT594" s="263"/>
      <c r="LU594" s="263"/>
      <c r="LV594" s="263"/>
      <c r="LW594" s="263"/>
      <c r="LX594" s="263"/>
      <c r="LY594" s="263"/>
      <c r="LZ594" s="263"/>
      <c r="MA594" s="263"/>
      <c r="MB594" s="263"/>
      <c r="MC594" s="263"/>
      <c r="MD594" s="263"/>
      <c r="ME594" s="263"/>
      <c r="MF594" s="263"/>
      <c r="MG594" s="263"/>
      <c r="MH594" s="263"/>
      <c r="MI594" s="263"/>
      <c r="MJ594" s="263"/>
      <c r="MK594" s="263"/>
      <c r="ML594" s="263"/>
      <c r="MM594" s="263"/>
      <c r="MN594" s="263"/>
      <c r="MO594" s="263"/>
      <c r="MP594" s="263"/>
      <c r="MQ594" s="263"/>
      <c r="MR594" s="263"/>
      <c r="MS594" s="263"/>
      <c r="MT594" s="263"/>
      <c r="MU594" s="263"/>
      <c r="MV594" s="263"/>
      <c r="MW594" s="263"/>
      <c r="MX594" s="263"/>
      <c r="MY594" s="263"/>
      <c r="MZ594" s="263"/>
      <c r="NA594" s="263"/>
      <c r="NB594" s="263"/>
      <c r="NC594" s="263"/>
      <c r="ND594" s="263"/>
      <c r="NE594" s="263"/>
      <c r="NF594" s="263"/>
      <c r="NG594" s="263"/>
      <c r="NH594" s="263"/>
      <c r="NI594" s="263"/>
      <c r="NJ594" s="263"/>
      <c r="NK594" s="263"/>
      <c r="NL594" s="263"/>
      <c r="NM594" s="263"/>
      <c r="NN594" s="263"/>
      <c r="NO594" s="263"/>
      <c r="NP594" s="263"/>
      <c r="NQ594" s="263"/>
      <c r="NR594" s="263"/>
      <c r="NS594" s="263"/>
      <c r="NT594" s="263"/>
      <c r="NU594" s="263"/>
      <c r="NV594" s="263"/>
      <c r="NW594" s="263"/>
      <c r="NX594" s="263"/>
      <c r="NY594" s="263"/>
      <c r="NZ594" s="263"/>
      <c r="OA594" s="263"/>
      <c r="OB594" s="263"/>
      <c r="OC594" s="263"/>
      <c r="OD594" s="263"/>
      <c r="OE594" s="263"/>
      <c r="OF594" s="263"/>
      <c r="OG594" s="263"/>
      <c r="OH594" s="263"/>
      <c r="OI594" s="263"/>
      <c r="OJ594" s="263"/>
      <c r="OK594" s="263"/>
      <c r="OL594" s="263"/>
      <c r="OM594" s="263"/>
      <c r="ON594" s="263"/>
      <c r="OO594" s="263"/>
      <c r="OP594" s="263"/>
      <c r="OQ594" s="263"/>
      <c r="OR594" s="263"/>
      <c r="OS594" s="263"/>
      <c r="OT594" s="263"/>
      <c r="OU594" s="263"/>
      <c r="OV594" s="263"/>
      <c r="OW594" s="263"/>
      <c r="OX594" s="263"/>
      <c r="OY594" s="263"/>
      <c r="OZ594" s="263"/>
      <c r="PA594" s="263"/>
      <c r="PB594" s="263"/>
      <c r="PC594" s="263"/>
      <c r="PD594" s="263"/>
      <c r="PE594" s="263"/>
      <c r="PF594" s="263"/>
      <c r="PG594" s="263"/>
      <c r="PH594" s="263"/>
      <c r="PI594" s="263"/>
      <c r="PJ594" s="263"/>
      <c r="PK594" s="263"/>
      <c r="PL594" s="263"/>
      <c r="PM594" s="263"/>
      <c r="PN594" s="263"/>
      <c r="PO594" s="263"/>
      <c r="PP594" s="263"/>
      <c r="PQ594" s="263"/>
      <c r="PR594" s="263"/>
      <c r="PS594" s="263"/>
      <c r="PT594" s="263"/>
      <c r="PU594" s="263"/>
      <c r="PV594" s="263"/>
      <c r="PW594" s="263"/>
      <c r="PX594" s="263"/>
      <c r="PY594" s="263"/>
      <c r="PZ594" s="263"/>
      <c r="QA594" s="263"/>
      <c r="QB594" s="263"/>
      <c r="QC594" s="263"/>
      <c r="QD594" s="263"/>
      <c r="QE594" s="263"/>
      <c r="QF594" s="263"/>
      <c r="QG594" s="263"/>
      <c r="QH594" s="263"/>
      <c r="QI594" s="263"/>
      <c r="QJ594" s="263"/>
      <c r="QK594" s="263"/>
      <c r="QL594" s="263"/>
      <c r="QM594" s="263"/>
      <c r="QN594" s="263"/>
      <c r="QO594" s="263"/>
      <c r="QP594" s="263"/>
      <c r="QQ594" s="263"/>
      <c r="QR594" s="263"/>
      <c r="QS594" s="263"/>
      <c r="QT594" s="263"/>
      <c r="QU594" s="263"/>
      <c r="QV594" s="263"/>
      <c r="QW594" s="263"/>
      <c r="QX594" s="263"/>
      <c r="QY594" s="263"/>
      <c r="QZ594" s="263"/>
      <c r="RA594" s="263"/>
      <c r="RB594" s="263"/>
      <c r="RC594" s="263"/>
      <c r="RD594" s="263"/>
      <c r="RE594" s="263"/>
      <c r="RF594" s="263"/>
      <c r="RG594" s="263"/>
      <c r="RH594" s="263"/>
      <c r="RI594" s="263"/>
      <c r="RJ594" s="263"/>
      <c r="RK594" s="263"/>
      <c r="RL594" s="263"/>
      <c r="RM594" s="263"/>
      <c r="RN594" s="263"/>
      <c r="RO594" s="263"/>
      <c r="RP594" s="263"/>
      <c r="RQ594" s="263"/>
      <c r="RR594" s="263"/>
      <c r="RS594" s="263"/>
      <c r="RT594" s="263"/>
      <c r="RU594" s="263"/>
      <c r="RV594" s="263"/>
      <c r="RW594" s="263"/>
      <c r="RX594" s="263"/>
      <c r="RY594" s="263"/>
      <c r="RZ594" s="263"/>
      <c r="SA594" s="263"/>
      <c r="SB594" s="263"/>
      <c r="SC594" s="263"/>
      <c r="SD594" s="263"/>
      <c r="SE594" s="263"/>
      <c r="SF594" s="263"/>
      <c r="SG594" s="263"/>
      <c r="SH594" s="263"/>
      <c r="SI594" s="263"/>
      <c r="SJ594" s="263"/>
      <c r="SK594" s="263"/>
      <c r="SL594" s="263"/>
      <c r="SM594" s="263"/>
      <c r="SN594" s="263"/>
      <c r="SO594" s="263"/>
      <c r="SP594" s="263"/>
      <c r="SQ594" s="263"/>
      <c r="SR594" s="263"/>
      <c r="SS594" s="263"/>
      <c r="ST594" s="263"/>
      <c r="SU594" s="263"/>
      <c r="SV594" s="263"/>
      <c r="SW594" s="263"/>
      <c r="SX594" s="263"/>
      <c r="SY594" s="263"/>
      <c r="SZ594" s="263"/>
      <c r="TA594" s="263"/>
      <c r="TB594" s="263"/>
      <c r="TC594" s="263"/>
      <c r="TD594" s="263"/>
      <c r="TE594" s="263"/>
      <c r="TF594" s="263"/>
      <c r="TG594" s="263"/>
      <c r="TH594" s="263"/>
      <c r="TI594" s="263"/>
      <c r="TJ594" s="263"/>
      <c r="TK594" s="263"/>
      <c r="TL594" s="263"/>
      <c r="TM594" s="263"/>
      <c r="TN594" s="263"/>
      <c r="TO594" s="263"/>
      <c r="TP594" s="263"/>
      <c r="TQ594" s="263"/>
      <c r="TR594" s="263"/>
      <c r="TS594" s="263"/>
      <c r="TT594" s="263"/>
      <c r="TU594" s="263"/>
      <c r="TV594" s="263"/>
      <c r="TW594" s="263"/>
      <c r="TX594" s="263"/>
      <c r="TY594" s="263"/>
      <c r="TZ594" s="263"/>
      <c r="UA594" s="263"/>
      <c r="UB594" s="263"/>
      <c r="UC594" s="263"/>
      <c r="UD594" s="263"/>
      <c r="UE594" s="263"/>
      <c r="UF594" s="263"/>
      <c r="UG594" s="263"/>
      <c r="UH594" s="263"/>
      <c r="UI594" s="263"/>
      <c r="UJ594" s="263"/>
      <c r="UK594" s="263"/>
      <c r="UL594" s="263"/>
      <c r="UM594" s="263"/>
      <c r="UN594" s="263"/>
      <c r="UO594" s="263"/>
      <c r="UP594" s="263"/>
      <c r="UQ594" s="263"/>
      <c r="UR594" s="263"/>
      <c r="US594" s="263"/>
      <c r="UT594" s="263"/>
      <c r="UU594" s="263"/>
      <c r="UV594" s="263"/>
      <c r="UW594" s="263"/>
      <c r="UX594" s="263"/>
      <c r="UY594" s="263"/>
      <c r="UZ594" s="263"/>
      <c r="VA594" s="263"/>
      <c r="VB594" s="263"/>
      <c r="VC594" s="263"/>
      <c r="VD594" s="263"/>
      <c r="VE594" s="263"/>
      <c r="VF594" s="263"/>
      <c r="VG594" s="263"/>
      <c r="VH594" s="263"/>
      <c r="VI594" s="263"/>
      <c r="VJ594" s="263"/>
      <c r="VK594" s="263"/>
      <c r="VL594" s="263"/>
      <c r="VM594" s="263"/>
      <c r="VN594" s="263"/>
      <c r="VO594" s="263"/>
      <c r="VP594" s="263"/>
      <c r="VQ594" s="263"/>
      <c r="VR594" s="263"/>
      <c r="VS594" s="263"/>
      <c r="VT594" s="263"/>
      <c r="VU594" s="263"/>
      <c r="VV594" s="263"/>
      <c r="VW594" s="263"/>
      <c r="VX594" s="263"/>
      <c r="VY594" s="263"/>
      <c r="VZ594" s="263"/>
      <c r="WA594" s="263"/>
      <c r="WB594" s="263"/>
      <c r="WC594" s="263"/>
      <c r="WD594" s="263"/>
      <c r="WE594" s="263"/>
      <c r="WF594" s="263"/>
      <c r="WG594" s="263"/>
      <c r="WH594" s="263"/>
      <c r="WI594" s="263"/>
      <c r="WJ594" s="263"/>
      <c r="WK594" s="263"/>
      <c r="WL594" s="263"/>
      <c r="WM594" s="263"/>
      <c r="WN594" s="263"/>
      <c r="WO594" s="263"/>
      <c r="WP594" s="263"/>
      <c r="WQ594" s="263"/>
      <c r="WR594" s="263"/>
      <c r="WS594" s="263"/>
      <c r="WT594" s="263"/>
      <c r="WU594" s="263"/>
      <c r="WV594" s="263"/>
      <c r="WW594" s="263"/>
      <c r="WX594" s="263"/>
      <c r="WY594" s="263"/>
      <c r="WZ594" s="263"/>
      <c r="XA594" s="263"/>
      <c r="XB594" s="263"/>
      <c r="XC594" s="263"/>
      <c r="XD594" s="263"/>
      <c r="XE594" s="263"/>
      <c r="XF594" s="263"/>
      <c r="XG594" s="263"/>
      <c r="XH594" s="263"/>
      <c r="XI594" s="263"/>
      <c r="XJ594" s="263"/>
      <c r="XK594" s="263"/>
      <c r="XL594" s="263"/>
      <c r="XM594" s="263"/>
      <c r="XN594" s="263"/>
      <c r="XO594" s="263"/>
      <c r="XP594" s="263"/>
      <c r="XQ594" s="263"/>
      <c r="XR594" s="263"/>
      <c r="XS594" s="263"/>
      <c r="XT594" s="263"/>
      <c r="XU594" s="263"/>
      <c r="XV594" s="263"/>
      <c r="XW594" s="263"/>
      <c r="XX594" s="263"/>
      <c r="XY594" s="263"/>
      <c r="XZ594" s="263"/>
      <c r="YA594" s="263"/>
      <c r="YB594" s="263"/>
      <c r="YC594" s="263"/>
      <c r="YD594" s="263"/>
      <c r="YE594" s="263"/>
      <c r="YF594" s="263"/>
      <c r="YG594" s="263"/>
      <c r="YH594" s="263"/>
      <c r="YI594" s="263"/>
      <c r="YJ594" s="263"/>
      <c r="YK594" s="263"/>
      <c r="YL594" s="263"/>
      <c r="YM594" s="263"/>
      <c r="YN594" s="263"/>
      <c r="YO594" s="263"/>
      <c r="YP594" s="263"/>
      <c r="YQ594" s="263"/>
      <c r="YR594" s="263"/>
      <c r="YS594" s="263"/>
      <c r="YT594" s="263"/>
      <c r="YU594" s="263"/>
      <c r="YV594" s="263"/>
      <c r="YW594" s="263"/>
      <c r="YX594" s="263"/>
      <c r="YY594" s="263"/>
      <c r="YZ594" s="263"/>
      <c r="ZA594" s="263"/>
      <c r="ZB594" s="263"/>
      <c r="ZC594" s="263"/>
      <c r="ZD594" s="263"/>
      <c r="ZE594" s="263"/>
      <c r="ZF594" s="263"/>
      <c r="ZG594" s="263"/>
      <c r="ZH594" s="263"/>
      <c r="ZI594" s="263"/>
      <c r="ZJ594" s="263"/>
      <c r="ZK594" s="263"/>
      <c r="ZL594" s="263"/>
      <c r="ZM594" s="263"/>
      <c r="ZN594" s="263"/>
      <c r="ZO594" s="263"/>
      <c r="ZP594" s="263"/>
      <c r="ZQ594" s="263"/>
      <c r="ZR594" s="263"/>
      <c r="ZS594" s="263"/>
      <c r="ZT594" s="263"/>
      <c r="ZU594" s="263"/>
      <c r="ZV594" s="263"/>
      <c r="ZW594" s="263"/>
      <c r="ZX594" s="263"/>
      <c r="ZY594" s="263"/>
      <c r="ZZ594" s="263"/>
      <c r="AAA594" s="263"/>
      <c r="AAB594" s="263"/>
      <c r="AAC594" s="263"/>
      <c r="AAD594" s="263"/>
      <c r="AAE594" s="263"/>
      <c r="AAF594" s="263"/>
      <c r="AAG594" s="263"/>
      <c r="AAH594" s="263"/>
      <c r="AAI594" s="263"/>
      <c r="AAJ594" s="263"/>
      <c r="AAK594" s="263"/>
      <c r="AAL594" s="263"/>
      <c r="AAM594" s="263"/>
      <c r="AAN594" s="263"/>
      <c r="AAO594" s="263"/>
      <c r="AAP594" s="263"/>
      <c r="AAQ594" s="263"/>
      <c r="AAR594" s="263"/>
      <c r="AAS594" s="263"/>
      <c r="AAT594" s="263"/>
      <c r="AAU594" s="263"/>
      <c r="AAV594" s="263"/>
      <c r="AAW594" s="263"/>
      <c r="AAX594" s="263"/>
      <c r="AAY594" s="263"/>
      <c r="AAZ594" s="263"/>
      <c r="ABA594" s="263"/>
      <c r="ABB594" s="263"/>
      <c r="ABC594" s="263"/>
      <c r="ABD594" s="263"/>
      <c r="ABE594" s="263"/>
      <c r="ABF594" s="263"/>
      <c r="ABG594" s="263"/>
      <c r="ABH594" s="263"/>
      <c r="ABI594" s="263"/>
      <c r="ABJ594" s="263"/>
      <c r="ABK594" s="263"/>
      <c r="ABL594" s="263"/>
      <c r="ABM594" s="263"/>
      <c r="ABN594" s="263"/>
      <c r="ABO594" s="263"/>
      <c r="ABP594" s="263"/>
      <c r="ABQ594" s="263"/>
      <c r="ABR594" s="263"/>
      <c r="ABS594" s="263"/>
      <c r="ABT594" s="263"/>
      <c r="ABU594" s="263"/>
      <c r="ABV594" s="263"/>
      <c r="ABW594" s="263"/>
      <c r="ABX594" s="263"/>
      <c r="ABY594" s="263"/>
      <c r="ABZ594" s="263"/>
      <c r="ACA594" s="263"/>
      <c r="ACB594" s="263"/>
      <c r="ACC594" s="263"/>
      <c r="ACD594" s="263"/>
      <c r="ACE594" s="263"/>
      <c r="ACF594" s="263"/>
      <c r="ACG594" s="263"/>
      <c r="ACH594" s="263"/>
      <c r="ACI594" s="263"/>
      <c r="ACJ594" s="263"/>
      <c r="ACK594" s="263"/>
      <c r="ACL594" s="263"/>
      <c r="ACM594" s="263"/>
      <c r="ACN594" s="263"/>
      <c r="ACO594" s="263"/>
      <c r="ACP594" s="263"/>
      <c r="ACQ594" s="263"/>
      <c r="ACR594" s="263"/>
      <c r="ACS594" s="263"/>
      <c r="ACT594" s="263"/>
      <c r="ACU594" s="263"/>
      <c r="ACV594" s="263"/>
      <c r="ACW594" s="263"/>
      <c r="ACX594" s="263"/>
      <c r="ACY594" s="263"/>
      <c r="ACZ594" s="263"/>
      <c r="ADA594" s="263"/>
      <c r="ADB594" s="263"/>
      <c r="ADC594" s="263"/>
      <c r="ADD594" s="263"/>
      <c r="ADE594" s="263"/>
      <c r="ADF594" s="263"/>
      <c r="ADG594" s="263"/>
      <c r="ADH594" s="263"/>
      <c r="ADI594" s="263"/>
      <c r="ADJ594" s="263"/>
      <c r="ADK594" s="263"/>
      <c r="ADL594" s="263"/>
      <c r="ADM594" s="263"/>
      <c r="ADN594" s="263"/>
      <c r="ADO594" s="263"/>
      <c r="ADP594" s="263"/>
      <c r="ADQ594" s="263"/>
      <c r="ADR594" s="263"/>
      <c r="ADS594" s="263"/>
      <c r="ADT594" s="263"/>
      <c r="ADU594" s="263"/>
      <c r="ADV594" s="263"/>
      <c r="ADW594" s="263"/>
      <c r="ADX594" s="263"/>
      <c r="ADY594" s="263"/>
      <c r="ADZ594" s="263"/>
      <c r="AEA594" s="263"/>
      <c r="AEB594" s="263"/>
      <c r="AEC594" s="263"/>
      <c r="AED594" s="263"/>
      <c r="AEE594" s="263"/>
      <c r="AEF594" s="263"/>
      <c r="AEG594" s="263"/>
      <c r="AEH594" s="263"/>
      <c r="AEI594" s="263"/>
      <c r="AEJ594" s="263"/>
      <c r="AEK594" s="263"/>
      <c r="AEL594" s="263"/>
      <c r="AEM594" s="263"/>
      <c r="AEN594" s="263"/>
      <c r="AEO594" s="263"/>
      <c r="AEP594" s="263"/>
      <c r="AEQ594" s="263"/>
      <c r="AER594" s="263"/>
      <c r="AES594" s="263"/>
      <c r="AET594" s="263"/>
      <c r="AEU594" s="263"/>
      <c r="AEV594" s="263"/>
      <c r="AEW594" s="263"/>
      <c r="AEX594" s="263"/>
      <c r="AEY594" s="263"/>
      <c r="AEZ594" s="263"/>
      <c r="AFA594" s="263"/>
      <c r="AFB594" s="263"/>
      <c r="AFC594" s="263"/>
      <c r="AFD594" s="263"/>
      <c r="AFE594" s="263"/>
      <c r="AFF594" s="263"/>
      <c r="AFG594" s="263"/>
      <c r="AFH594" s="263"/>
      <c r="AFI594" s="263"/>
      <c r="AFJ594" s="263"/>
      <c r="AFK594" s="263"/>
      <c r="AFL594" s="263"/>
      <c r="AFM594" s="263"/>
      <c r="AFN594" s="263"/>
      <c r="AFO594" s="263"/>
      <c r="AFP594" s="263"/>
      <c r="AFQ594" s="263"/>
      <c r="AFR594" s="263"/>
      <c r="AFS594" s="263"/>
      <c r="AFT594" s="263"/>
      <c r="AFU594" s="263"/>
      <c r="AFV594" s="263"/>
      <c r="AFW594" s="263"/>
      <c r="AFX594" s="263"/>
      <c r="AFY594" s="263"/>
      <c r="AFZ594" s="263"/>
      <c r="AGA594" s="263"/>
      <c r="AGB594" s="263"/>
      <c r="AGC594" s="263"/>
      <c r="AGD594" s="263"/>
      <c r="AGE594" s="263"/>
      <c r="AGF594" s="263"/>
      <c r="AGG594" s="263"/>
      <c r="AGH594" s="263"/>
      <c r="AGI594" s="263"/>
      <c r="AGJ594" s="263"/>
      <c r="AGK594" s="263"/>
      <c r="AGL594" s="263"/>
      <c r="AGM594" s="263"/>
      <c r="AGN594" s="263"/>
      <c r="AGO594" s="263"/>
      <c r="AGP594" s="263"/>
      <c r="AGQ594" s="263"/>
      <c r="AGR594" s="263"/>
      <c r="AGS594" s="263"/>
      <c r="AGT594" s="263"/>
      <c r="AGU594" s="263"/>
      <c r="AGV594" s="263"/>
      <c r="AGW594" s="263"/>
      <c r="AGX594" s="263"/>
      <c r="AGY594" s="263"/>
      <c r="AGZ594" s="263"/>
      <c r="AHA594" s="263"/>
      <c r="AHB594" s="263"/>
      <c r="AHC594" s="263"/>
      <c r="AHD594" s="263"/>
      <c r="AHE594" s="263"/>
      <c r="AHF594" s="263"/>
      <c r="AHG594" s="263"/>
      <c r="AHH594" s="263"/>
      <c r="AHI594" s="263"/>
      <c r="AHJ594" s="263"/>
      <c r="AHK594" s="263"/>
      <c r="AHL594" s="263"/>
      <c r="AHM594" s="263"/>
      <c r="AHN594" s="263"/>
      <c r="AHO594" s="263"/>
      <c r="AHP594" s="263"/>
      <c r="AHQ594" s="263"/>
      <c r="AHR594" s="263"/>
      <c r="AHS594" s="263"/>
      <c r="AHT594" s="263"/>
      <c r="AHU594" s="263"/>
      <c r="AHV594" s="263"/>
      <c r="AHW594" s="263"/>
      <c r="AHX594" s="263"/>
      <c r="AHY594" s="263"/>
      <c r="AHZ594" s="263"/>
      <c r="AIA594" s="263"/>
      <c r="AIB594" s="263"/>
      <c r="AIC594" s="263"/>
      <c r="AID594" s="263"/>
      <c r="AIE594" s="263"/>
      <c r="AIF594" s="263"/>
      <c r="AIG594" s="263"/>
      <c r="AIH594" s="263"/>
      <c r="AII594" s="263"/>
      <c r="AIJ594" s="263"/>
      <c r="AIK594" s="263"/>
      <c r="AIL594" s="263"/>
      <c r="AIM594" s="263"/>
      <c r="AIN594" s="263"/>
      <c r="AIO594" s="263"/>
      <c r="AIP594" s="263"/>
      <c r="AIQ594" s="263"/>
      <c r="AIR594" s="263"/>
      <c r="AIS594" s="263"/>
      <c r="AIT594" s="263"/>
      <c r="AIU594" s="263"/>
      <c r="AIV594" s="263"/>
      <c r="AIW594" s="263"/>
      <c r="AIX594" s="263"/>
      <c r="AIY594" s="263"/>
      <c r="AIZ594" s="263"/>
      <c r="AJA594" s="263"/>
      <c r="AJB594" s="263"/>
      <c r="AJC594" s="263"/>
      <c r="AJD594" s="263"/>
      <c r="AJE594" s="263"/>
      <c r="AJF594" s="263"/>
      <c r="AJG594" s="263"/>
      <c r="AJH594" s="263"/>
      <c r="AJI594" s="263"/>
      <c r="AJJ594" s="263"/>
      <c r="AJK594" s="263"/>
      <c r="AJL594" s="263"/>
      <c r="AJM594" s="263"/>
      <c r="AJN594" s="263"/>
      <c r="AJO594" s="263"/>
      <c r="AJP594" s="263"/>
      <c r="AJQ594" s="263"/>
      <c r="AJR594" s="263"/>
      <c r="AJS594" s="263"/>
      <c r="AJT594" s="263"/>
      <c r="AJU594" s="263"/>
      <c r="AJV594" s="263"/>
      <c r="AJW594" s="263"/>
      <c r="AJX594" s="263"/>
      <c r="AJY594" s="263"/>
      <c r="AJZ594" s="263"/>
      <c r="AKA594" s="263"/>
      <c r="AKB594" s="263"/>
      <c r="AKC594" s="263"/>
      <c r="AKD594" s="263"/>
      <c r="AKE594" s="263"/>
      <c r="AKF594" s="263"/>
      <c r="AKG594" s="263"/>
      <c r="AKH594" s="263"/>
      <c r="AKI594" s="263"/>
      <c r="AKJ594" s="263"/>
      <c r="AKK594" s="263"/>
      <c r="AKL594" s="263"/>
      <c r="AKM594" s="263"/>
      <c r="AKN594" s="263"/>
      <c r="AKO594" s="263"/>
      <c r="AKP594" s="263"/>
      <c r="AKQ594" s="263"/>
      <c r="AKR594" s="263"/>
      <c r="AKS594" s="263"/>
      <c r="AKT594" s="263"/>
      <c r="AKU594" s="263"/>
      <c r="AKV594" s="263"/>
      <c r="AKW594" s="263"/>
      <c r="AKX594" s="263"/>
      <c r="AKY594" s="263"/>
      <c r="AKZ594" s="263"/>
      <c r="ALA594" s="263"/>
      <c r="ALB594" s="263"/>
      <c r="ALC594" s="263"/>
      <c r="ALD594" s="263"/>
      <c r="ALE594" s="263"/>
      <c r="ALF594" s="263"/>
      <c r="ALG594" s="263"/>
      <c r="ALH594" s="263"/>
      <c r="ALI594" s="263"/>
      <c r="ALJ594" s="263"/>
      <c r="ALK594" s="263"/>
      <c r="ALL594" s="263"/>
      <c r="ALM594" s="263"/>
      <c r="ALN594" s="263"/>
      <c r="ALO594" s="263"/>
      <c r="ALP594" s="263"/>
      <c r="ALQ594" s="263"/>
      <c r="ALR594" s="263"/>
      <c r="ALS594" s="263"/>
      <c r="ALT594" s="263"/>
      <c r="ALU594" s="263"/>
      <c r="ALV594" s="263"/>
      <c r="ALW594" s="263"/>
      <c r="ALX594" s="263"/>
      <c r="ALY594" s="263"/>
      <c r="ALZ594" s="263"/>
      <c r="AMA594" s="263"/>
      <c r="AMB594" s="263"/>
      <c r="AMC594" s="263"/>
      <c r="AMD594" s="263"/>
      <c r="AME594" s="263"/>
      <c r="AMF594" s="263"/>
      <c r="AMG594" s="263"/>
      <c r="AMH594" s="263"/>
      <c r="AMI594" s="263"/>
      <c r="AMJ594" s="263"/>
      <c r="AMK594" s="263"/>
      <c r="AML594" s="263"/>
      <c r="AMM594" s="263"/>
      <c r="AMN594" s="263"/>
      <c r="AMO594" s="263"/>
      <c r="AMP594" s="263"/>
      <c r="AMQ594" s="263"/>
      <c r="AMR594" s="263"/>
      <c r="AMS594" s="263"/>
      <c r="AMT594" s="263"/>
      <c r="AMU594" s="263"/>
      <c r="AMV594" s="263"/>
      <c r="AMW594" s="263"/>
      <c r="AMX594" s="263"/>
      <c r="AMY594" s="263"/>
      <c r="AMZ594" s="263"/>
      <c r="ANA594" s="263"/>
      <c r="ANB594" s="263"/>
      <c r="ANC594" s="263"/>
      <c r="AND594" s="263"/>
      <c r="ANE594" s="263"/>
      <c r="ANF594" s="263"/>
      <c r="ANG594" s="263"/>
      <c r="ANH594" s="263"/>
      <c r="ANI594" s="263"/>
      <c r="ANJ594" s="263"/>
      <c r="ANK594" s="263"/>
      <c r="ANL594" s="263"/>
      <c r="ANM594" s="263"/>
      <c r="ANN594" s="263"/>
      <c r="ANO594" s="263"/>
      <c r="ANP594" s="263"/>
      <c r="ANQ594" s="263"/>
      <c r="ANR594" s="263"/>
      <c r="ANS594" s="263"/>
      <c r="ANT594" s="263"/>
      <c r="ANU594" s="263"/>
      <c r="ANV594" s="263"/>
      <c r="ANW594" s="263"/>
      <c r="ANX594" s="263"/>
      <c r="ANY594" s="263"/>
      <c r="ANZ594" s="263"/>
      <c r="AOA594" s="263"/>
      <c r="AOB594" s="263"/>
      <c r="AOC594" s="263"/>
      <c r="AOD594" s="263"/>
      <c r="AOE594" s="263"/>
      <c r="AOF594" s="263"/>
      <c r="AOG594" s="263"/>
      <c r="AOH594" s="263"/>
      <c r="AOI594" s="263"/>
      <c r="AOJ594" s="263"/>
      <c r="AOK594" s="263"/>
      <c r="AOL594" s="263"/>
      <c r="AOM594" s="263"/>
      <c r="AON594" s="263"/>
      <c r="AOO594" s="263"/>
      <c r="AOP594" s="263"/>
      <c r="AOQ594" s="263"/>
      <c r="AOR594" s="263"/>
      <c r="AOS594" s="263"/>
      <c r="AOT594" s="263"/>
      <c r="AOU594" s="263"/>
    </row>
    <row r="595" spans="1:1087" s="264" customFormat="1">
      <c r="A595" s="332"/>
      <c r="B595" s="328"/>
      <c r="C595" s="292"/>
      <c r="D595" s="292"/>
      <c r="E595" s="292"/>
      <c r="F595" s="333"/>
      <c r="G595" s="334"/>
      <c r="H595" s="334"/>
      <c r="I595" s="335"/>
      <c r="J595" s="292"/>
      <c r="K595" s="336"/>
      <c r="L595" s="292"/>
      <c r="N595" s="263"/>
      <c r="O595" s="263"/>
      <c r="P595" s="263"/>
      <c r="Q595" s="263"/>
      <c r="R595" s="263"/>
      <c r="S595" s="263"/>
      <c r="T595" s="263"/>
      <c r="U595" s="263"/>
      <c r="V595" s="263"/>
      <c r="W595" s="263"/>
      <c r="X595" s="263"/>
      <c r="Y595" s="263"/>
      <c r="Z595" s="263"/>
      <c r="AA595" s="263"/>
      <c r="AB595" s="263"/>
      <c r="AC595" s="263"/>
      <c r="AD595" s="263"/>
      <c r="AE595" s="263"/>
      <c r="AF595" s="263"/>
      <c r="AG595" s="263"/>
      <c r="AH595" s="263"/>
      <c r="AI595" s="263"/>
      <c r="AJ595" s="263"/>
      <c r="AK595" s="263"/>
      <c r="AL595" s="263"/>
      <c r="AM595" s="263"/>
      <c r="AN595" s="263"/>
      <c r="AO595" s="263"/>
      <c r="AP595" s="263"/>
      <c r="AQ595" s="263"/>
      <c r="AR595" s="263"/>
      <c r="AS595" s="263"/>
      <c r="AT595" s="263"/>
      <c r="AU595" s="263"/>
      <c r="AV595" s="263"/>
      <c r="AW595" s="263"/>
      <c r="AX595" s="263"/>
      <c r="AY595" s="263"/>
      <c r="AZ595" s="263"/>
      <c r="BA595" s="263"/>
      <c r="BB595" s="263"/>
      <c r="BC595" s="263"/>
      <c r="BD595" s="263"/>
      <c r="BE595" s="263"/>
      <c r="BF595" s="263"/>
      <c r="BG595" s="263"/>
      <c r="BH595" s="263"/>
      <c r="BI595" s="263"/>
      <c r="BJ595" s="263"/>
      <c r="BK595" s="263"/>
      <c r="BL595" s="263"/>
      <c r="BM595" s="263"/>
      <c r="BN595" s="263"/>
      <c r="BO595" s="263"/>
      <c r="BP595" s="263"/>
      <c r="BQ595" s="263"/>
      <c r="BR595" s="263"/>
      <c r="BS595" s="263"/>
      <c r="BT595" s="263"/>
      <c r="BU595" s="263"/>
      <c r="BV595" s="263"/>
      <c r="BW595" s="263"/>
      <c r="BX595" s="263"/>
      <c r="BY595" s="263"/>
      <c r="BZ595" s="263"/>
      <c r="CA595" s="263"/>
      <c r="CB595" s="263"/>
      <c r="CC595" s="263"/>
      <c r="CD595" s="263"/>
      <c r="CE595" s="263"/>
      <c r="CF595" s="263"/>
      <c r="CG595" s="263"/>
      <c r="CH595" s="263"/>
      <c r="CI595" s="263"/>
      <c r="CJ595" s="263"/>
      <c r="CK595" s="263"/>
      <c r="CL595" s="263"/>
      <c r="CM595" s="263"/>
      <c r="CN595" s="263"/>
      <c r="CO595" s="263"/>
      <c r="CP595" s="263"/>
      <c r="CQ595" s="263"/>
      <c r="CR595" s="263"/>
      <c r="CS595" s="263"/>
      <c r="CT595" s="263"/>
      <c r="CU595" s="263"/>
      <c r="CV595" s="263"/>
      <c r="CW595" s="263"/>
      <c r="CX595" s="263"/>
      <c r="CY595" s="263"/>
      <c r="CZ595" s="263"/>
      <c r="DA595" s="263"/>
      <c r="DB595" s="263"/>
      <c r="DC595" s="263"/>
      <c r="DD595" s="263"/>
      <c r="DE595" s="263"/>
      <c r="DF595" s="263"/>
      <c r="DG595" s="263"/>
      <c r="DH595" s="263"/>
      <c r="DI595" s="263"/>
      <c r="DJ595" s="263"/>
      <c r="DK595" s="263"/>
      <c r="DL595" s="263"/>
      <c r="DM595" s="263"/>
      <c r="DN595" s="263"/>
      <c r="DO595" s="263"/>
      <c r="DP595" s="263"/>
      <c r="DQ595" s="263"/>
      <c r="DR595" s="263"/>
      <c r="DS595" s="263"/>
      <c r="DT595" s="263"/>
      <c r="DU595" s="263"/>
      <c r="DV595" s="263"/>
      <c r="DW595" s="263"/>
      <c r="DX595" s="263"/>
      <c r="DY595" s="263"/>
      <c r="DZ595" s="263"/>
      <c r="EA595" s="263"/>
      <c r="EB595" s="263"/>
      <c r="EC595" s="263"/>
      <c r="ED595" s="263"/>
      <c r="EE595" s="263"/>
      <c r="EF595" s="263"/>
      <c r="EG595" s="263"/>
      <c r="EH595" s="263"/>
      <c r="EI595" s="263"/>
      <c r="EJ595" s="263"/>
      <c r="EK595" s="263"/>
      <c r="EL595" s="263"/>
      <c r="EM595" s="263"/>
      <c r="EN595" s="263"/>
      <c r="EO595" s="263"/>
      <c r="EP595" s="263"/>
      <c r="EQ595" s="263"/>
      <c r="ER595" s="263"/>
      <c r="ES595" s="263"/>
      <c r="ET595" s="263"/>
      <c r="EU595" s="263"/>
      <c r="EV595" s="263"/>
      <c r="EW595" s="263"/>
      <c r="EX595" s="263"/>
      <c r="EY595" s="263"/>
      <c r="EZ595" s="263"/>
      <c r="FA595" s="263"/>
      <c r="FB595" s="263"/>
      <c r="FC595" s="263"/>
      <c r="FD595" s="263"/>
      <c r="FE595" s="263"/>
      <c r="FF595" s="263"/>
      <c r="FG595" s="263"/>
      <c r="FH595" s="263"/>
      <c r="FI595" s="263"/>
      <c r="FJ595" s="263"/>
      <c r="FK595" s="263"/>
      <c r="FL595" s="263"/>
      <c r="FM595" s="263"/>
      <c r="FN595" s="263"/>
      <c r="FO595" s="263"/>
      <c r="FP595" s="263"/>
      <c r="FQ595" s="263"/>
      <c r="FR595" s="263"/>
      <c r="FS595" s="263"/>
      <c r="FT595" s="263"/>
      <c r="FU595" s="263"/>
      <c r="FV595" s="263"/>
      <c r="FW595" s="263"/>
      <c r="FX595" s="263"/>
      <c r="FY595" s="263"/>
      <c r="FZ595" s="263"/>
      <c r="GA595" s="263"/>
      <c r="GB595" s="263"/>
      <c r="GC595" s="263"/>
      <c r="GD595" s="263"/>
      <c r="GE595" s="263"/>
      <c r="GF595" s="263"/>
      <c r="GG595" s="263"/>
      <c r="GH595" s="263"/>
      <c r="GI595" s="263"/>
      <c r="GJ595" s="263"/>
      <c r="GK595" s="263"/>
      <c r="GL595" s="263"/>
      <c r="GM595" s="263"/>
      <c r="GN595" s="263"/>
      <c r="GO595" s="263"/>
      <c r="GP595" s="263"/>
      <c r="GQ595" s="263"/>
      <c r="GR595" s="263"/>
      <c r="GS595" s="263"/>
      <c r="GT595" s="263"/>
      <c r="GU595" s="263"/>
      <c r="GV595" s="263"/>
      <c r="GW595" s="263"/>
      <c r="GX595" s="263"/>
      <c r="GY595" s="263"/>
      <c r="GZ595" s="263"/>
      <c r="HA595" s="263"/>
      <c r="HB595" s="263"/>
      <c r="HC595" s="263"/>
      <c r="HD595" s="263"/>
      <c r="HE595" s="263"/>
      <c r="HF595" s="263"/>
      <c r="HG595" s="263"/>
      <c r="HH595" s="263"/>
      <c r="HI595" s="263"/>
      <c r="HJ595" s="263"/>
      <c r="HK595" s="263"/>
      <c r="HL595" s="263"/>
      <c r="HM595" s="263"/>
      <c r="HN595" s="263"/>
      <c r="HO595" s="263"/>
      <c r="HP595" s="263"/>
      <c r="HQ595" s="263"/>
      <c r="HR595" s="263"/>
      <c r="HS595" s="263"/>
      <c r="HT595" s="263"/>
      <c r="HU595" s="263"/>
      <c r="HV595" s="263"/>
      <c r="HW595" s="263"/>
      <c r="HX595" s="263"/>
      <c r="HY595" s="263"/>
      <c r="HZ595" s="263"/>
      <c r="IA595" s="263"/>
      <c r="IB595" s="263"/>
      <c r="IC595" s="263"/>
      <c r="ID595" s="263"/>
      <c r="IE595" s="263"/>
      <c r="IF595" s="263"/>
      <c r="IG595" s="263"/>
      <c r="IH595" s="263"/>
      <c r="II595" s="263"/>
      <c r="IJ595" s="263"/>
      <c r="IK595" s="263"/>
      <c r="IL595" s="263"/>
      <c r="IM595" s="263"/>
      <c r="IN595" s="263"/>
      <c r="IO595" s="263"/>
      <c r="IP595" s="263"/>
      <c r="IQ595" s="263"/>
      <c r="IR595" s="263"/>
      <c r="IS595" s="263"/>
      <c r="IT595" s="263"/>
      <c r="IU595" s="263"/>
      <c r="IV595" s="263"/>
      <c r="IW595" s="263"/>
      <c r="IX595" s="263"/>
      <c r="IY595" s="263"/>
      <c r="IZ595" s="263"/>
      <c r="JA595" s="263"/>
      <c r="JB595" s="263"/>
      <c r="JC595" s="263"/>
      <c r="JD595" s="263"/>
      <c r="JE595" s="263"/>
      <c r="JF595" s="263"/>
      <c r="JG595" s="263"/>
      <c r="JH595" s="263"/>
      <c r="JI595" s="263"/>
      <c r="JJ595" s="263"/>
      <c r="JK595" s="263"/>
      <c r="JL595" s="263"/>
      <c r="JM595" s="263"/>
      <c r="JN595" s="263"/>
      <c r="JO595" s="263"/>
      <c r="JP595" s="263"/>
      <c r="JQ595" s="263"/>
      <c r="JR595" s="263"/>
      <c r="JS595" s="263"/>
      <c r="JT595" s="263"/>
      <c r="JU595" s="263"/>
      <c r="JV595" s="263"/>
      <c r="JW595" s="263"/>
      <c r="JX595" s="263"/>
      <c r="JY595" s="263"/>
      <c r="JZ595" s="263"/>
      <c r="KA595" s="263"/>
      <c r="KB595" s="263"/>
      <c r="KC595" s="263"/>
      <c r="KD595" s="263"/>
      <c r="KE595" s="263"/>
      <c r="KF595" s="263"/>
      <c r="KG595" s="263"/>
      <c r="KH595" s="263"/>
      <c r="KI595" s="263"/>
      <c r="KJ595" s="263"/>
      <c r="KK595" s="263"/>
      <c r="KL595" s="263"/>
      <c r="KM595" s="263"/>
      <c r="KN595" s="263"/>
      <c r="KO595" s="263"/>
      <c r="KP595" s="263"/>
      <c r="KQ595" s="263"/>
      <c r="KR595" s="263"/>
      <c r="KS595" s="263"/>
      <c r="KT595" s="263"/>
      <c r="KU595" s="263"/>
      <c r="KV595" s="263"/>
      <c r="KW595" s="263"/>
      <c r="KX595" s="263"/>
      <c r="KY595" s="263"/>
      <c r="KZ595" s="263"/>
      <c r="LA595" s="263"/>
      <c r="LB595" s="263"/>
      <c r="LC595" s="263"/>
      <c r="LD595" s="263"/>
      <c r="LE595" s="263"/>
      <c r="LF595" s="263"/>
      <c r="LG595" s="263"/>
      <c r="LH595" s="263"/>
      <c r="LI595" s="263"/>
      <c r="LJ595" s="263"/>
      <c r="LK595" s="263"/>
      <c r="LL595" s="263"/>
      <c r="LM595" s="263"/>
      <c r="LN595" s="263"/>
      <c r="LO595" s="263"/>
      <c r="LP595" s="263"/>
      <c r="LQ595" s="263"/>
      <c r="LR595" s="263"/>
      <c r="LS595" s="263"/>
      <c r="LT595" s="263"/>
      <c r="LU595" s="263"/>
      <c r="LV595" s="263"/>
      <c r="LW595" s="263"/>
      <c r="LX595" s="263"/>
      <c r="LY595" s="263"/>
      <c r="LZ595" s="263"/>
      <c r="MA595" s="263"/>
      <c r="MB595" s="263"/>
      <c r="MC595" s="263"/>
      <c r="MD595" s="263"/>
      <c r="ME595" s="263"/>
      <c r="MF595" s="263"/>
      <c r="MG595" s="263"/>
      <c r="MH595" s="263"/>
      <c r="MI595" s="263"/>
      <c r="MJ595" s="263"/>
      <c r="MK595" s="263"/>
      <c r="ML595" s="263"/>
      <c r="MM595" s="263"/>
      <c r="MN595" s="263"/>
      <c r="MO595" s="263"/>
      <c r="MP595" s="263"/>
      <c r="MQ595" s="263"/>
      <c r="MR595" s="263"/>
      <c r="MS595" s="263"/>
      <c r="MT595" s="263"/>
      <c r="MU595" s="263"/>
      <c r="MV595" s="263"/>
      <c r="MW595" s="263"/>
      <c r="MX595" s="263"/>
      <c r="MY595" s="263"/>
      <c r="MZ595" s="263"/>
      <c r="NA595" s="263"/>
      <c r="NB595" s="263"/>
      <c r="NC595" s="263"/>
      <c r="ND595" s="263"/>
      <c r="NE595" s="263"/>
      <c r="NF595" s="263"/>
      <c r="NG595" s="263"/>
      <c r="NH595" s="263"/>
      <c r="NI595" s="263"/>
      <c r="NJ595" s="263"/>
      <c r="NK595" s="263"/>
      <c r="NL595" s="263"/>
      <c r="NM595" s="263"/>
      <c r="NN595" s="263"/>
      <c r="NO595" s="263"/>
      <c r="NP595" s="263"/>
      <c r="NQ595" s="263"/>
      <c r="NR595" s="263"/>
      <c r="NS595" s="263"/>
      <c r="NT595" s="263"/>
      <c r="NU595" s="263"/>
      <c r="NV595" s="263"/>
      <c r="NW595" s="263"/>
      <c r="NX595" s="263"/>
      <c r="NY595" s="263"/>
      <c r="NZ595" s="263"/>
      <c r="OA595" s="263"/>
      <c r="OB595" s="263"/>
      <c r="OC595" s="263"/>
      <c r="OD595" s="263"/>
      <c r="OE595" s="263"/>
      <c r="OF595" s="263"/>
      <c r="OG595" s="263"/>
      <c r="OH595" s="263"/>
      <c r="OI595" s="263"/>
      <c r="OJ595" s="263"/>
      <c r="OK595" s="263"/>
      <c r="OL595" s="263"/>
      <c r="OM595" s="263"/>
      <c r="ON595" s="263"/>
      <c r="OO595" s="263"/>
      <c r="OP595" s="263"/>
      <c r="OQ595" s="263"/>
      <c r="OR595" s="263"/>
      <c r="OS595" s="263"/>
      <c r="OT595" s="263"/>
      <c r="OU595" s="263"/>
      <c r="OV595" s="263"/>
      <c r="OW595" s="263"/>
      <c r="OX595" s="263"/>
      <c r="OY595" s="263"/>
      <c r="OZ595" s="263"/>
      <c r="PA595" s="263"/>
      <c r="PB595" s="263"/>
      <c r="PC595" s="263"/>
      <c r="PD595" s="263"/>
      <c r="PE595" s="263"/>
      <c r="PF595" s="263"/>
      <c r="PG595" s="263"/>
      <c r="PH595" s="263"/>
      <c r="PI595" s="263"/>
      <c r="PJ595" s="263"/>
      <c r="PK595" s="263"/>
      <c r="PL595" s="263"/>
      <c r="PM595" s="263"/>
      <c r="PN595" s="263"/>
      <c r="PO595" s="263"/>
      <c r="PP595" s="263"/>
      <c r="PQ595" s="263"/>
      <c r="PR595" s="263"/>
      <c r="PS595" s="263"/>
      <c r="PT595" s="263"/>
      <c r="PU595" s="263"/>
      <c r="PV595" s="263"/>
      <c r="PW595" s="263"/>
      <c r="PX595" s="263"/>
      <c r="PY595" s="263"/>
      <c r="PZ595" s="263"/>
      <c r="QA595" s="263"/>
      <c r="QB595" s="263"/>
      <c r="QC595" s="263"/>
      <c r="QD595" s="263"/>
      <c r="QE595" s="263"/>
      <c r="QF595" s="263"/>
      <c r="QG595" s="263"/>
      <c r="QH595" s="263"/>
      <c r="QI595" s="263"/>
      <c r="QJ595" s="263"/>
      <c r="QK595" s="263"/>
      <c r="QL595" s="263"/>
      <c r="QM595" s="263"/>
      <c r="QN595" s="263"/>
      <c r="QO595" s="263"/>
      <c r="QP595" s="263"/>
      <c r="QQ595" s="263"/>
      <c r="QR595" s="263"/>
      <c r="QS595" s="263"/>
      <c r="QT595" s="263"/>
      <c r="QU595" s="263"/>
      <c r="QV595" s="263"/>
      <c r="QW595" s="263"/>
      <c r="QX595" s="263"/>
      <c r="QY595" s="263"/>
      <c r="QZ595" s="263"/>
      <c r="RA595" s="263"/>
      <c r="RB595" s="263"/>
      <c r="RC595" s="263"/>
      <c r="RD595" s="263"/>
      <c r="RE595" s="263"/>
      <c r="RF595" s="263"/>
      <c r="RG595" s="263"/>
      <c r="RH595" s="263"/>
      <c r="RI595" s="263"/>
      <c r="RJ595" s="263"/>
      <c r="RK595" s="263"/>
      <c r="RL595" s="263"/>
      <c r="RM595" s="263"/>
      <c r="RN595" s="263"/>
      <c r="RO595" s="263"/>
      <c r="RP595" s="263"/>
      <c r="RQ595" s="263"/>
      <c r="RR595" s="263"/>
      <c r="RS595" s="263"/>
      <c r="RT595" s="263"/>
      <c r="RU595" s="263"/>
      <c r="RV595" s="263"/>
      <c r="RW595" s="263"/>
      <c r="RX595" s="263"/>
      <c r="RY595" s="263"/>
      <c r="RZ595" s="263"/>
      <c r="SA595" s="263"/>
      <c r="SB595" s="263"/>
      <c r="SC595" s="263"/>
      <c r="SD595" s="263"/>
      <c r="SE595" s="263"/>
      <c r="SF595" s="263"/>
      <c r="SG595" s="263"/>
      <c r="SH595" s="263"/>
      <c r="SI595" s="263"/>
      <c r="SJ595" s="263"/>
      <c r="SK595" s="263"/>
      <c r="SL595" s="263"/>
      <c r="SM595" s="263"/>
      <c r="SN595" s="263"/>
      <c r="SO595" s="263"/>
      <c r="SP595" s="263"/>
      <c r="SQ595" s="263"/>
      <c r="SR595" s="263"/>
      <c r="SS595" s="263"/>
      <c r="ST595" s="263"/>
      <c r="SU595" s="263"/>
      <c r="SV595" s="263"/>
      <c r="SW595" s="263"/>
      <c r="SX595" s="263"/>
      <c r="SY595" s="263"/>
      <c r="SZ595" s="263"/>
      <c r="TA595" s="263"/>
      <c r="TB595" s="263"/>
      <c r="TC595" s="263"/>
      <c r="TD595" s="263"/>
      <c r="TE595" s="263"/>
      <c r="TF595" s="263"/>
      <c r="TG595" s="263"/>
      <c r="TH595" s="263"/>
      <c r="TI595" s="263"/>
      <c r="TJ595" s="263"/>
      <c r="TK595" s="263"/>
      <c r="TL595" s="263"/>
      <c r="TM595" s="263"/>
      <c r="TN595" s="263"/>
      <c r="TO595" s="263"/>
      <c r="TP595" s="263"/>
      <c r="TQ595" s="263"/>
      <c r="TR595" s="263"/>
      <c r="TS595" s="263"/>
      <c r="TT595" s="263"/>
      <c r="TU595" s="263"/>
      <c r="TV595" s="263"/>
      <c r="TW595" s="263"/>
      <c r="TX595" s="263"/>
      <c r="TY595" s="263"/>
      <c r="TZ595" s="263"/>
      <c r="UA595" s="263"/>
      <c r="UB595" s="263"/>
      <c r="UC595" s="263"/>
      <c r="UD595" s="263"/>
      <c r="UE595" s="263"/>
      <c r="UF595" s="263"/>
      <c r="UG595" s="263"/>
      <c r="UH595" s="263"/>
      <c r="UI595" s="263"/>
      <c r="UJ595" s="263"/>
      <c r="UK595" s="263"/>
      <c r="UL595" s="263"/>
      <c r="UM595" s="263"/>
      <c r="UN595" s="263"/>
      <c r="UO595" s="263"/>
      <c r="UP595" s="263"/>
      <c r="UQ595" s="263"/>
      <c r="UR595" s="263"/>
      <c r="US595" s="263"/>
      <c r="UT595" s="263"/>
      <c r="UU595" s="263"/>
      <c r="UV595" s="263"/>
      <c r="UW595" s="263"/>
      <c r="UX595" s="263"/>
      <c r="UY595" s="263"/>
      <c r="UZ595" s="263"/>
      <c r="VA595" s="263"/>
      <c r="VB595" s="263"/>
      <c r="VC595" s="263"/>
      <c r="VD595" s="263"/>
      <c r="VE595" s="263"/>
      <c r="VF595" s="263"/>
      <c r="VG595" s="263"/>
      <c r="VH595" s="263"/>
      <c r="VI595" s="263"/>
      <c r="VJ595" s="263"/>
      <c r="VK595" s="263"/>
      <c r="VL595" s="263"/>
      <c r="VM595" s="263"/>
      <c r="VN595" s="263"/>
      <c r="VO595" s="263"/>
      <c r="VP595" s="263"/>
      <c r="VQ595" s="263"/>
      <c r="VR595" s="263"/>
      <c r="VS595" s="263"/>
      <c r="VT595" s="263"/>
      <c r="VU595" s="263"/>
      <c r="VV595" s="263"/>
      <c r="VW595" s="263"/>
      <c r="VX595" s="263"/>
      <c r="VY595" s="263"/>
      <c r="VZ595" s="263"/>
      <c r="WA595" s="263"/>
      <c r="WB595" s="263"/>
      <c r="WC595" s="263"/>
      <c r="WD595" s="263"/>
      <c r="WE595" s="263"/>
      <c r="WF595" s="263"/>
      <c r="WG595" s="263"/>
      <c r="WH595" s="263"/>
      <c r="WI595" s="263"/>
      <c r="WJ595" s="263"/>
      <c r="WK595" s="263"/>
      <c r="WL595" s="263"/>
      <c r="WM595" s="263"/>
      <c r="WN595" s="263"/>
      <c r="WO595" s="263"/>
      <c r="WP595" s="263"/>
      <c r="WQ595" s="263"/>
      <c r="WR595" s="263"/>
      <c r="WS595" s="263"/>
      <c r="WT595" s="263"/>
      <c r="WU595" s="263"/>
      <c r="WV595" s="263"/>
      <c r="WW595" s="263"/>
      <c r="WX595" s="263"/>
      <c r="WY595" s="263"/>
      <c r="WZ595" s="263"/>
      <c r="XA595" s="263"/>
      <c r="XB595" s="263"/>
      <c r="XC595" s="263"/>
      <c r="XD595" s="263"/>
      <c r="XE595" s="263"/>
      <c r="XF595" s="263"/>
      <c r="XG595" s="263"/>
      <c r="XH595" s="263"/>
      <c r="XI595" s="263"/>
      <c r="XJ595" s="263"/>
      <c r="XK595" s="263"/>
      <c r="XL595" s="263"/>
      <c r="XM595" s="263"/>
      <c r="XN595" s="263"/>
      <c r="XO595" s="263"/>
      <c r="XP595" s="263"/>
      <c r="XQ595" s="263"/>
      <c r="XR595" s="263"/>
      <c r="XS595" s="263"/>
      <c r="XT595" s="263"/>
      <c r="XU595" s="263"/>
      <c r="XV595" s="263"/>
      <c r="XW595" s="263"/>
      <c r="XX595" s="263"/>
      <c r="XY595" s="263"/>
      <c r="XZ595" s="263"/>
      <c r="YA595" s="263"/>
      <c r="YB595" s="263"/>
      <c r="YC595" s="263"/>
      <c r="YD595" s="263"/>
      <c r="YE595" s="263"/>
      <c r="YF595" s="263"/>
      <c r="YG595" s="263"/>
      <c r="YH595" s="263"/>
      <c r="YI595" s="263"/>
      <c r="YJ595" s="263"/>
      <c r="YK595" s="263"/>
      <c r="YL595" s="263"/>
      <c r="YM595" s="263"/>
      <c r="YN595" s="263"/>
      <c r="YO595" s="263"/>
      <c r="YP595" s="263"/>
      <c r="YQ595" s="263"/>
      <c r="YR595" s="263"/>
      <c r="YS595" s="263"/>
      <c r="YT595" s="263"/>
      <c r="YU595" s="263"/>
      <c r="YV595" s="263"/>
      <c r="YW595" s="263"/>
      <c r="YX595" s="263"/>
      <c r="YY595" s="263"/>
      <c r="YZ595" s="263"/>
      <c r="ZA595" s="263"/>
      <c r="ZB595" s="263"/>
      <c r="ZC595" s="263"/>
      <c r="ZD595" s="263"/>
      <c r="ZE595" s="263"/>
      <c r="ZF595" s="263"/>
      <c r="ZG595" s="263"/>
      <c r="ZH595" s="263"/>
      <c r="ZI595" s="263"/>
      <c r="ZJ595" s="263"/>
      <c r="ZK595" s="263"/>
      <c r="ZL595" s="263"/>
      <c r="ZM595" s="263"/>
      <c r="ZN595" s="263"/>
      <c r="ZO595" s="263"/>
      <c r="ZP595" s="263"/>
      <c r="ZQ595" s="263"/>
      <c r="ZR595" s="263"/>
      <c r="ZS595" s="263"/>
      <c r="ZT595" s="263"/>
      <c r="ZU595" s="263"/>
      <c r="ZV595" s="263"/>
      <c r="ZW595" s="263"/>
      <c r="ZX595" s="263"/>
      <c r="ZY595" s="263"/>
      <c r="ZZ595" s="263"/>
      <c r="AAA595" s="263"/>
      <c r="AAB595" s="263"/>
      <c r="AAC595" s="263"/>
      <c r="AAD595" s="263"/>
      <c r="AAE595" s="263"/>
      <c r="AAF595" s="263"/>
      <c r="AAG595" s="263"/>
      <c r="AAH595" s="263"/>
      <c r="AAI595" s="263"/>
      <c r="AAJ595" s="263"/>
      <c r="AAK595" s="263"/>
      <c r="AAL595" s="263"/>
      <c r="AAM595" s="263"/>
      <c r="AAN595" s="263"/>
      <c r="AAO595" s="263"/>
      <c r="AAP595" s="263"/>
      <c r="AAQ595" s="263"/>
      <c r="AAR595" s="263"/>
      <c r="AAS595" s="263"/>
      <c r="AAT595" s="263"/>
      <c r="AAU595" s="263"/>
      <c r="AAV595" s="263"/>
      <c r="AAW595" s="263"/>
      <c r="AAX595" s="263"/>
      <c r="AAY595" s="263"/>
      <c r="AAZ595" s="263"/>
      <c r="ABA595" s="263"/>
      <c r="ABB595" s="263"/>
      <c r="ABC595" s="263"/>
      <c r="ABD595" s="263"/>
      <c r="ABE595" s="263"/>
      <c r="ABF595" s="263"/>
      <c r="ABG595" s="263"/>
      <c r="ABH595" s="263"/>
      <c r="ABI595" s="263"/>
      <c r="ABJ595" s="263"/>
      <c r="ABK595" s="263"/>
      <c r="ABL595" s="263"/>
      <c r="ABM595" s="263"/>
      <c r="ABN595" s="263"/>
      <c r="ABO595" s="263"/>
      <c r="ABP595" s="263"/>
      <c r="ABQ595" s="263"/>
      <c r="ABR595" s="263"/>
      <c r="ABS595" s="263"/>
      <c r="ABT595" s="263"/>
      <c r="ABU595" s="263"/>
      <c r="ABV595" s="263"/>
      <c r="ABW595" s="263"/>
      <c r="ABX595" s="263"/>
      <c r="ABY595" s="263"/>
      <c r="ABZ595" s="263"/>
      <c r="ACA595" s="263"/>
      <c r="ACB595" s="263"/>
      <c r="ACC595" s="263"/>
      <c r="ACD595" s="263"/>
      <c r="ACE595" s="263"/>
      <c r="ACF595" s="263"/>
      <c r="ACG595" s="263"/>
      <c r="ACH595" s="263"/>
      <c r="ACI595" s="263"/>
      <c r="ACJ595" s="263"/>
      <c r="ACK595" s="263"/>
      <c r="ACL595" s="263"/>
      <c r="ACM595" s="263"/>
      <c r="ACN595" s="263"/>
      <c r="ACO595" s="263"/>
      <c r="ACP595" s="263"/>
      <c r="ACQ595" s="263"/>
      <c r="ACR595" s="263"/>
      <c r="ACS595" s="263"/>
      <c r="ACT595" s="263"/>
      <c r="ACU595" s="263"/>
      <c r="ACV595" s="263"/>
      <c r="ACW595" s="263"/>
      <c r="ACX595" s="263"/>
      <c r="ACY595" s="263"/>
      <c r="ACZ595" s="263"/>
      <c r="ADA595" s="263"/>
      <c r="ADB595" s="263"/>
      <c r="ADC595" s="263"/>
      <c r="ADD595" s="263"/>
      <c r="ADE595" s="263"/>
      <c r="ADF595" s="263"/>
      <c r="ADG595" s="263"/>
      <c r="ADH595" s="263"/>
      <c r="ADI595" s="263"/>
      <c r="ADJ595" s="263"/>
      <c r="ADK595" s="263"/>
      <c r="ADL595" s="263"/>
      <c r="ADM595" s="263"/>
      <c r="ADN595" s="263"/>
      <c r="ADO595" s="263"/>
      <c r="ADP595" s="263"/>
      <c r="ADQ595" s="263"/>
      <c r="ADR595" s="263"/>
      <c r="ADS595" s="263"/>
      <c r="ADT595" s="263"/>
      <c r="ADU595" s="263"/>
      <c r="ADV595" s="263"/>
      <c r="ADW595" s="263"/>
      <c r="ADX595" s="263"/>
      <c r="ADY595" s="263"/>
      <c r="ADZ595" s="263"/>
      <c r="AEA595" s="263"/>
      <c r="AEB595" s="263"/>
      <c r="AEC595" s="263"/>
      <c r="AED595" s="263"/>
      <c r="AEE595" s="263"/>
      <c r="AEF595" s="263"/>
      <c r="AEG595" s="263"/>
      <c r="AEH595" s="263"/>
      <c r="AEI595" s="263"/>
      <c r="AEJ595" s="263"/>
      <c r="AEK595" s="263"/>
      <c r="AEL595" s="263"/>
      <c r="AEM595" s="263"/>
      <c r="AEN595" s="263"/>
      <c r="AEO595" s="263"/>
      <c r="AEP595" s="263"/>
      <c r="AEQ595" s="263"/>
      <c r="AER595" s="263"/>
      <c r="AES595" s="263"/>
      <c r="AET595" s="263"/>
      <c r="AEU595" s="263"/>
      <c r="AEV595" s="263"/>
      <c r="AEW595" s="263"/>
      <c r="AEX595" s="263"/>
      <c r="AEY595" s="263"/>
      <c r="AEZ595" s="263"/>
      <c r="AFA595" s="263"/>
      <c r="AFB595" s="263"/>
      <c r="AFC595" s="263"/>
      <c r="AFD595" s="263"/>
      <c r="AFE595" s="263"/>
      <c r="AFF595" s="263"/>
      <c r="AFG595" s="263"/>
      <c r="AFH595" s="263"/>
      <c r="AFI595" s="263"/>
      <c r="AFJ595" s="263"/>
      <c r="AFK595" s="263"/>
      <c r="AFL595" s="263"/>
      <c r="AFM595" s="263"/>
      <c r="AFN595" s="263"/>
      <c r="AFO595" s="263"/>
      <c r="AFP595" s="263"/>
      <c r="AFQ595" s="263"/>
      <c r="AFR595" s="263"/>
      <c r="AFS595" s="263"/>
      <c r="AFT595" s="263"/>
      <c r="AFU595" s="263"/>
      <c r="AFV595" s="263"/>
      <c r="AFW595" s="263"/>
      <c r="AFX595" s="263"/>
      <c r="AFY595" s="263"/>
      <c r="AFZ595" s="263"/>
      <c r="AGA595" s="263"/>
      <c r="AGB595" s="263"/>
      <c r="AGC595" s="263"/>
      <c r="AGD595" s="263"/>
      <c r="AGE595" s="263"/>
      <c r="AGF595" s="263"/>
      <c r="AGG595" s="263"/>
      <c r="AGH595" s="263"/>
      <c r="AGI595" s="263"/>
      <c r="AGJ595" s="263"/>
      <c r="AGK595" s="263"/>
      <c r="AGL595" s="263"/>
      <c r="AGM595" s="263"/>
      <c r="AGN595" s="263"/>
      <c r="AGO595" s="263"/>
      <c r="AGP595" s="263"/>
      <c r="AGQ595" s="263"/>
      <c r="AGR595" s="263"/>
      <c r="AGS595" s="263"/>
      <c r="AGT595" s="263"/>
      <c r="AGU595" s="263"/>
      <c r="AGV595" s="263"/>
      <c r="AGW595" s="263"/>
      <c r="AGX595" s="263"/>
      <c r="AGY595" s="263"/>
      <c r="AGZ595" s="263"/>
      <c r="AHA595" s="263"/>
      <c r="AHB595" s="263"/>
      <c r="AHC595" s="263"/>
      <c r="AHD595" s="263"/>
      <c r="AHE595" s="263"/>
      <c r="AHF595" s="263"/>
      <c r="AHG595" s="263"/>
      <c r="AHH595" s="263"/>
      <c r="AHI595" s="263"/>
      <c r="AHJ595" s="263"/>
      <c r="AHK595" s="263"/>
      <c r="AHL595" s="263"/>
      <c r="AHM595" s="263"/>
      <c r="AHN595" s="263"/>
      <c r="AHO595" s="263"/>
      <c r="AHP595" s="263"/>
      <c r="AHQ595" s="263"/>
      <c r="AHR595" s="263"/>
      <c r="AHS595" s="263"/>
      <c r="AHT595" s="263"/>
      <c r="AHU595" s="263"/>
      <c r="AHV595" s="263"/>
      <c r="AHW595" s="263"/>
      <c r="AHX595" s="263"/>
      <c r="AHY595" s="263"/>
      <c r="AHZ595" s="263"/>
      <c r="AIA595" s="263"/>
      <c r="AIB595" s="263"/>
      <c r="AIC595" s="263"/>
      <c r="AID595" s="263"/>
      <c r="AIE595" s="263"/>
      <c r="AIF595" s="263"/>
      <c r="AIG595" s="263"/>
      <c r="AIH595" s="263"/>
      <c r="AII595" s="263"/>
      <c r="AIJ595" s="263"/>
      <c r="AIK595" s="263"/>
      <c r="AIL595" s="263"/>
      <c r="AIM595" s="263"/>
      <c r="AIN595" s="263"/>
      <c r="AIO595" s="263"/>
      <c r="AIP595" s="263"/>
      <c r="AIQ595" s="263"/>
      <c r="AIR595" s="263"/>
      <c r="AIS595" s="263"/>
      <c r="AIT595" s="263"/>
      <c r="AIU595" s="263"/>
      <c r="AIV595" s="263"/>
      <c r="AIW595" s="263"/>
      <c r="AIX595" s="263"/>
      <c r="AIY595" s="263"/>
      <c r="AIZ595" s="263"/>
      <c r="AJA595" s="263"/>
      <c r="AJB595" s="263"/>
      <c r="AJC595" s="263"/>
      <c r="AJD595" s="263"/>
      <c r="AJE595" s="263"/>
      <c r="AJF595" s="263"/>
      <c r="AJG595" s="263"/>
      <c r="AJH595" s="263"/>
      <c r="AJI595" s="263"/>
      <c r="AJJ595" s="263"/>
      <c r="AJK595" s="263"/>
      <c r="AJL595" s="263"/>
      <c r="AJM595" s="263"/>
      <c r="AJN595" s="263"/>
      <c r="AJO595" s="263"/>
      <c r="AJP595" s="263"/>
      <c r="AJQ595" s="263"/>
      <c r="AJR595" s="263"/>
      <c r="AJS595" s="263"/>
      <c r="AJT595" s="263"/>
      <c r="AJU595" s="263"/>
      <c r="AJV595" s="263"/>
      <c r="AJW595" s="263"/>
      <c r="AJX595" s="263"/>
      <c r="AJY595" s="263"/>
      <c r="AJZ595" s="263"/>
      <c r="AKA595" s="263"/>
      <c r="AKB595" s="263"/>
      <c r="AKC595" s="263"/>
      <c r="AKD595" s="263"/>
      <c r="AKE595" s="263"/>
      <c r="AKF595" s="263"/>
      <c r="AKG595" s="263"/>
      <c r="AKH595" s="263"/>
      <c r="AKI595" s="263"/>
      <c r="AKJ595" s="263"/>
      <c r="AKK595" s="263"/>
      <c r="AKL595" s="263"/>
      <c r="AKM595" s="263"/>
      <c r="AKN595" s="263"/>
      <c r="AKO595" s="263"/>
      <c r="AKP595" s="263"/>
      <c r="AKQ595" s="263"/>
      <c r="AKR595" s="263"/>
      <c r="AKS595" s="263"/>
      <c r="AKT595" s="263"/>
      <c r="AKU595" s="263"/>
      <c r="AKV595" s="263"/>
      <c r="AKW595" s="263"/>
      <c r="AKX595" s="263"/>
      <c r="AKY595" s="263"/>
      <c r="AKZ595" s="263"/>
      <c r="ALA595" s="263"/>
      <c r="ALB595" s="263"/>
      <c r="ALC595" s="263"/>
      <c r="ALD595" s="263"/>
      <c r="ALE595" s="263"/>
      <c r="ALF595" s="263"/>
      <c r="ALG595" s="263"/>
      <c r="ALH595" s="263"/>
      <c r="ALI595" s="263"/>
      <c r="ALJ595" s="263"/>
      <c r="ALK595" s="263"/>
      <c r="ALL595" s="263"/>
      <c r="ALM595" s="263"/>
      <c r="ALN595" s="263"/>
      <c r="ALO595" s="263"/>
      <c r="ALP595" s="263"/>
      <c r="ALQ595" s="263"/>
      <c r="ALR595" s="263"/>
      <c r="ALS595" s="263"/>
      <c r="ALT595" s="263"/>
      <c r="ALU595" s="263"/>
      <c r="ALV595" s="263"/>
      <c r="ALW595" s="263"/>
      <c r="ALX595" s="263"/>
      <c r="ALY595" s="263"/>
      <c r="ALZ595" s="263"/>
      <c r="AMA595" s="263"/>
      <c r="AMB595" s="263"/>
      <c r="AMC595" s="263"/>
      <c r="AMD595" s="263"/>
      <c r="AME595" s="263"/>
      <c r="AMF595" s="263"/>
      <c r="AMG595" s="263"/>
      <c r="AMH595" s="263"/>
      <c r="AMI595" s="263"/>
      <c r="AMJ595" s="263"/>
      <c r="AMK595" s="263"/>
      <c r="AML595" s="263"/>
      <c r="AMM595" s="263"/>
      <c r="AMN595" s="263"/>
      <c r="AMO595" s="263"/>
      <c r="AMP595" s="263"/>
      <c r="AMQ595" s="263"/>
      <c r="AMR595" s="263"/>
      <c r="AMS595" s="263"/>
      <c r="AMT595" s="263"/>
      <c r="AMU595" s="263"/>
      <c r="AMV595" s="263"/>
      <c r="AMW595" s="263"/>
      <c r="AMX595" s="263"/>
      <c r="AMY595" s="263"/>
      <c r="AMZ595" s="263"/>
      <c r="ANA595" s="263"/>
      <c r="ANB595" s="263"/>
      <c r="ANC595" s="263"/>
      <c r="AND595" s="263"/>
      <c r="ANE595" s="263"/>
      <c r="ANF595" s="263"/>
      <c r="ANG595" s="263"/>
      <c r="ANH595" s="263"/>
      <c r="ANI595" s="263"/>
      <c r="ANJ595" s="263"/>
      <c r="ANK595" s="263"/>
      <c r="ANL595" s="263"/>
      <c r="ANM595" s="263"/>
      <c r="ANN595" s="263"/>
      <c r="ANO595" s="263"/>
      <c r="ANP595" s="263"/>
      <c r="ANQ595" s="263"/>
      <c r="ANR595" s="263"/>
      <c r="ANS595" s="263"/>
      <c r="ANT595" s="263"/>
      <c r="ANU595" s="263"/>
      <c r="ANV595" s="263"/>
      <c r="ANW595" s="263"/>
      <c r="ANX595" s="263"/>
      <c r="ANY595" s="263"/>
      <c r="ANZ595" s="263"/>
      <c r="AOA595" s="263"/>
      <c r="AOB595" s="263"/>
      <c r="AOC595" s="263"/>
      <c r="AOD595" s="263"/>
      <c r="AOE595" s="263"/>
      <c r="AOF595" s="263"/>
      <c r="AOG595" s="263"/>
      <c r="AOH595" s="263"/>
      <c r="AOI595" s="263"/>
      <c r="AOJ595" s="263"/>
      <c r="AOK595" s="263"/>
      <c r="AOL595" s="263"/>
      <c r="AOM595" s="263"/>
      <c r="AON595" s="263"/>
      <c r="AOO595" s="263"/>
      <c r="AOP595" s="263"/>
      <c r="AOQ595" s="263"/>
      <c r="AOR595" s="263"/>
      <c r="AOS595" s="263"/>
      <c r="AOT595" s="263"/>
      <c r="AOU595" s="263"/>
    </row>
    <row r="596" spans="1:1087" s="264" customFormat="1">
      <c r="A596" s="332"/>
      <c r="B596" s="328"/>
      <c r="C596" s="292"/>
      <c r="D596" s="292"/>
      <c r="E596" s="292"/>
      <c r="F596" s="333"/>
      <c r="G596" s="334"/>
      <c r="H596" s="334"/>
      <c r="I596" s="335"/>
      <c r="J596" s="292"/>
      <c r="K596" s="336"/>
      <c r="L596" s="292"/>
      <c r="N596" s="263"/>
      <c r="O596" s="263"/>
      <c r="P596" s="263"/>
      <c r="Q596" s="263"/>
      <c r="R596" s="263"/>
      <c r="S596" s="263"/>
      <c r="T596" s="263"/>
      <c r="U596" s="263"/>
      <c r="V596" s="263"/>
      <c r="W596" s="263"/>
      <c r="X596" s="263"/>
      <c r="Y596" s="263"/>
      <c r="Z596" s="263"/>
      <c r="AA596" s="263"/>
      <c r="AB596" s="263"/>
      <c r="AC596" s="263"/>
      <c r="AD596" s="263"/>
      <c r="AE596" s="263"/>
      <c r="AF596" s="263"/>
      <c r="AG596" s="263"/>
      <c r="AH596" s="263"/>
      <c r="AI596" s="263"/>
      <c r="AJ596" s="263"/>
      <c r="AK596" s="263"/>
      <c r="AL596" s="263"/>
      <c r="AM596" s="263"/>
      <c r="AN596" s="263"/>
      <c r="AO596" s="263"/>
      <c r="AP596" s="263"/>
      <c r="AQ596" s="263"/>
      <c r="AR596" s="263"/>
      <c r="AS596" s="263"/>
      <c r="AT596" s="263"/>
      <c r="AU596" s="263"/>
      <c r="AV596" s="263"/>
      <c r="AW596" s="263"/>
      <c r="AX596" s="263"/>
      <c r="AY596" s="263"/>
      <c r="AZ596" s="263"/>
      <c r="BA596" s="263"/>
      <c r="BB596" s="263"/>
      <c r="BC596" s="263"/>
      <c r="BD596" s="263"/>
      <c r="BE596" s="263"/>
      <c r="BF596" s="263"/>
      <c r="BG596" s="263"/>
      <c r="BH596" s="263"/>
      <c r="BI596" s="263"/>
      <c r="BJ596" s="263"/>
      <c r="BK596" s="263"/>
      <c r="BL596" s="263"/>
      <c r="BM596" s="263"/>
      <c r="BN596" s="263"/>
      <c r="BO596" s="263"/>
      <c r="BP596" s="263"/>
      <c r="BQ596" s="263"/>
      <c r="BR596" s="263"/>
      <c r="BS596" s="263"/>
      <c r="BT596" s="263"/>
      <c r="BU596" s="263"/>
      <c r="BV596" s="263"/>
      <c r="BW596" s="263"/>
      <c r="BX596" s="263"/>
      <c r="BY596" s="263"/>
      <c r="BZ596" s="263"/>
      <c r="CA596" s="263"/>
      <c r="CB596" s="263"/>
      <c r="CC596" s="263"/>
      <c r="CD596" s="263"/>
      <c r="CE596" s="263"/>
      <c r="CF596" s="263"/>
      <c r="CG596" s="263"/>
      <c r="CH596" s="263"/>
      <c r="CI596" s="263"/>
      <c r="CJ596" s="263"/>
      <c r="CK596" s="263"/>
      <c r="CL596" s="263"/>
      <c r="CM596" s="263"/>
      <c r="CN596" s="263"/>
      <c r="CO596" s="263"/>
      <c r="CP596" s="263"/>
      <c r="CQ596" s="263"/>
      <c r="CR596" s="263"/>
      <c r="CS596" s="263"/>
      <c r="CT596" s="263"/>
      <c r="CU596" s="263"/>
      <c r="CV596" s="263"/>
      <c r="CW596" s="263"/>
      <c r="CX596" s="263"/>
      <c r="CY596" s="263"/>
      <c r="CZ596" s="263"/>
      <c r="DA596" s="263"/>
      <c r="DB596" s="263"/>
      <c r="DC596" s="263"/>
      <c r="DD596" s="263"/>
      <c r="DE596" s="263"/>
      <c r="DF596" s="263"/>
      <c r="DG596" s="263"/>
      <c r="DH596" s="263"/>
      <c r="DI596" s="263"/>
      <c r="DJ596" s="263"/>
      <c r="DK596" s="263"/>
      <c r="DL596" s="263"/>
      <c r="DM596" s="263"/>
      <c r="DN596" s="263"/>
      <c r="DO596" s="263"/>
      <c r="DP596" s="263"/>
      <c r="DQ596" s="263"/>
      <c r="DR596" s="263"/>
      <c r="DS596" s="263"/>
      <c r="DT596" s="263"/>
      <c r="DU596" s="263"/>
      <c r="DV596" s="263"/>
      <c r="DW596" s="263"/>
      <c r="DX596" s="263"/>
      <c r="DY596" s="263"/>
      <c r="DZ596" s="263"/>
      <c r="EA596" s="263"/>
      <c r="EB596" s="263"/>
      <c r="EC596" s="263"/>
      <c r="ED596" s="263"/>
      <c r="EE596" s="263"/>
      <c r="EF596" s="263"/>
      <c r="EG596" s="263"/>
      <c r="EH596" s="263"/>
      <c r="EI596" s="263"/>
      <c r="EJ596" s="263"/>
      <c r="EK596" s="263"/>
      <c r="EL596" s="263"/>
      <c r="EM596" s="263"/>
      <c r="EN596" s="263"/>
      <c r="EO596" s="263"/>
      <c r="EP596" s="263"/>
      <c r="EQ596" s="263"/>
      <c r="ER596" s="263"/>
      <c r="ES596" s="263"/>
      <c r="ET596" s="263"/>
      <c r="EU596" s="263"/>
      <c r="EV596" s="263"/>
      <c r="EW596" s="263"/>
      <c r="EX596" s="263"/>
      <c r="EY596" s="263"/>
      <c r="EZ596" s="263"/>
      <c r="FA596" s="263"/>
      <c r="FB596" s="263"/>
      <c r="FC596" s="263"/>
      <c r="FD596" s="263"/>
      <c r="FE596" s="263"/>
      <c r="FF596" s="263"/>
      <c r="FG596" s="263"/>
      <c r="FH596" s="263"/>
      <c r="FI596" s="263"/>
      <c r="FJ596" s="263"/>
      <c r="FK596" s="263"/>
      <c r="FL596" s="263"/>
      <c r="FM596" s="263"/>
      <c r="FN596" s="263"/>
      <c r="FO596" s="263"/>
      <c r="FP596" s="263"/>
      <c r="FQ596" s="263"/>
      <c r="FR596" s="263"/>
      <c r="FS596" s="263"/>
      <c r="FT596" s="263"/>
      <c r="FU596" s="263"/>
      <c r="FV596" s="263"/>
      <c r="FW596" s="263"/>
      <c r="FX596" s="263"/>
      <c r="FY596" s="263"/>
      <c r="FZ596" s="263"/>
      <c r="GA596" s="263"/>
      <c r="GB596" s="263"/>
      <c r="GC596" s="263"/>
      <c r="GD596" s="263"/>
      <c r="GE596" s="263"/>
      <c r="GF596" s="263"/>
      <c r="GG596" s="263"/>
      <c r="GH596" s="263"/>
      <c r="GI596" s="263"/>
      <c r="GJ596" s="263"/>
      <c r="GK596" s="263"/>
      <c r="GL596" s="263"/>
      <c r="GM596" s="263"/>
      <c r="GN596" s="263"/>
      <c r="GO596" s="263"/>
      <c r="GP596" s="263"/>
      <c r="GQ596" s="263"/>
      <c r="GR596" s="263"/>
      <c r="GS596" s="263"/>
      <c r="GT596" s="263"/>
      <c r="GU596" s="263"/>
      <c r="GV596" s="263"/>
      <c r="GW596" s="263"/>
      <c r="GX596" s="263"/>
      <c r="GY596" s="263"/>
      <c r="GZ596" s="263"/>
      <c r="HA596" s="263"/>
      <c r="HB596" s="263"/>
      <c r="HC596" s="263"/>
      <c r="HD596" s="263"/>
      <c r="HE596" s="263"/>
      <c r="HF596" s="263"/>
      <c r="HG596" s="263"/>
      <c r="HH596" s="263"/>
      <c r="HI596" s="263"/>
      <c r="HJ596" s="263"/>
      <c r="HK596" s="263"/>
      <c r="HL596" s="263"/>
      <c r="HM596" s="263"/>
      <c r="HN596" s="263"/>
      <c r="HO596" s="263"/>
      <c r="HP596" s="263"/>
      <c r="HQ596" s="263"/>
      <c r="HR596" s="263"/>
      <c r="HS596" s="263"/>
      <c r="HT596" s="263"/>
      <c r="HU596" s="263"/>
      <c r="HV596" s="263"/>
      <c r="HW596" s="263"/>
      <c r="HX596" s="263"/>
      <c r="HY596" s="263"/>
      <c r="HZ596" s="263"/>
      <c r="IA596" s="263"/>
      <c r="IB596" s="263"/>
      <c r="IC596" s="263"/>
      <c r="ID596" s="263"/>
      <c r="IE596" s="263"/>
      <c r="IF596" s="263"/>
      <c r="IG596" s="263"/>
      <c r="IH596" s="263"/>
      <c r="II596" s="263"/>
      <c r="IJ596" s="263"/>
      <c r="IK596" s="263"/>
      <c r="IL596" s="263"/>
      <c r="IM596" s="263"/>
      <c r="IN596" s="263"/>
      <c r="IO596" s="263"/>
      <c r="IP596" s="263"/>
      <c r="IQ596" s="263"/>
      <c r="IR596" s="263"/>
      <c r="IS596" s="263"/>
      <c r="IT596" s="263"/>
      <c r="IU596" s="263"/>
      <c r="IV596" s="263"/>
      <c r="IW596" s="263"/>
      <c r="IX596" s="263"/>
      <c r="IY596" s="263"/>
      <c r="IZ596" s="263"/>
      <c r="JA596" s="263"/>
      <c r="JB596" s="263"/>
      <c r="JC596" s="263"/>
      <c r="JD596" s="263"/>
      <c r="JE596" s="263"/>
      <c r="JF596" s="263"/>
      <c r="JG596" s="263"/>
      <c r="JH596" s="263"/>
      <c r="JI596" s="263"/>
      <c r="JJ596" s="263"/>
      <c r="JK596" s="263"/>
      <c r="JL596" s="263"/>
      <c r="JM596" s="263"/>
      <c r="JN596" s="263"/>
      <c r="JO596" s="263"/>
      <c r="JP596" s="263"/>
      <c r="JQ596" s="263"/>
      <c r="JR596" s="263"/>
      <c r="JS596" s="263"/>
      <c r="JT596" s="263"/>
      <c r="JU596" s="263"/>
      <c r="JV596" s="263"/>
      <c r="JW596" s="263"/>
      <c r="JX596" s="263"/>
      <c r="JY596" s="263"/>
      <c r="JZ596" s="263"/>
      <c r="KA596" s="263"/>
      <c r="KB596" s="263"/>
      <c r="KC596" s="263"/>
      <c r="KD596" s="263"/>
      <c r="KE596" s="263"/>
      <c r="KF596" s="263"/>
      <c r="KG596" s="263"/>
      <c r="KH596" s="263"/>
      <c r="KI596" s="263"/>
      <c r="KJ596" s="263"/>
      <c r="KK596" s="263"/>
      <c r="KL596" s="263"/>
      <c r="KM596" s="263"/>
      <c r="KN596" s="263"/>
      <c r="KO596" s="263"/>
      <c r="KP596" s="263"/>
      <c r="KQ596" s="263"/>
      <c r="KR596" s="263"/>
      <c r="KS596" s="263"/>
      <c r="KT596" s="263"/>
      <c r="KU596" s="263"/>
      <c r="KV596" s="263"/>
      <c r="KW596" s="263"/>
      <c r="KX596" s="263"/>
      <c r="KY596" s="263"/>
      <c r="KZ596" s="263"/>
      <c r="LA596" s="263"/>
      <c r="LB596" s="263"/>
      <c r="LC596" s="263"/>
      <c r="LD596" s="263"/>
      <c r="LE596" s="263"/>
      <c r="LF596" s="263"/>
      <c r="LG596" s="263"/>
      <c r="LH596" s="263"/>
      <c r="LI596" s="263"/>
      <c r="LJ596" s="263"/>
      <c r="LK596" s="263"/>
      <c r="LL596" s="263"/>
      <c r="LM596" s="263"/>
      <c r="LN596" s="263"/>
      <c r="LO596" s="263"/>
      <c r="LP596" s="263"/>
      <c r="LQ596" s="263"/>
      <c r="LR596" s="263"/>
      <c r="LS596" s="263"/>
      <c r="LT596" s="263"/>
      <c r="LU596" s="263"/>
      <c r="LV596" s="263"/>
      <c r="LW596" s="263"/>
      <c r="LX596" s="263"/>
      <c r="LY596" s="263"/>
      <c r="LZ596" s="263"/>
      <c r="MA596" s="263"/>
      <c r="MB596" s="263"/>
      <c r="MC596" s="263"/>
      <c r="MD596" s="263"/>
      <c r="ME596" s="263"/>
      <c r="MF596" s="263"/>
      <c r="MG596" s="263"/>
      <c r="MH596" s="263"/>
      <c r="MI596" s="263"/>
      <c r="MJ596" s="263"/>
      <c r="MK596" s="263"/>
      <c r="ML596" s="263"/>
      <c r="MM596" s="263"/>
      <c r="MN596" s="263"/>
      <c r="MO596" s="263"/>
      <c r="MP596" s="263"/>
      <c r="MQ596" s="263"/>
      <c r="MR596" s="263"/>
      <c r="MS596" s="263"/>
      <c r="MT596" s="263"/>
      <c r="MU596" s="263"/>
      <c r="MV596" s="263"/>
      <c r="MW596" s="263"/>
      <c r="MX596" s="263"/>
      <c r="MY596" s="263"/>
      <c r="MZ596" s="263"/>
      <c r="NA596" s="263"/>
      <c r="NB596" s="263"/>
      <c r="NC596" s="263"/>
      <c r="ND596" s="263"/>
      <c r="NE596" s="263"/>
      <c r="NF596" s="263"/>
      <c r="NG596" s="263"/>
      <c r="NH596" s="263"/>
      <c r="NI596" s="263"/>
      <c r="NJ596" s="263"/>
      <c r="NK596" s="263"/>
      <c r="NL596" s="263"/>
      <c r="NM596" s="263"/>
      <c r="NN596" s="263"/>
      <c r="NO596" s="263"/>
      <c r="NP596" s="263"/>
      <c r="NQ596" s="263"/>
      <c r="NR596" s="263"/>
      <c r="NS596" s="263"/>
      <c r="NT596" s="263"/>
      <c r="NU596" s="263"/>
      <c r="NV596" s="263"/>
      <c r="NW596" s="263"/>
      <c r="NX596" s="263"/>
      <c r="NY596" s="263"/>
      <c r="NZ596" s="263"/>
      <c r="OA596" s="263"/>
      <c r="OB596" s="263"/>
      <c r="OC596" s="263"/>
      <c r="OD596" s="263"/>
      <c r="OE596" s="263"/>
      <c r="OF596" s="263"/>
      <c r="OG596" s="263"/>
      <c r="OH596" s="263"/>
      <c r="OI596" s="263"/>
      <c r="OJ596" s="263"/>
      <c r="OK596" s="263"/>
      <c r="OL596" s="263"/>
      <c r="OM596" s="263"/>
      <c r="ON596" s="263"/>
      <c r="OO596" s="263"/>
      <c r="OP596" s="263"/>
      <c r="OQ596" s="263"/>
      <c r="OR596" s="263"/>
      <c r="OS596" s="263"/>
      <c r="OT596" s="263"/>
      <c r="OU596" s="263"/>
      <c r="OV596" s="263"/>
      <c r="OW596" s="263"/>
      <c r="OX596" s="263"/>
      <c r="OY596" s="263"/>
      <c r="OZ596" s="263"/>
      <c r="PA596" s="263"/>
      <c r="PB596" s="263"/>
      <c r="PC596" s="263"/>
      <c r="PD596" s="263"/>
      <c r="PE596" s="263"/>
      <c r="PF596" s="263"/>
      <c r="PG596" s="263"/>
      <c r="PH596" s="263"/>
      <c r="PI596" s="263"/>
      <c r="PJ596" s="263"/>
      <c r="PK596" s="263"/>
      <c r="PL596" s="263"/>
      <c r="PM596" s="263"/>
      <c r="PN596" s="263"/>
      <c r="PO596" s="263"/>
      <c r="PP596" s="263"/>
      <c r="PQ596" s="263"/>
      <c r="PR596" s="263"/>
      <c r="PS596" s="263"/>
      <c r="PT596" s="263"/>
      <c r="PU596" s="263"/>
      <c r="PV596" s="263"/>
      <c r="PW596" s="263"/>
      <c r="PX596" s="263"/>
      <c r="PY596" s="263"/>
      <c r="PZ596" s="263"/>
      <c r="QA596" s="263"/>
      <c r="QB596" s="263"/>
      <c r="QC596" s="263"/>
      <c r="QD596" s="263"/>
      <c r="QE596" s="263"/>
      <c r="QF596" s="263"/>
      <c r="QG596" s="263"/>
      <c r="QH596" s="263"/>
      <c r="QI596" s="263"/>
      <c r="QJ596" s="263"/>
      <c r="QK596" s="263"/>
      <c r="QL596" s="263"/>
      <c r="QM596" s="263"/>
      <c r="QN596" s="263"/>
      <c r="QO596" s="263"/>
      <c r="QP596" s="263"/>
      <c r="QQ596" s="263"/>
      <c r="QR596" s="263"/>
      <c r="QS596" s="263"/>
      <c r="QT596" s="263"/>
      <c r="QU596" s="263"/>
      <c r="QV596" s="263"/>
      <c r="QW596" s="263"/>
      <c r="QX596" s="263"/>
      <c r="QY596" s="263"/>
      <c r="QZ596" s="263"/>
      <c r="RA596" s="263"/>
      <c r="RB596" s="263"/>
      <c r="RC596" s="263"/>
      <c r="RD596" s="263"/>
      <c r="RE596" s="263"/>
      <c r="RF596" s="263"/>
      <c r="RG596" s="263"/>
      <c r="RH596" s="263"/>
      <c r="RI596" s="263"/>
      <c r="RJ596" s="263"/>
      <c r="RK596" s="263"/>
      <c r="RL596" s="263"/>
      <c r="RM596" s="263"/>
      <c r="RN596" s="263"/>
      <c r="RO596" s="263"/>
      <c r="RP596" s="263"/>
      <c r="RQ596" s="263"/>
      <c r="RR596" s="263"/>
      <c r="RS596" s="263"/>
      <c r="RT596" s="263"/>
      <c r="RU596" s="263"/>
      <c r="RV596" s="263"/>
      <c r="RW596" s="263"/>
      <c r="RX596" s="263"/>
      <c r="RY596" s="263"/>
      <c r="RZ596" s="263"/>
      <c r="SA596" s="263"/>
      <c r="SB596" s="263"/>
      <c r="SC596" s="263"/>
      <c r="SD596" s="263"/>
      <c r="SE596" s="263"/>
      <c r="SF596" s="263"/>
      <c r="SG596" s="263"/>
      <c r="SH596" s="263"/>
      <c r="SI596" s="263"/>
      <c r="SJ596" s="263"/>
      <c r="SK596" s="263"/>
      <c r="SL596" s="263"/>
      <c r="SM596" s="263"/>
      <c r="SN596" s="263"/>
      <c r="SO596" s="263"/>
      <c r="SP596" s="263"/>
      <c r="SQ596" s="263"/>
      <c r="SR596" s="263"/>
      <c r="SS596" s="263"/>
      <c r="ST596" s="263"/>
      <c r="SU596" s="263"/>
      <c r="SV596" s="263"/>
      <c r="SW596" s="263"/>
      <c r="SX596" s="263"/>
      <c r="SY596" s="263"/>
      <c r="SZ596" s="263"/>
      <c r="TA596" s="263"/>
      <c r="TB596" s="263"/>
      <c r="TC596" s="263"/>
      <c r="TD596" s="263"/>
      <c r="TE596" s="263"/>
      <c r="TF596" s="263"/>
      <c r="TG596" s="263"/>
      <c r="TH596" s="263"/>
      <c r="TI596" s="263"/>
      <c r="TJ596" s="263"/>
      <c r="TK596" s="263"/>
      <c r="TL596" s="263"/>
      <c r="TM596" s="263"/>
      <c r="TN596" s="263"/>
      <c r="TO596" s="263"/>
      <c r="TP596" s="263"/>
      <c r="TQ596" s="263"/>
      <c r="TR596" s="263"/>
      <c r="TS596" s="263"/>
      <c r="TT596" s="263"/>
      <c r="TU596" s="263"/>
      <c r="TV596" s="263"/>
      <c r="TW596" s="263"/>
      <c r="TX596" s="263"/>
      <c r="TY596" s="263"/>
      <c r="TZ596" s="263"/>
      <c r="UA596" s="263"/>
      <c r="UB596" s="263"/>
      <c r="UC596" s="263"/>
      <c r="UD596" s="263"/>
      <c r="UE596" s="263"/>
      <c r="UF596" s="263"/>
      <c r="UG596" s="263"/>
      <c r="UH596" s="263"/>
      <c r="UI596" s="263"/>
      <c r="UJ596" s="263"/>
      <c r="UK596" s="263"/>
      <c r="UL596" s="263"/>
      <c r="UM596" s="263"/>
      <c r="UN596" s="263"/>
      <c r="UO596" s="263"/>
      <c r="UP596" s="263"/>
      <c r="UQ596" s="263"/>
      <c r="UR596" s="263"/>
      <c r="US596" s="263"/>
      <c r="UT596" s="263"/>
      <c r="UU596" s="263"/>
      <c r="UV596" s="263"/>
      <c r="UW596" s="263"/>
      <c r="UX596" s="263"/>
      <c r="UY596" s="263"/>
      <c r="UZ596" s="263"/>
      <c r="VA596" s="263"/>
      <c r="VB596" s="263"/>
      <c r="VC596" s="263"/>
      <c r="VD596" s="263"/>
      <c r="VE596" s="263"/>
      <c r="VF596" s="263"/>
      <c r="VG596" s="263"/>
      <c r="VH596" s="263"/>
      <c r="VI596" s="263"/>
      <c r="VJ596" s="263"/>
      <c r="VK596" s="263"/>
      <c r="VL596" s="263"/>
      <c r="VM596" s="263"/>
      <c r="VN596" s="263"/>
      <c r="VO596" s="263"/>
      <c r="VP596" s="263"/>
      <c r="VQ596" s="263"/>
      <c r="VR596" s="263"/>
      <c r="VS596" s="263"/>
      <c r="VT596" s="263"/>
      <c r="VU596" s="263"/>
      <c r="VV596" s="263"/>
      <c r="VW596" s="263"/>
      <c r="VX596" s="263"/>
      <c r="VY596" s="263"/>
      <c r="VZ596" s="263"/>
      <c r="WA596" s="263"/>
      <c r="WB596" s="263"/>
      <c r="WC596" s="263"/>
      <c r="WD596" s="263"/>
      <c r="WE596" s="263"/>
      <c r="WF596" s="263"/>
      <c r="WG596" s="263"/>
      <c r="WH596" s="263"/>
      <c r="WI596" s="263"/>
      <c r="WJ596" s="263"/>
      <c r="WK596" s="263"/>
      <c r="WL596" s="263"/>
      <c r="WM596" s="263"/>
      <c r="WN596" s="263"/>
      <c r="WO596" s="263"/>
      <c r="WP596" s="263"/>
      <c r="WQ596" s="263"/>
      <c r="WR596" s="263"/>
      <c r="WS596" s="263"/>
      <c r="WT596" s="263"/>
      <c r="WU596" s="263"/>
      <c r="WV596" s="263"/>
      <c r="WW596" s="263"/>
      <c r="WX596" s="263"/>
      <c r="WY596" s="263"/>
      <c r="WZ596" s="263"/>
      <c r="XA596" s="263"/>
      <c r="XB596" s="263"/>
      <c r="XC596" s="263"/>
      <c r="XD596" s="263"/>
      <c r="XE596" s="263"/>
      <c r="XF596" s="263"/>
      <c r="XG596" s="263"/>
      <c r="XH596" s="263"/>
      <c r="XI596" s="263"/>
      <c r="XJ596" s="263"/>
      <c r="XK596" s="263"/>
      <c r="XL596" s="263"/>
      <c r="XM596" s="263"/>
      <c r="XN596" s="263"/>
      <c r="XO596" s="263"/>
      <c r="XP596" s="263"/>
      <c r="XQ596" s="263"/>
      <c r="XR596" s="263"/>
      <c r="XS596" s="263"/>
      <c r="XT596" s="263"/>
      <c r="XU596" s="263"/>
      <c r="XV596" s="263"/>
      <c r="XW596" s="263"/>
      <c r="XX596" s="263"/>
      <c r="XY596" s="263"/>
      <c r="XZ596" s="263"/>
      <c r="YA596" s="263"/>
      <c r="YB596" s="263"/>
      <c r="YC596" s="263"/>
      <c r="YD596" s="263"/>
      <c r="YE596" s="263"/>
      <c r="YF596" s="263"/>
      <c r="YG596" s="263"/>
      <c r="YH596" s="263"/>
      <c r="YI596" s="263"/>
      <c r="YJ596" s="263"/>
      <c r="YK596" s="263"/>
      <c r="YL596" s="263"/>
      <c r="YM596" s="263"/>
      <c r="YN596" s="263"/>
      <c r="YO596" s="263"/>
      <c r="YP596" s="263"/>
      <c r="YQ596" s="263"/>
      <c r="YR596" s="263"/>
      <c r="YS596" s="263"/>
      <c r="YT596" s="263"/>
      <c r="YU596" s="263"/>
      <c r="YV596" s="263"/>
      <c r="YW596" s="263"/>
      <c r="YX596" s="263"/>
      <c r="YY596" s="263"/>
      <c r="YZ596" s="263"/>
      <c r="ZA596" s="263"/>
      <c r="ZB596" s="263"/>
      <c r="ZC596" s="263"/>
      <c r="ZD596" s="263"/>
      <c r="ZE596" s="263"/>
      <c r="ZF596" s="263"/>
      <c r="ZG596" s="263"/>
      <c r="ZH596" s="263"/>
      <c r="ZI596" s="263"/>
      <c r="ZJ596" s="263"/>
      <c r="ZK596" s="263"/>
      <c r="ZL596" s="263"/>
      <c r="ZM596" s="263"/>
      <c r="ZN596" s="263"/>
      <c r="ZO596" s="263"/>
      <c r="ZP596" s="263"/>
      <c r="ZQ596" s="263"/>
      <c r="ZR596" s="263"/>
      <c r="ZS596" s="263"/>
      <c r="ZT596" s="263"/>
      <c r="ZU596" s="263"/>
      <c r="ZV596" s="263"/>
      <c r="ZW596" s="263"/>
      <c r="ZX596" s="263"/>
      <c r="ZY596" s="263"/>
      <c r="ZZ596" s="263"/>
      <c r="AAA596" s="263"/>
      <c r="AAB596" s="263"/>
      <c r="AAC596" s="263"/>
      <c r="AAD596" s="263"/>
      <c r="AAE596" s="263"/>
      <c r="AAF596" s="263"/>
      <c r="AAG596" s="263"/>
      <c r="AAH596" s="263"/>
      <c r="AAI596" s="263"/>
      <c r="AAJ596" s="263"/>
      <c r="AAK596" s="263"/>
      <c r="AAL596" s="263"/>
      <c r="AAM596" s="263"/>
      <c r="AAN596" s="263"/>
      <c r="AAO596" s="263"/>
      <c r="AAP596" s="263"/>
      <c r="AAQ596" s="263"/>
      <c r="AAR596" s="263"/>
      <c r="AAS596" s="263"/>
      <c r="AAT596" s="263"/>
      <c r="AAU596" s="263"/>
      <c r="AAV596" s="263"/>
      <c r="AAW596" s="263"/>
      <c r="AAX596" s="263"/>
      <c r="AAY596" s="263"/>
      <c r="AAZ596" s="263"/>
      <c r="ABA596" s="263"/>
      <c r="ABB596" s="263"/>
      <c r="ABC596" s="263"/>
      <c r="ABD596" s="263"/>
      <c r="ABE596" s="263"/>
      <c r="ABF596" s="263"/>
      <c r="ABG596" s="263"/>
      <c r="ABH596" s="263"/>
      <c r="ABI596" s="263"/>
      <c r="ABJ596" s="263"/>
      <c r="ABK596" s="263"/>
      <c r="ABL596" s="263"/>
      <c r="ABM596" s="263"/>
      <c r="ABN596" s="263"/>
      <c r="ABO596" s="263"/>
      <c r="ABP596" s="263"/>
      <c r="ABQ596" s="263"/>
      <c r="ABR596" s="263"/>
      <c r="ABS596" s="263"/>
      <c r="ABT596" s="263"/>
      <c r="ABU596" s="263"/>
      <c r="ABV596" s="263"/>
      <c r="ABW596" s="263"/>
      <c r="ABX596" s="263"/>
      <c r="ABY596" s="263"/>
      <c r="ABZ596" s="263"/>
      <c r="ACA596" s="263"/>
      <c r="ACB596" s="263"/>
      <c r="ACC596" s="263"/>
      <c r="ACD596" s="263"/>
      <c r="ACE596" s="263"/>
      <c r="ACF596" s="263"/>
      <c r="ACG596" s="263"/>
      <c r="ACH596" s="263"/>
      <c r="ACI596" s="263"/>
      <c r="ACJ596" s="263"/>
      <c r="ACK596" s="263"/>
      <c r="ACL596" s="263"/>
      <c r="ACM596" s="263"/>
      <c r="ACN596" s="263"/>
      <c r="ACO596" s="263"/>
      <c r="ACP596" s="263"/>
      <c r="ACQ596" s="263"/>
      <c r="ACR596" s="263"/>
      <c r="ACS596" s="263"/>
      <c r="ACT596" s="263"/>
      <c r="ACU596" s="263"/>
      <c r="ACV596" s="263"/>
      <c r="ACW596" s="263"/>
      <c r="ACX596" s="263"/>
      <c r="ACY596" s="263"/>
      <c r="ACZ596" s="263"/>
      <c r="ADA596" s="263"/>
      <c r="ADB596" s="263"/>
      <c r="ADC596" s="263"/>
      <c r="ADD596" s="263"/>
      <c r="ADE596" s="263"/>
      <c r="ADF596" s="263"/>
      <c r="ADG596" s="263"/>
      <c r="ADH596" s="263"/>
      <c r="ADI596" s="263"/>
      <c r="ADJ596" s="263"/>
      <c r="ADK596" s="263"/>
      <c r="ADL596" s="263"/>
      <c r="ADM596" s="263"/>
      <c r="ADN596" s="263"/>
      <c r="ADO596" s="263"/>
      <c r="ADP596" s="263"/>
      <c r="ADQ596" s="263"/>
      <c r="ADR596" s="263"/>
      <c r="ADS596" s="263"/>
      <c r="ADT596" s="263"/>
      <c r="ADU596" s="263"/>
      <c r="ADV596" s="263"/>
      <c r="ADW596" s="263"/>
      <c r="ADX596" s="263"/>
      <c r="ADY596" s="263"/>
      <c r="ADZ596" s="263"/>
      <c r="AEA596" s="263"/>
      <c r="AEB596" s="263"/>
      <c r="AEC596" s="263"/>
      <c r="AED596" s="263"/>
      <c r="AEE596" s="263"/>
      <c r="AEF596" s="263"/>
      <c r="AEG596" s="263"/>
      <c r="AEH596" s="263"/>
      <c r="AEI596" s="263"/>
      <c r="AEJ596" s="263"/>
      <c r="AEK596" s="263"/>
      <c r="AEL596" s="263"/>
      <c r="AEM596" s="263"/>
      <c r="AEN596" s="263"/>
      <c r="AEO596" s="263"/>
      <c r="AEP596" s="263"/>
      <c r="AEQ596" s="263"/>
      <c r="AER596" s="263"/>
      <c r="AES596" s="263"/>
      <c r="AET596" s="263"/>
      <c r="AEU596" s="263"/>
      <c r="AEV596" s="263"/>
      <c r="AEW596" s="263"/>
      <c r="AEX596" s="263"/>
      <c r="AEY596" s="263"/>
      <c r="AEZ596" s="263"/>
      <c r="AFA596" s="263"/>
      <c r="AFB596" s="263"/>
      <c r="AFC596" s="263"/>
      <c r="AFD596" s="263"/>
      <c r="AFE596" s="263"/>
      <c r="AFF596" s="263"/>
      <c r="AFG596" s="263"/>
      <c r="AFH596" s="263"/>
      <c r="AFI596" s="263"/>
      <c r="AFJ596" s="263"/>
      <c r="AFK596" s="263"/>
      <c r="AFL596" s="263"/>
      <c r="AFM596" s="263"/>
      <c r="AFN596" s="263"/>
      <c r="AFO596" s="263"/>
      <c r="AFP596" s="263"/>
      <c r="AFQ596" s="263"/>
      <c r="AFR596" s="263"/>
      <c r="AFS596" s="263"/>
      <c r="AFT596" s="263"/>
      <c r="AFU596" s="263"/>
      <c r="AFV596" s="263"/>
      <c r="AFW596" s="263"/>
      <c r="AFX596" s="263"/>
      <c r="AFY596" s="263"/>
      <c r="AFZ596" s="263"/>
      <c r="AGA596" s="263"/>
      <c r="AGB596" s="263"/>
      <c r="AGC596" s="263"/>
      <c r="AGD596" s="263"/>
      <c r="AGE596" s="263"/>
      <c r="AGF596" s="263"/>
      <c r="AGG596" s="263"/>
      <c r="AGH596" s="263"/>
      <c r="AGI596" s="263"/>
      <c r="AGJ596" s="263"/>
      <c r="AGK596" s="263"/>
      <c r="AGL596" s="263"/>
      <c r="AGM596" s="263"/>
      <c r="AGN596" s="263"/>
      <c r="AGO596" s="263"/>
      <c r="AGP596" s="263"/>
      <c r="AGQ596" s="263"/>
      <c r="AGR596" s="263"/>
      <c r="AGS596" s="263"/>
      <c r="AGT596" s="263"/>
      <c r="AGU596" s="263"/>
      <c r="AGV596" s="263"/>
      <c r="AGW596" s="263"/>
      <c r="AGX596" s="263"/>
      <c r="AGY596" s="263"/>
      <c r="AGZ596" s="263"/>
      <c r="AHA596" s="263"/>
      <c r="AHB596" s="263"/>
      <c r="AHC596" s="263"/>
      <c r="AHD596" s="263"/>
      <c r="AHE596" s="263"/>
      <c r="AHF596" s="263"/>
      <c r="AHG596" s="263"/>
      <c r="AHH596" s="263"/>
      <c r="AHI596" s="263"/>
      <c r="AHJ596" s="263"/>
      <c r="AHK596" s="263"/>
      <c r="AHL596" s="263"/>
      <c r="AHM596" s="263"/>
      <c r="AHN596" s="263"/>
      <c r="AHO596" s="263"/>
      <c r="AHP596" s="263"/>
      <c r="AHQ596" s="263"/>
      <c r="AHR596" s="263"/>
      <c r="AHS596" s="263"/>
      <c r="AHT596" s="263"/>
      <c r="AHU596" s="263"/>
      <c r="AHV596" s="263"/>
      <c r="AHW596" s="263"/>
      <c r="AHX596" s="263"/>
      <c r="AHY596" s="263"/>
      <c r="AHZ596" s="263"/>
      <c r="AIA596" s="263"/>
      <c r="AIB596" s="263"/>
      <c r="AIC596" s="263"/>
      <c r="AID596" s="263"/>
      <c r="AIE596" s="263"/>
      <c r="AIF596" s="263"/>
      <c r="AIG596" s="263"/>
      <c r="AIH596" s="263"/>
      <c r="AII596" s="263"/>
      <c r="AIJ596" s="263"/>
      <c r="AIK596" s="263"/>
      <c r="AIL596" s="263"/>
      <c r="AIM596" s="263"/>
      <c r="AIN596" s="263"/>
      <c r="AIO596" s="263"/>
      <c r="AIP596" s="263"/>
      <c r="AIQ596" s="263"/>
      <c r="AIR596" s="263"/>
      <c r="AIS596" s="263"/>
      <c r="AIT596" s="263"/>
      <c r="AIU596" s="263"/>
      <c r="AIV596" s="263"/>
      <c r="AIW596" s="263"/>
      <c r="AIX596" s="263"/>
      <c r="AIY596" s="263"/>
      <c r="AIZ596" s="263"/>
      <c r="AJA596" s="263"/>
      <c r="AJB596" s="263"/>
      <c r="AJC596" s="263"/>
      <c r="AJD596" s="263"/>
      <c r="AJE596" s="263"/>
      <c r="AJF596" s="263"/>
      <c r="AJG596" s="263"/>
      <c r="AJH596" s="263"/>
      <c r="AJI596" s="263"/>
      <c r="AJJ596" s="263"/>
      <c r="AJK596" s="263"/>
      <c r="AJL596" s="263"/>
      <c r="AJM596" s="263"/>
      <c r="AJN596" s="263"/>
      <c r="AJO596" s="263"/>
      <c r="AJP596" s="263"/>
      <c r="AJQ596" s="263"/>
      <c r="AJR596" s="263"/>
      <c r="AJS596" s="263"/>
      <c r="AJT596" s="263"/>
      <c r="AJU596" s="263"/>
      <c r="AJV596" s="263"/>
      <c r="AJW596" s="263"/>
      <c r="AJX596" s="263"/>
      <c r="AJY596" s="263"/>
      <c r="AJZ596" s="263"/>
      <c r="AKA596" s="263"/>
      <c r="AKB596" s="263"/>
      <c r="AKC596" s="263"/>
      <c r="AKD596" s="263"/>
      <c r="AKE596" s="263"/>
      <c r="AKF596" s="263"/>
      <c r="AKG596" s="263"/>
      <c r="AKH596" s="263"/>
      <c r="AKI596" s="263"/>
      <c r="AKJ596" s="263"/>
      <c r="AKK596" s="263"/>
      <c r="AKL596" s="263"/>
      <c r="AKM596" s="263"/>
      <c r="AKN596" s="263"/>
      <c r="AKO596" s="263"/>
      <c r="AKP596" s="263"/>
      <c r="AKQ596" s="263"/>
      <c r="AKR596" s="263"/>
      <c r="AKS596" s="263"/>
      <c r="AKT596" s="263"/>
      <c r="AKU596" s="263"/>
      <c r="AKV596" s="263"/>
      <c r="AKW596" s="263"/>
      <c r="AKX596" s="263"/>
      <c r="AKY596" s="263"/>
      <c r="AKZ596" s="263"/>
      <c r="ALA596" s="263"/>
      <c r="ALB596" s="263"/>
      <c r="ALC596" s="263"/>
      <c r="ALD596" s="263"/>
      <c r="ALE596" s="263"/>
      <c r="ALF596" s="263"/>
      <c r="ALG596" s="263"/>
      <c r="ALH596" s="263"/>
      <c r="ALI596" s="263"/>
      <c r="ALJ596" s="263"/>
      <c r="ALK596" s="263"/>
      <c r="ALL596" s="263"/>
      <c r="ALM596" s="263"/>
      <c r="ALN596" s="263"/>
      <c r="ALO596" s="263"/>
      <c r="ALP596" s="263"/>
      <c r="ALQ596" s="263"/>
      <c r="ALR596" s="263"/>
      <c r="ALS596" s="263"/>
      <c r="ALT596" s="263"/>
      <c r="ALU596" s="263"/>
      <c r="ALV596" s="263"/>
      <c r="ALW596" s="263"/>
      <c r="ALX596" s="263"/>
      <c r="ALY596" s="263"/>
      <c r="ALZ596" s="263"/>
      <c r="AMA596" s="263"/>
      <c r="AMB596" s="263"/>
      <c r="AMC596" s="263"/>
      <c r="AMD596" s="263"/>
      <c r="AME596" s="263"/>
      <c r="AMF596" s="263"/>
      <c r="AMG596" s="263"/>
      <c r="AMH596" s="263"/>
      <c r="AMI596" s="263"/>
      <c r="AMJ596" s="263"/>
      <c r="AMK596" s="263"/>
      <c r="AML596" s="263"/>
      <c r="AMM596" s="263"/>
      <c r="AMN596" s="263"/>
      <c r="AMO596" s="263"/>
      <c r="AMP596" s="263"/>
      <c r="AMQ596" s="263"/>
      <c r="AMR596" s="263"/>
      <c r="AMS596" s="263"/>
      <c r="AMT596" s="263"/>
      <c r="AMU596" s="263"/>
      <c r="AMV596" s="263"/>
      <c r="AMW596" s="263"/>
      <c r="AMX596" s="263"/>
      <c r="AMY596" s="263"/>
      <c r="AMZ596" s="263"/>
      <c r="ANA596" s="263"/>
      <c r="ANB596" s="263"/>
      <c r="ANC596" s="263"/>
      <c r="AND596" s="263"/>
      <c r="ANE596" s="263"/>
      <c r="ANF596" s="263"/>
      <c r="ANG596" s="263"/>
      <c r="ANH596" s="263"/>
      <c r="ANI596" s="263"/>
      <c r="ANJ596" s="263"/>
      <c r="ANK596" s="263"/>
      <c r="ANL596" s="263"/>
      <c r="ANM596" s="263"/>
      <c r="ANN596" s="263"/>
      <c r="ANO596" s="263"/>
      <c r="ANP596" s="263"/>
      <c r="ANQ596" s="263"/>
      <c r="ANR596" s="263"/>
      <c r="ANS596" s="263"/>
      <c r="ANT596" s="263"/>
      <c r="ANU596" s="263"/>
      <c r="ANV596" s="263"/>
      <c r="ANW596" s="263"/>
      <c r="ANX596" s="263"/>
      <c r="ANY596" s="263"/>
      <c r="ANZ596" s="263"/>
      <c r="AOA596" s="263"/>
      <c r="AOB596" s="263"/>
      <c r="AOC596" s="263"/>
      <c r="AOD596" s="263"/>
      <c r="AOE596" s="263"/>
      <c r="AOF596" s="263"/>
      <c r="AOG596" s="263"/>
      <c r="AOH596" s="263"/>
      <c r="AOI596" s="263"/>
      <c r="AOJ596" s="263"/>
      <c r="AOK596" s="263"/>
      <c r="AOL596" s="263"/>
      <c r="AOM596" s="263"/>
      <c r="AON596" s="263"/>
      <c r="AOO596" s="263"/>
      <c r="AOP596" s="263"/>
      <c r="AOQ596" s="263"/>
      <c r="AOR596" s="263"/>
      <c r="AOS596" s="263"/>
      <c r="AOT596" s="263"/>
      <c r="AOU596" s="263"/>
    </row>
    <row r="597" spans="1:1087" s="264" customFormat="1">
      <c r="A597" s="332"/>
      <c r="B597" s="328"/>
      <c r="C597" s="292"/>
      <c r="D597" s="292"/>
      <c r="E597" s="292"/>
      <c r="F597" s="333"/>
      <c r="G597" s="334"/>
      <c r="H597" s="334"/>
      <c r="I597" s="335"/>
      <c r="J597" s="292"/>
      <c r="K597" s="336"/>
      <c r="L597" s="292"/>
      <c r="N597" s="263"/>
      <c r="O597" s="263"/>
      <c r="P597" s="263"/>
      <c r="Q597" s="263"/>
      <c r="R597" s="263"/>
      <c r="S597" s="263"/>
      <c r="T597" s="263"/>
      <c r="U597" s="263"/>
      <c r="V597" s="263"/>
      <c r="W597" s="263"/>
      <c r="X597" s="263"/>
      <c r="Y597" s="263"/>
      <c r="Z597" s="263"/>
      <c r="AA597" s="263"/>
      <c r="AB597" s="263"/>
      <c r="AC597" s="263"/>
      <c r="AD597" s="263"/>
      <c r="AE597" s="263"/>
      <c r="AF597" s="263"/>
      <c r="AG597" s="263"/>
      <c r="AH597" s="263"/>
      <c r="AI597" s="263"/>
      <c r="AJ597" s="263"/>
      <c r="AK597" s="263"/>
      <c r="AL597" s="263"/>
      <c r="AM597" s="263"/>
      <c r="AN597" s="263"/>
      <c r="AO597" s="263"/>
      <c r="AP597" s="263"/>
      <c r="AQ597" s="263"/>
      <c r="AR597" s="263"/>
      <c r="AS597" s="263"/>
      <c r="AT597" s="263"/>
      <c r="AU597" s="263"/>
      <c r="AV597" s="263"/>
      <c r="AW597" s="263"/>
      <c r="AX597" s="263"/>
      <c r="AY597" s="263"/>
      <c r="AZ597" s="263"/>
      <c r="BA597" s="263"/>
      <c r="BB597" s="263"/>
      <c r="BC597" s="263"/>
      <c r="BD597" s="263"/>
      <c r="BE597" s="263"/>
      <c r="BF597" s="263"/>
      <c r="BG597" s="263"/>
      <c r="BH597" s="263"/>
      <c r="BI597" s="263"/>
      <c r="BJ597" s="263"/>
      <c r="BK597" s="263"/>
      <c r="BL597" s="263"/>
      <c r="BM597" s="263"/>
      <c r="BN597" s="263"/>
      <c r="BO597" s="263"/>
      <c r="BP597" s="263"/>
      <c r="BQ597" s="263"/>
      <c r="BR597" s="263"/>
      <c r="BS597" s="263"/>
      <c r="BT597" s="263"/>
      <c r="BU597" s="263"/>
      <c r="BV597" s="263"/>
      <c r="BW597" s="263"/>
      <c r="BX597" s="263"/>
      <c r="BY597" s="263"/>
      <c r="BZ597" s="263"/>
      <c r="CA597" s="263"/>
      <c r="CB597" s="263"/>
      <c r="CC597" s="263"/>
      <c r="CD597" s="263"/>
      <c r="CE597" s="263"/>
      <c r="CF597" s="263"/>
      <c r="CG597" s="263"/>
      <c r="CH597" s="263"/>
      <c r="CI597" s="263"/>
      <c r="CJ597" s="263"/>
      <c r="CK597" s="263"/>
      <c r="CL597" s="263"/>
      <c r="CM597" s="263"/>
      <c r="CN597" s="263"/>
      <c r="CO597" s="263"/>
      <c r="CP597" s="263"/>
      <c r="CQ597" s="263"/>
      <c r="CR597" s="263"/>
      <c r="CS597" s="263"/>
      <c r="CT597" s="263"/>
      <c r="CU597" s="263"/>
      <c r="CV597" s="263"/>
      <c r="CW597" s="263"/>
      <c r="CX597" s="263"/>
      <c r="CY597" s="263"/>
      <c r="CZ597" s="263"/>
      <c r="DA597" s="263"/>
      <c r="DB597" s="263"/>
      <c r="DC597" s="263"/>
      <c r="DD597" s="263"/>
      <c r="DE597" s="263"/>
      <c r="DF597" s="263"/>
      <c r="DG597" s="263"/>
      <c r="DH597" s="263"/>
      <c r="DI597" s="263"/>
      <c r="DJ597" s="263"/>
      <c r="DK597" s="263"/>
      <c r="DL597" s="263"/>
      <c r="DM597" s="263"/>
      <c r="DN597" s="263"/>
      <c r="DO597" s="263"/>
      <c r="DP597" s="263"/>
      <c r="DQ597" s="263"/>
      <c r="DR597" s="263"/>
      <c r="DS597" s="263"/>
      <c r="DT597" s="263"/>
      <c r="DU597" s="263"/>
      <c r="DV597" s="263"/>
      <c r="DW597" s="263"/>
      <c r="DX597" s="263"/>
      <c r="DY597" s="263"/>
      <c r="DZ597" s="263"/>
      <c r="EA597" s="263"/>
      <c r="EB597" s="263"/>
      <c r="EC597" s="263"/>
      <c r="ED597" s="263"/>
      <c r="EE597" s="263"/>
      <c r="EF597" s="263"/>
      <c r="EG597" s="263"/>
      <c r="EH597" s="263"/>
      <c r="EI597" s="263"/>
      <c r="EJ597" s="263"/>
      <c r="EK597" s="263"/>
      <c r="EL597" s="263"/>
      <c r="EM597" s="263"/>
      <c r="EN597" s="263"/>
      <c r="EO597" s="263"/>
      <c r="EP597" s="263"/>
      <c r="EQ597" s="263"/>
      <c r="ER597" s="263"/>
      <c r="ES597" s="263"/>
      <c r="ET597" s="263"/>
      <c r="EU597" s="263"/>
      <c r="EV597" s="263"/>
      <c r="EW597" s="263"/>
      <c r="EX597" s="263"/>
      <c r="EY597" s="263"/>
      <c r="EZ597" s="263"/>
      <c r="FA597" s="263"/>
      <c r="FB597" s="263"/>
      <c r="FC597" s="263"/>
      <c r="FD597" s="263"/>
      <c r="FE597" s="263"/>
      <c r="FF597" s="263"/>
      <c r="FG597" s="263"/>
      <c r="FH597" s="263"/>
      <c r="FI597" s="263"/>
      <c r="FJ597" s="263"/>
      <c r="FK597" s="263"/>
      <c r="FL597" s="263"/>
      <c r="FM597" s="263"/>
      <c r="FN597" s="263"/>
      <c r="FO597" s="263"/>
      <c r="FP597" s="263"/>
      <c r="FQ597" s="263"/>
      <c r="FR597" s="263"/>
      <c r="FS597" s="263"/>
      <c r="FT597" s="263"/>
      <c r="FU597" s="263"/>
      <c r="FV597" s="263"/>
      <c r="FW597" s="263"/>
      <c r="FX597" s="263"/>
      <c r="FY597" s="263"/>
      <c r="FZ597" s="263"/>
      <c r="GA597" s="263"/>
      <c r="GB597" s="263"/>
      <c r="GC597" s="263"/>
      <c r="GD597" s="263"/>
      <c r="GE597" s="263"/>
      <c r="GF597" s="263"/>
      <c r="GG597" s="263"/>
      <c r="GH597" s="263"/>
      <c r="GI597" s="263"/>
      <c r="GJ597" s="263"/>
      <c r="GK597" s="263"/>
      <c r="GL597" s="263"/>
      <c r="GM597" s="263"/>
      <c r="GN597" s="263"/>
      <c r="GO597" s="263"/>
      <c r="GP597" s="263"/>
      <c r="GQ597" s="263"/>
      <c r="GR597" s="263"/>
      <c r="GS597" s="263"/>
      <c r="GT597" s="263"/>
      <c r="GU597" s="263"/>
      <c r="GV597" s="263"/>
      <c r="GW597" s="263"/>
      <c r="GX597" s="263"/>
      <c r="GY597" s="263"/>
      <c r="GZ597" s="263"/>
      <c r="HA597" s="263"/>
      <c r="HB597" s="263"/>
      <c r="HC597" s="263"/>
      <c r="HD597" s="263"/>
      <c r="HE597" s="263"/>
      <c r="HF597" s="263"/>
      <c r="HG597" s="263"/>
      <c r="HH597" s="263"/>
      <c r="HI597" s="263"/>
      <c r="HJ597" s="263"/>
      <c r="HK597" s="263"/>
      <c r="HL597" s="263"/>
      <c r="HM597" s="263"/>
      <c r="HN597" s="263"/>
      <c r="HO597" s="263"/>
      <c r="HP597" s="263"/>
      <c r="HQ597" s="263"/>
      <c r="HR597" s="263"/>
      <c r="HS597" s="263"/>
      <c r="HT597" s="263"/>
      <c r="HU597" s="263"/>
      <c r="HV597" s="263"/>
      <c r="HW597" s="263"/>
      <c r="HX597" s="263"/>
      <c r="HY597" s="263"/>
      <c r="HZ597" s="263"/>
      <c r="IA597" s="263"/>
      <c r="IB597" s="263"/>
      <c r="IC597" s="263"/>
      <c r="ID597" s="263"/>
      <c r="IE597" s="263"/>
      <c r="IF597" s="263"/>
      <c r="IG597" s="263"/>
      <c r="IH597" s="263"/>
      <c r="II597" s="263"/>
      <c r="IJ597" s="263"/>
      <c r="IK597" s="263"/>
      <c r="IL597" s="263"/>
      <c r="IM597" s="263"/>
      <c r="IN597" s="263"/>
      <c r="IO597" s="263"/>
      <c r="IP597" s="263"/>
      <c r="IQ597" s="263"/>
      <c r="IR597" s="263"/>
      <c r="IS597" s="263"/>
      <c r="IT597" s="263"/>
      <c r="IU597" s="263"/>
      <c r="IV597" s="263"/>
      <c r="IW597" s="263"/>
      <c r="IX597" s="263"/>
      <c r="IY597" s="263"/>
      <c r="IZ597" s="263"/>
      <c r="JA597" s="263"/>
      <c r="JB597" s="263"/>
      <c r="JC597" s="263"/>
      <c r="JD597" s="263"/>
      <c r="JE597" s="263"/>
      <c r="JF597" s="263"/>
      <c r="JG597" s="263"/>
      <c r="JH597" s="263"/>
      <c r="JI597" s="263"/>
      <c r="JJ597" s="263"/>
      <c r="JK597" s="263"/>
      <c r="JL597" s="263"/>
      <c r="JM597" s="263"/>
      <c r="JN597" s="263"/>
      <c r="JO597" s="263"/>
      <c r="JP597" s="263"/>
      <c r="JQ597" s="263"/>
      <c r="JR597" s="263"/>
      <c r="JS597" s="263"/>
      <c r="JT597" s="263"/>
      <c r="JU597" s="263"/>
      <c r="JV597" s="263"/>
      <c r="JW597" s="263"/>
      <c r="JX597" s="263"/>
      <c r="JY597" s="263"/>
      <c r="JZ597" s="263"/>
      <c r="KA597" s="263"/>
      <c r="KB597" s="263"/>
      <c r="KC597" s="263"/>
      <c r="KD597" s="263"/>
      <c r="KE597" s="263"/>
      <c r="KF597" s="263"/>
      <c r="KG597" s="263"/>
      <c r="KH597" s="263"/>
      <c r="KI597" s="263"/>
      <c r="KJ597" s="263"/>
      <c r="KK597" s="263"/>
      <c r="KL597" s="263"/>
      <c r="KM597" s="263"/>
      <c r="KN597" s="263"/>
      <c r="KO597" s="263"/>
      <c r="KP597" s="263"/>
      <c r="KQ597" s="263"/>
      <c r="KR597" s="263"/>
      <c r="KS597" s="263"/>
      <c r="KT597" s="263"/>
      <c r="KU597" s="263"/>
      <c r="KV597" s="263"/>
      <c r="KW597" s="263"/>
      <c r="KX597" s="263"/>
      <c r="KY597" s="263"/>
      <c r="KZ597" s="263"/>
      <c r="LA597" s="263"/>
      <c r="LB597" s="263"/>
      <c r="LC597" s="263"/>
      <c r="LD597" s="263"/>
      <c r="LE597" s="263"/>
      <c r="LF597" s="263"/>
      <c r="LG597" s="263"/>
      <c r="LH597" s="263"/>
      <c r="LI597" s="263"/>
      <c r="LJ597" s="263"/>
      <c r="LK597" s="263"/>
      <c r="LL597" s="263"/>
      <c r="LM597" s="263"/>
      <c r="LN597" s="263"/>
      <c r="LO597" s="263"/>
      <c r="LP597" s="263"/>
      <c r="LQ597" s="263"/>
      <c r="LR597" s="263"/>
      <c r="LS597" s="263"/>
      <c r="LT597" s="263"/>
      <c r="LU597" s="263"/>
      <c r="LV597" s="263"/>
      <c r="LW597" s="263"/>
      <c r="LX597" s="263"/>
      <c r="LY597" s="263"/>
      <c r="LZ597" s="263"/>
      <c r="MA597" s="263"/>
      <c r="MB597" s="263"/>
      <c r="MC597" s="263"/>
      <c r="MD597" s="263"/>
      <c r="ME597" s="263"/>
      <c r="MF597" s="263"/>
      <c r="MG597" s="263"/>
      <c r="MH597" s="263"/>
      <c r="MI597" s="263"/>
      <c r="MJ597" s="263"/>
      <c r="MK597" s="263"/>
      <c r="ML597" s="263"/>
      <c r="MM597" s="263"/>
      <c r="MN597" s="263"/>
      <c r="MO597" s="263"/>
      <c r="MP597" s="263"/>
      <c r="MQ597" s="263"/>
      <c r="MR597" s="263"/>
      <c r="MS597" s="263"/>
      <c r="MT597" s="263"/>
      <c r="MU597" s="263"/>
      <c r="MV597" s="263"/>
      <c r="MW597" s="263"/>
      <c r="MX597" s="263"/>
      <c r="MY597" s="263"/>
      <c r="MZ597" s="263"/>
      <c r="NA597" s="263"/>
      <c r="NB597" s="263"/>
      <c r="NC597" s="263"/>
      <c r="ND597" s="263"/>
      <c r="NE597" s="263"/>
      <c r="NF597" s="263"/>
      <c r="NG597" s="263"/>
      <c r="NH597" s="263"/>
      <c r="NI597" s="263"/>
      <c r="NJ597" s="263"/>
      <c r="NK597" s="263"/>
      <c r="NL597" s="263"/>
      <c r="NM597" s="263"/>
      <c r="NN597" s="263"/>
      <c r="NO597" s="263"/>
      <c r="NP597" s="263"/>
      <c r="NQ597" s="263"/>
      <c r="NR597" s="263"/>
      <c r="NS597" s="263"/>
      <c r="NT597" s="263"/>
      <c r="NU597" s="263"/>
      <c r="NV597" s="263"/>
      <c r="NW597" s="263"/>
      <c r="NX597" s="263"/>
      <c r="NY597" s="263"/>
      <c r="NZ597" s="263"/>
      <c r="OA597" s="263"/>
      <c r="OB597" s="263"/>
      <c r="OC597" s="263"/>
      <c r="OD597" s="263"/>
      <c r="OE597" s="263"/>
      <c r="OF597" s="263"/>
      <c r="OG597" s="263"/>
      <c r="OH597" s="263"/>
      <c r="OI597" s="263"/>
      <c r="OJ597" s="263"/>
      <c r="OK597" s="263"/>
      <c r="OL597" s="263"/>
      <c r="OM597" s="263"/>
      <c r="ON597" s="263"/>
      <c r="OO597" s="263"/>
      <c r="OP597" s="263"/>
      <c r="OQ597" s="263"/>
      <c r="OR597" s="263"/>
      <c r="OS597" s="263"/>
      <c r="OT597" s="263"/>
      <c r="OU597" s="263"/>
      <c r="OV597" s="263"/>
      <c r="OW597" s="263"/>
      <c r="OX597" s="263"/>
      <c r="OY597" s="263"/>
      <c r="OZ597" s="263"/>
      <c r="PA597" s="263"/>
      <c r="PB597" s="263"/>
      <c r="PC597" s="263"/>
      <c r="PD597" s="263"/>
      <c r="PE597" s="263"/>
      <c r="PF597" s="263"/>
      <c r="PG597" s="263"/>
      <c r="PH597" s="263"/>
      <c r="PI597" s="263"/>
      <c r="PJ597" s="263"/>
      <c r="PK597" s="263"/>
      <c r="PL597" s="263"/>
      <c r="PM597" s="263"/>
      <c r="PN597" s="263"/>
      <c r="PO597" s="263"/>
      <c r="PP597" s="263"/>
      <c r="PQ597" s="263"/>
      <c r="PR597" s="263"/>
      <c r="PS597" s="263"/>
      <c r="PT597" s="263"/>
      <c r="PU597" s="263"/>
      <c r="PV597" s="263"/>
      <c r="PW597" s="263"/>
      <c r="PX597" s="263"/>
      <c r="PY597" s="263"/>
      <c r="PZ597" s="263"/>
      <c r="QA597" s="263"/>
      <c r="QB597" s="263"/>
      <c r="QC597" s="263"/>
      <c r="QD597" s="263"/>
      <c r="QE597" s="263"/>
      <c r="QF597" s="263"/>
      <c r="QG597" s="263"/>
      <c r="QH597" s="263"/>
      <c r="QI597" s="263"/>
      <c r="QJ597" s="263"/>
      <c r="QK597" s="263"/>
      <c r="QL597" s="263"/>
      <c r="QM597" s="263"/>
      <c r="QN597" s="263"/>
      <c r="QO597" s="263"/>
      <c r="QP597" s="263"/>
      <c r="QQ597" s="263"/>
      <c r="QR597" s="263"/>
      <c r="QS597" s="263"/>
      <c r="QT597" s="263"/>
      <c r="QU597" s="263"/>
      <c r="QV597" s="263"/>
      <c r="QW597" s="263"/>
      <c r="QX597" s="263"/>
      <c r="QY597" s="263"/>
      <c r="QZ597" s="263"/>
      <c r="RA597" s="263"/>
      <c r="RB597" s="263"/>
      <c r="RC597" s="263"/>
      <c r="RD597" s="263"/>
      <c r="RE597" s="263"/>
      <c r="RF597" s="263"/>
      <c r="RG597" s="263"/>
      <c r="RH597" s="263"/>
      <c r="RI597" s="263"/>
      <c r="RJ597" s="263"/>
      <c r="RK597" s="263"/>
      <c r="RL597" s="263"/>
      <c r="RM597" s="263"/>
      <c r="RN597" s="263"/>
      <c r="RO597" s="263"/>
      <c r="RP597" s="263"/>
      <c r="RQ597" s="263"/>
      <c r="RR597" s="263"/>
      <c r="RS597" s="263"/>
      <c r="RT597" s="263"/>
      <c r="RU597" s="263"/>
      <c r="RV597" s="263"/>
      <c r="RW597" s="263"/>
      <c r="RX597" s="263"/>
      <c r="RY597" s="263"/>
      <c r="RZ597" s="263"/>
      <c r="SA597" s="263"/>
      <c r="SB597" s="263"/>
      <c r="SC597" s="263"/>
      <c r="SD597" s="263"/>
      <c r="SE597" s="263"/>
      <c r="SF597" s="263"/>
      <c r="SG597" s="263"/>
      <c r="SH597" s="263"/>
      <c r="SI597" s="263"/>
      <c r="SJ597" s="263"/>
      <c r="SK597" s="263"/>
      <c r="SL597" s="263"/>
      <c r="SM597" s="263"/>
      <c r="SN597" s="263"/>
      <c r="SO597" s="263"/>
      <c r="SP597" s="263"/>
      <c r="SQ597" s="263"/>
      <c r="SR597" s="263"/>
      <c r="SS597" s="263"/>
      <c r="ST597" s="263"/>
      <c r="SU597" s="263"/>
      <c r="SV597" s="263"/>
      <c r="SW597" s="263"/>
      <c r="SX597" s="263"/>
      <c r="SY597" s="263"/>
      <c r="SZ597" s="263"/>
      <c r="TA597" s="263"/>
      <c r="TB597" s="263"/>
      <c r="TC597" s="263"/>
      <c r="TD597" s="263"/>
      <c r="TE597" s="263"/>
      <c r="TF597" s="263"/>
      <c r="TG597" s="263"/>
      <c r="TH597" s="263"/>
      <c r="TI597" s="263"/>
      <c r="TJ597" s="263"/>
      <c r="TK597" s="263"/>
      <c r="TL597" s="263"/>
      <c r="TM597" s="263"/>
      <c r="TN597" s="263"/>
      <c r="TO597" s="263"/>
      <c r="TP597" s="263"/>
      <c r="TQ597" s="263"/>
      <c r="TR597" s="263"/>
      <c r="TS597" s="263"/>
      <c r="TT597" s="263"/>
      <c r="TU597" s="263"/>
      <c r="TV597" s="263"/>
      <c r="TW597" s="263"/>
      <c r="TX597" s="263"/>
      <c r="TY597" s="263"/>
      <c r="TZ597" s="263"/>
      <c r="UA597" s="263"/>
      <c r="UB597" s="263"/>
      <c r="UC597" s="263"/>
      <c r="UD597" s="263"/>
      <c r="UE597" s="263"/>
      <c r="UF597" s="263"/>
      <c r="UG597" s="263"/>
      <c r="UH597" s="263"/>
      <c r="UI597" s="263"/>
      <c r="UJ597" s="263"/>
      <c r="UK597" s="263"/>
      <c r="UL597" s="263"/>
      <c r="UM597" s="263"/>
      <c r="UN597" s="263"/>
      <c r="UO597" s="263"/>
      <c r="UP597" s="263"/>
      <c r="UQ597" s="263"/>
      <c r="UR597" s="263"/>
      <c r="US597" s="263"/>
      <c r="UT597" s="263"/>
      <c r="UU597" s="263"/>
      <c r="UV597" s="263"/>
      <c r="UW597" s="263"/>
      <c r="UX597" s="263"/>
      <c r="UY597" s="263"/>
      <c r="UZ597" s="263"/>
      <c r="VA597" s="263"/>
      <c r="VB597" s="263"/>
      <c r="VC597" s="263"/>
      <c r="VD597" s="263"/>
      <c r="VE597" s="263"/>
      <c r="VF597" s="263"/>
      <c r="VG597" s="263"/>
      <c r="VH597" s="263"/>
      <c r="VI597" s="263"/>
      <c r="VJ597" s="263"/>
      <c r="VK597" s="263"/>
      <c r="VL597" s="263"/>
      <c r="VM597" s="263"/>
      <c r="VN597" s="263"/>
      <c r="VO597" s="263"/>
      <c r="VP597" s="263"/>
      <c r="VQ597" s="263"/>
      <c r="VR597" s="263"/>
      <c r="VS597" s="263"/>
      <c r="VT597" s="263"/>
      <c r="VU597" s="263"/>
      <c r="VV597" s="263"/>
      <c r="VW597" s="263"/>
      <c r="VX597" s="263"/>
      <c r="VY597" s="263"/>
      <c r="VZ597" s="263"/>
      <c r="WA597" s="263"/>
      <c r="WB597" s="263"/>
      <c r="WC597" s="263"/>
      <c r="WD597" s="263"/>
      <c r="WE597" s="263"/>
      <c r="WF597" s="263"/>
      <c r="WG597" s="263"/>
      <c r="WH597" s="263"/>
      <c r="WI597" s="263"/>
      <c r="WJ597" s="263"/>
      <c r="WK597" s="263"/>
      <c r="WL597" s="263"/>
      <c r="WM597" s="263"/>
      <c r="WN597" s="263"/>
      <c r="WO597" s="263"/>
      <c r="WP597" s="263"/>
      <c r="WQ597" s="263"/>
      <c r="WR597" s="263"/>
      <c r="WS597" s="263"/>
      <c r="WT597" s="263"/>
      <c r="WU597" s="263"/>
      <c r="WV597" s="263"/>
      <c r="WW597" s="263"/>
      <c r="WX597" s="263"/>
      <c r="WY597" s="263"/>
      <c r="WZ597" s="263"/>
      <c r="XA597" s="263"/>
      <c r="XB597" s="263"/>
      <c r="XC597" s="263"/>
      <c r="XD597" s="263"/>
      <c r="XE597" s="263"/>
      <c r="XF597" s="263"/>
      <c r="XG597" s="263"/>
      <c r="XH597" s="263"/>
      <c r="XI597" s="263"/>
      <c r="XJ597" s="263"/>
      <c r="XK597" s="263"/>
      <c r="XL597" s="263"/>
      <c r="XM597" s="263"/>
      <c r="XN597" s="263"/>
      <c r="XO597" s="263"/>
      <c r="XP597" s="263"/>
      <c r="XQ597" s="263"/>
      <c r="XR597" s="263"/>
      <c r="XS597" s="263"/>
      <c r="XT597" s="263"/>
      <c r="XU597" s="263"/>
      <c r="XV597" s="263"/>
      <c r="XW597" s="263"/>
      <c r="XX597" s="263"/>
      <c r="XY597" s="263"/>
      <c r="XZ597" s="263"/>
      <c r="YA597" s="263"/>
      <c r="YB597" s="263"/>
      <c r="YC597" s="263"/>
      <c r="YD597" s="263"/>
      <c r="YE597" s="263"/>
      <c r="YF597" s="263"/>
      <c r="YG597" s="263"/>
      <c r="YH597" s="263"/>
      <c r="YI597" s="263"/>
      <c r="YJ597" s="263"/>
      <c r="YK597" s="263"/>
      <c r="YL597" s="263"/>
      <c r="YM597" s="263"/>
      <c r="YN597" s="263"/>
      <c r="YO597" s="263"/>
      <c r="YP597" s="263"/>
      <c r="YQ597" s="263"/>
      <c r="YR597" s="263"/>
      <c r="YS597" s="263"/>
      <c r="YT597" s="263"/>
      <c r="YU597" s="263"/>
      <c r="YV597" s="263"/>
      <c r="YW597" s="263"/>
      <c r="YX597" s="263"/>
      <c r="YY597" s="263"/>
      <c r="YZ597" s="263"/>
      <c r="ZA597" s="263"/>
      <c r="ZB597" s="263"/>
      <c r="ZC597" s="263"/>
      <c r="ZD597" s="263"/>
      <c r="ZE597" s="263"/>
      <c r="ZF597" s="263"/>
      <c r="ZG597" s="263"/>
      <c r="ZH597" s="263"/>
      <c r="ZI597" s="263"/>
      <c r="ZJ597" s="263"/>
      <c r="ZK597" s="263"/>
      <c r="ZL597" s="263"/>
      <c r="ZM597" s="263"/>
      <c r="ZN597" s="263"/>
      <c r="ZO597" s="263"/>
      <c r="ZP597" s="263"/>
      <c r="ZQ597" s="263"/>
      <c r="ZR597" s="263"/>
      <c r="ZS597" s="263"/>
      <c r="ZT597" s="263"/>
      <c r="ZU597" s="263"/>
      <c r="ZV597" s="263"/>
      <c r="ZW597" s="263"/>
      <c r="ZX597" s="263"/>
      <c r="ZY597" s="263"/>
      <c r="ZZ597" s="263"/>
      <c r="AAA597" s="263"/>
      <c r="AAB597" s="263"/>
      <c r="AAC597" s="263"/>
      <c r="AAD597" s="263"/>
      <c r="AAE597" s="263"/>
      <c r="AAF597" s="263"/>
      <c r="AAG597" s="263"/>
      <c r="AAH597" s="263"/>
      <c r="AAI597" s="263"/>
      <c r="AAJ597" s="263"/>
      <c r="AAK597" s="263"/>
      <c r="AAL597" s="263"/>
      <c r="AAM597" s="263"/>
      <c r="AAN597" s="263"/>
      <c r="AAO597" s="263"/>
      <c r="AAP597" s="263"/>
      <c r="AAQ597" s="263"/>
      <c r="AAR597" s="263"/>
      <c r="AAS597" s="263"/>
      <c r="AAT597" s="263"/>
      <c r="AAU597" s="263"/>
      <c r="AAV597" s="263"/>
      <c r="AAW597" s="263"/>
      <c r="AAX597" s="263"/>
      <c r="AAY597" s="263"/>
      <c r="AAZ597" s="263"/>
      <c r="ABA597" s="263"/>
      <c r="ABB597" s="263"/>
      <c r="ABC597" s="263"/>
      <c r="ABD597" s="263"/>
      <c r="ABE597" s="263"/>
      <c r="ABF597" s="263"/>
      <c r="ABG597" s="263"/>
      <c r="ABH597" s="263"/>
      <c r="ABI597" s="263"/>
      <c r="ABJ597" s="263"/>
      <c r="ABK597" s="263"/>
      <c r="ABL597" s="263"/>
      <c r="ABM597" s="263"/>
      <c r="ABN597" s="263"/>
      <c r="ABO597" s="263"/>
      <c r="ABP597" s="263"/>
      <c r="ABQ597" s="263"/>
      <c r="ABR597" s="263"/>
      <c r="ABS597" s="263"/>
      <c r="ABT597" s="263"/>
      <c r="ABU597" s="263"/>
      <c r="ABV597" s="263"/>
      <c r="ABW597" s="263"/>
      <c r="ABX597" s="263"/>
      <c r="ABY597" s="263"/>
      <c r="ABZ597" s="263"/>
      <c r="ACA597" s="263"/>
      <c r="ACB597" s="263"/>
      <c r="ACC597" s="263"/>
      <c r="ACD597" s="263"/>
      <c r="ACE597" s="263"/>
      <c r="ACF597" s="263"/>
      <c r="ACG597" s="263"/>
      <c r="ACH597" s="263"/>
      <c r="ACI597" s="263"/>
      <c r="ACJ597" s="263"/>
      <c r="ACK597" s="263"/>
      <c r="ACL597" s="263"/>
      <c r="ACM597" s="263"/>
      <c r="ACN597" s="263"/>
      <c r="ACO597" s="263"/>
      <c r="ACP597" s="263"/>
      <c r="ACQ597" s="263"/>
      <c r="ACR597" s="263"/>
      <c r="ACS597" s="263"/>
      <c r="ACT597" s="263"/>
      <c r="ACU597" s="263"/>
      <c r="ACV597" s="263"/>
      <c r="ACW597" s="263"/>
      <c r="ACX597" s="263"/>
      <c r="ACY597" s="263"/>
      <c r="ACZ597" s="263"/>
      <c r="ADA597" s="263"/>
      <c r="ADB597" s="263"/>
      <c r="ADC597" s="263"/>
      <c r="ADD597" s="263"/>
      <c r="ADE597" s="263"/>
      <c r="ADF597" s="263"/>
      <c r="ADG597" s="263"/>
      <c r="ADH597" s="263"/>
      <c r="ADI597" s="263"/>
      <c r="ADJ597" s="263"/>
      <c r="ADK597" s="263"/>
      <c r="ADL597" s="263"/>
      <c r="ADM597" s="263"/>
      <c r="ADN597" s="263"/>
      <c r="ADO597" s="263"/>
      <c r="ADP597" s="263"/>
      <c r="ADQ597" s="263"/>
      <c r="ADR597" s="263"/>
      <c r="ADS597" s="263"/>
      <c r="ADT597" s="263"/>
      <c r="ADU597" s="263"/>
      <c r="ADV597" s="263"/>
      <c r="ADW597" s="263"/>
      <c r="ADX597" s="263"/>
      <c r="ADY597" s="263"/>
      <c r="ADZ597" s="263"/>
      <c r="AEA597" s="263"/>
      <c r="AEB597" s="263"/>
      <c r="AEC597" s="263"/>
      <c r="AED597" s="263"/>
      <c r="AEE597" s="263"/>
      <c r="AEF597" s="263"/>
      <c r="AEG597" s="263"/>
      <c r="AEH597" s="263"/>
      <c r="AEI597" s="263"/>
      <c r="AEJ597" s="263"/>
      <c r="AEK597" s="263"/>
      <c r="AEL597" s="263"/>
      <c r="AEM597" s="263"/>
      <c r="AEN597" s="263"/>
      <c r="AEO597" s="263"/>
      <c r="AEP597" s="263"/>
      <c r="AEQ597" s="263"/>
      <c r="AER597" s="263"/>
      <c r="AES597" s="263"/>
      <c r="AET597" s="263"/>
      <c r="AEU597" s="263"/>
      <c r="AEV597" s="263"/>
      <c r="AEW597" s="263"/>
      <c r="AEX597" s="263"/>
      <c r="AEY597" s="263"/>
      <c r="AEZ597" s="263"/>
      <c r="AFA597" s="263"/>
      <c r="AFB597" s="263"/>
      <c r="AFC597" s="263"/>
      <c r="AFD597" s="263"/>
      <c r="AFE597" s="263"/>
      <c r="AFF597" s="263"/>
      <c r="AFG597" s="263"/>
      <c r="AFH597" s="263"/>
      <c r="AFI597" s="263"/>
      <c r="AFJ597" s="263"/>
      <c r="AFK597" s="263"/>
      <c r="AFL597" s="263"/>
      <c r="AFM597" s="263"/>
      <c r="AFN597" s="263"/>
      <c r="AFO597" s="263"/>
      <c r="AFP597" s="263"/>
      <c r="AFQ597" s="263"/>
      <c r="AFR597" s="263"/>
      <c r="AFS597" s="263"/>
      <c r="AFT597" s="263"/>
      <c r="AFU597" s="263"/>
      <c r="AFV597" s="263"/>
      <c r="AFW597" s="263"/>
      <c r="AFX597" s="263"/>
      <c r="AFY597" s="263"/>
      <c r="AFZ597" s="263"/>
      <c r="AGA597" s="263"/>
      <c r="AGB597" s="263"/>
      <c r="AGC597" s="263"/>
      <c r="AGD597" s="263"/>
      <c r="AGE597" s="263"/>
      <c r="AGF597" s="263"/>
      <c r="AGG597" s="263"/>
      <c r="AGH597" s="263"/>
      <c r="AGI597" s="263"/>
      <c r="AGJ597" s="263"/>
      <c r="AGK597" s="263"/>
      <c r="AGL597" s="263"/>
      <c r="AGM597" s="263"/>
      <c r="AGN597" s="263"/>
      <c r="AGO597" s="263"/>
      <c r="AGP597" s="263"/>
      <c r="AGQ597" s="263"/>
      <c r="AGR597" s="263"/>
      <c r="AGS597" s="263"/>
      <c r="AGT597" s="263"/>
      <c r="AGU597" s="263"/>
      <c r="AGV597" s="263"/>
      <c r="AGW597" s="263"/>
      <c r="AGX597" s="263"/>
      <c r="AGY597" s="263"/>
      <c r="AGZ597" s="263"/>
      <c r="AHA597" s="263"/>
      <c r="AHB597" s="263"/>
      <c r="AHC597" s="263"/>
      <c r="AHD597" s="263"/>
      <c r="AHE597" s="263"/>
      <c r="AHF597" s="263"/>
      <c r="AHG597" s="263"/>
      <c r="AHH597" s="263"/>
      <c r="AHI597" s="263"/>
      <c r="AHJ597" s="263"/>
      <c r="AHK597" s="263"/>
      <c r="AHL597" s="263"/>
      <c r="AHM597" s="263"/>
      <c r="AHN597" s="263"/>
      <c r="AHO597" s="263"/>
      <c r="AHP597" s="263"/>
      <c r="AHQ597" s="263"/>
      <c r="AHR597" s="263"/>
      <c r="AHS597" s="263"/>
      <c r="AHT597" s="263"/>
      <c r="AHU597" s="263"/>
      <c r="AHV597" s="263"/>
      <c r="AHW597" s="263"/>
      <c r="AHX597" s="263"/>
      <c r="AHY597" s="263"/>
      <c r="AHZ597" s="263"/>
      <c r="AIA597" s="263"/>
      <c r="AIB597" s="263"/>
      <c r="AIC597" s="263"/>
      <c r="AID597" s="263"/>
      <c r="AIE597" s="263"/>
      <c r="AIF597" s="263"/>
      <c r="AIG597" s="263"/>
      <c r="AIH597" s="263"/>
      <c r="AII597" s="263"/>
      <c r="AIJ597" s="263"/>
      <c r="AIK597" s="263"/>
      <c r="AIL597" s="263"/>
      <c r="AIM597" s="263"/>
      <c r="AIN597" s="263"/>
      <c r="AIO597" s="263"/>
      <c r="AIP597" s="263"/>
      <c r="AIQ597" s="263"/>
      <c r="AIR597" s="263"/>
      <c r="AIS597" s="263"/>
      <c r="AIT597" s="263"/>
      <c r="AIU597" s="263"/>
      <c r="AIV597" s="263"/>
      <c r="AIW597" s="263"/>
      <c r="AIX597" s="263"/>
      <c r="AIY597" s="263"/>
      <c r="AIZ597" s="263"/>
      <c r="AJA597" s="263"/>
      <c r="AJB597" s="263"/>
      <c r="AJC597" s="263"/>
      <c r="AJD597" s="263"/>
      <c r="AJE597" s="263"/>
      <c r="AJF597" s="263"/>
      <c r="AJG597" s="263"/>
      <c r="AJH597" s="263"/>
      <c r="AJI597" s="263"/>
      <c r="AJJ597" s="263"/>
      <c r="AJK597" s="263"/>
      <c r="AJL597" s="263"/>
      <c r="AJM597" s="263"/>
      <c r="AJN597" s="263"/>
      <c r="AJO597" s="263"/>
      <c r="AJP597" s="263"/>
      <c r="AJQ597" s="263"/>
      <c r="AJR597" s="263"/>
      <c r="AJS597" s="263"/>
      <c r="AJT597" s="263"/>
      <c r="AJU597" s="263"/>
      <c r="AJV597" s="263"/>
      <c r="AJW597" s="263"/>
      <c r="AJX597" s="263"/>
      <c r="AJY597" s="263"/>
      <c r="AJZ597" s="263"/>
      <c r="AKA597" s="263"/>
      <c r="AKB597" s="263"/>
      <c r="AKC597" s="263"/>
      <c r="AKD597" s="263"/>
      <c r="AKE597" s="263"/>
      <c r="AKF597" s="263"/>
      <c r="AKG597" s="263"/>
      <c r="AKH597" s="263"/>
      <c r="AKI597" s="263"/>
      <c r="AKJ597" s="263"/>
      <c r="AKK597" s="263"/>
      <c r="AKL597" s="263"/>
      <c r="AKM597" s="263"/>
      <c r="AKN597" s="263"/>
      <c r="AKO597" s="263"/>
      <c r="AKP597" s="263"/>
      <c r="AKQ597" s="263"/>
      <c r="AKR597" s="263"/>
      <c r="AKS597" s="263"/>
      <c r="AKT597" s="263"/>
      <c r="AKU597" s="263"/>
      <c r="AKV597" s="263"/>
      <c r="AKW597" s="263"/>
      <c r="AKX597" s="263"/>
      <c r="AKY597" s="263"/>
      <c r="AKZ597" s="263"/>
      <c r="ALA597" s="263"/>
      <c r="ALB597" s="263"/>
      <c r="ALC597" s="263"/>
      <c r="ALD597" s="263"/>
      <c r="ALE597" s="263"/>
      <c r="ALF597" s="263"/>
      <c r="ALG597" s="263"/>
      <c r="ALH597" s="263"/>
      <c r="ALI597" s="263"/>
      <c r="ALJ597" s="263"/>
      <c r="ALK597" s="263"/>
      <c r="ALL597" s="263"/>
      <c r="ALM597" s="263"/>
      <c r="ALN597" s="263"/>
      <c r="ALO597" s="263"/>
      <c r="ALP597" s="263"/>
      <c r="ALQ597" s="263"/>
      <c r="ALR597" s="263"/>
      <c r="ALS597" s="263"/>
      <c r="ALT597" s="263"/>
      <c r="ALU597" s="263"/>
      <c r="ALV597" s="263"/>
      <c r="ALW597" s="263"/>
      <c r="ALX597" s="263"/>
      <c r="ALY597" s="263"/>
      <c r="ALZ597" s="263"/>
      <c r="AMA597" s="263"/>
      <c r="AMB597" s="263"/>
      <c r="AMC597" s="263"/>
      <c r="AMD597" s="263"/>
      <c r="AME597" s="263"/>
      <c r="AMF597" s="263"/>
      <c r="AMG597" s="263"/>
      <c r="AMH597" s="263"/>
      <c r="AMI597" s="263"/>
      <c r="AMJ597" s="263"/>
      <c r="AMK597" s="263"/>
      <c r="AML597" s="263"/>
      <c r="AMM597" s="263"/>
      <c r="AMN597" s="263"/>
      <c r="AMO597" s="263"/>
      <c r="AMP597" s="263"/>
      <c r="AMQ597" s="263"/>
      <c r="AMR597" s="263"/>
      <c r="AMS597" s="263"/>
      <c r="AMT597" s="263"/>
      <c r="AMU597" s="263"/>
      <c r="AMV597" s="263"/>
      <c r="AMW597" s="263"/>
      <c r="AMX597" s="263"/>
      <c r="AMY597" s="263"/>
      <c r="AMZ597" s="263"/>
      <c r="ANA597" s="263"/>
      <c r="ANB597" s="263"/>
      <c r="ANC597" s="263"/>
      <c r="AND597" s="263"/>
      <c r="ANE597" s="263"/>
      <c r="ANF597" s="263"/>
      <c r="ANG597" s="263"/>
      <c r="ANH597" s="263"/>
      <c r="ANI597" s="263"/>
      <c r="ANJ597" s="263"/>
      <c r="ANK597" s="263"/>
      <c r="ANL597" s="263"/>
      <c r="ANM597" s="263"/>
      <c r="ANN597" s="263"/>
      <c r="ANO597" s="263"/>
      <c r="ANP597" s="263"/>
      <c r="ANQ597" s="263"/>
      <c r="ANR597" s="263"/>
      <c r="ANS597" s="263"/>
      <c r="ANT597" s="263"/>
      <c r="ANU597" s="263"/>
      <c r="ANV597" s="263"/>
      <c r="ANW597" s="263"/>
      <c r="ANX597" s="263"/>
      <c r="ANY597" s="263"/>
      <c r="ANZ597" s="263"/>
      <c r="AOA597" s="263"/>
      <c r="AOB597" s="263"/>
      <c r="AOC597" s="263"/>
      <c r="AOD597" s="263"/>
      <c r="AOE597" s="263"/>
      <c r="AOF597" s="263"/>
      <c r="AOG597" s="263"/>
      <c r="AOH597" s="263"/>
      <c r="AOI597" s="263"/>
      <c r="AOJ597" s="263"/>
      <c r="AOK597" s="263"/>
      <c r="AOL597" s="263"/>
      <c r="AOM597" s="263"/>
      <c r="AON597" s="263"/>
      <c r="AOO597" s="263"/>
      <c r="AOP597" s="263"/>
      <c r="AOQ597" s="263"/>
      <c r="AOR597" s="263"/>
      <c r="AOS597" s="263"/>
      <c r="AOT597" s="263"/>
      <c r="AOU597" s="263"/>
    </row>
    <row r="598" spans="1:1087" s="264" customFormat="1">
      <c r="A598" s="332"/>
      <c r="B598" s="328"/>
      <c r="C598" s="292"/>
      <c r="D598" s="292"/>
      <c r="E598" s="292"/>
      <c r="F598" s="333"/>
      <c r="G598" s="334"/>
      <c r="H598" s="334"/>
      <c r="I598" s="335"/>
      <c r="J598" s="292"/>
      <c r="K598" s="336"/>
      <c r="L598" s="292"/>
      <c r="N598" s="263"/>
      <c r="O598" s="263"/>
      <c r="P598" s="263"/>
      <c r="Q598" s="263"/>
      <c r="R598" s="263"/>
      <c r="S598" s="263"/>
      <c r="T598" s="263"/>
      <c r="U598" s="263"/>
      <c r="V598" s="263"/>
      <c r="W598" s="263"/>
      <c r="X598" s="263"/>
      <c r="Y598" s="263"/>
      <c r="Z598" s="263"/>
      <c r="AA598" s="263"/>
      <c r="AB598" s="263"/>
      <c r="AC598" s="263"/>
      <c r="AD598" s="263"/>
      <c r="AE598" s="263"/>
      <c r="AF598" s="263"/>
      <c r="AG598" s="263"/>
      <c r="AH598" s="263"/>
      <c r="AI598" s="263"/>
      <c r="AJ598" s="263"/>
      <c r="AK598" s="263"/>
      <c r="AL598" s="263"/>
      <c r="AM598" s="263"/>
      <c r="AN598" s="263"/>
      <c r="AO598" s="263"/>
      <c r="AP598" s="263"/>
      <c r="AQ598" s="263"/>
      <c r="AR598" s="263"/>
      <c r="AS598" s="263"/>
      <c r="AT598" s="263"/>
      <c r="AU598" s="263"/>
      <c r="AV598" s="263"/>
      <c r="AW598" s="263"/>
      <c r="AX598" s="263"/>
      <c r="AY598" s="263"/>
      <c r="AZ598" s="263"/>
      <c r="BA598" s="263"/>
      <c r="BB598" s="263"/>
      <c r="BC598" s="263"/>
      <c r="BD598" s="263"/>
      <c r="BE598" s="263"/>
      <c r="BF598" s="263"/>
      <c r="BG598" s="263"/>
      <c r="BH598" s="263"/>
      <c r="BI598" s="263"/>
      <c r="BJ598" s="263"/>
      <c r="BK598" s="263"/>
      <c r="BL598" s="263"/>
      <c r="BM598" s="263"/>
      <c r="BN598" s="263"/>
      <c r="BO598" s="263"/>
      <c r="BP598" s="263"/>
      <c r="BQ598" s="263"/>
      <c r="BR598" s="263"/>
      <c r="BS598" s="263"/>
      <c r="BT598" s="263"/>
      <c r="BU598" s="263"/>
      <c r="BV598" s="263"/>
      <c r="BW598" s="263"/>
      <c r="BX598" s="263"/>
      <c r="BY598" s="263"/>
      <c r="BZ598" s="263"/>
      <c r="CA598" s="263"/>
      <c r="CB598" s="263"/>
      <c r="CC598" s="263"/>
      <c r="CD598" s="263"/>
      <c r="CE598" s="263"/>
      <c r="CF598" s="263"/>
      <c r="CG598" s="263"/>
      <c r="CH598" s="263"/>
      <c r="CI598" s="263"/>
      <c r="CJ598" s="263"/>
      <c r="CK598" s="263"/>
      <c r="CL598" s="263"/>
      <c r="CM598" s="263"/>
      <c r="CN598" s="263"/>
      <c r="CO598" s="263"/>
      <c r="CP598" s="263"/>
      <c r="CQ598" s="263"/>
      <c r="CR598" s="263"/>
      <c r="CS598" s="263"/>
      <c r="CT598" s="263"/>
      <c r="CU598" s="263"/>
      <c r="CV598" s="263"/>
      <c r="CW598" s="263"/>
      <c r="CX598" s="263"/>
      <c r="CY598" s="263"/>
      <c r="CZ598" s="263"/>
      <c r="DA598" s="263"/>
      <c r="DB598" s="263"/>
      <c r="DC598" s="263"/>
      <c r="DD598" s="263"/>
      <c r="DE598" s="263"/>
      <c r="DF598" s="263"/>
      <c r="DG598" s="263"/>
      <c r="DH598" s="263"/>
      <c r="DI598" s="263"/>
      <c r="DJ598" s="263"/>
      <c r="DK598" s="263"/>
      <c r="DL598" s="263"/>
      <c r="DM598" s="263"/>
      <c r="DN598" s="263"/>
      <c r="DO598" s="263"/>
      <c r="DP598" s="263"/>
      <c r="DQ598" s="263"/>
      <c r="DR598" s="263"/>
      <c r="DS598" s="263"/>
      <c r="DT598" s="263"/>
      <c r="DU598" s="263"/>
      <c r="DV598" s="263"/>
      <c r="DW598" s="263"/>
      <c r="DX598" s="263"/>
      <c r="DY598" s="263"/>
      <c r="DZ598" s="263"/>
      <c r="EA598" s="263"/>
      <c r="EB598" s="263"/>
      <c r="EC598" s="263"/>
      <c r="ED598" s="263"/>
      <c r="EE598" s="263"/>
      <c r="EF598" s="263"/>
      <c r="EG598" s="263"/>
      <c r="EH598" s="263"/>
      <c r="EI598" s="263"/>
      <c r="EJ598" s="263"/>
      <c r="EK598" s="263"/>
      <c r="EL598" s="263"/>
      <c r="EM598" s="263"/>
      <c r="EN598" s="263"/>
      <c r="EO598" s="263"/>
      <c r="EP598" s="263"/>
      <c r="EQ598" s="263"/>
      <c r="ER598" s="263"/>
      <c r="ES598" s="263"/>
      <c r="ET598" s="263"/>
      <c r="EU598" s="263"/>
      <c r="EV598" s="263"/>
      <c r="EW598" s="263"/>
      <c r="EX598" s="263"/>
      <c r="EY598" s="263"/>
      <c r="EZ598" s="263"/>
      <c r="FA598" s="263"/>
      <c r="FB598" s="263"/>
      <c r="FC598" s="263"/>
      <c r="FD598" s="263"/>
      <c r="FE598" s="263"/>
      <c r="FF598" s="263"/>
      <c r="FG598" s="263"/>
      <c r="FH598" s="263"/>
      <c r="FI598" s="263"/>
      <c r="FJ598" s="263"/>
      <c r="FK598" s="263"/>
      <c r="FL598" s="263"/>
      <c r="FM598" s="263"/>
      <c r="FN598" s="263"/>
      <c r="FO598" s="263"/>
      <c r="FP598" s="263"/>
      <c r="FQ598" s="263"/>
      <c r="FR598" s="263"/>
      <c r="FS598" s="263"/>
      <c r="FT598" s="263"/>
      <c r="FU598" s="263"/>
      <c r="FV598" s="263"/>
      <c r="FW598" s="263"/>
      <c r="FX598" s="263"/>
      <c r="FY598" s="263"/>
      <c r="FZ598" s="263"/>
      <c r="GA598" s="263"/>
      <c r="GB598" s="263"/>
      <c r="GC598" s="263"/>
      <c r="GD598" s="263"/>
      <c r="GE598" s="263"/>
      <c r="GF598" s="263"/>
      <c r="GG598" s="263"/>
      <c r="GH598" s="263"/>
      <c r="GI598" s="263"/>
      <c r="GJ598" s="263"/>
      <c r="GK598" s="263"/>
      <c r="GL598" s="263"/>
      <c r="GM598" s="263"/>
      <c r="GN598" s="263"/>
      <c r="GO598" s="263"/>
      <c r="GP598" s="263"/>
      <c r="GQ598" s="263"/>
      <c r="GR598" s="263"/>
      <c r="GS598" s="263"/>
      <c r="GT598" s="263"/>
      <c r="GU598" s="263"/>
      <c r="GV598" s="263"/>
      <c r="GW598" s="263"/>
      <c r="GX598" s="263"/>
      <c r="GY598" s="263"/>
      <c r="GZ598" s="263"/>
      <c r="HA598" s="263"/>
      <c r="HB598" s="263"/>
      <c r="HC598" s="263"/>
      <c r="HD598" s="263"/>
      <c r="HE598" s="263"/>
      <c r="HF598" s="263"/>
      <c r="HG598" s="263"/>
      <c r="HH598" s="263"/>
      <c r="HI598" s="263"/>
      <c r="HJ598" s="263"/>
      <c r="HK598" s="263"/>
      <c r="HL598" s="263"/>
      <c r="HM598" s="263"/>
      <c r="HN598" s="263"/>
      <c r="HO598" s="263"/>
      <c r="HP598" s="263"/>
      <c r="HQ598" s="263"/>
      <c r="HR598" s="263"/>
      <c r="HS598" s="263"/>
      <c r="HT598" s="263"/>
      <c r="HU598" s="263"/>
      <c r="HV598" s="263"/>
      <c r="HW598" s="263"/>
      <c r="HX598" s="263"/>
      <c r="HY598" s="263"/>
      <c r="HZ598" s="263"/>
      <c r="IA598" s="263"/>
      <c r="IB598" s="263"/>
      <c r="IC598" s="263"/>
      <c r="ID598" s="263"/>
      <c r="IE598" s="263"/>
      <c r="IF598" s="263"/>
      <c r="IG598" s="263"/>
      <c r="IH598" s="263"/>
      <c r="II598" s="263"/>
      <c r="IJ598" s="263"/>
      <c r="IK598" s="263"/>
      <c r="IL598" s="263"/>
      <c r="IM598" s="263"/>
      <c r="IN598" s="263"/>
      <c r="IO598" s="263"/>
      <c r="IP598" s="263"/>
      <c r="IQ598" s="263"/>
      <c r="IR598" s="263"/>
      <c r="IS598" s="263"/>
      <c r="IT598" s="263"/>
      <c r="IU598" s="263"/>
      <c r="IV598" s="263"/>
      <c r="IW598" s="263"/>
      <c r="IX598" s="263"/>
      <c r="IY598" s="263"/>
      <c r="IZ598" s="263"/>
      <c r="JA598" s="263"/>
      <c r="JB598" s="263"/>
      <c r="JC598" s="263"/>
      <c r="JD598" s="263"/>
      <c r="JE598" s="263"/>
      <c r="JF598" s="263"/>
      <c r="JG598" s="263"/>
      <c r="JH598" s="263"/>
      <c r="JI598" s="263"/>
      <c r="JJ598" s="263"/>
      <c r="JK598" s="263"/>
      <c r="JL598" s="263"/>
      <c r="JM598" s="263"/>
      <c r="JN598" s="263"/>
      <c r="JO598" s="263"/>
      <c r="JP598" s="263"/>
      <c r="JQ598" s="263"/>
      <c r="JR598" s="263"/>
      <c r="JS598" s="263"/>
      <c r="JT598" s="263"/>
      <c r="JU598" s="263"/>
      <c r="JV598" s="263"/>
      <c r="JW598" s="263"/>
      <c r="JX598" s="263"/>
      <c r="JY598" s="263"/>
      <c r="JZ598" s="263"/>
      <c r="KA598" s="263"/>
      <c r="KB598" s="263"/>
      <c r="KC598" s="263"/>
      <c r="KD598" s="263"/>
      <c r="KE598" s="263"/>
      <c r="KF598" s="263"/>
      <c r="KG598" s="263"/>
      <c r="KH598" s="263"/>
      <c r="KI598" s="263"/>
      <c r="KJ598" s="263"/>
      <c r="KK598" s="263"/>
      <c r="KL598" s="263"/>
      <c r="KM598" s="263"/>
      <c r="KN598" s="263"/>
      <c r="KO598" s="263"/>
      <c r="KP598" s="263"/>
      <c r="KQ598" s="263"/>
      <c r="KR598" s="263"/>
      <c r="KS598" s="263"/>
      <c r="KT598" s="263"/>
      <c r="KU598" s="263"/>
      <c r="KV598" s="263"/>
      <c r="KW598" s="263"/>
      <c r="KX598" s="263"/>
      <c r="KY598" s="263"/>
      <c r="KZ598" s="263"/>
      <c r="LA598" s="263"/>
      <c r="LB598" s="263"/>
      <c r="LC598" s="263"/>
      <c r="LD598" s="263"/>
      <c r="LE598" s="263"/>
      <c r="LF598" s="263"/>
      <c r="LG598" s="263"/>
      <c r="LH598" s="263"/>
      <c r="LI598" s="263"/>
      <c r="LJ598" s="263"/>
      <c r="LK598" s="263"/>
      <c r="LL598" s="263"/>
      <c r="LM598" s="263"/>
      <c r="LN598" s="263"/>
      <c r="LO598" s="263"/>
      <c r="LP598" s="263"/>
      <c r="LQ598" s="263"/>
      <c r="LR598" s="263"/>
      <c r="LS598" s="263"/>
      <c r="LT598" s="263"/>
      <c r="LU598" s="263"/>
      <c r="LV598" s="263"/>
      <c r="LW598" s="263"/>
      <c r="LX598" s="263"/>
      <c r="LY598" s="263"/>
      <c r="LZ598" s="263"/>
      <c r="MA598" s="263"/>
      <c r="MB598" s="263"/>
      <c r="MC598" s="263"/>
      <c r="MD598" s="263"/>
      <c r="ME598" s="263"/>
      <c r="MF598" s="263"/>
      <c r="MG598" s="263"/>
      <c r="MH598" s="263"/>
      <c r="MI598" s="263"/>
      <c r="MJ598" s="263"/>
      <c r="MK598" s="263"/>
      <c r="ML598" s="263"/>
      <c r="MM598" s="263"/>
      <c r="MN598" s="263"/>
      <c r="MO598" s="263"/>
      <c r="MP598" s="263"/>
      <c r="MQ598" s="263"/>
      <c r="MR598" s="263"/>
      <c r="MS598" s="263"/>
      <c r="MT598" s="263"/>
      <c r="MU598" s="263"/>
      <c r="MV598" s="263"/>
      <c r="MW598" s="263"/>
      <c r="MX598" s="263"/>
      <c r="MY598" s="263"/>
      <c r="MZ598" s="263"/>
      <c r="NA598" s="263"/>
      <c r="NB598" s="263"/>
      <c r="NC598" s="263"/>
      <c r="ND598" s="263"/>
      <c r="NE598" s="263"/>
      <c r="NF598" s="263"/>
      <c r="NG598" s="263"/>
      <c r="NH598" s="263"/>
      <c r="NI598" s="263"/>
      <c r="NJ598" s="263"/>
      <c r="NK598" s="263"/>
      <c r="NL598" s="263"/>
      <c r="NM598" s="263"/>
      <c r="NN598" s="263"/>
      <c r="NO598" s="263"/>
      <c r="NP598" s="263"/>
      <c r="NQ598" s="263"/>
      <c r="NR598" s="263"/>
      <c r="NS598" s="263"/>
      <c r="NT598" s="263"/>
      <c r="NU598" s="263"/>
      <c r="NV598" s="263"/>
      <c r="NW598" s="263"/>
      <c r="NX598" s="263"/>
      <c r="NY598" s="263"/>
      <c r="NZ598" s="263"/>
      <c r="OA598" s="263"/>
      <c r="OB598" s="263"/>
      <c r="OC598" s="263"/>
      <c r="OD598" s="263"/>
      <c r="OE598" s="263"/>
      <c r="OF598" s="263"/>
      <c r="OG598" s="263"/>
      <c r="OH598" s="263"/>
      <c r="OI598" s="263"/>
      <c r="OJ598" s="263"/>
      <c r="OK598" s="263"/>
      <c r="OL598" s="263"/>
      <c r="OM598" s="263"/>
      <c r="ON598" s="263"/>
      <c r="OO598" s="263"/>
      <c r="OP598" s="263"/>
      <c r="OQ598" s="263"/>
      <c r="OR598" s="263"/>
      <c r="OS598" s="263"/>
      <c r="OT598" s="263"/>
      <c r="OU598" s="263"/>
      <c r="OV598" s="263"/>
      <c r="OW598" s="263"/>
      <c r="OX598" s="263"/>
      <c r="OY598" s="263"/>
      <c r="OZ598" s="263"/>
      <c r="PA598" s="263"/>
      <c r="PB598" s="263"/>
      <c r="PC598" s="263"/>
      <c r="PD598" s="263"/>
      <c r="PE598" s="263"/>
      <c r="PF598" s="263"/>
      <c r="PG598" s="263"/>
      <c r="PH598" s="263"/>
      <c r="PI598" s="263"/>
      <c r="PJ598" s="263"/>
      <c r="PK598" s="263"/>
      <c r="PL598" s="263"/>
      <c r="PM598" s="263"/>
      <c r="PN598" s="263"/>
      <c r="PO598" s="263"/>
      <c r="PP598" s="263"/>
      <c r="PQ598" s="263"/>
      <c r="PR598" s="263"/>
      <c r="PS598" s="263"/>
      <c r="PT598" s="263"/>
      <c r="PU598" s="263"/>
      <c r="PV598" s="263"/>
      <c r="PW598" s="263"/>
      <c r="PX598" s="263"/>
      <c r="PY598" s="263"/>
      <c r="PZ598" s="263"/>
      <c r="QA598" s="263"/>
      <c r="QB598" s="263"/>
      <c r="QC598" s="263"/>
      <c r="QD598" s="263"/>
      <c r="QE598" s="263"/>
      <c r="QF598" s="263"/>
      <c r="QG598" s="263"/>
      <c r="QH598" s="263"/>
      <c r="QI598" s="263"/>
      <c r="QJ598" s="263"/>
      <c r="QK598" s="263"/>
      <c r="QL598" s="263"/>
      <c r="QM598" s="263"/>
      <c r="QN598" s="263"/>
      <c r="QO598" s="263"/>
      <c r="QP598" s="263"/>
      <c r="QQ598" s="263"/>
      <c r="QR598" s="263"/>
      <c r="QS598" s="263"/>
      <c r="QT598" s="263"/>
      <c r="QU598" s="263"/>
      <c r="QV598" s="263"/>
      <c r="QW598" s="263"/>
      <c r="QX598" s="263"/>
      <c r="QY598" s="263"/>
      <c r="QZ598" s="263"/>
      <c r="RA598" s="263"/>
      <c r="RB598" s="263"/>
      <c r="RC598" s="263"/>
      <c r="RD598" s="263"/>
      <c r="RE598" s="263"/>
      <c r="RF598" s="263"/>
      <c r="RG598" s="263"/>
      <c r="RH598" s="263"/>
      <c r="RI598" s="263"/>
      <c r="RJ598" s="263"/>
      <c r="RK598" s="263"/>
      <c r="RL598" s="263"/>
      <c r="RM598" s="263"/>
      <c r="RN598" s="263"/>
      <c r="RO598" s="263"/>
      <c r="RP598" s="263"/>
      <c r="RQ598" s="263"/>
      <c r="RR598" s="263"/>
      <c r="RS598" s="263"/>
      <c r="RT598" s="263"/>
      <c r="RU598" s="263"/>
      <c r="RV598" s="263"/>
      <c r="RW598" s="263"/>
      <c r="RX598" s="263"/>
      <c r="RY598" s="263"/>
      <c r="RZ598" s="263"/>
      <c r="SA598" s="263"/>
      <c r="SB598" s="263"/>
      <c r="SC598" s="263"/>
      <c r="SD598" s="263"/>
      <c r="SE598" s="263"/>
      <c r="SF598" s="263"/>
      <c r="SG598" s="263"/>
      <c r="SH598" s="263"/>
      <c r="SI598" s="263"/>
      <c r="SJ598" s="263"/>
      <c r="SK598" s="263"/>
      <c r="SL598" s="263"/>
      <c r="SM598" s="263"/>
      <c r="SN598" s="263"/>
      <c r="SO598" s="263"/>
      <c r="SP598" s="263"/>
      <c r="SQ598" s="263"/>
      <c r="SR598" s="263"/>
      <c r="SS598" s="263"/>
      <c r="ST598" s="263"/>
      <c r="SU598" s="263"/>
      <c r="SV598" s="263"/>
      <c r="SW598" s="263"/>
      <c r="SX598" s="263"/>
      <c r="SY598" s="263"/>
      <c r="SZ598" s="263"/>
      <c r="TA598" s="263"/>
      <c r="TB598" s="263"/>
      <c r="TC598" s="263"/>
      <c r="TD598" s="263"/>
      <c r="TE598" s="263"/>
      <c r="TF598" s="263"/>
      <c r="TG598" s="263"/>
      <c r="TH598" s="263"/>
      <c r="TI598" s="263"/>
      <c r="TJ598" s="263"/>
      <c r="TK598" s="263"/>
      <c r="TL598" s="263"/>
      <c r="TM598" s="263"/>
      <c r="TN598" s="263"/>
      <c r="TO598" s="263"/>
      <c r="TP598" s="263"/>
      <c r="TQ598" s="263"/>
      <c r="TR598" s="263"/>
      <c r="TS598" s="263"/>
      <c r="TT598" s="263"/>
      <c r="TU598" s="263"/>
      <c r="TV598" s="263"/>
      <c r="TW598" s="263"/>
      <c r="TX598" s="263"/>
      <c r="TY598" s="263"/>
      <c r="TZ598" s="263"/>
      <c r="UA598" s="263"/>
      <c r="UB598" s="263"/>
      <c r="UC598" s="263"/>
      <c r="UD598" s="263"/>
      <c r="UE598" s="263"/>
      <c r="UF598" s="263"/>
      <c r="UG598" s="263"/>
      <c r="UH598" s="263"/>
      <c r="UI598" s="263"/>
      <c r="UJ598" s="263"/>
      <c r="UK598" s="263"/>
      <c r="UL598" s="263"/>
      <c r="UM598" s="263"/>
      <c r="UN598" s="263"/>
      <c r="UO598" s="263"/>
      <c r="UP598" s="263"/>
      <c r="UQ598" s="263"/>
      <c r="UR598" s="263"/>
      <c r="US598" s="263"/>
      <c r="UT598" s="263"/>
      <c r="UU598" s="263"/>
      <c r="UV598" s="263"/>
      <c r="UW598" s="263"/>
      <c r="UX598" s="263"/>
      <c r="UY598" s="263"/>
      <c r="UZ598" s="263"/>
      <c r="VA598" s="263"/>
      <c r="VB598" s="263"/>
      <c r="VC598" s="263"/>
      <c r="VD598" s="263"/>
      <c r="VE598" s="263"/>
      <c r="VF598" s="263"/>
      <c r="VG598" s="263"/>
      <c r="VH598" s="263"/>
      <c r="VI598" s="263"/>
      <c r="VJ598" s="263"/>
      <c r="VK598" s="263"/>
      <c r="VL598" s="263"/>
      <c r="VM598" s="263"/>
      <c r="VN598" s="263"/>
      <c r="VO598" s="263"/>
      <c r="VP598" s="263"/>
      <c r="VQ598" s="263"/>
      <c r="VR598" s="263"/>
      <c r="VS598" s="263"/>
      <c r="VT598" s="263"/>
      <c r="VU598" s="263"/>
      <c r="VV598" s="263"/>
      <c r="VW598" s="263"/>
      <c r="VX598" s="263"/>
      <c r="VY598" s="263"/>
      <c r="VZ598" s="263"/>
      <c r="WA598" s="263"/>
      <c r="WB598" s="263"/>
      <c r="WC598" s="263"/>
      <c r="WD598" s="263"/>
      <c r="WE598" s="263"/>
      <c r="WF598" s="263"/>
      <c r="WG598" s="263"/>
      <c r="WH598" s="263"/>
      <c r="WI598" s="263"/>
      <c r="WJ598" s="263"/>
      <c r="WK598" s="263"/>
      <c r="WL598" s="263"/>
      <c r="WM598" s="263"/>
      <c r="WN598" s="263"/>
      <c r="WO598" s="263"/>
      <c r="WP598" s="263"/>
      <c r="WQ598" s="263"/>
      <c r="WR598" s="263"/>
      <c r="WS598" s="263"/>
      <c r="WT598" s="263"/>
      <c r="WU598" s="263"/>
      <c r="WV598" s="263"/>
      <c r="WW598" s="263"/>
      <c r="WX598" s="263"/>
      <c r="WY598" s="263"/>
      <c r="WZ598" s="263"/>
      <c r="XA598" s="263"/>
      <c r="XB598" s="263"/>
      <c r="XC598" s="263"/>
      <c r="XD598" s="263"/>
      <c r="XE598" s="263"/>
      <c r="XF598" s="263"/>
      <c r="XG598" s="263"/>
      <c r="XH598" s="263"/>
      <c r="XI598" s="263"/>
      <c r="XJ598" s="263"/>
      <c r="XK598" s="263"/>
      <c r="XL598" s="263"/>
      <c r="XM598" s="263"/>
      <c r="XN598" s="263"/>
      <c r="XO598" s="263"/>
      <c r="XP598" s="263"/>
      <c r="XQ598" s="263"/>
      <c r="XR598" s="263"/>
      <c r="XS598" s="263"/>
      <c r="XT598" s="263"/>
      <c r="XU598" s="263"/>
      <c r="XV598" s="263"/>
      <c r="XW598" s="263"/>
      <c r="XX598" s="263"/>
      <c r="XY598" s="263"/>
      <c r="XZ598" s="263"/>
      <c r="YA598" s="263"/>
      <c r="YB598" s="263"/>
      <c r="YC598" s="263"/>
      <c r="YD598" s="263"/>
      <c r="YE598" s="263"/>
      <c r="YF598" s="263"/>
      <c r="YG598" s="263"/>
      <c r="YH598" s="263"/>
      <c r="YI598" s="263"/>
      <c r="YJ598" s="263"/>
      <c r="YK598" s="263"/>
      <c r="YL598" s="263"/>
      <c r="YM598" s="263"/>
      <c r="YN598" s="263"/>
      <c r="YO598" s="263"/>
      <c r="YP598" s="263"/>
      <c r="YQ598" s="263"/>
      <c r="YR598" s="263"/>
      <c r="YS598" s="263"/>
      <c r="YT598" s="263"/>
      <c r="YU598" s="263"/>
      <c r="YV598" s="263"/>
      <c r="YW598" s="263"/>
      <c r="YX598" s="263"/>
      <c r="YY598" s="263"/>
      <c r="YZ598" s="263"/>
      <c r="ZA598" s="263"/>
      <c r="ZB598" s="263"/>
      <c r="ZC598" s="263"/>
      <c r="ZD598" s="263"/>
      <c r="ZE598" s="263"/>
      <c r="ZF598" s="263"/>
      <c r="ZG598" s="263"/>
      <c r="ZH598" s="263"/>
      <c r="ZI598" s="263"/>
      <c r="ZJ598" s="263"/>
      <c r="ZK598" s="263"/>
      <c r="ZL598" s="263"/>
      <c r="ZM598" s="263"/>
      <c r="ZN598" s="263"/>
      <c r="ZO598" s="263"/>
      <c r="ZP598" s="263"/>
      <c r="ZQ598" s="263"/>
      <c r="ZR598" s="263"/>
      <c r="ZS598" s="263"/>
      <c r="ZT598" s="263"/>
      <c r="ZU598" s="263"/>
      <c r="ZV598" s="263"/>
      <c r="ZW598" s="263"/>
      <c r="ZX598" s="263"/>
      <c r="ZY598" s="263"/>
      <c r="ZZ598" s="263"/>
      <c r="AAA598" s="263"/>
      <c r="AAB598" s="263"/>
      <c r="AAC598" s="263"/>
      <c r="AAD598" s="263"/>
      <c r="AAE598" s="263"/>
      <c r="AAF598" s="263"/>
      <c r="AAG598" s="263"/>
      <c r="AAH598" s="263"/>
      <c r="AAI598" s="263"/>
      <c r="AAJ598" s="263"/>
      <c r="AAK598" s="263"/>
      <c r="AAL598" s="263"/>
      <c r="AAM598" s="263"/>
      <c r="AAN598" s="263"/>
      <c r="AAO598" s="263"/>
      <c r="AAP598" s="263"/>
      <c r="AAQ598" s="263"/>
      <c r="AAR598" s="263"/>
      <c r="AAS598" s="263"/>
      <c r="AAT598" s="263"/>
      <c r="AAU598" s="263"/>
      <c r="AAV598" s="263"/>
      <c r="AAW598" s="263"/>
      <c r="AAX598" s="263"/>
      <c r="AAY598" s="263"/>
      <c r="AAZ598" s="263"/>
      <c r="ABA598" s="263"/>
      <c r="ABB598" s="263"/>
      <c r="ABC598" s="263"/>
      <c r="ABD598" s="263"/>
      <c r="ABE598" s="263"/>
      <c r="ABF598" s="263"/>
      <c r="ABG598" s="263"/>
      <c r="ABH598" s="263"/>
      <c r="ABI598" s="263"/>
      <c r="ABJ598" s="263"/>
      <c r="ABK598" s="263"/>
      <c r="ABL598" s="263"/>
      <c r="ABM598" s="263"/>
      <c r="ABN598" s="263"/>
      <c r="ABO598" s="263"/>
      <c r="ABP598" s="263"/>
      <c r="ABQ598" s="263"/>
      <c r="ABR598" s="263"/>
      <c r="ABS598" s="263"/>
      <c r="ABT598" s="263"/>
      <c r="ABU598" s="263"/>
      <c r="ABV598" s="263"/>
      <c r="ABW598" s="263"/>
      <c r="ABX598" s="263"/>
      <c r="ABY598" s="263"/>
      <c r="ABZ598" s="263"/>
      <c r="ACA598" s="263"/>
      <c r="ACB598" s="263"/>
      <c r="ACC598" s="263"/>
      <c r="ACD598" s="263"/>
      <c r="ACE598" s="263"/>
      <c r="ACF598" s="263"/>
      <c r="ACG598" s="263"/>
      <c r="ACH598" s="263"/>
      <c r="ACI598" s="263"/>
      <c r="ACJ598" s="263"/>
      <c r="ACK598" s="263"/>
      <c r="ACL598" s="263"/>
      <c r="ACM598" s="263"/>
      <c r="ACN598" s="263"/>
      <c r="ACO598" s="263"/>
      <c r="ACP598" s="263"/>
      <c r="ACQ598" s="263"/>
      <c r="ACR598" s="263"/>
      <c r="ACS598" s="263"/>
      <c r="ACT598" s="263"/>
      <c r="ACU598" s="263"/>
      <c r="ACV598" s="263"/>
      <c r="ACW598" s="263"/>
      <c r="ACX598" s="263"/>
      <c r="ACY598" s="263"/>
      <c r="ACZ598" s="263"/>
      <c r="ADA598" s="263"/>
      <c r="ADB598" s="263"/>
      <c r="ADC598" s="263"/>
      <c r="ADD598" s="263"/>
      <c r="ADE598" s="263"/>
      <c r="ADF598" s="263"/>
      <c r="ADG598" s="263"/>
      <c r="ADH598" s="263"/>
      <c r="ADI598" s="263"/>
      <c r="ADJ598" s="263"/>
      <c r="ADK598" s="263"/>
      <c r="ADL598" s="263"/>
      <c r="ADM598" s="263"/>
      <c r="ADN598" s="263"/>
      <c r="ADO598" s="263"/>
      <c r="ADP598" s="263"/>
      <c r="ADQ598" s="263"/>
      <c r="ADR598" s="263"/>
      <c r="ADS598" s="263"/>
      <c r="ADT598" s="263"/>
      <c r="ADU598" s="263"/>
      <c r="ADV598" s="263"/>
      <c r="ADW598" s="263"/>
      <c r="ADX598" s="263"/>
      <c r="ADY598" s="263"/>
      <c r="ADZ598" s="263"/>
      <c r="AEA598" s="263"/>
      <c r="AEB598" s="263"/>
      <c r="AEC598" s="263"/>
      <c r="AED598" s="263"/>
      <c r="AEE598" s="263"/>
      <c r="AEF598" s="263"/>
      <c r="AEG598" s="263"/>
      <c r="AEH598" s="263"/>
      <c r="AEI598" s="263"/>
      <c r="AEJ598" s="263"/>
      <c r="AEK598" s="263"/>
      <c r="AEL598" s="263"/>
      <c r="AEM598" s="263"/>
      <c r="AEN598" s="263"/>
      <c r="AEO598" s="263"/>
      <c r="AEP598" s="263"/>
      <c r="AEQ598" s="263"/>
      <c r="AER598" s="263"/>
      <c r="AES598" s="263"/>
      <c r="AET598" s="263"/>
      <c r="AEU598" s="263"/>
      <c r="AEV598" s="263"/>
      <c r="AEW598" s="263"/>
      <c r="AEX598" s="263"/>
      <c r="AEY598" s="263"/>
      <c r="AEZ598" s="263"/>
      <c r="AFA598" s="263"/>
      <c r="AFB598" s="263"/>
      <c r="AFC598" s="263"/>
      <c r="AFD598" s="263"/>
      <c r="AFE598" s="263"/>
      <c r="AFF598" s="263"/>
      <c r="AFG598" s="263"/>
      <c r="AFH598" s="263"/>
      <c r="AFI598" s="263"/>
      <c r="AFJ598" s="263"/>
      <c r="AFK598" s="263"/>
      <c r="AFL598" s="263"/>
      <c r="AFM598" s="263"/>
      <c r="AFN598" s="263"/>
      <c r="AFO598" s="263"/>
      <c r="AFP598" s="263"/>
      <c r="AFQ598" s="263"/>
      <c r="AFR598" s="263"/>
      <c r="AFS598" s="263"/>
      <c r="AFT598" s="263"/>
      <c r="AFU598" s="263"/>
      <c r="AFV598" s="263"/>
      <c r="AFW598" s="263"/>
      <c r="AFX598" s="263"/>
      <c r="AFY598" s="263"/>
      <c r="AFZ598" s="263"/>
      <c r="AGA598" s="263"/>
      <c r="AGB598" s="263"/>
      <c r="AGC598" s="263"/>
      <c r="AGD598" s="263"/>
      <c r="AGE598" s="263"/>
      <c r="AGF598" s="263"/>
      <c r="AGG598" s="263"/>
      <c r="AGH598" s="263"/>
      <c r="AGI598" s="263"/>
      <c r="AGJ598" s="263"/>
      <c r="AGK598" s="263"/>
      <c r="AGL598" s="263"/>
      <c r="AGM598" s="263"/>
      <c r="AGN598" s="263"/>
      <c r="AGO598" s="263"/>
      <c r="AGP598" s="263"/>
      <c r="AGQ598" s="263"/>
      <c r="AGR598" s="263"/>
      <c r="AGS598" s="263"/>
      <c r="AGT598" s="263"/>
      <c r="AGU598" s="263"/>
      <c r="AGV598" s="263"/>
      <c r="AGW598" s="263"/>
      <c r="AGX598" s="263"/>
      <c r="AGY598" s="263"/>
      <c r="AGZ598" s="263"/>
      <c r="AHA598" s="263"/>
      <c r="AHB598" s="263"/>
      <c r="AHC598" s="263"/>
      <c r="AHD598" s="263"/>
      <c r="AHE598" s="263"/>
      <c r="AHF598" s="263"/>
      <c r="AHG598" s="263"/>
      <c r="AHH598" s="263"/>
      <c r="AHI598" s="263"/>
      <c r="AHJ598" s="263"/>
      <c r="AHK598" s="263"/>
      <c r="AHL598" s="263"/>
      <c r="AHM598" s="263"/>
      <c r="AHN598" s="263"/>
      <c r="AHO598" s="263"/>
      <c r="AHP598" s="263"/>
      <c r="AHQ598" s="263"/>
      <c r="AHR598" s="263"/>
      <c r="AHS598" s="263"/>
      <c r="AHT598" s="263"/>
      <c r="AHU598" s="263"/>
      <c r="AHV598" s="263"/>
      <c r="AHW598" s="263"/>
      <c r="AHX598" s="263"/>
      <c r="AHY598" s="263"/>
      <c r="AHZ598" s="263"/>
      <c r="AIA598" s="263"/>
      <c r="AIB598" s="263"/>
      <c r="AIC598" s="263"/>
      <c r="AID598" s="263"/>
      <c r="AIE598" s="263"/>
      <c r="AIF598" s="263"/>
      <c r="AIG598" s="263"/>
      <c r="AIH598" s="263"/>
      <c r="AII598" s="263"/>
      <c r="AIJ598" s="263"/>
      <c r="AIK598" s="263"/>
      <c r="AIL598" s="263"/>
      <c r="AIM598" s="263"/>
      <c r="AIN598" s="263"/>
      <c r="AIO598" s="263"/>
      <c r="AIP598" s="263"/>
      <c r="AIQ598" s="263"/>
      <c r="AIR598" s="263"/>
      <c r="AIS598" s="263"/>
      <c r="AIT598" s="263"/>
      <c r="AIU598" s="263"/>
      <c r="AIV598" s="263"/>
      <c r="AIW598" s="263"/>
      <c r="AIX598" s="263"/>
      <c r="AIY598" s="263"/>
      <c r="AIZ598" s="263"/>
      <c r="AJA598" s="263"/>
      <c r="AJB598" s="263"/>
      <c r="AJC598" s="263"/>
      <c r="AJD598" s="263"/>
      <c r="AJE598" s="263"/>
      <c r="AJF598" s="263"/>
      <c r="AJG598" s="263"/>
      <c r="AJH598" s="263"/>
      <c r="AJI598" s="263"/>
      <c r="AJJ598" s="263"/>
      <c r="AJK598" s="263"/>
      <c r="AJL598" s="263"/>
      <c r="AJM598" s="263"/>
      <c r="AJN598" s="263"/>
      <c r="AJO598" s="263"/>
      <c r="AJP598" s="263"/>
      <c r="AJQ598" s="263"/>
      <c r="AJR598" s="263"/>
      <c r="AJS598" s="263"/>
      <c r="AJT598" s="263"/>
      <c r="AJU598" s="263"/>
      <c r="AJV598" s="263"/>
      <c r="AJW598" s="263"/>
      <c r="AJX598" s="263"/>
      <c r="AJY598" s="263"/>
      <c r="AJZ598" s="263"/>
      <c r="AKA598" s="263"/>
      <c r="AKB598" s="263"/>
      <c r="AKC598" s="263"/>
      <c r="AKD598" s="263"/>
      <c r="AKE598" s="263"/>
      <c r="AKF598" s="263"/>
      <c r="AKG598" s="263"/>
      <c r="AKH598" s="263"/>
      <c r="AKI598" s="263"/>
      <c r="AKJ598" s="263"/>
      <c r="AKK598" s="263"/>
      <c r="AKL598" s="263"/>
      <c r="AKM598" s="263"/>
      <c r="AKN598" s="263"/>
      <c r="AKO598" s="263"/>
      <c r="AKP598" s="263"/>
      <c r="AKQ598" s="263"/>
      <c r="AKR598" s="263"/>
      <c r="AKS598" s="263"/>
      <c r="AKT598" s="263"/>
      <c r="AKU598" s="263"/>
      <c r="AKV598" s="263"/>
      <c r="AKW598" s="263"/>
      <c r="AKX598" s="263"/>
      <c r="AKY598" s="263"/>
      <c r="AKZ598" s="263"/>
      <c r="ALA598" s="263"/>
      <c r="ALB598" s="263"/>
      <c r="ALC598" s="263"/>
      <c r="ALD598" s="263"/>
      <c r="ALE598" s="263"/>
      <c r="ALF598" s="263"/>
      <c r="ALG598" s="263"/>
      <c r="ALH598" s="263"/>
      <c r="ALI598" s="263"/>
      <c r="ALJ598" s="263"/>
      <c r="ALK598" s="263"/>
      <c r="ALL598" s="263"/>
      <c r="ALM598" s="263"/>
      <c r="ALN598" s="263"/>
      <c r="ALO598" s="263"/>
      <c r="ALP598" s="263"/>
      <c r="ALQ598" s="263"/>
      <c r="ALR598" s="263"/>
      <c r="ALS598" s="263"/>
      <c r="ALT598" s="263"/>
      <c r="ALU598" s="263"/>
      <c r="ALV598" s="263"/>
      <c r="ALW598" s="263"/>
      <c r="ALX598" s="263"/>
      <c r="ALY598" s="263"/>
      <c r="ALZ598" s="263"/>
      <c r="AMA598" s="263"/>
      <c r="AMB598" s="263"/>
      <c r="AMC598" s="263"/>
      <c r="AMD598" s="263"/>
      <c r="AME598" s="263"/>
      <c r="AMF598" s="263"/>
      <c r="AMG598" s="263"/>
      <c r="AMH598" s="263"/>
      <c r="AMI598" s="263"/>
      <c r="AMJ598" s="263"/>
      <c r="AMK598" s="263"/>
      <c r="AML598" s="263"/>
      <c r="AMM598" s="263"/>
      <c r="AMN598" s="263"/>
      <c r="AMO598" s="263"/>
      <c r="AMP598" s="263"/>
      <c r="AMQ598" s="263"/>
      <c r="AMR598" s="263"/>
      <c r="AMS598" s="263"/>
      <c r="AMT598" s="263"/>
      <c r="AMU598" s="263"/>
      <c r="AMV598" s="263"/>
      <c r="AMW598" s="263"/>
      <c r="AMX598" s="263"/>
      <c r="AMY598" s="263"/>
      <c r="AMZ598" s="263"/>
      <c r="ANA598" s="263"/>
      <c r="ANB598" s="263"/>
      <c r="ANC598" s="263"/>
      <c r="AND598" s="263"/>
      <c r="ANE598" s="263"/>
      <c r="ANF598" s="263"/>
      <c r="ANG598" s="263"/>
      <c r="ANH598" s="263"/>
      <c r="ANI598" s="263"/>
      <c r="ANJ598" s="263"/>
      <c r="ANK598" s="263"/>
      <c r="ANL598" s="263"/>
      <c r="ANM598" s="263"/>
      <c r="ANN598" s="263"/>
      <c r="ANO598" s="263"/>
      <c r="ANP598" s="263"/>
      <c r="ANQ598" s="263"/>
      <c r="ANR598" s="263"/>
      <c r="ANS598" s="263"/>
      <c r="ANT598" s="263"/>
      <c r="ANU598" s="263"/>
      <c r="ANV598" s="263"/>
      <c r="ANW598" s="263"/>
      <c r="ANX598" s="263"/>
      <c r="ANY598" s="263"/>
      <c r="ANZ598" s="263"/>
      <c r="AOA598" s="263"/>
      <c r="AOB598" s="263"/>
      <c r="AOC598" s="263"/>
      <c r="AOD598" s="263"/>
      <c r="AOE598" s="263"/>
      <c r="AOF598" s="263"/>
      <c r="AOG598" s="263"/>
      <c r="AOH598" s="263"/>
      <c r="AOI598" s="263"/>
      <c r="AOJ598" s="263"/>
      <c r="AOK598" s="263"/>
      <c r="AOL598" s="263"/>
      <c r="AOM598" s="263"/>
      <c r="AON598" s="263"/>
      <c r="AOO598" s="263"/>
      <c r="AOP598" s="263"/>
      <c r="AOQ598" s="263"/>
      <c r="AOR598" s="263"/>
      <c r="AOS598" s="263"/>
      <c r="AOT598" s="263"/>
      <c r="AOU598" s="263"/>
    </row>
    <row r="599" spans="1:1087" s="264" customFormat="1">
      <c r="A599" s="332"/>
      <c r="B599" s="328"/>
      <c r="C599" s="292"/>
      <c r="D599" s="292"/>
      <c r="E599" s="292"/>
      <c r="F599" s="333"/>
      <c r="G599" s="334"/>
      <c r="H599" s="334"/>
      <c r="I599" s="335"/>
      <c r="J599" s="292"/>
      <c r="K599" s="336"/>
      <c r="L599" s="292"/>
      <c r="N599" s="263"/>
      <c r="O599" s="263"/>
      <c r="P599" s="263"/>
      <c r="Q599" s="263"/>
      <c r="R599" s="263"/>
      <c r="S599" s="263"/>
      <c r="T599" s="263"/>
      <c r="U599" s="263"/>
      <c r="V599" s="263"/>
      <c r="W599" s="263"/>
      <c r="X599" s="263"/>
      <c r="Y599" s="263"/>
      <c r="Z599" s="263"/>
      <c r="AA599" s="263"/>
      <c r="AB599" s="263"/>
      <c r="AC599" s="263"/>
      <c r="AD599" s="263"/>
      <c r="AE599" s="263"/>
      <c r="AF599" s="263"/>
      <c r="AG599" s="263"/>
      <c r="AH599" s="263"/>
      <c r="AI599" s="263"/>
      <c r="AJ599" s="263"/>
      <c r="AK599" s="263"/>
      <c r="AL599" s="263"/>
      <c r="AM599" s="263"/>
      <c r="AN599" s="263"/>
      <c r="AO599" s="263"/>
      <c r="AP599" s="263"/>
      <c r="AQ599" s="263"/>
      <c r="AR599" s="263"/>
      <c r="AS599" s="263"/>
      <c r="AT599" s="263"/>
      <c r="AU599" s="263"/>
      <c r="AV599" s="263"/>
      <c r="AW599" s="263"/>
      <c r="AX599" s="263"/>
      <c r="AY599" s="263"/>
      <c r="AZ599" s="263"/>
      <c r="BA599" s="263"/>
      <c r="BB599" s="263"/>
      <c r="BC599" s="263"/>
      <c r="BD599" s="263"/>
      <c r="BE599" s="263"/>
      <c r="BF599" s="263"/>
      <c r="BG599" s="263"/>
      <c r="BH599" s="263"/>
      <c r="BI599" s="263"/>
      <c r="BJ599" s="263"/>
      <c r="BK599" s="263"/>
      <c r="BL599" s="263"/>
      <c r="BM599" s="263"/>
      <c r="BN599" s="263"/>
      <c r="BO599" s="263"/>
      <c r="BP599" s="263"/>
      <c r="BQ599" s="263"/>
      <c r="BR599" s="263"/>
      <c r="BS599" s="263"/>
      <c r="BT599" s="263"/>
      <c r="BU599" s="263"/>
      <c r="BV599" s="263"/>
      <c r="BW599" s="263"/>
      <c r="BX599" s="263"/>
      <c r="BY599" s="263"/>
      <c r="BZ599" s="263"/>
      <c r="CA599" s="263"/>
      <c r="CB599" s="263"/>
      <c r="CC599" s="263"/>
      <c r="CD599" s="263"/>
      <c r="CE599" s="263"/>
      <c r="CF599" s="263"/>
      <c r="CG599" s="263"/>
      <c r="CH599" s="263"/>
      <c r="CI599" s="263"/>
      <c r="CJ599" s="263"/>
      <c r="CK599" s="263"/>
      <c r="CL599" s="263"/>
      <c r="CM599" s="263"/>
      <c r="CN599" s="263"/>
      <c r="CO599" s="263"/>
      <c r="CP599" s="263"/>
      <c r="CQ599" s="263"/>
      <c r="CR599" s="263"/>
      <c r="CS599" s="263"/>
      <c r="CT599" s="263"/>
      <c r="CU599" s="263"/>
      <c r="CV599" s="263"/>
      <c r="CW599" s="263"/>
      <c r="CX599" s="263"/>
      <c r="CY599" s="263"/>
      <c r="CZ599" s="263"/>
      <c r="DA599" s="263"/>
      <c r="DB599" s="263"/>
      <c r="DC599" s="263"/>
      <c r="DD599" s="263"/>
      <c r="DE599" s="263"/>
      <c r="DF599" s="263"/>
      <c r="DG599" s="263"/>
      <c r="DH599" s="263"/>
      <c r="DI599" s="263"/>
      <c r="DJ599" s="263"/>
      <c r="DK599" s="263"/>
      <c r="DL599" s="263"/>
      <c r="DM599" s="263"/>
      <c r="DN599" s="263"/>
      <c r="DO599" s="263"/>
      <c r="DP599" s="263"/>
      <c r="DQ599" s="263"/>
      <c r="DR599" s="263"/>
      <c r="DS599" s="263"/>
      <c r="DT599" s="263"/>
      <c r="DU599" s="263"/>
      <c r="DV599" s="263"/>
      <c r="DW599" s="263"/>
      <c r="DX599" s="263"/>
      <c r="DY599" s="263"/>
      <c r="DZ599" s="263"/>
      <c r="EA599" s="263"/>
      <c r="EB599" s="263"/>
      <c r="EC599" s="263"/>
      <c r="ED599" s="263"/>
      <c r="EE599" s="263"/>
      <c r="EF599" s="263"/>
      <c r="EG599" s="263"/>
      <c r="EH599" s="263"/>
      <c r="EI599" s="263"/>
      <c r="EJ599" s="263"/>
      <c r="EK599" s="263"/>
      <c r="EL599" s="263"/>
      <c r="EM599" s="263"/>
      <c r="EN599" s="263"/>
      <c r="EO599" s="263"/>
      <c r="EP599" s="263"/>
      <c r="EQ599" s="263"/>
      <c r="ER599" s="263"/>
      <c r="ES599" s="263"/>
      <c r="ET599" s="263"/>
      <c r="EU599" s="263"/>
      <c r="EV599" s="263"/>
      <c r="EW599" s="263"/>
      <c r="EX599" s="263"/>
      <c r="EY599" s="263"/>
      <c r="EZ599" s="263"/>
      <c r="FA599" s="263"/>
      <c r="FB599" s="263"/>
      <c r="FC599" s="263"/>
      <c r="FD599" s="263"/>
      <c r="FE599" s="263"/>
      <c r="FF599" s="263"/>
      <c r="FG599" s="263"/>
      <c r="FH599" s="263"/>
      <c r="FI599" s="263"/>
      <c r="FJ599" s="263"/>
      <c r="FK599" s="263"/>
      <c r="FL599" s="263"/>
      <c r="FM599" s="263"/>
      <c r="FN599" s="263"/>
      <c r="FO599" s="263"/>
      <c r="FP599" s="263"/>
      <c r="FQ599" s="263"/>
      <c r="FR599" s="263"/>
      <c r="FS599" s="263"/>
      <c r="FT599" s="263"/>
      <c r="FU599" s="263"/>
      <c r="FV599" s="263"/>
      <c r="FW599" s="263"/>
      <c r="FX599" s="263"/>
      <c r="FY599" s="263"/>
      <c r="FZ599" s="263"/>
      <c r="GA599" s="263"/>
      <c r="GB599" s="263"/>
      <c r="GC599" s="263"/>
      <c r="GD599" s="263"/>
      <c r="GE599" s="263"/>
      <c r="GF599" s="263"/>
      <c r="GG599" s="263"/>
      <c r="GH599" s="263"/>
      <c r="GI599" s="263"/>
      <c r="GJ599" s="263"/>
      <c r="GK599" s="263"/>
      <c r="GL599" s="263"/>
      <c r="GM599" s="263"/>
      <c r="GN599" s="263"/>
      <c r="GO599" s="263"/>
      <c r="GP599" s="263"/>
      <c r="GQ599" s="263"/>
      <c r="GR599" s="263"/>
      <c r="GS599" s="263"/>
      <c r="GT599" s="263"/>
      <c r="GU599" s="263"/>
      <c r="GV599" s="263"/>
      <c r="GW599" s="263"/>
      <c r="GX599" s="263"/>
      <c r="GY599" s="263"/>
      <c r="GZ599" s="263"/>
      <c r="HA599" s="263"/>
      <c r="HB599" s="263"/>
      <c r="HC599" s="263"/>
      <c r="HD599" s="263"/>
      <c r="HE599" s="263"/>
      <c r="HF599" s="263"/>
      <c r="HG599" s="263"/>
      <c r="HH599" s="263"/>
      <c r="HI599" s="263"/>
      <c r="HJ599" s="263"/>
      <c r="HK599" s="263"/>
      <c r="HL599" s="263"/>
      <c r="HM599" s="263"/>
      <c r="HN599" s="263"/>
      <c r="HO599" s="263"/>
      <c r="HP599" s="263"/>
      <c r="HQ599" s="263"/>
      <c r="HR599" s="263"/>
      <c r="HS599" s="263"/>
      <c r="HT599" s="263"/>
      <c r="HU599" s="263"/>
      <c r="HV599" s="263"/>
      <c r="HW599" s="263"/>
      <c r="HX599" s="263"/>
      <c r="HY599" s="263"/>
      <c r="HZ599" s="263"/>
      <c r="IA599" s="263"/>
      <c r="IB599" s="263"/>
      <c r="IC599" s="263"/>
      <c r="ID599" s="263"/>
      <c r="IE599" s="263"/>
      <c r="IF599" s="263"/>
      <c r="IG599" s="263"/>
      <c r="IH599" s="263"/>
      <c r="II599" s="263"/>
      <c r="IJ599" s="263"/>
      <c r="IK599" s="263"/>
      <c r="IL599" s="263"/>
      <c r="IM599" s="263"/>
      <c r="IN599" s="263"/>
      <c r="IO599" s="263"/>
      <c r="IP599" s="263"/>
      <c r="IQ599" s="263"/>
      <c r="IR599" s="263"/>
      <c r="IS599" s="263"/>
      <c r="IT599" s="263"/>
      <c r="IU599" s="263"/>
      <c r="IV599" s="263"/>
      <c r="IW599" s="263"/>
      <c r="IX599" s="263"/>
      <c r="IY599" s="263"/>
      <c r="IZ599" s="263"/>
      <c r="JA599" s="263"/>
      <c r="JB599" s="263"/>
      <c r="JC599" s="263"/>
      <c r="JD599" s="263"/>
      <c r="JE599" s="263"/>
      <c r="JF599" s="263"/>
      <c r="JG599" s="263"/>
      <c r="JH599" s="263"/>
      <c r="JI599" s="263"/>
      <c r="JJ599" s="263"/>
      <c r="JK599" s="263"/>
      <c r="JL599" s="263"/>
      <c r="JM599" s="263"/>
      <c r="JN599" s="263"/>
      <c r="JO599" s="263"/>
      <c r="JP599" s="263"/>
      <c r="JQ599" s="263"/>
      <c r="JR599" s="263"/>
      <c r="JS599" s="263"/>
      <c r="JT599" s="263"/>
      <c r="JU599" s="263"/>
      <c r="JV599" s="263"/>
      <c r="JW599" s="263"/>
      <c r="JX599" s="263"/>
      <c r="JY599" s="263"/>
      <c r="JZ599" s="263"/>
      <c r="KA599" s="263"/>
      <c r="KB599" s="263"/>
      <c r="KC599" s="263"/>
      <c r="KD599" s="263"/>
      <c r="KE599" s="263"/>
      <c r="KF599" s="263"/>
      <c r="KG599" s="263"/>
      <c r="KH599" s="263"/>
      <c r="KI599" s="263"/>
      <c r="KJ599" s="263"/>
      <c r="KK599" s="263"/>
      <c r="KL599" s="263"/>
      <c r="KM599" s="263"/>
      <c r="KN599" s="263"/>
      <c r="KO599" s="263"/>
      <c r="KP599" s="263"/>
      <c r="KQ599" s="263"/>
      <c r="KR599" s="263"/>
      <c r="KS599" s="263"/>
      <c r="KT599" s="263"/>
      <c r="KU599" s="263"/>
      <c r="KV599" s="263"/>
      <c r="KW599" s="263"/>
      <c r="KX599" s="263"/>
      <c r="KY599" s="263"/>
      <c r="KZ599" s="263"/>
      <c r="LA599" s="263"/>
      <c r="LB599" s="263"/>
      <c r="LC599" s="263"/>
      <c r="LD599" s="263"/>
      <c r="LE599" s="263"/>
      <c r="LF599" s="263"/>
      <c r="LG599" s="263"/>
      <c r="LH599" s="263"/>
      <c r="LI599" s="263"/>
      <c r="LJ599" s="263"/>
      <c r="LK599" s="263"/>
      <c r="LL599" s="263"/>
      <c r="LM599" s="263"/>
      <c r="LN599" s="263"/>
      <c r="LO599" s="263"/>
      <c r="LP599" s="263"/>
      <c r="LQ599" s="263"/>
      <c r="LR599" s="263"/>
      <c r="LS599" s="263"/>
      <c r="LT599" s="263"/>
      <c r="LU599" s="263"/>
      <c r="LV599" s="263"/>
      <c r="LW599" s="263"/>
      <c r="LX599" s="263"/>
      <c r="LY599" s="263"/>
      <c r="LZ599" s="263"/>
      <c r="MA599" s="263"/>
      <c r="MB599" s="263"/>
      <c r="MC599" s="263"/>
      <c r="MD599" s="263"/>
      <c r="ME599" s="263"/>
      <c r="MF599" s="263"/>
      <c r="MG599" s="263"/>
      <c r="MH599" s="263"/>
      <c r="MI599" s="263"/>
      <c r="MJ599" s="263"/>
      <c r="MK599" s="263"/>
      <c r="ML599" s="263"/>
      <c r="MM599" s="263"/>
      <c r="MN599" s="263"/>
      <c r="MO599" s="263"/>
      <c r="MP599" s="263"/>
      <c r="MQ599" s="263"/>
      <c r="MR599" s="263"/>
      <c r="MS599" s="263"/>
      <c r="MT599" s="263"/>
      <c r="MU599" s="263"/>
      <c r="MV599" s="263"/>
      <c r="MW599" s="263"/>
      <c r="MX599" s="263"/>
      <c r="MY599" s="263"/>
      <c r="MZ599" s="263"/>
      <c r="NA599" s="263"/>
      <c r="NB599" s="263"/>
      <c r="NC599" s="263"/>
      <c r="ND599" s="263"/>
      <c r="NE599" s="263"/>
      <c r="NF599" s="263"/>
      <c r="NG599" s="263"/>
      <c r="NH599" s="263"/>
      <c r="NI599" s="263"/>
      <c r="NJ599" s="263"/>
      <c r="NK599" s="263"/>
      <c r="NL599" s="263"/>
      <c r="NM599" s="263"/>
      <c r="NN599" s="263"/>
      <c r="NO599" s="263"/>
      <c r="NP599" s="263"/>
      <c r="NQ599" s="263"/>
      <c r="NR599" s="263"/>
      <c r="NS599" s="263"/>
      <c r="NT599" s="263"/>
      <c r="NU599" s="263"/>
      <c r="NV599" s="263"/>
      <c r="NW599" s="263"/>
      <c r="NX599" s="263"/>
      <c r="NY599" s="263"/>
      <c r="NZ599" s="263"/>
      <c r="OA599" s="263"/>
      <c r="OB599" s="263"/>
      <c r="OC599" s="263"/>
      <c r="OD599" s="263"/>
      <c r="OE599" s="263"/>
      <c r="OF599" s="263"/>
      <c r="OG599" s="263"/>
      <c r="OH599" s="263"/>
      <c r="OI599" s="263"/>
      <c r="OJ599" s="263"/>
      <c r="OK599" s="263"/>
      <c r="OL599" s="263"/>
      <c r="OM599" s="263"/>
      <c r="ON599" s="263"/>
      <c r="OO599" s="263"/>
      <c r="OP599" s="263"/>
      <c r="OQ599" s="263"/>
      <c r="OR599" s="263"/>
      <c r="OS599" s="263"/>
      <c r="OT599" s="263"/>
      <c r="OU599" s="263"/>
      <c r="OV599" s="263"/>
      <c r="OW599" s="263"/>
      <c r="OX599" s="263"/>
      <c r="OY599" s="263"/>
      <c r="OZ599" s="263"/>
      <c r="PA599" s="263"/>
      <c r="PB599" s="263"/>
      <c r="PC599" s="263"/>
      <c r="PD599" s="263"/>
      <c r="PE599" s="263"/>
      <c r="PF599" s="263"/>
      <c r="PG599" s="263"/>
      <c r="PH599" s="263"/>
      <c r="PI599" s="263"/>
      <c r="PJ599" s="263"/>
      <c r="PK599" s="263"/>
      <c r="PL599" s="263"/>
      <c r="PM599" s="263"/>
      <c r="PN599" s="263"/>
      <c r="PO599" s="263"/>
      <c r="PP599" s="263"/>
      <c r="PQ599" s="263"/>
      <c r="PR599" s="263"/>
      <c r="PS599" s="263"/>
      <c r="PT599" s="263"/>
      <c r="PU599" s="263"/>
      <c r="PV599" s="263"/>
      <c r="PW599" s="263"/>
      <c r="PX599" s="263"/>
      <c r="PY599" s="263"/>
      <c r="PZ599" s="263"/>
      <c r="QA599" s="263"/>
      <c r="QB599" s="263"/>
      <c r="QC599" s="263"/>
      <c r="QD599" s="263"/>
      <c r="QE599" s="263"/>
      <c r="QF599" s="263"/>
      <c r="QG599" s="263"/>
      <c r="QH599" s="263"/>
      <c r="QI599" s="263"/>
      <c r="QJ599" s="263"/>
      <c r="QK599" s="263"/>
      <c r="QL599" s="263"/>
      <c r="QM599" s="263"/>
      <c r="QN599" s="263"/>
      <c r="QO599" s="263"/>
      <c r="QP599" s="263"/>
      <c r="QQ599" s="263"/>
      <c r="QR599" s="263"/>
      <c r="QS599" s="263"/>
      <c r="QT599" s="263"/>
      <c r="QU599" s="263"/>
      <c r="QV599" s="263"/>
      <c r="QW599" s="263"/>
      <c r="QX599" s="263"/>
      <c r="QY599" s="263"/>
      <c r="QZ599" s="263"/>
      <c r="RA599" s="263"/>
      <c r="RB599" s="263"/>
      <c r="RC599" s="263"/>
      <c r="RD599" s="263"/>
      <c r="RE599" s="263"/>
      <c r="RF599" s="263"/>
      <c r="RG599" s="263"/>
      <c r="RH599" s="263"/>
      <c r="RI599" s="263"/>
      <c r="RJ599" s="263"/>
      <c r="RK599" s="263"/>
      <c r="RL599" s="263"/>
      <c r="RM599" s="263"/>
      <c r="RN599" s="263"/>
      <c r="RO599" s="263"/>
      <c r="RP599" s="263"/>
      <c r="RQ599" s="263"/>
      <c r="RR599" s="263"/>
      <c r="RS599" s="263"/>
      <c r="RT599" s="263"/>
      <c r="RU599" s="263"/>
      <c r="RV599" s="263"/>
      <c r="RW599" s="263"/>
      <c r="RX599" s="263"/>
      <c r="RY599" s="263"/>
      <c r="RZ599" s="263"/>
      <c r="SA599" s="263"/>
      <c r="SB599" s="263"/>
      <c r="SC599" s="263"/>
      <c r="SD599" s="263"/>
      <c r="SE599" s="263"/>
      <c r="SF599" s="263"/>
      <c r="SG599" s="263"/>
      <c r="SH599" s="263"/>
      <c r="SI599" s="263"/>
      <c r="SJ599" s="263"/>
      <c r="SK599" s="263"/>
      <c r="SL599" s="263"/>
      <c r="SM599" s="263"/>
      <c r="SN599" s="263"/>
      <c r="SO599" s="263"/>
      <c r="SP599" s="263"/>
      <c r="SQ599" s="263"/>
      <c r="SR599" s="263"/>
      <c r="SS599" s="263"/>
      <c r="ST599" s="263"/>
      <c r="SU599" s="263"/>
      <c r="SV599" s="263"/>
      <c r="SW599" s="263"/>
      <c r="SX599" s="263"/>
      <c r="SY599" s="263"/>
      <c r="SZ599" s="263"/>
      <c r="TA599" s="263"/>
      <c r="TB599" s="263"/>
      <c r="TC599" s="263"/>
      <c r="TD599" s="263"/>
      <c r="TE599" s="263"/>
      <c r="TF599" s="263"/>
      <c r="TG599" s="263"/>
      <c r="TH599" s="263"/>
      <c r="TI599" s="263"/>
      <c r="TJ599" s="263"/>
      <c r="TK599" s="263"/>
      <c r="TL599" s="263"/>
      <c r="TM599" s="263"/>
      <c r="TN599" s="263"/>
      <c r="TO599" s="263"/>
      <c r="TP599" s="263"/>
      <c r="TQ599" s="263"/>
      <c r="TR599" s="263"/>
      <c r="TS599" s="263"/>
      <c r="TT599" s="263"/>
      <c r="TU599" s="263"/>
      <c r="TV599" s="263"/>
      <c r="TW599" s="263"/>
      <c r="TX599" s="263"/>
      <c r="TY599" s="263"/>
      <c r="TZ599" s="263"/>
      <c r="UA599" s="263"/>
      <c r="UB599" s="263"/>
      <c r="UC599" s="263"/>
      <c r="UD599" s="263"/>
      <c r="UE599" s="263"/>
      <c r="UF599" s="263"/>
      <c r="UG599" s="263"/>
      <c r="UH599" s="263"/>
      <c r="UI599" s="263"/>
      <c r="UJ599" s="263"/>
      <c r="UK599" s="263"/>
      <c r="UL599" s="263"/>
      <c r="UM599" s="263"/>
      <c r="UN599" s="263"/>
      <c r="UO599" s="263"/>
      <c r="UP599" s="263"/>
      <c r="UQ599" s="263"/>
      <c r="UR599" s="263"/>
      <c r="US599" s="263"/>
      <c r="UT599" s="263"/>
      <c r="UU599" s="263"/>
      <c r="UV599" s="263"/>
      <c r="UW599" s="263"/>
      <c r="UX599" s="263"/>
      <c r="UY599" s="263"/>
      <c r="UZ599" s="263"/>
      <c r="VA599" s="263"/>
      <c r="VB599" s="263"/>
      <c r="VC599" s="263"/>
      <c r="VD599" s="263"/>
      <c r="VE599" s="263"/>
      <c r="VF599" s="263"/>
      <c r="VG599" s="263"/>
      <c r="VH599" s="263"/>
      <c r="VI599" s="263"/>
      <c r="VJ599" s="263"/>
      <c r="VK599" s="263"/>
      <c r="VL599" s="263"/>
      <c r="VM599" s="263"/>
      <c r="VN599" s="263"/>
      <c r="VO599" s="263"/>
      <c r="VP599" s="263"/>
      <c r="VQ599" s="263"/>
      <c r="VR599" s="263"/>
      <c r="VS599" s="263"/>
      <c r="VT599" s="263"/>
      <c r="VU599" s="263"/>
      <c r="VV599" s="263"/>
      <c r="VW599" s="263"/>
      <c r="VX599" s="263"/>
      <c r="VY599" s="263"/>
      <c r="VZ599" s="263"/>
      <c r="WA599" s="263"/>
      <c r="WB599" s="263"/>
      <c r="WC599" s="263"/>
      <c r="WD599" s="263"/>
      <c r="WE599" s="263"/>
      <c r="WF599" s="263"/>
      <c r="WG599" s="263"/>
      <c r="WH599" s="263"/>
      <c r="WI599" s="263"/>
      <c r="WJ599" s="263"/>
      <c r="WK599" s="263"/>
      <c r="WL599" s="263"/>
      <c r="WM599" s="263"/>
      <c r="WN599" s="263"/>
      <c r="WO599" s="263"/>
      <c r="WP599" s="263"/>
      <c r="WQ599" s="263"/>
      <c r="WR599" s="263"/>
      <c r="WS599" s="263"/>
      <c r="WT599" s="263"/>
      <c r="WU599" s="263"/>
      <c r="WV599" s="263"/>
      <c r="WW599" s="263"/>
      <c r="WX599" s="263"/>
      <c r="WY599" s="263"/>
      <c r="WZ599" s="263"/>
      <c r="XA599" s="263"/>
      <c r="XB599" s="263"/>
      <c r="XC599" s="263"/>
      <c r="XD599" s="263"/>
      <c r="XE599" s="263"/>
      <c r="XF599" s="263"/>
      <c r="XG599" s="263"/>
      <c r="XH599" s="263"/>
      <c r="XI599" s="263"/>
      <c r="XJ599" s="263"/>
      <c r="XK599" s="263"/>
      <c r="XL599" s="263"/>
      <c r="XM599" s="263"/>
      <c r="XN599" s="263"/>
      <c r="XO599" s="263"/>
      <c r="XP599" s="263"/>
      <c r="XQ599" s="263"/>
      <c r="XR599" s="263"/>
      <c r="XS599" s="263"/>
      <c r="XT599" s="263"/>
      <c r="XU599" s="263"/>
      <c r="XV599" s="263"/>
      <c r="XW599" s="263"/>
      <c r="XX599" s="263"/>
      <c r="XY599" s="263"/>
      <c r="XZ599" s="263"/>
      <c r="YA599" s="263"/>
      <c r="YB599" s="263"/>
      <c r="YC599" s="263"/>
      <c r="YD599" s="263"/>
      <c r="YE599" s="263"/>
      <c r="YF599" s="263"/>
      <c r="YG599" s="263"/>
      <c r="YH599" s="263"/>
      <c r="YI599" s="263"/>
      <c r="YJ599" s="263"/>
      <c r="YK599" s="263"/>
      <c r="YL599" s="263"/>
      <c r="YM599" s="263"/>
      <c r="YN599" s="263"/>
      <c r="YO599" s="263"/>
      <c r="YP599" s="263"/>
      <c r="YQ599" s="263"/>
      <c r="YR599" s="263"/>
      <c r="YS599" s="263"/>
      <c r="YT599" s="263"/>
      <c r="YU599" s="263"/>
      <c r="YV599" s="263"/>
      <c r="YW599" s="263"/>
      <c r="YX599" s="263"/>
      <c r="YY599" s="263"/>
      <c r="YZ599" s="263"/>
      <c r="ZA599" s="263"/>
      <c r="ZB599" s="263"/>
      <c r="ZC599" s="263"/>
      <c r="ZD599" s="263"/>
      <c r="ZE599" s="263"/>
      <c r="ZF599" s="263"/>
      <c r="ZG599" s="263"/>
      <c r="ZH599" s="263"/>
      <c r="ZI599" s="263"/>
      <c r="ZJ599" s="263"/>
      <c r="ZK599" s="263"/>
      <c r="ZL599" s="263"/>
      <c r="ZM599" s="263"/>
      <c r="ZN599" s="263"/>
      <c r="ZO599" s="263"/>
      <c r="ZP599" s="263"/>
      <c r="ZQ599" s="263"/>
      <c r="ZR599" s="263"/>
      <c r="ZS599" s="263"/>
      <c r="ZT599" s="263"/>
      <c r="ZU599" s="263"/>
      <c r="ZV599" s="263"/>
      <c r="ZW599" s="263"/>
      <c r="ZX599" s="263"/>
      <c r="ZY599" s="263"/>
      <c r="ZZ599" s="263"/>
      <c r="AAA599" s="263"/>
      <c r="AAB599" s="263"/>
      <c r="AAC599" s="263"/>
      <c r="AAD599" s="263"/>
      <c r="AAE599" s="263"/>
      <c r="AAF599" s="263"/>
      <c r="AAG599" s="263"/>
      <c r="AAH599" s="263"/>
      <c r="AAI599" s="263"/>
      <c r="AAJ599" s="263"/>
      <c r="AAK599" s="263"/>
      <c r="AAL599" s="263"/>
      <c r="AAM599" s="263"/>
      <c r="AAN599" s="263"/>
      <c r="AAO599" s="263"/>
      <c r="AAP599" s="263"/>
      <c r="AAQ599" s="263"/>
      <c r="AAR599" s="263"/>
      <c r="AAS599" s="263"/>
      <c r="AAT599" s="263"/>
      <c r="AAU599" s="263"/>
      <c r="AAV599" s="263"/>
      <c r="AAW599" s="263"/>
      <c r="AAX599" s="263"/>
      <c r="AAY599" s="263"/>
      <c r="AAZ599" s="263"/>
      <c r="ABA599" s="263"/>
      <c r="ABB599" s="263"/>
      <c r="ABC599" s="263"/>
      <c r="ABD599" s="263"/>
      <c r="ABE599" s="263"/>
      <c r="ABF599" s="263"/>
      <c r="ABG599" s="263"/>
      <c r="ABH599" s="263"/>
      <c r="ABI599" s="263"/>
      <c r="ABJ599" s="263"/>
      <c r="ABK599" s="263"/>
      <c r="ABL599" s="263"/>
      <c r="ABM599" s="263"/>
      <c r="ABN599" s="263"/>
      <c r="ABO599" s="263"/>
      <c r="ABP599" s="263"/>
      <c r="ABQ599" s="263"/>
      <c r="ABR599" s="263"/>
      <c r="ABS599" s="263"/>
      <c r="ABT599" s="263"/>
      <c r="ABU599" s="263"/>
      <c r="ABV599" s="263"/>
      <c r="ABW599" s="263"/>
      <c r="ABX599" s="263"/>
      <c r="ABY599" s="263"/>
      <c r="ABZ599" s="263"/>
      <c r="ACA599" s="263"/>
      <c r="ACB599" s="263"/>
      <c r="ACC599" s="263"/>
      <c r="ACD599" s="263"/>
      <c r="ACE599" s="263"/>
      <c r="ACF599" s="263"/>
      <c r="ACG599" s="263"/>
      <c r="ACH599" s="263"/>
      <c r="ACI599" s="263"/>
      <c r="ACJ599" s="263"/>
      <c r="ACK599" s="263"/>
      <c r="ACL599" s="263"/>
      <c r="ACM599" s="263"/>
      <c r="ACN599" s="263"/>
      <c r="ACO599" s="263"/>
      <c r="ACP599" s="263"/>
      <c r="ACQ599" s="263"/>
      <c r="ACR599" s="263"/>
      <c r="ACS599" s="263"/>
      <c r="ACT599" s="263"/>
      <c r="ACU599" s="263"/>
      <c r="ACV599" s="263"/>
      <c r="ACW599" s="263"/>
      <c r="ACX599" s="263"/>
      <c r="ACY599" s="263"/>
      <c r="ACZ599" s="263"/>
      <c r="ADA599" s="263"/>
      <c r="ADB599" s="263"/>
      <c r="ADC599" s="263"/>
      <c r="ADD599" s="263"/>
      <c r="ADE599" s="263"/>
      <c r="ADF599" s="263"/>
      <c r="ADG599" s="263"/>
      <c r="ADH599" s="263"/>
      <c r="ADI599" s="263"/>
      <c r="ADJ599" s="263"/>
      <c r="ADK599" s="263"/>
      <c r="ADL599" s="263"/>
      <c r="ADM599" s="263"/>
      <c r="ADN599" s="263"/>
      <c r="ADO599" s="263"/>
      <c r="ADP599" s="263"/>
      <c r="ADQ599" s="263"/>
      <c r="ADR599" s="263"/>
      <c r="ADS599" s="263"/>
      <c r="ADT599" s="263"/>
      <c r="ADU599" s="263"/>
      <c r="ADV599" s="263"/>
      <c r="ADW599" s="263"/>
      <c r="ADX599" s="263"/>
      <c r="ADY599" s="263"/>
      <c r="ADZ599" s="263"/>
      <c r="AEA599" s="263"/>
      <c r="AEB599" s="263"/>
      <c r="AEC599" s="263"/>
      <c r="AED599" s="263"/>
      <c r="AEE599" s="263"/>
      <c r="AEF599" s="263"/>
      <c r="AEG599" s="263"/>
      <c r="AEH599" s="263"/>
      <c r="AEI599" s="263"/>
      <c r="AEJ599" s="263"/>
      <c r="AEK599" s="263"/>
      <c r="AEL599" s="263"/>
      <c r="AEM599" s="263"/>
      <c r="AEN599" s="263"/>
      <c r="AEO599" s="263"/>
      <c r="AEP599" s="263"/>
      <c r="AEQ599" s="263"/>
      <c r="AER599" s="263"/>
      <c r="AES599" s="263"/>
      <c r="AET599" s="263"/>
      <c r="AEU599" s="263"/>
      <c r="AEV599" s="263"/>
      <c r="AEW599" s="263"/>
      <c r="AEX599" s="263"/>
      <c r="AEY599" s="263"/>
      <c r="AEZ599" s="263"/>
      <c r="AFA599" s="263"/>
      <c r="AFB599" s="263"/>
      <c r="AFC599" s="263"/>
      <c r="AFD599" s="263"/>
      <c r="AFE599" s="263"/>
      <c r="AFF599" s="263"/>
      <c r="AFG599" s="263"/>
      <c r="AFH599" s="263"/>
      <c r="AFI599" s="263"/>
      <c r="AFJ599" s="263"/>
      <c r="AFK599" s="263"/>
      <c r="AFL599" s="263"/>
      <c r="AFM599" s="263"/>
      <c r="AFN599" s="263"/>
      <c r="AFO599" s="263"/>
      <c r="AFP599" s="263"/>
      <c r="AFQ599" s="263"/>
      <c r="AFR599" s="263"/>
      <c r="AFS599" s="263"/>
      <c r="AFT599" s="263"/>
      <c r="AFU599" s="263"/>
      <c r="AFV599" s="263"/>
      <c r="AFW599" s="263"/>
      <c r="AFX599" s="263"/>
      <c r="AFY599" s="263"/>
      <c r="AFZ599" s="263"/>
      <c r="AGA599" s="263"/>
      <c r="AGB599" s="263"/>
      <c r="AGC599" s="263"/>
      <c r="AGD599" s="263"/>
      <c r="AGE599" s="263"/>
      <c r="AGF599" s="263"/>
      <c r="AGG599" s="263"/>
      <c r="AGH599" s="263"/>
      <c r="AGI599" s="263"/>
      <c r="AGJ599" s="263"/>
      <c r="AGK599" s="263"/>
      <c r="AGL599" s="263"/>
      <c r="AGM599" s="263"/>
      <c r="AGN599" s="263"/>
      <c r="AGO599" s="263"/>
      <c r="AGP599" s="263"/>
      <c r="AGQ599" s="263"/>
      <c r="AGR599" s="263"/>
      <c r="AGS599" s="263"/>
      <c r="AGT599" s="263"/>
      <c r="AGU599" s="263"/>
      <c r="AGV599" s="263"/>
      <c r="AGW599" s="263"/>
      <c r="AGX599" s="263"/>
      <c r="AGY599" s="263"/>
      <c r="AGZ599" s="263"/>
      <c r="AHA599" s="263"/>
      <c r="AHB599" s="263"/>
      <c r="AHC599" s="263"/>
      <c r="AHD599" s="263"/>
      <c r="AHE599" s="263"/>
      <c r="AHF599" s="263"/>
      <c r="AHG599" s="263"/>
      <c r="AHH599" s="263"/>
      <c r="AHI599" s="263"/>
      <c r="AHJ599" s="263"/>
      <c r="AHK599" s="263"/>
      <c r="AHL599" s="263"/>
      <c r="AHM599" s="263"/>
      <c r="AHN599" s="263"/>
      <c r="AHO599" s="263"/>
      <c r="AHP599" s="263"/>
      <c r="AHQ599" s="263"/>
      <c r="AHR599" s="263"/>
      <c r="AHS599" s="263"/>
      <c r="AHT599" s="263"/>
      <c r="AHU599" s="263"/>
      <c r="AHV599" s="263"/>
      <c r="AHW599" s="263"/>
      <c r="AHX599" s="263"/>
      <c r="AHY599" s="263"/>
      <c r="AHZ599" s="263"/>
      <c r="AIA599" s="263"/>
      <c r="AIB599" s="263"/>
      <c r="AIC599" s="263"/>
      <c r="AID599" s="263"/>
      <c r="AIE599" s="263"/>
      <c r="AIF599" s="263"/>
      <c r="AIG599" s="263"/>
      <c r="AIH599" s="263"/>
      <c r="AII599" s="263"/>
      <c r="AIJ599" s="263"/>
      <c r="AIK599" s="263"/>
      <c r="AIL599" s="263"/>
      <c r="AIM599" s="263"/>
      <c r="AIN599" s="263"/>
      <c r="AIO599" s="263"/>
      <c r="AIP599" s="263"/>
      <c r="AIQ599" s="263"/>
      <c r="AIR599" s="263"/>
      <c r="AIS599" s="263"/>
      <c r="AIT599" s="263"/>
      <c r="AIU599" s="263"/>
      <c r="AIV599" s="263"/>
      <c r="AIW599" s="263"/>
      <c r="AIX599" s="263"/>
      <c r="AIY599" s="263"/>
      <c r="AIZ599" s="263"/>
      <c r="AJA599" s="263"/>
      <c r="AJB599" s="263"/>
      <c r="AJC599" s="263"/>
      <c r="AJD599" s="263"/>
      <c r="AJE599" s="263"/>
      <c r="AJF599" s="263"/>
      <c r="AJG599" s="263"/>
      <c r="AJH599" s="263"/>
      <c r="AJI599" s="263"/>
      <c r="AJJ599" s="263"/>
      <c r="AJK599" s="263"/>
      <c r="AJL599" s="263"/>
      <c r="AJM599" s="263"/>
      <c r="AJN599" s="263"/>
      <c r="AJO599" s="263"/>
      <c r="AJP599" s="263"/>
      <c r="AJQ599" s="263"/>
      <c r="AJR599" s="263"/>
      <c r="AJS599" s="263"/>
      <c r="AJT599" s="263"/>
      <c r="AJU599" s="263"/>
      <c r="AJV599" s="263"/>
      <c r="AJW599" s="263"/>
      <c r="AJX599" s="263"/>
      <c r="AJY599" s="263"/>
      <c r="AJZ599" s="263"/>
      <c r="AKA599" s="263"/>
      <c r="AKB599" s="263"/>
      <c r="AKC599" s="263"/>
      <c r="AKD599" s="263"/>
      <c r="AKE599" s="263"/>
      <c r="AKF599" s="263"/>
      <c r="AKG599" s="263"/>
      <c r="AKH599" s="263"/>
      <c r="AKI599" s="263"/>
      <c r="AKJ599" s="263"/>
      <c r="AKK599" s="263"/>
      <c r="AKL599" s="263"/>
      <c r="AKM599" s="263"/>
      <c r="AKN599" s="263"/>
      <c r="AKO599" s="263"/>
      <c r="AKP599" s="263"/>
      <c r="AKQ599" s="263"/>
      <c r="AKR599" s="263"/>
      <c r="AKS599" s="263"/>
      <c r="AKT599" s="263"/>
      <c r="AKU599" s="263"/>
      <c r="AKV599" s="263"/>
      <c r="AKW599" s="263"/>
      <c r="AKX599" s="263"/>
      <c r="AKY599" s="263"/>
      <c r="AKZ599" s="263"/>
      <c r="ALA599" s="263"/>
      <c r="ALB599" s="263"/>
      <c r="ALC599" s="263"/>
      <c r="ALD599" s="263"/>
      <c r="ALE599" s="263"/>
      <c r="ALF599" s="263"/>
      <c r="ALG599" s="263"/>
      <c r="ALH599" s="263"/>
      <c r="ALI599" s="263"/>
      <c r="ALJ599" s="263"/>
      <c r="ALK599" s="263"/>
      <c r="ALL599" s="263"/>
      <c r="ALM599" s="263"/>
      <c r="ALN599" s="263"/>
      <c r="ALO599" s="263"/>
      <c r="ALP599" s="263"/>
      <c r="ALQ599" s="263"/>
      <c r="ALR599" s="263"/>
      <c r="ALS599" s="263"/>
      <c r="ALT599" s="263"/>
      <c r="ALU599" s="263"/>
      <c r="ALV599" s="263"/>
      <c r="ALW599" s="263"/>
      <c r="ALX599" s="263"/>
      <c r="ALY599" s="263"/>
      <c r="ALZ599" s="263"/>
      <c r="AMA599" s="263"/>
      <c r="AMB599" s="263"/>
      <c r="AMC599" s="263"/>
      <c r="AMD599" s="263"/>
      <c r="AME599" s="263"/>
      <c r="AMF599" s="263"/>
      <c r="AMG599" s="263"/>
      <c r="AMH599" s="263"/>
      <c r="AMI599" s="263"/>
      <c r="AMJ599" s="263"/>
      <c r="AMK599" s="263"/>
      <c r="AML599" s="263"/>
      <c r="AMM599" s="263"/>
      <c r="AMN599" s="263"/>
      <c r="AMO599" s="263"/>
      <c r="AMP599" s="263"/>
      <c r="AMQ599" s="263"/>
      <c r="AMR599" s="263"/>
      <c r="AMS599" s="263"/>
      <c r="AMT599" s="263"/>
      <c r="AMU599" s="263"/>
      <c r="AMV599" s="263"/>
      <c r="AMW599" s="263"/>
      <c r="AMX599" s="263"/>
      <c r="AMY599" s="263"/>
      <c r="AMZ599" s="263"/>
      <c r="ANA599" s="263"/>
      <c r="ANB599" s="263"/>
      <c r="ANC599" s="263"/>
      <c r="AND599" s="263"/>
      <c r="ANE599" s="263"/>
      <c r="ANF599" s="263"/>
      <c r="ANG599" s="263"/>
      <c r="ANH599" s="263"/>
      <c r="ANI599" s="263"/>
      <c r="ANJ599" s="263"/>
      <c r="ANK599" s="263"/>
      <c r="ANL599" s="263"/>
      <c r="ANM599" s="263"/>
      <c r="ANN599" s="263"/>
      <c r="ANO599" s="263"/>
      <c r="ANP599" s="263"/>
      <c r="ANQ599" s="263"/>
      <c r="ANR599" s="263"/>
      <c r="ANS599" s="263"/>
      <c r="ANT599" s="263"/>
      <c r="ANU599" s="263"/>
      <c r="ANV599" s="263"/>
      <c r="ANW599" s="263"/>
      <c r="ANX599" s="263"/>
      <c r="ANY599" s="263"/>
      <c r="ANZ599" s="263"/>
      <c r="AOA599" s="263"/>
      <c r="AOB599" s="263"/>
      <c r="AOC599" s="263"/>
      <c r="AOD599" s="263"/>
      <c r="AOE599" s="263"/>
      <c r="AOF599" s="263"/>
      <c r="AOG599" s="263"/>
      <c r="AOH599" s="263"/>
      <c r="AOI599" s="263"/>
      <c r="AOJ599" s="263"/>
      <c r="AOK599" s="263"/>
      <c r="AOL599" s="263"/>
      <c r="AOM599" s="263"/>
      <c r="AON599" s="263"/>
      <c r="AOO599" s="263"/>
      <c r="AOP599" s="263"/>
      <c r="AOQ599" s="263"/>
      <c r="AOR599" s="263"/>
      <c r="AOS599" s="263"/>
      <c r="AOT599" s="263"/>
      <c r="AOU599" s="263"/>
    </row>
    <row r="600" spans="1:1087" s="264" customFormat="1">
      <c r="A600" s="332"/>
      <c r="B600" s="328"/>
      <c r="C600" s="292"/>
      <c r="D600" s="292"/>
      <c r="E600" s="292"/>
      <c r="F600" s="333"/>
      <c r="G600" s="334"/>
      <c r="H600" s="334"/>
      <c r="I600" s="335"/>
      <c r="J600" s="292"/>
      <c r="K600" s="336"/>
      <c r="L600" s="292"/>
      <c r="N600" s="263"/>
      <c r="O600" s="263"/>
      <c r="P600" s="263"/>
      <c r="Q600" s="263"/>
      <c r="R600" s="263"/>
      <c r="S600" s="263"/>
      <c r="T600" s="263"/>
      <c r="U600" s="263"/>
      <c r="V600" s="263"/>
      <c r="W600" s="263"/>
      <c r="X600" s="263"/>
      <c r="Y600" s="263"/>
      <c r="Z600" s="263"/>
      <c r="AA600" s="263"/>
      <c r="AB600" s="263"/>
      <c r="AC600" s="263"/>
      <c r="AD600" s="263"/>
      <c r="AE600" s="263"/>
      <c r="AF600" s="263"/>
      <c r="AG600" s="263"/>
      <c r="AH600" s="263"/>
      <c r="AI600" s="263"/>
      <c r="AJ600" s="263"/>
      <c r="AK600" s="263"/>
      <c r="AL600" s="263"/>
      <c r="AM600" s="263"/>
      <c r="AN600" s="263"/>
      <c r="AO600" s="263"/>
      <c r="AP600" s="263"/>
      <c r="AQ600" s="263"/>
      <c r="AR600" s="263"/>
      <c r="AS600" s="263"/>
      <c r="AT600" s="263"/>
      <c r="AU600" s="263"/>
      <c r="AV600" s="263"/>
      <c r="AW600" s="263"/>
      <c r="AX600" s="263"/>
      <c r="AY600" s="263"/>
      <c r="AZ600" s="263"/>
      <c r="BA600" s="263"/>
      <c r="BB600" s="263"/>
      <c r="BC600" s="263"/>
      <c r="BD600" s="263"/>
      <c r="BE600" s="263"/>
      <c r="BF600" s="263"/>
      <c r="BG600" s="263"/>
      <c r="BH600" s="263"/>
      <c r="BI600" s="263"/>
      <c r="BJ600" s="263"/>
      <c r="BK600" s="263"/>
      <c r="BL600" s="263"/>
      <c r="BM600" s="263"/>
      <c r="BN600" s="263"/>
      <c r="BO600" s="263"/>
      <c r="BP600" s="263"/>
      <c r="BQ600" s="263"/>
      <c r="BR600" s="263"/>
      <c r="BS600" s="263"/>
      <c r="BT600" s="263"/>
      <c r="BU600" s="263"/>
      <c r="BV600" s="263"/>
      <c r="BW600" s="263"/>
      <c r="BX600" s="263"/>
      <c r="BY600" s="263"/>
      <c r="BZ600" s="263"/>
      <c r="CA600" s="263"/>
      <c r="CB600" s="263"/>
      <c r="CC600" s="263"/>
      <c r="CD600" s="263"/>
      <c r="CE600" s="263"/>
      <c r="CF600" s="263"/>
      <c r="CG600" s="263"/>
      <c r="CH600" s="263"/>
      <c r="CI600" s="263"/>
      <c r="CJ600" s="263"/>
      <c r="CK600" s="263"/>
      <c r="CL600" s="263"/>
      <c r="CM600" s="263"/>
      <c r="CN600" s="263"/>
      <c r="CO600" s="263"/>
      <c r="CP600" s="263"/>
      <c r="CQ600" s="263"/>
      <c r="CR600" s="263"/>
      <c r="CS600" s="263"/>
      <c r="CT600" s="263"/>
      <c r="CU600" s="263"/>
      <c r="CV600" s="263"/>
      <c r="CW600" s="263"/>
      <c r="CX600" s="263"/>
      <c r="CY600" s="263"/>
      <c r="CZ600" s="263"/>
      <c r="DA600" s="263"/>
      <c r="DB600" s="263"/>
      <c r="DC600" s="263"/>
      <c r="DD600" s="263"/>
      <c r="DE600" s="263"/>
      <c r="DF600" s="263"/>
      <c r="DG600" s="263"/>
      <c r="DH600" s="263"/>
      <c r="DI600" s="263"/>
      <c r="DJ600" s="263"/>
      <c r="DK600" s="263"/>
      <c r="DL600" s="263"/>
      <c r="DM600" s="263"/>
      <c r="DN600" s="263"/>
      <c r="DO600" s="263"/>
      <c r="DP600" s="263"/>
      <c r="DQ600" s="263"/>
      <c r="DR600" s="263"/>
      <c r="DS600" s="263"/>
      <c r="DT600" s="263"/>
      <c r="DU600" s="263"/>
      <c r="DV600" s="263"/>
      <c r="DW600" s="263"/>
      <c r="DX600" s="263"/>
      <c r="DY600" s="263"/>
      <c r="DZ600" s="263"/>
      <c r="EA600" s="263"/>
      <c r="EB600" s="263"/>
      <c r="EC600" s="263"/>
      <c r="ED600" s="263"/>
      <c r="EE600" s="263"/>
      <c r="EF600" s="263"/>
      <c r="EG600" s="263"/>
      <c r="EH600" s="263"/>
      <c r="EI600" s="263"/>
      <c r="EJ600" s="263"/>
      <c r="EK600" s="263"/>
      <c r="EL600" s="263"/>
      <c r="EM600" s="263"/>
      <c r="EN600" s="263"/>
      <c r="EO600" s="263"/>
      <c r="EP600" s="263"/>
      <c r="EQ600" s="263"/>
      <c r="ER600" s="263"/>
      <c r="ES600" s="263"/>
      <c r="ET600" s="263"/>
      <c r="EU600" s="263"/>
      <c r="EV600" s="263"/>
      <c r="EW600" s="263"/>
      <c r="EX600" s="263"/>
      <c r="EY600" s="263"/>
      <c r="EZ600" s="263"/>
      <c r="FA600" s="263"/>
      <c r="FB600" s="263"/>
      <c r="FC600" s="263"/>
      <c r="FD600" s="263"/>
      <c r="FE600" s="263"/>
      <c r="FF600" s="263"/>
      <c r="FG600" s="263"/>
      <c r="FH600" s="263"/>
      <c r="FI600" s="263"/>
      <c r="FJ600" s="263"/>
      <c r="FK600" s="263"/>
      <c r="FL600" s="263"/>
      <c r="FM600" s="263"/>
      <c r="FN600" s="263"/>
      <c r="FO600" s="263"/>
      <c r="FP600" s="263"/>
      <c r="FQ600" s="263"/>
      <c r="FR600" s="263"/>
      <c r="FS600" s="263"/>
      <c r="FT600" s="263"/>
      <c r="FU600" s="263"/>
      <c r="FV600" s="263"/>
      <c r="FW600" s="263"/>
      <c r="FX600" s="263"/>
      <c r="FY600" s="263"/>
      <c r="FZ600" s="263"/>
      <c r="GA600" s="263"/>
      <c r="GB600" s="263"/>
      <c r="GC600" s="263"/>
      <c r="GD600" s="263"/>
      <c r="GE600" s="263"/>
      <c r="GF600" s="263"/>
      <c r="GG600" s="263"/>
      <c r="GH600" s="263"/>
      <c r="GI600" s="263"/>
      <c r="GJ600" s="263"/>
      <c r="GK600" s="263"/>
      <c r="GL600" s="263"/>
      <c r="GM600" s="263"/>
      <c r="GN600" s="263"/>
      <c r="GO600" s="263"/>
      <c r="GP600" s="263"/>
      <c r="GQ600" s="263"/>
      <c r="GR600" s="263"/>
      <c r="GS600" s="263"/>
      <c r="GT600" s="263"/>
      <c r="GU600" s="263"/>
      <c r="GV600" s="263"/>
      <c r="GW600" s="263"/>
      <c r="GX600" s="263"/>
      <c r="GY600" s="263"/>
      <c r="GZ600" s="263"/>
      <c r="HA600" s="263"/>
      <c r="HB600" s="263"/>
      <c r="HC600" s="263"/>
      <c r="HD600" s="263"/>
      <c r="HE600" s="263"/>
      <c r="HF600" s="263"/>
      <c r="HG600" s="263"/>
      <c r="HH600" s="263"/>
      <c r="HI600" s="263"/>
      <c r="HJ600" s="263"/>
      <c r="HK600" s="263"/>
      <c r="HL600" s="263"/>
      <c r="HM600" s="263"/>
      <c r="HN600" s="263"/>
      <c r="HO600" s="263"/>
      <c r="HP600" s="263"/>
      <c r="HQ600" s="263"/>
      <c r="HR600" s="263"/>
      <c r="HS600" s="263"/>
      <c r="HT600" s="263"/>
      <c r="HU600" s="263"/>
      <c r="HV600" s="263"/>
      <c r="HW600" s="263"/>
      <c r="HX600" s="263"/>
      <c r="HY600" s="263"/>
      <c r="HZ600" s="263"/>
      <c r="IA600" s="263"/>
      <c r="IB600" s="263"/>
      <c r="IC600" s="263"/>
      <c r="ID600" s="263"/>
      <c r="IE600" s="263"/>
      <c r="IF600" s="263"/>
      <c r="IG600" s="263"/>
      <c r="IH600" s="263"/>
      <c r="II600" s="263"/>
      <c r="IJ600" s="263"/>
      <c r="IK600" s="263"/>
      <c r="IL600" s="263"/>
      <c r="IM600" s="263"/>
      <c r="IN600" s="263"/>
      <c r="IO600" s="263"/>
      <c r="IP600" s="263"/>
      <c r="IQ600" s="263"/>
      <c r="IR600" s="263"/>
      <c r="IS600" s="263"/>
      <c r="IT600" s="263"/>
      <c r="IU600" s="263"/>
      <c r="IV600" s="263"/>
      <c r="IW600" s="263"/>
      <c r="IX600" s="263"/>
      <c r="IY600" s="263"/>
      <c r="IZ600" s="263"/>
      <c r="JA600" s="263"/>
      <c r="JB600" s="263"/>
      <c r="JC600" s="263"/>
      <c r="JD600" s="263"/>
      <c r="JE600" s="263"/>
      <c r="JF600" s="263"/>
      <c r="JG600" s="263"/>
      <c r="JH600" s="263"/>
      <c r="JI600" s="263"/>
      <c r="JJ600" s="263"/>
      <c r="JK600" s="263"/>
      <c r="JL600" s="263"/>
      <c r="JM600" s="263"/>
      <c r="JN600" s="263"/>
      <c r="JO600" s="263"/>
      <c r="JP600" s="263"/>
      <c r="JQ600" s="263"/>
      <c r="JR600" s="263"/>
      <c r="JS600" s="263"/>
      <c r="JT600" s="263"/>
      <c r="JU600" s="263"/>
      <c r="JV600" s="263"/>
      <c r="JW600" s="263"/>
      <c r="JX600" s="263"/>
      <c r="JY600" s="263"/>
      <c r="JZ600" s="263"/>
      <c r="KA600" s="263"/>
      <c r="KB600" s="263"/>
      <c r="KC600" s="263"/>
      <c r="KD600" s="263"/>
      <c r="KE600" s="263"/>
      <c r="KF600" s="263"/>
      <c r="KG600" s="263"/>
      <c r="KH600" s="263"/>
      <c r="KI600" s="263"/>
      <c r="KJ600" s="263"/>
      <c r="KK600" s="263"/>
      <c r="KL600" s="263"/>
      <c r="KM600" s="263"/>
      <c r="KN600" s="263"/>
      <c r="KO600" s="263"/>
      <c r="KP600" s="263"/>
      <c r="KQ600" s="263"/>
      <c r="KR600" s="263"/>
      <c r="KS600" s="263"/>
      <c r="KT600" s="263"/>
      <c r="KU600" s="263"/>
      <c r="KV600" s="263"/>
      <c r="KW600" s="263"/>
      <c r="KX600" s="263"/>
      <c r="KY600" s="263"/>
      <c r="KZ600" s="263"/>
      <c r="LA600" s="263"/>
      <c r="LB600" s="263"/>
      <c r="LC600" s="263"/>
      <c r="LD600" s="263"/>
      <c r="LE600" s="263"/>
      <c r="LF600" s="263"/>
      <c r="LG600" s="263"/>
      <c r="LH600" s="263"/>
      <c r="LI600" s="263"/>
      <c r="LJ600" s="263"/>
      <c r="LK600" s="263"/>
      <c r="LL600" s="263"/>
      <c r="LM600" s="263"/>
      <c r="LN600" s="263"/>
      <c r="LO600" s="263"/>
      <c r="LP600" s="263"/>
      <c r="LQ600" s="263"/>
      <c r="LR600" s="263"/>
      <c r="LS600" s="263"/>
      <c r="LT600" s="263"/>
      <c r="LU600" s="263"/>
      <c r="LV600" s="263"/>
      <c r="LW600" s="263"/>
      <c r="LX600" s="263"/>
      <c r="LY600" s="263"/>
      <c r="LZ600" s="263"/>
      <c r="MA600" s="263"/>
      <c r="MB600" s="263"/>
      <c r="MC600" s="263"/>
      <c r="MD600" s="263"/>
      <c r="ME600" s="263"/>
      <c r="MF600" s="263"/>
      <c r="MG600" s="263"/>
      <c r="MH600" s="263"/>
      <c r="MI600" s="263"/>
      <c r="MJ600" s="263"/>
      <c r="MK600" s="263"/>
      <c r="ML600" s="263"/>
      <c r="MM600" s="263"/>
      <c r="MN600" s="263"/>
      <c r="MO600" s="263"/>
      <c r="MP600" s="263"/>
      <c r="MQ600" s="263"/>
      <c r="MR600" s="263"/>
      <c r="MS600" s="263"/>
      <c r="MT600" s="263"/>
      <c r="MU600" s="263"/>
      <c r="MV600" s="263"/>
      <c r="MW600" s="263"/>
      <c r="MX600" s="263"/>
      <c r="MY600" s="263"/>
      <c r="MZ600" s="263"/>
      <c r="NA600" s="263"/>
      <c r="NB600" s="263"/>
      <c r="NC600" s="263"/>
      <c r="ND600" s="263"/>
      <c r="NE600" s="263"/>
      <c r="NF600" s="263"/>
      <c r="NG600" s="263"/>
      <c r="NH600" s="263"/>
      <c r="NI600" s="263"/>
      <c r="NJ600" s="263"/>
      <c r="NK600" s="263"/>
      <c r="NL600" s="263"/>
      <c r="NM600" s="263"/>
      <c r="NN600" s="263"/>
      <c r="NO600" s="263"/>
      <c r="NP600" s="263"/>
      <c r="NQ600" s="263"/>
      <c r="NR600" s="263"/>
      <c r="NS600" s="263"/>
      <c r="NT600" s="263"/>
      <c r="NU600" s="263"/>
      <c r="NV600" s="263"/>
      <c r="NW600" s="263"/>
      <c r="NX600" s="263"/>
      <c r="NY600" s="263"/>
      <c r="NZ600" s="263"/>
      <c r="OA600" s="263"/>
      <c r="OB600" s="263"/>
      <c r="OC600" s="263"/>
      <c r="OD600" s="263"/>
      <c r="OE600" s="263"/>
      <c r="OF600" s="263"/>
      <c r="OG600" s="263"/>
      <c r="OH600" s="263"/>
      <c r="OI600" s="263"/>
      <c r="OJ600" s="263"/>
      <c r="OK600" s="263"/>
      <c r="OL600" s="263"/>
      <c r="OM600" s="263"/>
      <c r="ON600" s="263"/>
      <c r="OO600" s="263"/>
      <c r="OP600" s="263"/>
      <c r="OQ600" s="263"/>
      <c r="OR600" s="263"/>
      <c r="OS600" s="263"/>
      <c r="OT600" s="263"/>
      <c r="OU600" s="263"/>
      <c r="OV600" s="263"/>
      <c r="OW600" s="263"/>
      <c r="OX600" s="263"/>
      <c r="OY600" s="263"/>
      <c r="OZ600" s="263"/>
      <c r="PA600" s="263"/>
      <c r="PB600" s="263"/>
      <c r="PC600" s="263"/>
      <c r="PD600" s="263"/>
      <c r="PE600" s="263"/>
      <c r="PF600" s="263"/>
      <c r="PG600" s="263"/>
      <c r="PH600" s="263"/>
      <c r="PI600" s="263"/>
      <c r="PJ600" s="263"/>
      <c r="PK600" s="263"/>
      <c r="PL600" s="263"/>
      <c r="PM600" s="263"/>
      <c r="PN600" s="263"/>
      <c r="PO600" s="263"/>
      <c r="PP600" s="263"/>
      <c r="PQ600" s="263"/>
      <c r="PR600" s="263"/>
      <c r="PS600" s="263"/>
      <c r="PT600" s="263"/>
      <c r="PU600" s="263"/>
      <c r="PV600" s="263"/>
      <c r="PW600" s="263"/>
      <c r="PX600" s="263"/>
      <c r="PY600" s="263"/>
      <c r="PZ600" s="263"/>
      <c r="QA600" s="263"/>
      <c r="QB600" s="263"/>
      <c r="QC600" s="263"/>
      <c r="QD600" s="263"/>
      <c r="QE600" s="263"/>
      <c r="QF600" s="263"/>
      <c r="QG600" s="263"/>
      <c r="QH600" s="263"/>
      <c r="QI600" s="263"/>
      <c r="QJ600" s="263"/>
      <c r="QK600" s="263"/>
      <c r="QL600" s="263"/>
      <c r="QM600" s="263"/>
      <c r="QN600" s="263"/>
      <c r="QO600" s="263"/>
      <c r="QP600" s="263"/>
      <c r="QQ600" s="263"/>
      <c r="QR600" s="263"/>
      <c r="QS600" s="263"/>
      <c r="QT600" s="263"/>
      <c r="QU600" s="263"/>
      <c r="QV600" s="263"/>
      <c r="QW600" s="263"/>
      <c r="QX600" s="263"/>
      <c r="QY600" s="263"/>
      <c r="QZ600" s="263"/>
      <c r="RA600" s="263"/>
      <c r="RB600" s="263"/>
      <c r="RC600" s="263"/>
      <c r="RD600" s="263"/>
      <c r="RE600" s="263"/>
      <c r="RF600" s="263"/>
      <c r="RG600" s="263"/>
      <c r="RH600" s="263"/>
      <c r="RI600" s="263"/>
      <c r="RJ600" s="263"/>
      <c r="RK600" s="263"/>
      <c r="RL600" s="263"/>
      <c r="RM600" s="263"/>
      <c r="RN600" s="263"/>
      <c r="RO600" s="263"/>
      <c r="RP600" s="263"/>
      <c r="RQ600" s="263"/>
      <c r="RR600" s="263"/>
      <c r="RS600" s="263"/>
      <c r="RT600" s="263"/>
      <c r="RU600" s="263"/>
      <c r="RV600" s="263"/>
      <c r="RW600" s="263"/>
      <c r="RX600" s="263"/>
      <c r="RY600" s="263"/>
      <c r="RZ600" s="263"/>
      <c r="SA600" s="263"/>
      <c r="SB600" s="263"/>
      <c r="SC600" s="263"/>
      <c r="SD600" s="263"/>
      <c r="SE600" s="263"/>
      <c r="SF600" s="263"/>
      <c r="SG600" s="263"/>
      <c r="SH600" s="263"/>
      <c r="SI600" s="263"/>
      <c r="SJ600" s="263"/>
      <c r="SK600" s="263"/>
      <c r="SL600" s="263"/>
      <c r="SM600" s="263"/>
      <c r="SN600" s="263"/>
      <c r="SO600" s="263"/>
      <c r="SP600" s="263"/>
      <c r="SQ600" s="263"/>
      <c r="SR600" s="263"/>
      <c r="SS600" s="263"/>
      <c r="ST600" s="263"/>
      <c r="SU600" s="263"/>
      <c r="SV600" s="263"/>
      <c r="SW600" s="263"/>
      <c r="SX600" s="263"/>
      <c r="SY600" s="263"/>
      <c r="SZ600" s="263"/>
      <c r="TA600" s="263"/>
      <c r="TB600" s="263"/>
      <c r="TC600" s="263"/>
      <c r="TD600" s="263"/>
      <c r="TE600" s="263"/>
      <c r="TF600" s="263"/>
      <c r="TG600" s="263"/>
      <c r="TH600" s="263"/>
      <c r="TI600" s="263"/>
      <c r="TJ600" s="263"/>
      <c r="TK600" s="263"/>
      <c r="TL600" s="263"/>
      <c r="TM600" s="263"/>
      <c r="TN600" s="263"/>
      <c r="TO600" s="263"/>
      <c r="TP600" s="263"/>
      <c r="TQ600" s="263"/>
      <c r="TR600" s="263"/>
      <c r="TS600" s="263"/>
      <c r="TT600" s="263"/>
      <c r="TU600" s="263"/>
      <c r="TV600" s="263"/>
      <c r="TW600" s="263"/>
      <c r="TX600" s="263"/>
      <c r="TY600" s="263"/>
      <c r="TZ600" s="263"/>
      <c r="UA600" s="263"/>
      <c r="UB600" s="263"/>
      <c r="UC600" s="263"/>
      <c r="UD600" s="263"/>
      <c r="UE600" s="263"/>
      <c r="UF600" s="263"/>
      <c r="UG600" s="263"/>
      <c r="UH600" s="263"/>
      <c r="UI600" s="263"/>
      <c r="UJ600" s="263"/>
      <c r="UK600" s="263"/>
      <c r="UL600" s="263"/>
      <c r="UM600" s="263"/>
      <c r="UN600" s="263"/>
      <c r="UO600" s="263"/>
      <c r="UP600" s="263"/>
      <c r="UQ600" s="263"/>
      <c r="UR600" s="263"/>
      <c r="US600" s="263"/>
      <c r="UT600" s="263"/>
      <c r="UU600" s="263"/>
      <c r="UV600" s="263"/>
      <c r="UW600" s="263"/>
      <c r="UX600" s="263"/>
      <c r="UY600" s="263"/>
      <c r="UZ600" s="263"/>
      <c r="VA600" s="263"/>
      <c r="VB600" s="263"/>
      <c r="VC600" s="263"/>
      <c r="VD600" s="263"/>
      <c r="VE600" s="263"/>
      <c r="VF600" s="263"/>
      <c r="VG600" s="263"/>
      <c r="VH600" s="263"/>
      <c r="VI600" s="263"/>
      <c r="VJ600" s="263"/>
      <c r="VK600" s="263"/>
      <c r="VL600" s="263"/>
      <c r="VM600" s="263"/>
      <c r="VN600" s="263"/>
      <c r="VO600" s="263"/>
      <c r="VP600" s="263"/>
      <c r="VQ600" s="263"/>
      <c r="VR600" s="263"/>
      <c r="VS600" s="263"/>
      <c r="VT600" s="263"/>
      <c r="VU600" s="263"/>
      <c r="VV600" s="263"/>
      <c r="VW600" s="263"/>
      <c r="VX600" s="263"/>
      <c r="VY600" s="263"/>
      <c r="VZ600" s="263"/>
      <c r="WA600" s="263"/>
      <c r="WB600" s="263"/>
      <c r="WC600" s="263"/>
      <c r="WD600" s="263"/>
      <c r="WE600" s="263"/>
      <c r="WF600" s="263"/>
      <c r="WG600" s="263"/>
      <c r="WH600" s="263"/>
      <c r="WI600" s="263"/>
      <c r="WJ600" s="263"/>
      <c r="WK600" s="263"/>
      <c r="WL600" s="263"/>
      <c r="WM600" s="263"/>
      <c r="WN600" s="263"/>
      <c r="WO600" s="263"/>
      <c r="WP600" s="263"/>
      <c r="WQ600" s="263"/>
      <c r="WR600" s="263"/>
      <c r="WS600" s="263"/>
      <c r="WT600" s="263"/>
      <c r="WU600" s="263"/>
      <c r="WV600" s="263"/>
      <c r="WW600" s="263"/>
      <c r="WX600" s="263"/>
      <c r="WY600" s="263"/>
      <c r="WZ600" s="263"/>
      <c r="XA600" s="263"/>
      <c r="XB600" s="263"/>
      <c r="XC600" s="263"/>
      <c r="XD600" s="263"/>
      <c r="XE600" s="263"/>
      <c r="XF600" s="263"/>
      <c r="XG600" s="263"/>
      <c r="XH600" s="263"/>
      <c r="XI600" s="263"/>
      <c r="XJ600" s="263"/>
      <c r="XK600" s="263"/>
      <c r="XL600" s="263"/>
      <c r="XM600" s="263"/>
      <c r="XN600" s="263"/>
      <c r="XO600" s="263"/>
      <c r="XP600" s="263"/>
      <c r="XQ600" s="263"/>
      <c r="XR600" s="263"/>
      <c r="XS600" s="263"/>
      <c r="XT600" s="263"/>
      <c r="XU600" s="263"/>
      <c r="XV600" s="263"/>
      <c r="XW600" s="263"/>
      <c r="XX600" s="263"/>
      <c r="XY600" s="263"/>
      <c r="XZ600" s="263"/>
      <c r="YA600" s="263"/>
      <c r="YB600" s="263"/>
      <c r="YC600" s="263"/>
      <c r="YD600" s="263"/>
      <c r="YE600" s="263"/>
      <c r="YF600" s="263"/>
      <c r="YG600" s="263"/>
      <c r="YH600" s="263"/>
      <c r="YI600" s="263"/>
      <c r="YJ600" s="263"/>
      <c r="YK600" s="263"/>
      <c r="YL600" s="263"/>
      <c r="YM600" s="263"/>
      <c r="YN600" s="263"/>
      <c r="YO600" s="263"/>
      <c r="YP600" s="263"/>
      <c r="YQ600" s="263"/>
      <c r="YR600" s="263"/>
      <c r="YS600" s="263"/>
      <c r="YT600" s="263"/>
      <c r="YU600" s="263"/>
      <c r="YV600" s="263"/>
      <c r="YW600" s="263"/>
      <c r="YX600" s="263"/>
      <c r="YY600" s="263"/>
      <c r="YZ600" s="263"/>
      <c r="ZA600" s="263"/>
      <c r="ZB600" s="263"/>
      <c r="ZC600" s="263"/>
      <c r="ZD600" s="263"/>
      <c r="ZE600" s="263"/>
      <c r="ZF600" s="263"/>
      <c r="ZG600" s="263"/>
      <c r="ZH600" s="263"/>
      <c r="ZI600" s="263"/>
      <c r="ZJ600" s="263"/>
      <c r="ZK600" s="263"/>
      <c r="ZL600" s="263"/>
      <c r="ZM600" s="263"/>
      <c r="ZN600" s="263"/>
      <c r="ZO600" s="263"/>
      <c r="ZP600" s="263"/>
      <c r="ZQ600" s="263"/>
      <c r="ZR600" s="263"/>
      <c r="ZS600" s="263"/>
      <c r="ZT600" s="263"/>
      <c r="ZU600" s="263"/>
      <c r="ZV600" s="263"/>
      <c r="ZW600" s="263"/>
      <c r="ZX600" s="263"/>
      <c r="ZY600" s="263"/>
      <c r="ZZ600" s="263"/>
      <c r="AAA600" s="263"/>
      <c r="AAB600" s="263"/>
      <c r="AAC600" s="263"/>
      <c r="AAD600" s="263"/>
      <c r="AAE600" s="263"/>
      <c r="AAF600" s="263"/>
      <c r="AAG600" s="263"/>
      <c r="AAH600" s="263"/>
      <c r="AAI600" s="263"/>
      <c r="AAJ600" s="263"/>
      <c r="AAK600" s="263"/>
      <c r="AAL600" s="263"/>
      <c r="AAM600" s="263"/>
      <c r="AAN600" s="263"/>
      <c r="AAO600" s="263"/>
      <c r="AAP600" s="263"/>
      <c r="AAQ600" s="263"/>
      <c r="AAR600" s="263"/>
      <c r="AAS600" s="263"/>
      <c r="AAT600" s="263"/>
      <c r="AAU600" s="263"/>
      <c r="AAV600" s="263"/>
      <c r="AAW600" s="263"/>
      <c r="AAX600" s="263"/>
      <c r="AAY600" s="263"/>
      <c r="AAZ600" s="263"/>
      <c r="ABA600" s="263"/>
      <c r="ABB600" s="263"/>
      <c r="ABC600" s="263"/>
      <c r="ABD600" s="263"/>
      <c r="ABE600" s="263"/>
      <c r="ABF600" s="263"/>
      <c r="ABG600" s="263"/>
      <c r="ABH600" s="263"/>
      <c r="ABI600" s="263"/>
      <c r="ABJ600" s="263"/>
      <c r="ABK600" s="263"/>
      <c r="ABL600" s="263"/>
      <c r="ABM600" s="263"/>
      <c r="ABN600" s="263"/>
      <c r="ABO600" s="263"/>
      <c r="ABP600" s="263"/>
      <c r="ABQ600" s="263"/>
      <c r="ABR600" s="263"/>
      <c r="ABS600" s="263"/>
      <c r="ABT600" s="263"/>
      <c r="ABU600" s="263"/>
      <c r="ABV600" s="263"/>
      <c r="ABW600" s="263"/>
      <c r="ABX600" s="263"/>
      <c r="ABY600" s="263"/>
      <c r="ABZ600" s="263"/>
      <c r="ACA600" s="263"/>
      <c r="ACB600" s="263"/>
      <c r="ACC600" s="263"/>
      <c r="ACD600" s="263"/>
      <c r="ACE600" s="263"/>
      <c r="ACF600" s="263"/>
      <c r="ACG600" s="263"/>
      <c r="ACH600" s="263"/>
      <c r="ACI600" s="263"/>
      <c r="ACJ600" s="263"/>
      <c r="ACK600" s="263"/>
      <c r="ACL600" s="263"/>
      <c r="ACM600" s="263"/>
      <c r="ACN600" s="263"/>
      <c r="ACO600" s="263"/>
      <c r="ACP600" s="263"/>
      <c r="ACQ600" s="263"/>
      <c r="ACR600" s="263"/>
      <c r="ACS600" s="263"/>
      <c r="ACT600" s="263"/>
      <c r="ACU600" s="263"/>
      <c r="ACV600" s="263"/>
      <c r="ACW600" s="263"/>
      <c r="ACX600" s="263"/>
      <c r="ACY600" s="263"/>
      <c r="ACZ600" s="263"/>
      <c r="ADA600" s="263"/>
      <c r="ADB600" s="263"/>
      <c r="ADC600" s="263"/>
      <c r="ADD600" s="263"/>
      <c r="ADE600" s="263"/>
      <c r="ADF600" s="263"/>
      <c r="ADG600" s="263"/>
      <c r="ADH600" s="263"/>
      <c r="ADI600" s="263"/>
      <c r="ADJ600" s="263"/>
      <c r="ADK600" s="263"/>
      <c r="ADL600" s="263"/>
      <c r="ADM600" s="263"/>
      <c r="ADN600" s="263"/>
      <c r="ADO600" s="263"/>
      <c r="ADP600" s="263"/>
      <c r="ADQ600" s="263"/>
      <c r="ADR600" s="263"/>
      <c r="ADS600" s="263"/>
      <c r="ADT600" s="263"/>
      <c r="ADU600" s="263"/>
      <c r="ADV600" s="263"/>
      <c r="ADW600" s="263"/>
      <c r="ADX600" s="263"/>
      <c r="ADY600" s="263"/>
      <c r="ADZ600" s="263"/>
      <c r="AEA600" s="263"/>
      <c r="AEB600" s="263"/>
      <c r="AEC600" s="263"/>
      <c r="AED600" s="263"/>
      <c r="AEE600" s="263"/>
      <c r="AEF600" s="263"/>
      <c r="AEG600" s="263"/>
      <c r="AEH600" s="263"/>
      <c r="AEI600" s="263"/>
      <c r="AEJ600" s="263"/>
      <c r="AEK600" s="263"/>
      <c r="AEL600" s="263"/>
      <c r="AEM600" s="263"/>
      <c r="AEN600" s="263"/>
      <c r="AEO600" s="263"/>
      <c r="AEP600" s="263"/>
      <c r="AEQ600" s="263"/>
      <c r="AER600" s="263"/>
      <c r="AES600" s="263"/>
      <c r="AET600" s="263"/>
      <c r="AEU600" s="263"/>
      <c r="AEV600" s="263"/>
      <c r="AEW600" s="263"/>
      <c r="AEX600" s="263"/>
      <c r="AEY600" s="263"/>
      <c r="AEZ600" s="263"/>
      <c r="AFA600" s="263"/>
      <c r="AFB600" s="263"/>
      <c r="AFC600" s="263"/>
      <c r="AFD600" s="263"/>
      <c r="AFE600" s="263"/>
      <c r="AFF600" s="263"/>
      <c r="AFG600" s="263"/>
      <c r="AFH600" s="263"/>
      <c r="AFI600" s="263"/>
      <c r="AFJ600" s="263"/>
      <c r="AFK600" s="263"/>
      <c r="AFL600" s="263"/>
      <c r="AFM600" s="263"/>
      <c r="AFN600" s="263"/>
      <c r="AFO600" s="263"/>
      <c r="AFP600" s="263"/>
      <c r="AFQ600" s="263"/>
      <c r="AFR600" s="263"/>
      <c r="AFS600" s="263"/>
      <c r="AFT600" s="263"/>
      <c r="AFU600" s="263"/>
      <c r="AFV600" s="263"/>
      <c r="AFW600" s="263"/>
      <c r="AFX600" s="263"/>
      <c r="AFY600" s="263"/>
      <c r="AFZ600" s="263"/>
      <c r="AGA600" s="263"/>
      <c r="AGB600" s="263"/>
      <c r="AGC600" s="263"/>
      <c r="AGD600" s="263"/>
      <c r="AGE600" s="263"/>
      <c r="AGF600" s="263"/>
      <c r="AGG600" s="263"/>
      <c r="AGH600" s="263"/>
      <c r="AGI600" s="263"/>
      <c r="AGJ600" s="263"/>
      <c r="AGK600" s="263"/>
      <c r="AGL600" s="263"/>
      <c r="AGM600" s="263"/>
      <c r="AGN600" s="263"/>
      <c r="AGO600" s="263"/>
      <c r="AGP600" s="263"/>
      <c r="AGQ600" s="263"/>
      <c r="AGR600" s="263"/>
      <c r="AGS600" s="263"/>
      <c r="AGT600" s="263"/>
      <c r="AGU600" s="263"/>
      <c r="AGV600" s="263"/>
      <c r="AGW600" s="263"/>
      <c r="AGX600" s="263"/>
      <c r="AGY600" s="263"/>
      <c r="AGZ600" s="263"/>
      <c r="AHA600" s="263"/>
      <c r="AHB600" s="263"/>
      <c r="AHC600" s="263"/>
      <c r="AHD600" s="263"/>
      <c r="AHE600" s="263"/>
      <c r="AHF600" s="263"/>
      <c r="AHG600" s="263"/>
      <c r="AHH600" s="263"/>
      <c r="AHI600" s="263"/>
      <c r="AHJ600" s="263"/>
      <c r="AHK600" s="263"/>
      <c r="AHL600" s="263"/>
      <c r="AHM600" s="263"/>
      <c r="AHN600" s="263"/>
      <c r="AHO600" s="263"/>
      <c r="AHP600" s="263"/>
      <c r="AHQ600" s="263"/>
      <c r="AHR600" s="263"/>
      <c r="AHS600" s="263"/>
      <c r="AHT600" s="263"/>
      <c r="AHU600" s="263"/>
      <c r="AHV600" s="263"/>
      <c r="AHW600" s="263"/>
      <c r="AHX600" s="263"/>
      <c r="AHY600" s="263"/>
      <c r="AHZ600" s="263"/>
      <c r="AIA600" s="263"/>
      <c r="AIB600" s="263"/>
      <c r="AIC600" s="263"/>
      <c r="AID600" s="263"/>
      <c r="AIE600" s="263"/>
      <c r="AIF600" s="263"/>
      <c r="AIG600" s="263"/>
      <c r="AIH600" s="263"/>
      <c r="AII600" s="263"/>
      <c r="AIJ600" s="263"/>
      <c r="AIK600" s="263"/>
      <c r="AIL600" s="263"/>
      <c r="AIM600" s="263"/>
      <c r="AIN600" s="263"/>
      <c r="AIO600" s="263"/>
      <c r="AIP600" s="263"/>
      <c r="AIQ600" s="263"/>
      <c r="AIR600" s="263"/>
      <c r="AIS600" s="263"/>
      <c r="AIT600" s="263"/>
      <c r="AIU600" s="263"/>
      <c r="AIV600" s="263"/>
      <c r="AIW600" s="263"/>
      <c r="AIX600" s="263"/>
      <c r="AIY600" s="263"/>
      <c r="AIZ600" s="263"/>
      <c r="AJA600" s="263"/>
      <c r="AJB600" s="263"/>
      <c r="AJC600" s="263"/>
      <c r="AJD600" s="263"/>
      <c r="AJE600" s="263"/>
      <c r="AJF600" s="263"/>
      <c r="AJG600" s="263"/>
      <c r="AJH600" s="263"/>
      <c r="AJI600" s="263"/>
      <c r="AJJ600" s="263"/>
      <c r="AJK600" s="263"/>
      <c r="AJL600" s="263"/>
      <c r="AJM600" s="263"/>
      <c r="AJN600" s="263"/>
      <c r="AJO600" s="263"/>
      <c r="AJP600" s="263"/>
      <c r="AJQ600" s="263"/>
      <c r="AJR600" s="263"/>
      <c r="AJS600" s="263"/>
      <c r="AJT600" s="263"/>
      <c r="AJU600" s="263"/>
      <c r="AJV600" s="263"/>
      <c r="AJW600" s="263"/>
      <c r="AJX600" s="263"/>
      <c r="AJY600" s="263"/>
      <c r="AJZ600" s="263"/>
      <c r="AKA600" s="263"/>
      <c r="AKB600" s="263"/>
      <c r="AKC600" s="263"/>
      <c r="AKD600" s="263"/>
      <c r="AKE600" s="263"/>
      <c r="AKF600" s="263"/>
      <c r="AKG600" s="263"/>
      <c r="AKH600" s="263"/>
      <c r="AKI600" s="263"/>
      <c r="AKJ600" s="263"/>
      <c r="AKK600" s="263"/>
      <c r="AKL600" s="263"/>
      <c r="AKM600" s="263"/>
      <c r="AKN600" s="263"/>
      <c r="AKO600" s="263"/>
      <c r="AKP600" s="263"/>
      <c r="AKQ600" s="263"/>
      <c r="AKR600" s="263"/>
      <c r="AKS600" s="263"/>
      <c r="AKT600" s="263"/>
      <c r="AKU600" s="263"/>
      <c r="AKV600" s="263"/>
      <c r="AKW600" s="263"/>
      <c r="AKX600" s="263"/>
      <c r="AKY600" s="263"/>
      <c r="AKZ600" s="263"/>
      <c r="ALA600" s="263"/>
      <c r="ALB600" s="263"/>
      <c r="ALC600" s="263"/>
      <c r="ALD600" s="263"/>
      <c r="ALE600" s="263"/>
      <c r="ALF600" s="263"/>
      <c r="ALG600" s="263"/>
      <c r="ALH600" s="263"/>
      <c r="ALI600" s="263"/>
      <c r="ALJ600" s="263"/>
      <c r="ALK600" s="263"/>
      <c r="ALL600" s="263"/>
      <c r="ALM600" s="263"/>
      <c r="ALN600" s="263"/>
      <c r="ALO600" s="263"/>
      <c r="ALP600" s="263"/>
      <c r="ALQ600" s="263"/>
      <c r="ALR600" s="263"/>
      <c r="ALS600" s="263"/>
      <c r="ALT600" s="263"/>
      <c r="ALU600" s="263"/>
      <c r="ALV600" s="263"/>
      <c r="ALW600" s="263"/>
      <c r="ALX600" s="263"/>
      <c r="ALY600" s="263"/>
      <c r="ALZ600" s="263"/>
      <c r="AMA600" s="263"/>
      <c r="AMB600" s="263"/>
      <c r="AMC600" s="263"/>
      <c r="AMD600" s="263"/>
      <c r="AME600" s="263"/>
      <c r="AMF600" s="263"/>
      <c r="AMG600" s="263"/>
      <c r="AMH600" s="263"/>
      <c r="AMI600" s="263"/>
      <c r="AMJ600" s="263"/>
      <c r="AMK600" s="263"/>
      <c r="AML600" s="263"/>
      <c r="AMM600" s="263"/>
      <c r="AMN600" s="263"/>
      <c r="AMO600" s="263"/>
      <c r="AMP600" s="263"/>
      <c r="AMQ600" s="263"/>
      <c r="AMR600" s="263"/>
      <c r="AMS600" s="263"/>
      <c r="AMT600" s="263"/>
      <c r="AMU600" s="263"/>
      <c r="AMV600" s="263"/>
      <c r="AMW600" s="263"/>
      <c r="AMX600" s="263"/>
      <c r="AMY600" s="263"/>
      <c r="AMZ600" s="263"/>
      <c r="ANA600" s="263"/>
      <c r="ANB600" s="263"/>
      <c r="ANC600" s="263"/>
      <c r="AND600" s="263"/>
      <c r="ANE600" s="263"/>
      <c r="ANF600" s="263"/>
      <c r="ANG600" s="263"/>
      <c r="ANH600" s="263"/>
      <c r="ANI600" s="263"/>
      <c r="ANJ600" s="263"/>
      <c r="ANK600" s="263"/>
      <c r="ANL600" s="263"/>
      <c r="ANM600" s="263"/>
      <c r="ANN600" s="263"/>
      <c r="ANO600" s="263"/>
      <c r="ANP600" s="263"/>
      <c r="ANQ600" s="263"/>
      <c r="ANR600" s="263"/>
      <c r="ANS600" s="263"/>
      <c r="ANT600" s="263"/>
      <c r="ANU600" s="263"/>
      <c r="ANV600" s="263"/>
      <c r="ANW600" s="263"/>
      <c r="ANX600" s="263"/>
      <c r="ANY600" s="263"/>
      <c r="ANZ600" s="263"/>
      <c r="AOA600" s="263"/>
      <c r="AOB600" s="263"/>
      <c r="AOC600" s="263"/>
      <c r="AOD600" s="263"/>
      <c r="AOE600" s="263"/>
      <c r="AOF600" s="263"/>
      <c r="AOG600" s="263"/>
      <c r="AOH600" s="263"/>
      <c r="AOI600" s="263"/>
      <c r="AOJ600" s="263"/>
      <c r="AOK600" s="263"/>
      <c r="AOL600" s="263"/>
      <c r="AOM600" s="263"/>
      <c r="AON600" s="263"/>
      <c r="AOO600" s="263"/>
      <c r="AOP600" s="263"/>
      <c r="AOQ600" s="263"/>
      <c r="AOR600" s="263"/>
      <c r="AOS600" s="263"/>
      <c r="AOT600" s="263"/>
      <c r="AOU600" s="263"/>
    </row>
    <row r="601" spans="1:1087" s="264" customFormat="1">
      <c r="A601" s="332"/>
      <c r="B601" s="328"/>
      <c r="C601" s="292"/>
      <c r="D601" s="292"/>
      <c r="E601" s="292"/>
      <c r="F601" s="333"/>
      <c r="G601" s="334"/>
      <c r="H601" s="334"/>
      <c r="I601" s="335"/>
      <c r="J601" s="292"/>
      <c r="K601" s="336"/>
      <c r="L601" s="292"/>
      <c r="N601" s="263"/>
      <c r="O601" s="263"/>
      <c r="P601" s="263"/>
      <c r="Q601" s="263"/>
      <c r="R601" s="263"/>
      <c r="S601" s="263"/>
      <c r="T601" s="263"/>
      <c r="U601" s="263"/>
      <c r="V601" s="263"/>
      <c r="W601" s="263"/>
      <c r="X601" s="263"/>
      <c r="Y601" s="263"/>
      <c r="Z601" s="263"/>
      <c r="AA601" s="263"/>
      <c r="AB601" s="263"/>
      <c r="AC601" s="263"/>
      <c r="AD601" s="263"/>
      <c r="AE601" s="263"/>
      <c r="AF601" s="263"/>
      <c r="AG601" s="263"/>
      <c r="AH601" s="263"/>
      <c r="AI601" s="263"/>
      <c r="AJ601" s="263"/>
      <c r="AK601" s="263"/>
      <c r="AL601" s="263"/>
      <c r="AM601" s="263"/>
      <c r="AN601" s="263"/>
      <c r="AO601" s="263"/>
      <c r="AP601" s="263"/>
      <c r="AQ601" s="263"/>
      <c r="AR601" s="263"/>
      <c r="AS601" s="263"/>
      <c r="AT601" s="263"/>
      <c r="AU601" s="263"/>
      <c r="AV601" s="263"/>
      <c r="AW601" s="263"/>
      <c r="AX601" s="263"/>
      <c r="AY601" s="263"/>
      <c r="AZ601" s="263"/>
      <c r="BA601" s="263"/>
      <c r="BB601" s="263"/>
      <c r="BC601" s="263"/>
      <c r="BD601" s="263"/>
      <c r="BE601" s="263"/>
      <c r="BF601" s="263"/>
      <c r="BG601" s="263"/>
      <c r="BH601" s="263"/>
      <c r="BI601" s="263"/>
      <c r="BJ601" s="263"/>
      <c r="BK601" s="263"/>
      <c r="BL601" s="263"/>
      <c r="BM601" s="263"/>
      <c r="BN601" s="263"/>
      <c r="BO601" s="263"/>
      <c r="BP601" s="263"/>
      <c r="BQ601" s="263"/>
      <c r="BR601" s="263"/>
      <c r="BS601" s="263"/>
      <c r="BT601" s="263"/>
      <c r="BU601" s="263"/>
      <c r="BV601" s="263"/>
      <c r="BW601" s="263"/>
      <c r="BX601" s="263"/>
      <c r="BY601" s="263"/>
      <c r="BZ601" s="263"/>
      <c r="CA601" s="263"/>
      <c r="CB601" s="263"/>
      <c r="CC601" s="263"/>
      <c r="CD601" s="263"/>
      <c r="CE601" s="263"/>
      <c r="CF601" s="263"/>
      <c r="CG601" s="263"/>
      <c r="CH601" s="263"/>
      <c r="CI601" s="263"/>
      <c r="CJ601" s="263"/>
      <c r="CK601" s="263"/>
      <c r="CL601" s="263"/>
      <c r="CM601" s="263"/>
      <c r="CN601" s="263"/>
      <c r="CO601" s="263"/>
      <c r="CP601" s="263"/>
      <c r="CQ601" s="263"/>
      <c r="CR601" s="263"/>
      <c r="CS601" s="263"/>
      <c r="CT601" s="263"/>
      <c r="CU601" s="263"/>
      <c r="CV601" s="263"/>
      <c r="CW601" s="263"/>
      <c r="CX601" s="263"/>
      <c r="CY601" s="263"/>
      <c r="CZ601" s="263"/>
      <c r="DA601" s="263"/>
      <c r="DB601" s="263"/>
      <c r="DC601" s="263"/>
      <c r="DD601" s="263"/>
      <c r="DE601" s="263"/>
      <c r="DF601" s="263"/>
      <c r="DG601" s="263"/>
      <c r="DH601" s="263"/>
      <c r="DI601" s="263"/>
      <c r="DJ601" s="263"/>
      <c r="DK601" s="263"/>
      <c r="DL601" s="263"/>
      <c r="DM601" s="263"/>
      <c r="DN601" s="263"/>
      <c r="DO601" s="263"/>
      <c r="DP601" s="263"/>
      <c r="DQ601" s="263"/>
      <c r="DR601" s="263"/>
      <c r="DS601" s="263"/>
      <c r="DT601" s="263"/>
      <c r="DU601" s="263"/>
      <c r="DV601" s="263"/>
      <c r="DW601" s="263"/>
      <c r="DX601" s="263"/>
      <c r="DY601" s="263"/>
      <c r="DZ601" s="263"/>
      <c r="EA601" s="263"/>
      <c r="EB601" s="263"/>
      <c r="EC601" s="263"/>
      <c r="ED601" s="263"/>
      <c r="EE601" s="263"/>
      <c r="EF601" s="263"/>
      <c r="EG601" s="263"/>
      <c r="EH601" s="263"/>
      <c r="EI601" s="263"/>
      <c r="EJ601" s="263"/>
      <c r="EK601" s="263"/>
      <c r="EL601" s="263"/>
      <c r="EM601" s="263"/>
      <c r="EN601" s="263"/>
      <c r="EO601" s="263"/>
      <c r="EP601" s="263"/>
      <c r="EQ601" s="263"/>
      <c r="ER601" s="263"/>
      <c r="ES601" s="263"/>
      <c r="ET601" s="263"/>
      <c r="EU601" s="263"/>
      <c r="EV601" s="263"/>
      <c r="EW601" s="263"/>
      <c r="EX601" s="263"/>
      <c r="EY601" s="263"/>
      <c r="EZ601" s="263"/>
      <c r="FA601" s="263"/>
      <c r="FB601" s="263"/>
      <c r="FC601" s="263"/>
      <c r="FD601" s="263"/>
      <c r="FE601" s="263"/>
      <c r="FF601" s="263"/>
      <c r="FG601" s="263"/>
      <c r="FH601" s="263"/>
      <c r="FI601" s="263"/>
      <c r="FJ601" s="263"/>
      <c r="FK601" s="263"/>
      <c r="FL601" s="263"/>
      <c r="FM601" s="263"/>
      <c r="FN601" s="263"/>
      <c r="FO601" s="263"/>
      <c r="FP601" s="263"/>
      <c r="FQ601" s="263"/>
      <c r="FR601" s="263"/>
      <c r="FS601" s="263"/>
      <c r="FT601" s="263"/>
      <c r="FU601" s="263"/>
      <c r="FV601" s="263"/>
      <c r="FW601" s="263"/>
      <c r="FX601" s="263"/>
      <c r="FY601" s="263"/>
      <c r="FZ601" s="263"/>
      <c r="GA601" s="263"/>
      <c r="GB601" s="263"/>
      <c r="GC601" s="263"/>
      <c r="GD601" s="263"/>
      <c r="GE601" s="263"/>
      <c r="GF601" s="263"/>
      <c r="GG601" s="263"/>
      <c r="GH601" s="263"/>
      <c r="GI601" s="263"/>
      <c r="GJ601" s="263"/>
      <c r="GK601" s="263"/>
      <c r="GL601" s="263"/>
      <c r="GM601" s="263"/>
      <c r="GN601" s="263"/>
      <c r="GO601" s="263"/>
      <c r="GP601" s="263"/>
      <c r="GQ601" s="263"/>
      <c r="GR601" s="263"/>
      <c r="GS601" s="263"/>
      <c r="GT601" s="263"/>
      <c r="GU601" s="263"/>
      <c r="GV601" s="263"/>
      <c r="GW601" s="263"/>
      <c r="GX601" s="263"/>
      <c r="GY601" s="263"/>
      <c r="GZ601" s="263"/>
      <c r="HA601" s="263"/>
      <c r="HB601" s="263"/>
      <c r="HC601" s="263"/>
      <c r="HD601" s="263"/>
      <c r="HE601" s="263"/>
      <c r="HF601" s="263"/>
      <c r="HG601" s="263"/>
      <c r="HH601" s="263"/>
      <c r="HI601" s="263"/>
      <c r="HJ601" s="263"/>
      <c r="HK601" s="263"/>
      <c r="HL601" s="263"/>
      <c r="HM601" s="263"/>
      <c r="HN601" s="263"/>
      <c r="HO601" s="263"/>
      <c r="HP601" s="263"/>
      <c r="HQ601" s="263"/>
      <c r="HR601" s="263"/>
      <c r="HS601" s="263"/>
      <c r="HT601" s="263"/>
      <c r="HU601" s="263"/>
      <c r="HV601" s="263"/>
      <c r="HW601" s="263"/>
      <c r="HX601" s="263"/>
      <c r="HY601" s="263"/>
      <c r="HZ601" s="263"/>
      <c r="IA601" s="263"/>
      <c r="IB601" s="263"/>
      <c r="IC601" s="263"/>
      <c r="ID601" s="263"/>
      <c r="IE601" s="263"/>
      <c r="IF601" s="263"/>
      <c r="IG601" s="263"/>
      <c r="IH601" s="263"/>
      <c r="II601" s="263"/>
      <c r="IJ601" s="263"/>
      <c r="IK601" s="263"/>
      <c r="IL601" s="263"/>
      <c r="IM601" s="263"/>
      <c r="IN601" s="263"/>
      <c r="IO601" s="263"/>
      <c r="IP601" s="263"/>
      <c r="IQ601" s="263"/>
      <c r="IR601" s="263"/>
      <c r="IS601" s="263"/>
      <c r="IT601" s="263"/>
      <c r="IU601" s="263"/>
      <c r="IV601" s="263"/>
      <c r="IW601" s="263"/>
      <c r="IX601" s="263"/>
      <c r="IY601" s="263"/>
      <c r="IZ601" s="263"/>
      <c r="JA601" s="263"/>
      <c r="JB601" s="263"/>
      <c r="JC601" s="263"/>
      <c r="JD601" s="263"/>
      <c r="JE601" s="263"/>
      <c r="JF601" s="263"/>
      <c r="JG601" s="263"/>
      <c r="JH601" s="263"/>
      <c r="JI601" s="263"/>
      <c r="JJ601" s="263"/>
      <c r="JK601" s="263"/>
      <c r="JL601" s="263"/>
      <c r="JM601" s="263"/>
      <c r="JN601" s="263"/>
      <c r="JO601" s="263"/>
      <c r="JP601" s="263"/>
      <c r="JQ601" s="263"/>
      <c r="JR601" s="263"/>
      <c r="JS601" s="263"/>
      <c r="JT601" s="263"/>
      <c r="JU601" s="263"/>
      <c r="JV601" s="263"/>
      <c r="JW601" s="263"/>
      <c r="JX601" s="263"/>
      <c r="JY601" s="263"/>
      <c r="JZ601" s="263"/>
      <c r="KA601" s="263"/>
      <c r="KB601" s="263"/>
      <c r="KC601" s="263"/>
      <c r="KD601" s="263"/>
      <c r="KE601" s="263"/>
      <c r="KF601" s="263"/>
      <c r="KG601" s="263"/>
      <c r="KH601" s="263"/>
      <c r="KI601" s="263"/>
      <c r="KJ601" s="263"/>
      <c r="KK601" s="263"/>
      <c r="KL601" s="263"/>
      <c r="KM601" s="263"/>
      <c r="KN601" s="263"/>
      <c r="KO601" s="263"/>
      <c r="KP601" s="263"/>
      <c r="KQ601" s="263"/>
      <c r="KR601" s="263"/>
      <c r="KS601" s="263"/>
      <c r="KT601" s="263"/>
      <c r="KU601" s="263"/>
      <c r="KV601" s="263"/>
      <c r="KW601" s="263"/>
      <c r="KX601" s="263"/>
      <c r="KY601" s="263"/>
      <c r="KZ601" s="263"/>
      <c r="LA601" s="263"/>
      <c r="LB601" s="263"/>
      <c r="LC601" s="263"/>
      <c r="LD601" s="263"/>
      <c r="LE601" s="263"/>
      <c r="LF601" s="263"/>
      <c r="LG601" s="263"/>
      <c r="LH601" s="263"/>
      <c r="LI601" s="263"/>
      <c r="LJ601" s="263"/>
      <c r="LK601" s="263"/>
      <c r="LL601" s="263"/>
      <c r="LM601" s="263"/>
      <c r="LN601" s="263"/>
      <c r="LO601" s="263"/>
      <c r="LP601" s="263"/>
      <c r="LQ601" s="263"/>
      <c r="LR601" s="263"/>
      <c r="LS601" s="263"/>
      <c r="LT601" s="263"/>
      <c r="LU601" s="263"/>
      <c r="LV601" s="263"/>
      <c r="LW601" s="263"/>
      <c r="LX601" s="263"/>
      <c r="LY601" s="263"/>
      <c r="LZ601" s="263"/>
      <c r="MA601" s="263"/>
      <c r="MB601" s="263"/>
      <c r="MC601" s="263"/>
      <c r="MD601" s="263"/>
      <c r="ME601" s="263"/>
      <c r="MF601" s="263"/>
      <c r="MG601" s="263"/>
      <c r="MH601" s="263"/>
      <c r="MI601" s="263"/>
      <c r="MJ601" s="263"/>
      <c r="MK601" s="263"/>
      <c r="ML601" s="263"/>
      <c r="MM601" s="263"/>
      <c r="MN601" s="263"/>
      <c r="MO601" s="263"/>
      <c r="MP601" s="263"/>
      <c r="MQ601" s="263"/>
      <c r="MR601" s="263"/>
      <c r="MS601" s="263"/>
      <c r="MT601" s="263"/>
      <c r="MU601" s="263"/>
      <c r="MV601" s="263"/>
      <c r="MW601" s="263"/>
      <c r="MX601" s="263"/>
      <c r="MY601" s="263"/>
      <c r="MZ601" s="263"/>
      <c r="NA601" s="263"/>
      <c r="NB601" s="263"/>
      <c r="NC601" s="263"/>
      <c r="ND601" s="263"/>
      <c r="NE601" s="263"/>
      <c r="NF601" s="263"/>
      <c r="NG601" s="263"/>
      <c r="NH601" s="263"/>
      <c r="NI601" s="263"/>
      <c r="NJ601" s="263"/>
      <c r="NK601" s="263"/>
      <c r="NL601" s="263"/>
      <c r="NM601" s="263"/>
      <c r="NN601" s="263"/>
      <c r="NO601" s="263"/>
      <c r="NP601" s="263"/>
      <c r="NQ601" s="263"/>
      <c r="NR601" s="263"/>
      <c r="NS601" s="263"/>
      <c r="NT601" s="263"/>
      <c r="NU601" s="263"/>
      <c r="NV601" s="263"/>
      <c r="NW601" s="263"/>
      <c r="NX601" s="263"/>
      <c r="NY601" s="263"/>
      <c r="NZ601" s="263"/>
      <c r="OA601" s="263"/>
      <c r="OB601" s="263"/>
      <c r="OC601" s="263"/>
      <c r="OD601" s="263"/>
      <c r="OE601" s="263"/>
      <c r="OF601" s="263"/>
      <c r="OG601" s="263"/>
      <c r="OH601" s="263"/>
      <c r="OI601" s="263"/>
      <c r="OJ601" s="263"/>
      <c r="OK601" s="263"/>
      <c r="OL601" s="263"/>
      <c r="OM601" s="263"/>
      <c r="ON601" s="263"/>
      <c r="OO601" s="263"/>
      <c r="OP601" s="263"/>
      <c r="OQ601" s="263"/>
      <c r="OR601" s="263"/>
      <c r="OS601" s="263"/>
      <c r="OT601" s="263"/>
      <c r="OU601" s="263"/>
      <c r="OV601" s="263"/>
      <c r="OW601" s="263"/>
      <c r="OX601" s="263"/>
      <c r="OY601" s="263"/>
      <c r="OZ601" s="263"/>
      <c r="PA601" s="263"/>
      <c r="PB601" s="263"/>
      <c r="PC601" s="263"/>
      <c r="PD601" s="263"/>
      <c r="PE601" s="263"/>
      <c r="PF601" s="263"/>
      <c r="PG601" s="263"/>
      <c r="PH601" s="263"/>
      <c r="PI601" s="263"/>
      <c r="PJ601" s="263"/>
      <c r="PK601" s="263"/>
      <c r="PL601" s="263"/>
      <c r="PM601" s="263"/>
      <c r="PN601" s="263"/>
      <c r="PO601" s="263"/>
      <c r="PP601" s="263"/>
      <c r="PQ601" s="263"/>
      <c r="PR601" s="263"/>
      <c r="PS601" s="263"/>
      <c r="PT601" s="263"/>
      <c r="PU601" s="263"/>
      <c r="PV601" s="263"/>
      <c r="PW601" s="263"/>
      <c r="PX601" s="263"/>
      <c r="PY601" s="263"/>
      <c r="PZ601" s="263"/>
      <c r="QA601" s="263"/>
      <c r="QB601" s="263"/>
      <c r="QC601" s="263"/>
      <c r="QD601" s="263"/>
      <c r="QE601" s="263"/>
      <c r="QF601" s="263"/>
      <c r="QG601" s="263"/>
      <c r="QH601" s="263"/>
      <c r="QI601" s="263"/>
      <c r="QJ601" s="263"/>
      <c r="QK601" s="263"/>
      <c r="QL601" s="263"/>
      <c r="QM601" s="263"/>
      <c r="QN601" s="263"/>
      <c r="QO601" s="263"/>
      <c r="QP601" s="263"/>
      <c r="QQ601" s="263"/>
      <c r="QR601" s="263"/>
      <c r="QS601" s="263"/>
      <c r="QT601" s="263"/>
      <c r="QU601" s="263"/>
      <c r="QV601" s="263"/>
      <c r="QW601" s="263"/>
      <c r="QX601" s="263"/>
      <c r="QY601" s="263"/>
      <c r="QZ601" s="263"/>
      <c r="RA601" s="263"/>
      <c r="RB601" s="263"/>
      <c r="RC601" s="263"/>
      <c r="RD601" s="263"/>
      <c r="RE601" s="263"/>
      <c r="RF601" s="263"/>
      <c r="RG601" s="263"/>
      <c r="RH601" s="263"/>
      <c r="RI601" s="263"/>
      <c r="RJ601" s="263"/>
      <c r="RK601" s="263"/>
      <c r="RL601" s="263"/>
      <c r="RM601" s="263"/>
      <c r="RN601" s="263"/>
      <c r="RO601" s="263"/>
      <c r="RP601" s="263"/>
      <c r="RQ601" s="263"/>
      <c r="RR601" s="263"/>
      <c r="RS601" s="263"/>
      <c r="RT601" s="263"/>
      <c r="RU601" s="263"/>
      <c r="RV601" s="263"/>
      <c r="RW601" s="263"/>
      <c r="RX601" s="263"/>
      <c r="RY601" s="263"/>
      <c r="RZ601" s="263"/>
      <c r="SA601" s="263"/>
      <c r="SB601" s="263"/>
      <c r="SC601" s="263"/>
      <c r="SD601" s="263"/>
      <c r="SE601" s="263"/>
      <c r="SF601" s="263"/>
      <c r="SG601" s="263"/>
      <c r="SH601" s="263"/>
      <c r="SI601" s="263"/>
      <c r="SJ601" s="263"/>
      <c r="SK601" s="263"/>
      <c r="SL601" s="263"/>
      <c r="SM601" s="263"/>
      <c r="SN601" s="263"/>
      <c r="SO601" s="263"/>
      <c r="SP601" s="263"/>
      <c r="SQ601" s="263"/>
      <c r="SR601" s="263"/>
      <c r="SS601" s="263"/>
      <c r="ST601" s="263"/>
      <c r="SU601" s="263"/>
      <c r="SV601" s="263"/>
      <c r="SW601" s="263"/>
      <c r="SX601" s="263"/>
      <c r="SY601" s="263"/>
      <c r="SZ601" s="263"/>
      <c r="TA601" s="263"/>
      <c r="TB601" s="263"/>
      <c r="TC601" s="263"/>
      <c r="TD601" s="263"/>
      <c r="TE601" s="263"/>
      <c r="TF601" s="263"/>
      <c r="TG601" s="263"/>
      <c r="TH601" s="263"/>
      <c r="TI601" s="263"/>
      <c r="TJ601" s="263"/>
      <c r="TK601" s="263"/>
      <c r="TL601" s="263"/>
      <c r="TM601" s="263"/>
      <c r="TN601" s="263"/>
      <c r="TO601" s="263"/>
      <c r="TP601" s="263"/>
      <c r="TQ601" s="263"/>
      <c r="TR601" s="263"/>
      <c r="TS601" s="263"/>
      <c r="TT601" s="263"/>
      <c r="TU601" s="263"/>
      <c r="TV601" s="263"/>
      <c r="TW601" s="263"/>
      <c r="TX601" s="263"/>
      <c r="TY601" s="263"/>
      <c r="TZ601" s="263"/>
      <c r="UA601" s="263"/>
      <c r="UB601" s="263"/>
      <c r="UC601" s="263"/>
      <c r="UD601" s="263"/>
      <c r="UE601" s="263"/>
      <c r="UF601" s="263"/>
      <c r="UG601" s="263"/>
      <c r="UH601" s="263"/>
      <c r="UI601" s="263"/>
      <c r="UJ601" s="263"/>
      <c r="UK601" s="263"/>
      <c r="UL601" s="263"/>
      <c r="UM601" s="263"/>
      <c r="UN601" s="263"/>
      <c r="UO601" s="263"/>
      <c r="UP601" s="263"/>
      <c r="UQ601" s="263"/>
      <c r="UR601" s="263"/>
      <c r="US601" s="263"/>
      <c r="UT601" s="263"/>
      <c r="UU601" s="263"/>
      <c r="UV601" s="263"/>
      <c r="UW601" s="263"/>
      <c r="UX601" s="263"/>
      <c r="UY601" s="263"/>
      <c r="UZ601" s="263"/>
      <c r="VA601" s="263"/>
      <c r="VB601" s="263"/>
      <c r="VC601" s="263"/>
      <c r="VD601" s="263"/>
      <c r="VE601" s="263"/>
      <c r="VF601" s="263"/>
      <c r="VG601" s="263"/>
      <c r="VH601" s="263"/>
      <c r="VI601" s="263"/>
      <c r="VJ601" s="263"/>
      <c r="VK601" s="263"/>
      <c r="VL601" s="263"/>
      <c r="VM601" s="263"/>
      <c r="VN601" s="263"/>
      <c r="VO601" s="263"/>
      <c r="VP601" s="263"/>
      <c r="VQ601" s="263"/>
      <c r="VR601" s="263"/>
      <c r="VS601" s="263"/>
      <c r="VT601" s="263"/>
      <c r="VU601" s="263"/>
      <c r="VV601" s="263"/>
      <c r="VW601" s="263"/>
      <c r="VX601" s="263"/>
      <c r="VY601" s="263"/>
      <c r="VZ601" s="263"/>
      <c r="WA601" s="263"/>
      <c r="WB601" s="263"/>
      <c r="WC601" s="263"/>
      <c r="WD601" s="263"/>
      <c r="WE601" s="263"/>
      <c r="WF601" s="263"/>
      <c r="WG601" s="263"/>
      <c r="WH601" s="263"/>
      <c r="WI601" s="263"/>
      <c r="WJ601" s="263"/>
      <c r="WK601" s="263"/>
      <c r="WL601" s="263"/>
      <c r="WM601" s="263"/>
      <c r="WN601" s="263"/>
      <c r="WO601" s="263"/>
      <c r="WP601" s="263"/>
      <c r="WQ601" s="263"/>
      <c r="WR601" s="263"/>
      <c r="WS601" s="263"/>
      <c r="WT601" s="263"/>
      <c r="WU601" s="263"/>
      <c r="WV601" s="263"/>
      <c r="WW601" s="263"/>
      <c r="WX601" s="263"/>
      <c r="WY601" s="263"/>
      <c r="WZ601" s="263"/>
      <c r="XA601" s="263"/>
      <c r="XB601" s="263"/>
      <c r="XC601" s="263"/>
      <c r="XD601" s="263"/>
      <c r="XE601" s="263"/>
      <c r="XF601" s="263"/>
      <c r="XG601" s="263"/>
      <c r="XH601" s="263"/>
      <c r="XI601" s="263"/>
      <c r="XJ601" s="263"/>
      <c r="XK601" s="263"/>
      <c r="XL601" s="263"/>
      <c r="XM601" s="263"/>
      <c r="XN601" s="263"/>
      <c r="XO601" s="263"/>
      <c r="XP601" s="263"/>
      <c r="XQ601" s="263"/>
      <c r="XR601" s="263"/>
      <c r="XS601" s="263"/>
      <c r="XT601" s="263"/>
      <c r="XU601" s="263"/>
      <c r="XV601" s="263"/>
      <c r="XW601" s="263"/>
      <c r="XX601" s="263"/>
      <c r="XY601" s="263"/>
      <c r="XZ601" s="263"/>
      <c r="YA601" s="263"/>
      <c r="YB601" s="263"/>
      <c r="YC601" s="263"/>
      <c r="YD601" s="263"/>
      <c r="YE601" s="263"/>
      <c r="YF601" s="263"/>
      <c r="YG601" s="263"/>
      <c r="YH601" s="263"/>
      <c r="YI601" s="263"/>
      <c r="YJ601" s="263"/>
      <c r="YK601" s="263"/>
      <c r="YL601" s="263"/>
      <c r="YM601" s="263"/>
      <c r="YN601" s="263"/>
      <c r="YO601" s="263"/>
      <c r="YP601" s="263"/>
      <c r="YQ601" s="263"/>
      <c r="YR601" s="263"/>
      <c r="YS601" s="263"/>
      <c r="YT601" s="263"/>
      <c r="YU601" s="263"/>
      <c r="YV601" s="263"/>
      <c r="YW601" s="263"/>
      <c r="YX601" s="263"/>
      <c r="YY601" s="263"/>
      <c r="YZ601" s="263"/>
      <c r="ZA601" s="263"/>
      <c r="ZB601" s="263"/>
      <c r="ZC601" s="263"/>
      <c r="ZD601" s="263"/>
      <c r="ZE601" s="263"/>
      <c r="ZF601" s="263"/>
      <c r="ZG601" s="263"/>
      <c r="ZH601" s="263"/>
      <c r="ZI601" s="263"/>
      <c r="ZJ601" s="263"/>
      <c r="ZK601" s="263"/>
      <c r="ZL601" s="263"/>
      <c r="ZM601" s="263"/>
      <c r="ZN601" s="263"/>
      <c r="ZO601" s="263"/>
      <c r="ZP601" s="263"/>
      <c r="ZQ601" s="263"/>
      <c r="ZR601" s="263"/>
      <c r="ZS601" s="263"/>
      <c r="ZT601" s="263"/>
      <c r="ZU601" s="263"/>
      <c r="ZV601" s="263"/>
      <c r="ZW601" s="263"/>
      <c r="ZX601" s="263"/>
      <c r="ZY601" s="263"/>
      <c r="ZZ601" s="263"/>
      <c r="AAA601" s="263"/>
      <c r="AAB601" s="263"/>
      <c r="AAC601" s="263"/>
      <c r="AAD601" s="263"/>
      <c r="AAE601" s="263"/>
      <c r="AAF601" s="263"/>
      <c r="AAG601" s="263"/>
      <c r="AAH601" s="263"/>
      <c r="AAI601" s="263"/>
      <c r="AAJ601" s="263"/>
      <c r="AAK601" s="263"/>
      <c r="AAL601" s="263"/>
      <c r="AAM601" s="263"/>
      <c r="AAN601" s="263"/>
      <c r="AAO601" s="263"/>
      <c r="AAP601" s="263"/>
      <c r="AAQ601" s="263"/>
      <c r="AAR601" s="263"/>
      <c r="AAS601" s="263"/>
      <c r="AAT601" s="263"/>
      <c r="AAU601" s="263"/>
      <c r="AAV601" s="263"/>
      <c r="AAW601" s="263"/>
      <c r="AAX601" s="263"/>
      <c r="AAY601" s="263"/>
      <c r="AAZ601" s="263"/>
      <c r="ABA601" s="263"/>
      <c r="ABB601" s="263"/>
      <c r="ABC601" s="263"/>
      <c r="ABD601" s="263"/>
      <c r="ABE601" s="263"/>
      <c r="ABF601" s="263"/>
      <c r="ABG601" s="263"/>
      <c r="ABH601" s="263"/>
      <c r="ABI601" s="263"/>
      <c r="ABJ601" s="263"/>
      <c r="ABK601" s="263"/>
      <c r="ABL601" s="263"/>
      <c r="ABM601" s="263"/>
      <c r="ABN601" s="263"/>
      <c r="ABO601" s="263"/>
      <c r="ABP601" s="263"/>
      <c r="ABQ601" s="263"/>
      <c r="ABR601" s="263"/>
      <c r="ABS601" s="263"/>
      <c r="ABT601" s="263"/>
      <c r="ABU601" s="263"/>
      <c r="ABV601" s="263"/>
      <c r="ABW601" s="263"/>
      <c r="ABX601" s="263"/>
      <c r="ABY601" s="263"/>
      <c r="ABZ601" s="263"/>
      <c r="ACA601" s="263"/>
      <c r="ACB601" s="263"/>
      <c r="ACC601" s="263"/>
      <c r="ACD601" s="263"/>
      <c r="ACE601" s="263"/>
      <c r="ACF601" s="263"/>
      <c r="ACG601" s="263"/>
      <c r="ACH601" s="263"/>
      <c r="ACI601" s="263"/>
      <c r="ACJ601" s="263"/>
      <c r="ACK601" s="263"/>
      <c r="ACL601" s="263"/>
      <c r="ACM601" s="263"/>
      <c r="ACN601" s="263"/>
      <c r="ACO601" s="263"/>
      <c r="ACP601" s="263"/>
      <c r="ACQ601" s="263"/>
      <c r="ACR601" s="263"/>
      <c r="ACS601" s="263"/>
      <c r="ACT601" s="263"/>
      <c r="ACU601" s="263"/>
      <c r="ACV601" s="263"/>
      <c r="ACW601" s="263"/>
      <c r="ACX601" s="263"/>
      <c r="ACY601" s="263"/>
      <c r="ACZ601" s="263"/>
      <c r="ADA601" s="263"/>
      <c r="ADB601" s="263"/>
      <c r="ADC601" s="263"/>
      <c r="ADD601" s="263"/>
      <c r="ADE601" s="263"/>
      <c r="ADF601" s="263"/>
      <c r="ADG601" s="263"/>
      <c r="ADH601" s="263"/>
      <c r="ADI601" s="263"/>
      <c r="ADJ601" s="263"/>
      <c r="ADK601" s="263"/>
      <c r="ADL601" s="263"/>
      <c r="ADM601" s="263"/>
      <c r="ADN601" s="263"/>
      <c r="ADO601" s="263"/>
      <c r="ADP601" s="263"/>
      <c r="ADQ601" s="263"/>
      <c r="ADR601" s="263"/>
      <c r="ADS601" s="263"/>
      <c r="ADT601" s="263"/>
      <c r="ADU601" s="263"/>
      <c r="ADV601" s="263"/>
      <c r="ADW601" s="263"/>
      <c r="ADX601" s="263"/>
      <c r="ADY601" s="263"/>
      <c r="ADZ601" s="263"/>
      <c r="AEA601" s="263"/>
      <c r="AEB601" s="263"/>
      <c r="AEC601" s="263"/>
      <c r="AED601" s="263"/>
      <c r="AEE601" s="263"/>
      <c r="AEF601" s="263"/>
      <c r="AEG601" s="263"/>
      <c r="AEH601" s="263"/>
      <c r="AEI601" s="263"/>
      <c r="AEJ601" s="263"/>
      <c r="AEK601" s="263"/>
      <c r="AEL601" s="263"/>
      <c r="AEM601" s="263"/>
      <c r="AEN601" s="263"/>
      <c r="AEO601" s="263"/>
      <c r="AEP601" s="263"/>
      <c r="AEQ601" s="263"/>
      <c r="AER601" s="263"/>
      <c r="AES601" s="263"/>
      <c r="AET601" s="263"/>
      <c r="AEU601" s="263"/>
      <c r="AEV601" s="263"/>
      <c r="AEW601" s="263"/>
      <c r="AEX601" s="263"/>
      <c r="AEY601" s="263"/>
      <c r="AEZ601" s="263"/>
      <c r="AFA601" s="263"/>
      <c r="AFB601" s="263"/>
      <c r="AFC601" s="263"/>
      <c r="AFD601" s="263"/>
      <c r="AFE601" s="263"/>
      <c r="AFF601" s="263"/>
      <c r="AFG601" s="263"/>
      <c r="AFH601" s="263"/>
      <c r="AFI601" s="263"/>
      <c r="AFJ601" s="263"/>
      <c r="AFK601" s="263"/>
      <c r="AFL601" s="263"/>
      <c r="AFM601" s="263"/>
      <c r="AFN601" s="263"/>
      <c r="AFO601" s="263"/>
      <c r="AFP601" s="263"/>
      <c r="AFQ601" s="263"/>
      <c r="AFR601" s="263"/>
      <c r="AFS601" s="263"/>
      <c r="AFT601" s="263"/>
      <c r="AFU601" s="263"/>
      <c r="AFV601" s="263"/>
      <c r="AFW601" s="263"/>
      <c r="AFX601" s="263"/>
      <c r="AFY601" s="263"/>
      <c r="AFZ601" s="263"/>
      <c r="AGA601" s="263"/>
      <c r="AGB601" s="263"/>
      <c r="AGC601" s="263"/>
      <c r="AGD601" s="263"/>
      <c r="AGE601" s="263"/>
      <c r="AGF601" s="263"/>
      <c r="AGG601" s="263"/>
      <c r="AGH601" s="263"/>
      <c r="AGI601" s="263"/>
      <c r="AGJ601" s="263"/>
      <c r="AGK601" s="263"/>
      <c r="AGL601" s="263"/>
      <c r="AGM601" s="263"/>
      <c r="AGN601" s="263"/>
      <c r="AGO601" s="263"/>
      <c r="AGP601" s="263"/>
      <c r="AGQ601" s="263"/>
      <c r="AGR601" s="263"/>
      <c r="AGS601" s="263"/>
      <c r="AGT601" s="263"/>
      <c r="AGU601" s="263"/>
      <c r="AGV601" s="263"/>
      <c r="AGW601" s="263"/>
      <c r="AGX601" s="263"/>
      <c r="AGY601" s="263"/>
      <c r="AGZ601" s="263"/>
      <c r="AHA601" s="263"/>
      <c r="AHB601" s="263"/>
      <c r="AHC601" s="263"/>
      <c r="AHD601" s="263"/>
      <c r="AHE601" s="263"/>
      <c r="AHF601" s="263"/>
      <c r="AHG601" s="263"/>
      <c r="AHH601" s="263"/>
      <c r="AHI601" s="263"/>
      <c r="AHJ601" s="263"/>
      <c r="AHK601" s="263"/>
      <c r="AHL601" s="263"/>
      <c r="AHM601" s="263"/>
      <c r="AHN601" s="263"/>
      <c r="AHO601" s="263"/>
      <c r="AHP601" s="263"/>
      <c r="AHQ601" s="263"/>
      <c r="AHR601" s="263"/>
      <c r="AHS601" s="263"/>
      <c r="AHT601" s="263"/>
      <c r="AHU601" s="263"/>
      <c r="AHV601" s="263"/>
      <c r="AHW601" s="263"/>
      <c r="AHX601" s="263"/>
      <c r="AHY601" s="263"/>
      <c r="AHZ601" s="263"/>
      <c r="AIA601" s="263"/>
      <c r="AIB601" s="263"/>
      <c r="AIC601" s="263"/>
      <c r="AID601" s="263"/>
      <c r="AIE601" s="263"/>
      <c r="AIF601" s="263"/>
      <c r="AIG601" s="263"/>
      <c r="AIH601" s="263"/>
      <c r="AII601" s="263"/>
      <c r="AIJ601" s="263"/>
      <c r="AIK601" s="263"/>
      <c r="AIL601" s="263"/>
      <c r="AIM601" s="263"/>
      <c r="AIN601" s="263"/>
      <c r="AIO601" s="263"/>
      <c r="AIP601" s="263"/>
      <c r="AIQ601" s="263"/>
      <c r="AIR601" s="263"/>
      <c r="AIS601" s="263"/>
      <c r="AIT601" s="263"/>
      <c r="AIU601" s="263"/>
      <c r="AIV601" s="263"/>
      <c r="AIW601" s="263"/>
      <c r="AIX601" s="263"/>
      <c r="AIY601" s="263"/>
      <c r="AIZ601" s="263"/>
      <c r="AJA601" s="263"/>
      <c r="AJB601" s="263"/>
      <c r="AJC601" s="263"/>
      <c r="AJD601" s="263"/>
      <c r="AJE601" s="263"/>
      <c r="AJF601" s="263"/>
      <c r="AJG601" s="263"/>
      <c r="AJH601" s="263"/>
      <c r="AJI601" s="263"/>
      <c r="AJJ601" s="263"/>
      <c r="AJK601" s="263"/>
      <c r="AJL601" s="263"/>
      <c r="AJM601" s="263"/>
      <c r="AJN601" s="263"/>
      <c r="AJO601" s="263"/>
      <c r="AJP601" s="263"/>
      <c r="AJQ601" s="263"/>
      <c r="AJR601" s="263"/>
      <c r="AJS601" s="263"/>
      <c r="AJT601" s="263"/>
      <c r="AJU601" s="263"/>
      <c r="AJV601" s="263"/>
      <c r="AJW601" s="263"/>
      <c r="AJX601" s="263"/>
      <c r="AJY601" s="263"/>
      <c r="AJZ601" s="263"/>
      <c r="AKA601" s="263"/>
      <c r="AKB601" s="263"/>
      <c r="AKC601" s="263"/>
      <c r="AKD601" s="263"/>
      <c r="AKE601" s="263"/>
      <c r="AKF601" s="263"/>
      <c r="AKG601" s="263"/>
      <c r="AKH601" s="263"/>
      <c r="AKI601" s="263"/>
      <c r="AKJ601" s="263"/>
      <c r="AKK601" s="263"/>
      <c r="AKL601" s="263"/>
      <c r="AKM601" s="263"/>
      <c r="AKN601" s="263"/>
      <c r="AKO601" s="263"/>
      <c r="AKP601" s="263"/>
      <c r="AKQ601" s="263"/>
      <c r="AKR601" s="263"/>
      <c r="AKS601" s="263"/>
      <c r="AKT601" s="263"/>
      <c r="AKU601" s="263"/>
      <c r="AKV601" s="263"/>
      <c r="AKW601" s="263"/>
      <c r="AKX601" s="263"/>
      <c r="AKY601" s="263"/>
      <c r="AKZ601" s="263"/>
      <c r="ALA601" s="263"/>
      <c r="ALB601" s="263"/>
      <c r="ALC601" s="263"/>
      <c r="ALD601" s="263"/>
      <c r="ALE601" s="263"/>
      <c r="ALF601" s="263"/>
      <c r="ALG601" s="263"/>
      <c r="ALH601" s="263"/>
      <c r="ALI601" s="263"/>
      <c r="ALJ601" s="263"/>
      <c r="ALK601" s="263"/>
      <c r="ALL601" s="263"/>
      <c r="ALM601" s="263"/>
      <c r="ALN601" s="263"/>
      <c r="ALO601" s="263"/>
      <c r="ALP601" s="263"/>
      <c r="ALQ601" s="263"/>
      <c r="ALR601" s="263"/>
      <c r="ALS601" s="263"/>
      <c r="ALT601" s="263"/>
      <c r="ALU601" s="263"/>
      <c r="ALV601" s="263"/>
      <c r="ALW601" s="263"/>
      <c r="ALX601" s="263"/>
      <c r="ALY601" s="263"/>
      <c r="ALZ601" s="263"/>
      <c r="AMA601" s="263"/>
      <c r="AMB601" s="263"/>
      <c r="AMC601" s="263"/>
      <c r="AMD601" s="263"/>
      <c r="AME601" s="263"/>
      <c r="AMF601" s="263"/>
      <c r="AMG601" s="263"/>
      <c r="AMH601" s="263"/>
      <c r="AMI601" s="263"/>
      <c r="AMJ601" s="263"/>
      <c r="AMK601" s="263"/>
      <c r="AML601" s="263"/>
      <c r="AMM601" s="263"/>
      <c r="AMN601" s="263"/>
      <c r="AMO601" s="263"/>
      <c r="AMP601" s="263"/>
      <c r="AMQ601" s="263"/>
      <c r="AMR601" s="263"/>
      <c r="AMS601" s="263"/>
      <c r="AMT601" s="263"/>
      <c r="AMU601" s="263"/>
      <c r="AMV601" s="263"/>
      <c r="AMW601" s="263"/>
      <c r="AMX601" s="263"/>
      <c r="AMY601" s="263"/>
      <c r="AMZ601" s="263"/>
      <c r="ANA601" s="263"/>
      <c r="ANB601" s="263"/>
      <c r="ANC601" s="263"/>
      <c r="AND601" s="263"/>
      <c r="ANE601" s="263"/>
      <c r="ANF601" s="263"/>
      <c r="ANG601" s="263"/>
      <c r="ANH601" s="263"/>
      <c r="ANI601" s="263"/>
      <c r="ANJ601" s="263"/>
      <c r="ANK601" s="263"/>
      <c r="ANL601" s="263"/>
      <c r="ANM601" s="263"/>
      <c r="ANN601" s="263"/>
      <c r="ANO601" s="263"/>
      <c r="ANP601" s="263"/>
      <c r="ANQ601" s="263"/>
      <c r="ANR601" s="263"/>
      <c r="ANS601" s="263"/>
      <c r="ANT601" s="263"/>
      <c r="ANU601" s="263"/>
      <c r="ANV601" s="263"/>
      <c r="ANW601" s="263"/>
      <c r="ANX601" s="263"/>
      <c r="ANY601" s="263"/>
      <c r="ANZ601" s="263"/>
      <c r="AOA601" s="263"/>
      <c r="AOB601" s="263"/>
      <c r="AOC601" s="263"/>
      <c r="AOD601" s="263"/>
      <c r="AOE601" s="263"/>
      <c r="AOF601" s="263"/>
      <c r="AOG601" s="263"/>
      <c r="AOH601" s="263"/>
      <c r="AOI601" s="263"/>
      <c r="AOJ601" s="263"/>
      <c r="AOK601" s="263"/>
      <c r="AOL601" s="263"/>
      <c r="AOM601" s="263"/>
      <c r="AON601" s="263"/>
      <c r="AOO601" s="263"/>
      <c r="AOP601" s="263"/>
      <c r="AOQ601" s="263"/>
      <c r="AOR601" s="263"/>
      <c r="AOS601" s="263"/>
      <c r="AOT601" s="263"/>
      <c r="AOU601" s="263"/>
    </row>
    <row r="602" spans="1:1087" s="264" customFormat="1">
      <c r="A602" s="332"/>
      <c r="B602" s="328"/>
      <c r="C602" s="292"/>
      <c r="D602" s="292"/>
      <c r="E602" s="292"/>
      <c r="F602" s="333"/>
      <c r="G602" s="334"/>
      <c r="H602" s="334"/>
      <c r="I602" s="335"/>
      <c r="J602" s="292"/>
      <c r="K602" s="336"/>
      <c r="L602" s="292"/>
      <c r="N602" s="263"/>
      <c r="O602" s="263"/>
      <c r="P602" s="263"/>
      <c r="Q602" s="263"/>
      <c r="R602" s="263"/>
      <c r="S602" s="263"/>
      <c r="T602" s="263"/>
      <c r="U602" s="263"/>
      <c r="V602" s="263"/>
      <c r="W602" s="263"/>
      <c r="X602" s="263"/>
      <c r="Y602" s="263"/>
      <c r="Z602" s="263"/>
      <c r="AA602" s="263"/>
      <c r="AB602" s="263"/>
      <c r="AC602" s="263"/>
      <c r="AD602" s="263"/>
      <c r="AE602" s="263"/>
      <c r="AF602" s="263"/>
      <c r="AG602" s="263"/>
      <c r="AH602" s="263"/>
      <c r="AI602" s="263"/>
      <c r="AJ602" s="263"/>
      <c r="AK602" s="263"/>
      <c r="AL602" s="263"/>
      <c r="AM602" s="263"/>
      <c r="AN602" s="263"/>
      <c r="AO602" s="263"/>
      <c r="AP602" s="263"/>
      <c r="AQ602" s="263"/>
      <c r="AR602" s="263"/>
      <c r="AS602" s="263"/>
      <c r="AT602" s="263"/>
      <c r="AU602" s="263"/>
      <c r="AV602" s="263"/>
      <c r="AW602" s="263"/>
      <c r="AX602" s="263"/>
      <c r="AY602" s="263"/>
      <c r="AZ602" s="263"/>
      <c r="BA602" s="263"/>
      <c r="BB602" s="263"/>
      <c r="BC602" s="263"/>
      <c r="BD602" s="263"/>
      <c r="BE602" s="263"/>
      <c r="BF602" s="263"/>
      <c r="BG602" s="263"/>
      <c r="BH602" s="263"/>
      <c r="BI602" s="263"/>
      <c r="BJ602" s="263"/>
      <c r="BK602" s="263"/>
      <c r="BL602" s="263"/>
      <c r="BM602" s="263"/>
      <c r="BN602" s="263"/>
      <c r="BO602" s="263"/>
      <c r="BP602" s="263"/>
      <c r="BQ602" s="263"/>
      <c r="BR602" s="263"/>
      <c r="BS602" s="263"/>
      <c r="BT602" s="263"/>
      <c r="BU602" s="263"/>
      <c r="BV602" s="263"/>
      <c r="BW602" s="263"/>
      <c r="BX602" s="263"/>
      <c r="BY602" s="263"/>
      <c r="BZ602" s="263"/>
      <c r="CA602" s="263"/>
      <c r="CB602" s="263"/>
      <c r="CC602" s="263"/>
      <c r="CD602" s="263"/>
      <c r="CE602" s="263"/>
      <c r="CF602" s="263"/>
      <c r="CG602" s="263"/>
      <c r="CH602" s="263"/>
      <c r="CI602" s="263"/>
      <c r="CJ602" s="263"/>
      <c r="CK602" s="263"/>
      <c r="CL602" s="263"/>
      <c r="CM602" s="263"/>
      <c r="CN602" s="263"/>
      <c r="CO602" s="263"/>
      <c r="CP602" s="263"/>
      <c r="CQ602" s="263"/>
      <c r="CR602" s="263"/>
      <c r="CS602" s="263"/>
      <c r="CT602" s="263"/>
      <c r="CU602" s="263"/>
      <c r="CV602" s="263"/>
      <c r="CW602" s="263"/>
      <c r="CX602" s="263"/>
      <c r="CY602" s="263"/>
      <c r="CZ602" s="263"/>
      <c r="DA602" s="263"/>
      <c r="DB602" s="263"/>
      <c r="DC602" s="263"/>
      <c r="DD602" s="263"/>
      <c r="DE602" s="263"/>
      <c r="DF602" s="263"/>
      <c r="DG602" s="263"/>
      <c r="DH602" s="263"/>
      <c r="DI602" s="263"/>
      <c r="DJ602" s="263"/>
      <c r="DK602" s="263"/>
      <c r="DL602" s="263"/>
      <c r="DM602" s="263"/>
      <c r="DN602" s="263"/>
      <c r="DO602" s="263"/>
      <c r="DP602" s="263"/>
      <c r="DQ602" s="263"/>
      <c r="DR602" s="263"/>
      <c r="DS602" s="263"/>
      <c r="DT602" s="263"/>
      <c r="DU602" s="263"/>
      <c r="DV602" s="263"/>
      <c r="DW602" s="263"/>
      <c r="DX602" s="263"/>
      <c r="DY602" s="263"/>
      <c r="DZ602" s="263"/>
      <c r="EA602" s="263"/>
      <c r="EB602" s="263"/>
      <c r="EC602" s="263"/>
      <c r="ED602" s="263"/>
      <c r="EE602" s="263"/>
      <c r="EF602" s="263"/>
      <c r="EG602" s="263"/>
      <c r="EH602" s="263"/>
      <c r="EI602" s="263"/>
      <c r="EJ602" s="263"/>
      <c r="EK602" s="263"/>
      <c r="EL602" s="263"/>
      <c r="EM602" s="263"/>
      <c r="EN602" s="263"/>
      <c r="EO602" s="263"/>
      <c r="EP602" s="263"/>
      <c r="EQ602" s="263"/>
      <c r="ER602" s="263"/>
      <c r="ES602" s="263"/>
      <c r="ET602" s="263"/>
      <c r="EU602" s="263"/>
      <c r="EV602" s="263"/>
      <c r="EW602" s="263"/>
      <c r="EX602" s="263"/>
      <c r="EY602" s="263"/>
      <c r="EZ602" s="263"/>
      <c r="FA602" s="263"/>
      <c r="FB602" s="263"/>
      <c r="FC602" s="263"/>
      <c r="FD602" s="263"/>
      <c r="FE602" s="263"/>
      <c r="FF602" s="263"/>
      <c r="FG602" s="263"/>
      <c r="FH602" s="263"/>
      <c r="FI602" s="263"/>
      <c r="FJ602" s="263"/>
      <c r="FK602" s="263"/>
      <c r="FL602" s="263"/>
      <c r="FM602" s="263"/>
      <c r="FN602" s="263"/>
      <c r="FO602" s="263"/>
      <c r="FP602" s="263"/>
      <c r="FQ602" s="263"/>
      <c r="FR602" s="263"/>
      <c r="FS602" s="263"/>
      <c r="FT602" s="263"/>
      <c r="FU602" s="263"/>
      <c r="FV602" s="263"/>
      <c r="FW602" s="263"/>
      <c r="FX602" s="263"/>
      <c r="FY602" s="263"/>
      <c r="FZ602" s="263"/>
      <c r="GA602" s="263"/>
      <c r="GB602" s="263"/>
      <c r="GC602" s="263"/>
      <c r="GD602" s="263"/>
      <c r="GE602" s="263"/>
      <c r="GF602" s="263"/>
      <c r="GG602" s="263"/>
      <c r="GH602" s="263"/>
      <c r="GI602" s="263"/>
      <c r="GJ602" s="263"/>
      <c r="GK602" s="263"/>
      <c r="GL602" s="263"/>
      <c r="GM602" s="263"/>
      <c r="GN602" s="263"/>
      <c r="GO602" s="263"/>
      <c r="GP602" s="263"/>
      <c r="GQ602" s="263"/>
      <c r="GR602" s="263"/>
      <c r="GS602" s="263"/>
      <c r="GT602" s="263"/>
      <c r="GU602" s="263"/>
      <c r="GV602" s="263"/>
      <c r="GW602" s="263"/>
      <c r="GX602" s="263"/>
      <c r="GY602" s="263"/>
      <c r="GZ602" s="263"/>
      <c r="HA602" s="263"/>
      <c r="HB602" s="263"/>
      <c r="HC602" s="263"/>
      <c r="HD602" s="263"/>
      <c r="HE602" s="263"/>
      <c r="HF602" s="263"/>
      <c r="HG602" s="263"/>
      <c r="HH602" s="263"/>
      <c r="HI602" s="263"/>
      <c r="HJ602" s="263"/>
      <c r="HK602" s="263"/>
      <c r="HL602" s="263"/>
      <c r="HM602" s="263"/>
      <c r="HN602" s="263"/>
      <c r="HO602" s="263"/>
      <c r="HP602" s="263"/>
      <c r="HQ602" s="263"/>
      <c r="HR602" s="263"/>
      <c r="HS602" s="263"/>
      <c r="HT602" s="263"/>
      <c r="HU602" s="263"/>
      <c r="HV602" s="263"/>
      <c r="HW602" s="263"/>
      <c r="HX602" s="263"/>
      <c r="HY602" s="263"/>
      <c r="HZ602" s="263"/>
      <c r="IA602" s="263"/>
      <c r="IB602" s="263"/>
      <c r="IC602" s="263"/>
      <c r="ID602" s="263"/>
      <c r="IE602" s="263"/>
      <c r="IF602" s="263"/>
      <c r="IG602" s="263"/>
      <c r="IH602" s="263"/>
      <c r="II602" s="263"/>
      <c r="IJ602" s="263"/>
      <c r="IK602" s="263"/>
      <c r="IL602" s="263"/>
      <c r="IM602" s="263"/>
      <c r="IN602" s="263"/>
      <c r="IO602" s="263"/>
      <c r="IP602" s="263"/>
      <c r="IQ602" s="263"/>
      <c r="IR602" s="263"/>
      <c r="IS602" s="263"/>
      <c r="IT602" s="263"/>
      <c r="IU602" s="263"/>
      <c r="IV602" s="263"/>
      <c r="IW602" s="263"/>
      <c r="IX602" s="263"/>
      <c r="IY602" s="263"/>
      <c r="IZ602" s="263"/>
      <c r="JA602" s="263"/>
      <c r="JB602" s="263"/>
      <c r="JC602" s="263"/>
      <c r="JD602" s="263"/>
      <c r="JE602" s="263"/>
      <c r="JF602" s="263"/>
      <c r="JG602" s="263"/>
      <c r="JH602" s="263"/>
      <c r="JI602" s="263"/>
      <c r="JJ602" s="263"/>
      <c r="JK602" s="263"/>
      <c r="JL602" s="263"/>
      <c r="JM602" s="263"/>
      <c r="JN602" s="263"/>
      <c r="JO602" s="263"/>
      <c r="JP602" s="263"/>
      <c r="JQ602" s="263"/>
      <c r="JR602" s="263"/>
      <c r="JS602" s="263"/>
      <c r="JT602" s="263"/>
      <c r="JU602" s="263"/>
      <c r="JV602" s="263"/>
      <c r="JW602" s="263"/>
      <c r="JX602" s="263"/>
      <c r="JY602" s="263"/>
      <c r="JZ602" s="263"/>
      <c r="KA602" s="263"/>
      <c r="KB602" s="263"/>
      <c r="KC602" s="263"/>
      <c r="KD602" s="263"/>
      <c r="KE602" s="263"/>
      <c r="KF602" s="263"/>
      <c r="KG602" s="263"/>
      <c r="KH602" s="263"/>
      <c r="KI602" s="263"/>
      <c r="KJ602" s="263"/>
      <c r="KK602" s="263"/>
      <c r="KL602" s="263"/>
      <c r="KM602" s="263"/>
      <c r="KN602" s="263"/>
      <c r="KO602" s="263"/>
      <c r="KP602" s="263"/>
      <c r="KQ602" s="263"/>
      <c r="KR602" s="263"/>
      <c r="KS602" s="263"/>
      <c r="KT602" s="263"/>
      <c r="KU602" s="263"/>
      <c r="KV602" s="263"/>
      <c r="KW602" s="263"/>
      <c r="KX602" s="263"/>
      <c r="KY602" s="263"/>
      <c r="KZ602" s="263"/>
      <c r="LA602" s="263"/>
      <c r="LB602" s="263"/>
      <c r="LC602" s="263"/>
      <c r="LD602" s="263"/>
      <c r="LE602" s="263"/>
      <c r="LF602" s="263"/>
      <c r="LG602" s="263"/>
      <c r="LH602" s="263"/>
      <c r="LI602" s="263"/>
      <c r="LJ602" s="263"/>
      <c r="LK602" s="263"/>
      <c r="LL602" s="263"/>
      <c r="LM602" s="263"/>
      <c r="LN602" s="263"/>
      <c r="LO602" s="263"/>
      <c r="LP602" s="263"/>
      <c r="LQ602" s="263"/>
      <c r="LR602" s="263"/>
      <c r="LS602" s="263"/>
      <c r="LT602" s="263"/>
      <c r="LU602" s="263"/>
      <c r="LV602" s="263"/>
      <c r="LW602" s="263"/>
      <c r="LX602" s="263"/>
      <c r="LY602" s="263"/>
      <c r="LZ602" s="263"/>
      <c r="MA602" s="263"/>
      <c r="MB602" s="263"/>
      <c r="MC602" s="263"/>
      <c r="MD602" s="263"/>
      <c r="ME602" s="263"/>
      <c r="MF602" s="263"/>
      <c r="MG602" s="263"/>
      <c r="MH602" s="263"/>
      <c r="MI602" s="263"/>
      <c r="MJ602" s="263"/>
      <c r="MK602" s="263"/>
      <c r="ML602" s="263"/>
      <c r="MM602" s="263"/>
      <c r="MN602" s="263"/>
      <c r="MO602" s="263"/>
      <c r="MP602" s="263"/>
      <c r="MQ602" s="263"/>
      <c r="MR602" s="263"/>
      <c r="MS602" s="263"/>
      <c r="MT602" s="263"/>
      <c r="MU602" s="263"/>
      <c r="MV602" s="263"/>
      <c r="MW602" s="263"/>
      <c r="MX602" s="263"/>
      <c r="MY602" s="263"/>
      <c r="MZ602" s="263"/>
      <c r="NA602" s="263"/>
      <c r="NB602" s="263"/>
      <c r="NC602" s="263"/>
      <c r="ND602" s="263"/>
      <c r="NE602" s="263"/>
      <c r="NF602" s="263"/>
      <c r="NG602" s="263"/>
      <c r="NH602" s="263"/>
      <c r="NI602" s="263"/>
      <c r="NJ602" s="263"/>
      <c r="NK602" s="263"/>
      <c r="NL602" s="263"/>
      <c r="NM602" s="263"/>
      <c r="NN602" s="263"/>
      <c r="NO602" s="263"/>
      <c r="NP602" s="263"/>
      <c r="NQ602" s="263"/>
      <c r="NR602" s="263"/>
      <c r="NS602" s="263"/>
      <c r="NT602" s="263"/>
      <c r="NU602" s="263"/>
      <c r="NV602" s="263"/>
      <c r="NW602" s="263"/>
      <c r="NX602" s="263"/>
      <c r="NY602" s="263"/>
      <c r="NZ602" s="263"/>
      <c r="OA602" s="263"/>
      <c r="OB602" s="263"/>
      <c r="OC602" s="263"/>
      <c r="OD602" s="263"/>
      <c r="OE602" s="263"/>
      <c r="OF602" s="263"/>
      <c r="OG602" s="263"/>
      <c r="OH602" s="263"/>
      <c r="OI602" s="263"/>
      <c r="OJ602" s="263"/>
      <c r="OK602" s="263"/>
      <c r="OL602" s="263"/>
      <c r="OM602" s="263"/>
      <c r="ON602" s="263"/>
      <c r="OO602" s="263"/>
      <c r="OP602" s="263"/>
      <c r="OQ602" s="263"/>
      <c r="OR602" s="263"/>
      <c r="OS602" s="263"/>
      <c r="OT602" s="263"/>
      <c r="OU602" s="263"/>
      <c r="OV602" s="263"/>
      <c r="OW602" s="263"/>
      <c r="OX602" s="263"/>
      <c r="OY602" s="263"/>
      <c r="OZ602" s="263"/>
      <c r="PA602" s="263"/>
      <c r="PB602" s="263"/>
      <c r="PC602" s="263"/>
      <c r="PD602" s="263"/>
      <c r="PE602" s="263"/>
      <c r="PF602" s="263"/>
      <c r="PG602" s="263"/>
      <c r="PH602" s="263"/>
      <c r="PI602" s="263"/>
      <c r="PJ602" s="263"/>
      <c r="PK602" s="263"/>
      <c r="PL602" s="263"/>
      <c r="PM602" s="263"/>
      <c r="PN602" s="263"/>
      <c r="PO602" s="263"/>
      <c r="PP602" s="263"/>
      <c r="PQ602" s="263"/>
      <c r="PR602" s="263"/>
      <c r="PS602" s="263"/>
      <c r="PT602" s="263"/>
      <c r="PU602" s="263"/>
      <c r="PV602" s="263"/>
      <c r="PW602" s="263"/>
      <c r="PX602" s="263"/>
      <c r="PY602" s="263"/>
      <c r="PZ602" s="263"/>
      <c r="QA602" s="263"/>
      <c r="QB602" s="263"/>
      <c r="QC602" s="263"/>
      <c r="QD602" s="263"/>
      <c r="QE602" s="263"/>
      <c r="QF602" s="263"/>
      <c r="QG602" s="263"/>
      <c r="QH602" s="263"/>
      <c r="QI602" s="263"/>
      <c r="QJ602" s="263"/>
      <c r="QK602" s="263"/>
      <c r="QL602" s="263"/>
      <c r="QM602" s="263"/>
      <c r="QN602" s="263"/>
      <c r="QO602" s="263"/>
      <c r="QP602" s="263"/>
      <c r="QQ602" s="263"/>
      <c r="QR602" s="263"/>
      <c r="QS602" s="263"/>
      <c r="QT602" s="263"/>
      <c r="QU602" s="263"/>
      <c r="QV602" s="263"/>
      <c r="QW602" s="263"/>
      <c r="QX602" s="263"/>
      <c r="QY602" s="263"/>
      <c r="QZ602" s="263"/>
      <c r="RA602" s="263"/>
      <c r="RB602" s="263"/>
      <c r="RC602" s="263"/>
      <c r="RD602" s="263"/>
      <c r="RE602" s="263"/>
      <c r="RF602" s="263"/>
      <c r="RG602" s="263"/>
      <c r="RH602" s="263"/>
      <c r="RI602" s="263"/>
      <c r="RJ602" s="263"/>
      <c r="RK602" s="263"/>
      <c r="RL602" s="263"/>
      <c r="RM602" s="263"/>
      <c r="RN602" s="263"/>
      <c r="RO602" s="263"/>
      <c r="RP602" s="263"/>
      <c r="RQ602" s="263"/>
      <c r="RR602" s="263"/>
      <c r="RS602" s="263"/>
      <c r="RT602" s="263"/>
      <c r="RU602" s="263"/>
      <c r="RV602" s="263"/>
      <c r="RW602" s="263"/>
      <c r="RX602" s="263"/>
      <c r="RY602" s="263"/>
      <c r="RZ602" s="263"/>
      <c r="SA602" s="263"/>
      <c r="SB602" s="263"/>
      <c r="SC602" s="263"/>
      <c r="SD602" s="263"/>
      <c r="SE602" s="263"/>
      <c r="SF602" s="263"/>
      <c r="SG602" s="263"/>
      <c r="SH602" s="263"/>
      <c r="SI602" s="263"/>
      <c r="SJ602" s="263"/>
      <c r="SK602" s="263"/>
      <c r="SL602" s="263"/>
      <c r="SM602" s="263"/>
      <c r="SN602" s="263"/>
      <c r="SO602" s="263"/>
      <c r="SP602" s="263"/>
      <c r="SQ602" s="263"/>
      <c r="SR602" s="263"/>
      <c r="SS602" s="263"/>
      <c r="ST602" s="263"/>
      <c r="SU602" s="263"/>
      <c r="SV602" s="263"/>
      <c r="SW602" s="263"/>
      <c r="SX602" s="263"/>
      <c r="SY602" s="263"/>
      <c r="SZ602" s="263"/>
      <c r="TA602" s="263"/>
      <c r="TB602" s="263"/>
      <c r="TC602" s="263"/>
      <c r="TD602" s="263"/>
      <c r="TE602" s="263"/>
      <c r="TF602" s="263"/>
      <c r="TG602" s="263"/>
      <c r="TH602" s="263"/>
      <c r="TI602" s="263"/>
      <c r="TJ602" s="263"/>
      <c r="TK602" s="263"/>
      <c r="TL602" s="263"/>
      <c r="TM602" s="263"/>
      <c r="TN602" s="263"/>
      <c r="TO602" s="263"/>
      <c r="TP602" s="263"/>
      <c r="TQ602" s="263"/>
      <c r="TR602" s="263"/>
      <c r="TS602" s="263"/>
      <c r="TT602" s="263"/>
      <c r="TU602" s="263"/>
      <c r="TV602" s="263"/>
      <c r="TW602" s="263"/>
      <c r="TX602" s="263"/>
      <c r="TY602" s="263"/>
      <c r="TZ602" s="263"/>
      <c r="UA602" s="263"/>
      <c r="UB602" s="263"/>
      <c r="UC602" s="263"/>
      <c r="UD602" s="263"/>
      <c r="UE602" s="263"/>
      <c r="UF602" s="263"/>
      <c r="UG602" s="263"/>
      <c r="UH602" s="263"/>
      <c r="UI602" s="263"/>
      <c r="UJ602" s="263"/>
      <c r="UK602" s="263"/>
      <c r="UL602" s="263"/>
      <c r="UM602" s="263"/>
      <c r="UN602" s="263"/>
      <c r="UO602" s="263"/>
      <c r="UP602" s="263"/>
      <c r="UQ602" s="263"/>
      <c r="UR602" s="263"/>
      <c r="US602" s="263"/>
      <c r="UT602" s="263"/>
      <c r="UU602" s="263"/>
      <c r="UV602" s="263"/>
      <c r="UW602" s="263"/>
      <c r="UX602" s="263"/>
      <c r="UY602" s="263"/>
      <c r="UZ602" s="263"/>
      <c r="VA602" s="263"/>
      <c r="VB602" s="263"/>
      <c r="VC602" s="263"/>
      <c r="VD602" s="263"/>
      <c r="VE602" s="263"/>
      <c r="VF602" s="263"/>
      <c r="VG602" s="263"/>
      <c r="VH602" s="263"/>
      <c r="VI602" s="263"/>
      <c r="VJ602" s="263"/>
      <c r="VK602" s="263"/>
      <c r="VL602" s="263"/>
      <c r="VM602" s="263"/>
      <c r="VN602" s="263"/>
      <c r="VO602" s="263"/>
      <c r="VP602" s="263"/>
      <c r="VQ602" s="263"/>
      <c r="VR602" s="263"/>
      <c r="VS602" s="263"/>
      <c r="VT602" s="263"/>
      <c r="VU602" s="263"/>
      <c r="VV602" s="263"/>
      <c r="VW602" s="263"/>
      <c r="VX602" s="263"/>
      <c r="VY602" s="263"/>
      <c r="VZ602" s="263"/>
      <c r="WA602" s="263"/>
      <c r="WB602" s="263"/>
      <c r="WC602" s="263"/>
      <c r="WD602" s="263"/>
      <c r="WE602" s="263"/>
      <c r="WF602" s="263"/>
      <c r="WG602" s="263"/>
      <c r="WH602" s="263"/>
      <c r="WI602" s="263"/>
      <c r="WJ602" s="263"/>
      <c r="WK602" s="263"/>
      <c r="WL602" s="263"/>
      <c r="WM602" s="263"/>
      <c r="WN602" s="263"/>
      <c r="WO602" s="263"/>
      <c r="WP602" s="263"/>
      <c r="WQ602" s="263"/>
      <c r="WR602" s="263"/>
      <c r="WS602" s="263"/>
      <c r="WT602" s="263"/>
      <c r="WU602" s="263"/>
      <c r="WV602" s="263"/>
      <c r="WW602" s="263"/>
      <c r="WX602" s="263"/>
      <c r="WY602" s="263"/>
      <c r="WZ602" s="263"/>
      <c r="XA602" s="263"/>
      <c r="XB602" s="263"/>
      <c r="XC602" s="263"/>
      <c r="XD602" s="263"/>
      <c r="XE602" s="263"/>
      <c r="XF602" s="263"/>
      <c r="XG602" s="263"/>
      <c r="XH602" s="263"/>
      <c r="XI602" s="263"/>
      <c r="XJ602" s="263"/>
      <c r="XK602" s="263"/>
      <c r="XL602" s="263"/>
      <c r="XM602" s="263"/>
      <c r="XN602" s="263"/>
      <c r="XO602" s="263"/>
      <c r="XP602" s="263"/>
      <c r="XQ602" s="263"/>
      <c r="XR602" s="263"/>
      <c r="XS602" s="263"/>
      <c r="XT602" s="263"/>
      <c r="XU602" s="263"/>
      <c r="XV602" s="263"/>
      <c r="XW602" s="263"/>
      <c r="XX602" s="263"/>
      <c r="XY602" s="263"/>
      <c r="XZ602" s="263"/>
      <c r="YA602" s="263"/>
      <c r="YB602" s="263"/>
      <c r="YC602" s="263"/>
      <c r="YD602" s="263"/>
      <c r="YE602" s="263"/>
      <c r="YF602" s="263"/>
      <c r="YG602" s="263"/>
      <c r="YH602" s="263"/>
      <c r="YI602" s="263"/>
      <c r="YJ602" s="263"/>
      <c r="YK602" s="263"/>
      <c r="YL602" s="263"/>
      <c r="YM602" s="263"/>
      <c r="YN602" s="263"/>
      <c r="YO602" s="263"/>
      <c r="YP602" s="263"/>
      <c r="YQ602" s="263"/>
      <c r="YR602" s="263"/>
      <c r="YS602" s="263"/>
      <c r="YT602" s="263"/>
      <c r="YU602" s="263"/>
      <c r="YV602" s="263"/>
      <c r="YW602" s="263"/>
      <c r="YX602" s="263"/>
      <c r="YY602" s="263"/>
      <c r="YZ602" s="263"/>
      <c r="ZA602" s="263"/>
      <c r="ZB602" s="263"/>
      <c r="ZC602" s="263"/>
      <c r="ZD602" s="263"/>
      <c r="ZE602" s="263"/>
      <c r="ZF602" s="263"/>
      <c r="ZG602" s="263"/>
      <c r="ZH602" s="263"/>
      <c r="ZI602" s="263"/>
      <c r="ZJ602" s="263"/>
      <c r="ZK602" s="263"/>
      <c r="ZL602" s="263"/>
      <c r="ZM602" s="263"/>
      <c r="ZN602" s="263"/>
      <c r="ZO602" s="263"/>
      <c r="ZP602" s="263"/>
      <c r="ZQ602" s="263"/>
      <c r="ZR602" s="263"/>
      <c r="ZS602" s="263"/>
      <c r="ZT602" s="263"/>
      <c r="ZU602" s="263"/>
      <c r="ZV602" s="263"/>
      <c r="ZW602" s="263"/>
      <c r="ZX602" s="263"/>
      <c r="ZY602" s="263"/>
      <c r="ZZ602" s="263"/>
      <c r="AAA602" s="263"/>
      <c r="AAB602" s="263"/>
      <c r="AAC602" s="263"/>
      <c r="AAD602" s="263"/>
      <c r="AAE602" s="263"/>
      <c r="AAF602" s="263"/>
      <c r="AAG602" s="263"/>
      <c r="AAH602" s="263"/>
      <c r="AAI602" s="263"/>
      <c r="AAJ602" s="263"/>
      <c r="AAK602" s="263"/>
      <c r="AAL602" s="263"/>
      <c r="AAM602" s="263"/>
      <c r="AAN602" s="263"/>
      <c r="AAO602" s="263"/>
      <c r="AAP602" s="263"/>
      <c r="AAQ602" s="263"/>
      <c r="AAR602" s="263"/>
      <c r="AAS602" s="263"/>
      <c r="AAT602" s="263"/>
      <c r="AAU602" s="263"/>
      <c r="AAV602" s="263"/>
      <c r="AAW602" s="263"/>
      <c r="AAX602" s="263"/>
      <c r="AAY602" s="263"/>
      <c r="AAZ602" s="263"/>
      <c r="ABA602" s="263"/>
      <c r="ABB602" s="263"/>
      <c r="ABC602" s="263"/>
      <c r="ABD602" s="263"/>
      <c r="ABE602" s="263"/>
      <c r="ABF602" s="263"/>
      <c r="ABG602" s="263"/>
      <c r="ABH602" s="263"/>
      <c r="ABI602" s="263"/>
      <c r="ABJ602" s="263"/>
      <c r="ABK602" s="263"/>
      <c r="ABL602" s="263"/>
      <c r="ABM602" s="263"/>
      <c r="ABN602" s="263"/>
      <c r="ABO602" s="263"/>
      <c r="ABP602" s="263"/>
      <c r="ABQ602" s="263"/>
      <c r="ABR602" s="263"/>
      <c r="ABS602" s="263"/>
      <c r="ABT602" s="263"/>
      <c r="ABU602" s="263"/>
      <c r="ABV602" s="263"/>
      <c r="ABW602" s="263"/>
      <c r="ABX602" s="263"/>
      <c r="ABY602" s="263"/>
      <c r="ABZ602" s="263"/>
      <c r="ACA602" s="263"/>
      <c r="ACB602" s="263"/>
      <c r="ACC602" s="263"/>
      <c r="ACD602" s="263"/>
      <c r="ACE602" s="263"/>
      <c r="ACF602" s="263"/>
      <c r="ACG602" s="263"/>
      <c r="ACH602" s="263"/>
      <c r="ACI602" s="263"/>
      <c r="ACJ602" s="263"/>
      <c r="ACK602" s="263"/>
      <c r="ACL602" s="263"/>
      <c r="ACM602" s="263"/>
      <c r="ACN602" s="263"/>
      <c r="ACO602" s="263"/>
      <c r="ACP602" s="263"/>
      <c r="ACQ602" s="263"/>
      <c r="ACR602" s="263"/>
      <c r="ACS602" s="263"/>
      <c r="ACT602" s="263"/>
      <c r="ACU602" s="263"/>
      <c r="ACV602" s="263"/>
      <c r="ACW602" s="263"/>
      <c r="ACX602" s="263"/>
      <c r="ACY602" s="263"/>
      <c r="ACZ602" s="263"/>
      <c r="ADA602" s="263"/>
      <c r="ADB602" s="263"/>
      <c r="ADC602" s="263"/>
      <c r="ADD602" s="263"/>
      <c r="ADE602" s="263"/>
      <c r="ADF602" s="263"/>
      <c r="ADG602" s="263"/>
      <c r="ADH602" s="263"/>
      <c r="ADI602" s="263"/>
      <c r="ADJ602" s="263"/>
      <c r="ADK602" s="263"/>
      <c r="ADL602" s="263"/>
      <c r="ADM602" s="263"/>
      <c r="ADN602" s="263"/>
      <c r="ADO602" s="263"/>
      <c r="ADP602" s="263"/>
      <c r="ADQ602" s="263"/>
      <c r="ADR602" s="263"/>
      <c r="ADS602" s="263"/>
      <c r="ADT602" s="263"/>
      <c r="ADU602" s="263"/>
      <c r="ADV602" s="263"/>
      <c r="ADW602" s="263"/>
      <c r="ADX602" s="263"/>
      <c r="ADY602" s="263"/>
      <c r="ADZ602" s="263"/>
      <c r="AEA602" s="263"/>
      <c r="AEB602" s="263"/>
      <c r="AEC602" s="263"/>
      <c r="AED602" s="263"/>
      <c r="AEE602" s="263"/>
      <c r="AEF602" s="263"/>
      <c r="AEG602" s="263"/>
      <c r="AEH602" s="263"/>
      <c r="AEI602" s="263"/>
      <c r="AEJ602" s="263"/>
      <c r="AEK602" s="263"/>
      <c r="AEL602" s="263"/>
      <c r="AEM602" s="263"/>
      <c r="AEN602" s="263"/>
      <c r="AEO602" s="263"/>
      <c r="AEP602" s="263"/>
      <c r="AEQ602" s="263"/>
      <c r="AER602" s="263"/>
      <c r="AES602" s="263"/>
      <c r="AET602" s="263"/>
      <c r="AEU602" s="263"/>
      <c r="AEV602" s="263"/>
      <c r="AEW602" s="263"/>
      <c r="AEX602" s="263"/>
      <c r="AEY602" s="263"/>
      <c r="AEZ602" s="263"/>
      <c r="AFA602" s="263"/>
      <c r="AFB602" s="263"/>
      <c r="AFC602" s="263"/>
      <c r="AFD602" s="263"/>
      <c r="AFE602" s="263"/>
      <c r="AFF602" s="263"/>
      <c r="AFG602" s="263"/>
      <c r="AFH602" s="263"/>
      <c r="AFI602" s="263"/>
      <c r="AFJ602" s="263"/>
      <c r="AFK602" s="263"/>
      <c r="AFL602" s="263"/>
      <c r="AFM602" s="263"/>
      <c r="AFN602" s="263"/>
      <c r="AFO602" s="263"/>
      <c r="AFP602" s="263"/>
      <c r="AFQ602" s="263"/>
      <c r="AFR602" s="263"/>
      <c r="AFS602" s="263"/>
      <c r="AFT602" s="263"/>
      <c r="AFU602" s="263"/>
      <c r="AFV602" s="263"/>
      <c r="AFW602" s="263"/>
      <c r="AFX602" s="263"/>
      <c r="AFY602" s="263"/>
      <c r="AFZ602" s="263"/>
      <c r="AGA602" s="263"/>
      <c r="AGB602" s="263"/>
      <c r="AGC602" s="263"/>
      <c r="AGD602" s="263"/>
      <c r="AGE602" s="263"/>
      <c r="AGF602" s="263"/>
      <c r="AGG602" s="263"/>
      <c r="AGH602" s="263"/>
      <c r="AGI602" s="263"/>
      <c r="AGJ602" s="263"/>
      <c r="AGK602" s="263"/>
      <c r="AGL602" s="263"/>
      <c r="AGM602" s="263"/>
      <c r="AGN602" s="263"/>
      <c r="AGO602" s="263"/>
      <c r="AGP602" s="263"/>
      <c r="AGQ602" s="263"/>
      <c r="AGR602" s="263"/>
      <c r="AGS602" s="263"/>
      <c r="AGT602" s="263"/>
      <c r="AGU602" s="263"/>
      <c r="AGV602" s="263"/>
      <c r="AGW602" s="263"/>
      <c r="AGX602" s="263"/>
      <c r="AGY602" s="263"/>
      <c r="AGZ602" s="263"/>
      <c r="AHA602" s="263"/>
      <c r="AHB602" s="263"/>
      <c r="AHC602" s="263"/>
      <c r="AHD602" s="263"/>
      <c r="AHE602" s="263"/>
      <c r="AHF602" s="263"/>
      <c r="AHG602" s="263"/>
      <c r="AHH602" s="263"/>
      <c r="AHI602" s="263"/>
      <c r="AHJ602" s="263"/>
      <c r="AHK602" s="263"/>
      <c r="AHL602" s="263"/>
      <c r="AHM602" s="263"/>
      <c r="AHN602" s="263"/>
      <c r="AHO602" s="263"/>
      <c r="AHP602" s="263"/>
      <c r="AHQ602" s="263"/>
      <c r="AHR602" s="263"/>
      <c r="AHS602" s="263"/>
      <c r="AHT602" s="263"/>
      <c r="AHU602" s="263"/>
      <c r="AHV602" s="263"/>
      <c r="AHW602" s="263"/>
      <c r="AHX602" s="263"/>
      <c r="AHY602" s="263"/>
      <c r="AHZ602" s="263"/>
      <c r="AIA602" s="263"/>
      <c r="AIB602" s="263"/>
      <c r="AIC602" s="263"/>
      <c r="AID602" s="263"/>
      <c r="AIE602" s="263"/>
      <c r="AIF602" s="263"/>
      <c r="AIG602" s="263"/>
      <c r="AIH602" s="263"/>
      <c r="AII602" s="263"/>
      <c r="AIJ602" s="263"/>
      <c r="AIK602" s="263"/>
      <c r="AIL602" s="263"/>
      <c r="AIM602" s="263"/>
      <c r="AIN602" s="263"/>
      <c r="AIO602" s="263"/>
      <c r="AIP602" s="263"/>
      <c r="AIQ602" s="263"/>
      <c r="AIR602" s="263"/>
      <c r="AIS602" s="263"/>
      <c r="AIT602" s="263"/>
      <c r="AIU602" s="263"/>
      <c r="AIV602" s="263"/>
      <c r="AIW602" s="263"/>
      <c r="AIX602" s="263"/>
      <c r="AIY602" s="263"/>
      <c r="AIZ602" s="263"/>
      <c r="AJA602" s="263"/>
      <c r="AJB602" s="263"/>
      <c r="AJC602" s="263"/>
      <c r="AJD602" s="263"/>
      <c r="AJE602" s="263"/>
      <c r="AJF602" s="263"/>
      <c r="AJG602" s="263"/>
      <c r="AJH602" s="263"/>
      <c r="AJI602" s="263"/>
      <c r="AJJ602" s="263"/>
      <c r="AJK602" s="263"/>
      <c r="AJL602" s="263"/>
      <c r="AJM602" s="263"/>
      <c r="AJN602" s="263"/>
      <c r="AJO602" s="263"/>
      <c r="AJP602" s="263"/>
      <c r="AJQ602" s="263"/>
      <c r="AJR602" s="263"/>
      <c r="AJS602" s="263"/>
      <c r="AJT602" s="263"/>
      <c r="AJU602" s="263"/>
      <c r="AJV602" s="263"/>
      <c r="AJW602" s="263"/>
      <c r="AJX602" s="263"/>
      <c r="AJY602" s="263"/>
      <c r="AJZ602" s="263"/>
      <c r="AKA602" s="263"/>
      <c r="AKB602" s="263"/>
      <c r="AKC602" s="263"/>
      <c r="AKD602" s="263"/>
      <c r="AKE602" s="263"/>
      <c r="AKF602" s="263"/>
      <c r="AKG602" s="263"/>
      <c r="AKH602" s="263"/>
      <c r="AKI602" s="263"/>
      <c r="AKJ602" s="263"/>
      <c r="AKK602" s="263"/>
      <c r="AKL602" s="263"/>
      <c r="AKM602" s="263"/>
      <c r="AKN602" s="263"/>
      <c r="AKO602" s="263"/>
      <c r="AKP602" s="263"/>
      <c r="AKQ602" s="263"/>
      <c r="AKR602" s="263"/>
      <c r="AKS602" s="263"/>
      <c r="AKT602" s="263"/>
      <c r="AKU602" s="263"/>
      <c r="AKV602" s="263"/>
      <c r="AKW602" s="263"/>
      <c r="AKX602" s="263"/>
      <c r="AKY602" s="263"/>
      <c r="AKZ602" s="263"/>
      <c r="ALA602" s="263"/>
      <c r="ALB602" s="263"/>
      <c r="ALC602" s="263"/>
      <c r="ALD602" s="263"/>
      <c r="ALE602" s="263"/>
      <c r="ALF602" s="263"/>
      <c r="ALG602" s="263"/>
      <c r="ALH602" s="263"/>
      <c r="ALI602" s="263"/>
      <c r="ALJ602" s="263"/>
      <c r="ALK602" s="263"/>
      <c r="ALL602" s="263"/>
      <c r="ALM602" s="263"/>
      <c r="ALN602" s="263"/>
      <c r="ALO602" s="263"/>
      <c r="ALP602" s="263"/>
      <c r="ALQ602" s="263"/>
      <c r="ALR602" s="263"/>
      <c r="ALS602" s="263"/>
      <c r="ALT602" s="263"/>
      <c r="ALU602" s="263"/>
      <c r="ALV602" s="263"/>
      <c r="ALW602" s="263"/>
      <c r="ALX602" s="263"/>
      <c r="ALY602" s="263"/>
      <c r="ALZ602" s="263"/>
      <c r="AMA602" s="263"/>
      <c r="AMB602" s="263"/>
      <c r="AMC602" s="263"/>
      <c r="AMD602" s="263"/>
      <c r="AME602" s="263"/>
      <c r="AMF602" s="263"/>
      <c r="AMG602" s="263"/>
      <c r="AMH602" s="263"/>
      <c r="AMI602" s="263"/>
      <c r="AMJ602" s="263"/>
      <c r="AMK602" s="263"/>
      <c r="AML602" s="263"/>
      <c r="AMM602" s="263"/>
      <c r="AMN602" s="263"/>
      <c r="AMO602" s="263"/>
      <c r="AMP602" s="263"/>
      <c r="AMQ602" s="263"/>
      <c r="AMR602" s="263"/>
      <c r="AMS602" s="263"/>
      <c r="AMT602" s="263"/>
      <c r="AMU602" s="263"/>
      <c r="AMV602" s="263"/>
      <c r="AMW602" s="263"/>
      <c r="AMX602" s="263"/>
      <c r="AMY602" s="263"/>
      <c r="AMZ602" s="263"/>
      <c r="ANA602" s="263"/>
      <c r="ANB602" s="263"/>
      <c r="ANC602" s="263"/>
      <c r="AND602" s="263"/>
      <c r="ANE602" s="263"/>
      <c r="ANF602" s="263"/>
      <c r="ANG602" s="263"/>
      <c r="ANH602" s="263"/>
      <c r="ANI602" s="263"/>
      <c r="ANJ602" s="263"/>
      <c r="ANK602" s="263"/>
      <c r="ANL602" s="263"/>
      <c r="ANM602" s="263"/>
      <c r="ANN602" s="263"/>
      <c r="ANO602" s="263"/>
      <c r="ANP602" s="263"/>
      <c r="ANQ602" s="263"/>
      <c r="ANR602" s="263"/>
      <c r="ANS602" s="263"/>
      <c r="ANT602" s="263"/>
      <c r="ANU602" s="263"/>
      <c r="ANV602" s="263"/>
      <c r="ANW602" s="263"/>
      <c r="ANX602" s="263"/>
      <c r="ANY602" s="263"/>
      <c r="ANZ602" s="263"/>
      <c r="AOA602" s="263"/>
      <c r="AOB602" s="263"/>
      <c r="AOC602" s="263"/>
      <c r="AOD602" s="263"/>
      <c r="AOE602" s="263"/>
      <c r="AOF602" s="263"/>
      <c r="AOG602" s="263"/>
      <c r="AOH602" s="263"/>
      <c r="AOI602" s="263"/>
      <c r="AOJ602" s="263"/>
      <c r="AOK602" s="263"/>
      <c r="AOL602" s="263"/>
      <c r="AOM602" s="263"/>
      <c r="AON602" s="263"/>
      <c r="AOO602" s="263"/>
      <c r="AOP602" s="263"/>
      <c r="AOQ602" s="263"/>
      <c r="AOR602" s="263"/>
      <c r="AOS602" s="263"/>
      <c r="AOT602" s="263"/>
      <c r="AOU602" s="263"/>
    </row>
    <row r="603" spans="1:1087" s="264" customFormat="1">
      <c r="A603" s="332"/>
      <c r="B603" s="328"/>
      <c r="C603" s="292"/>
      <c r="D603" s="292"/>
      <c r="E603" s="292"/>
      <c r="F603" s="333"/>
      <c r="G603" s="334"/>
      <c r="H603" s="334"/>
      <c r="I603" s="335"/>
      <c r="J603" s="292"/>
      <c r="K603" s="336"/>
      <c r="L603" s="292"/>
      <c r="N603" s="263"/>
      <c r="O603" s="263"/>
      <c r="P603" s="263"/>
      <c r="Q603" s="263"/>
      <c r="R603" s="263"/>
      <c r="S603" s="263"/>
      <c r="T603" s="263"/>
      <c r="U603" s="263"/>
      <c r="V603" s="263"/>
      <c r="W603" s="263"/>
      <c r="X603" s="263"/>
      <c r="Y603" s="263"/>
      <c r="Z603" s="263"/>
      <c r="AA603" s="263"/>
      <c r="AB603" s="263"/>
      <c r="AC603" s="263"/>
      <c r="AD603" s="263"/>
      <c r="AE603" s="263"/>
      <c r="AF603" s="263"/>
      <c r="AG603" s="263"/>
      <c r="AH603" s="263"/>
      <c r="AI603" s="263"/>
      <c r="AJ603" s="263"/>
      <c r="AK603" s="263"/>
      <c r="AL603" s="263"/>
      <c r="AM603" s="263"/>
      <c r="AN603" s="263"/>
      <c r="AO603" s="263"/>
      <c r="AP603" s="263"/>
      <c r="AQ603" s="263"/>
      <c r="AR603" s="263"/>
      <c r="AS603" s="263"/>
      <c r="AT603" s="263"/>
      <c r="AU603" s="263"/>
      <c r="AV603" s="263"/>
      <c r="AW603" s="263"/>
      <c r="AX603" s="263"/>
      <c r="AY603" s="263"/>
      <c r="AZ603" s="263"/>
      <c r="BA603" s="263"/>
      <c r="BB603" s="263"/>
      <c r="BC603" s="263"/>
      <c r="BD603" s="263"/>
      <c r="BE603" s="263"/>
      <c r="BF603" s="263"/>
      <c r="BG603" s="263"/>
      <c r="BH603" s="263"/>
      <c r="BI603" s="263"/>
      <c r="BJ603" s="263"/>
      <c r="BK603" s="263"/>
      <c r="BL603" s="263"/>
      <c r="BM603" s="263"/>
      <c r="BN603" s="263"/>
      <c r="BO603" s="263"/>
      <c r="BP603" s="263"/>
      <c r="BQ603" s="263"/>
      <c r="BR603" s="263"/>
      <c r="BS603" s="263"/>
      <c r="BT603" s="263"/>
      <c r="BU603" s="263"/>
      <c r="BV603" s="263"/>
      <c r="BW603" s="263"/>
      <c r="BX603" s="263"/>
      <c r="BY603" s="263"/>
      <c r="BZ603" s="263"/>
      <c r="CA603" s="263"/>
      <c r="CB603" s="263"/>
      <c r="CC603" s="263"/>
      <c r="CD603" s="263"/>
      <c r="CE603" s="263"/>
      <c r="CF603" s="263"/>
      <c r="CG603" s="263"/>
      <c r="CH603" s="263"/>
      <c r="CI603" s="263"/>
      <c r="CJ603" s="263"/>
      <c r="CK603" s="263"/>
      <c r="CL603" s="263"/>
      <c r="CM603" s="263"/>
      <c r="CN603" s="263"/>
      <c r="CO603" s="263"/>
      <c r="CP603" s="263"/>
      <c r="CQ603" s="263"/>
      <c r="CR603" s="263"/>
      <c r="CS603" s="263"/>
      <c r="CT603" s="263"/>
      <c r="CU603" s="263"/>
      <c r="CV603" s="263"/>
      <c r="CW603" s="263"/>
      <c r="CX603" s="263"/>
      <c r="CY603" s="263"/>
      <c r="CZ603" s="263"/>
      <c r="DA603" s="263"/>
      <c r="DB603" s="263"/>
      <c r="DC603" s="263"/>
      <c r="DD603" s="263"/>
      <c r="DE603" s="263"/>
      <c r="DF603" s="263"/>
      <c r="DG603" s="263"/>
      <c r="DH603" s="263"/>
      <c r="DI603" s="263"/>
      <c r="DJ603" s="263"/>
      <c r="DK603" s="263"/>
      <c r="DL603" s="263"/>
      <c r="DM603" s="263"/>
      <c r="DN603" s="263"/>
      <c r="DO603" s="263"/>
      <c r="DP603" s="263"/>
      <c r="DQ603" s="263"/>
      <c r="DR603" s="263"/>
      <c r="DS603" s="263"/>
      <c r="DT603" s="263"/>
      <c r="DU603" s="263"/>
      <c r="DV603" s="263"/>
      <c r="DW603" s="263"/>
      <c r="DX603" s="263"/>
      <c r="DY603" s="263"/>
      <c r="DZ603" s="263"/>
      <c r="EA603" s="263"/>
      <c r="EB603" s="263"/>
      <c r="EC603" s="263"/>
      <c r="ED603" s="263"/>
      <c r="EE603" s="263"/>
      <c r="EF603" s="263"/>
      <c r="EG603" s="263"/>
      <c r="EH603" s="263"/>
      <c r="EI603" s="263"/>
      <c r="EJ603" s="263"/>
      <c r="EK603" s="263"/>
      <c r="EL603" s="263"/>
      <c r="EM603" s="263"/>
      <c r="EN603" s="263"/>
      <c r="EO603" s="263"/>
      <c r="EP603" s="263"/>
      <c r="EQ603" s="263"/>
      <c r="ER603" s="263"/>
      <c r="ES603" s="263"/>
      <c r="ET603" s="263"/>
      <c r="EU603" s="263"/>
      <c r="EV603" s="263"/>
      <c r="EW603" s="263"/>
      <c r="EX603" s="263"/>
      <c r="EY603" s="263"/>
      <c r="EZ603" s="263"/>
      <c r="FA603" s="263"/>
      <c r="FB603" s="263"/>
      <c r="FC603" s="263"/>
      <c r="FD603" s="263"/>
      <c r="FE603" s="263"/>
      <c r="FF603" s="263"/>
      <c r="FG603" s="263"/>
      <c r="FH603" s="263"/>
      <c r="FI603" s="263"/>
      <c r="FJ603" s="263"/>
      <c r="FK603" s="263"/>
      <c r="FL603" s="263"/>
      <c r="FM603" s="263"/>
      <c r="FN603" s="263"/>
      <c r="FO603" s="263"/>
      <c r="FP603" s="263"/>
      <c r="FQ603" s="263"/>
      <c r="FR603" s="263"/>
      <c r="FS603" s="263"/>
      <c r="FT603" s="263"/>
      <c r="FU603" s="263"/>
      <c r="FV603" s="263"/>
      <c r="FW603" s="263"/>
      <c r="FX603" s="263"/>
      <c r="FY603" s="263"/>
      <c r="FZ603" s="263"/>
      <c r="GA603" s="263"/>
      <c r="GB603" s="263"/>
      <c r="GC603" s="263"/>
      <c r="GD603" s="263"/>
      <c r="GE603" s="263"/>
      <c r="GF603" s="263"/>
      <c r="GG603" s="263"/>
      <c r="GH603" s="263"/>
      <c r="GI603" s="263"/>
      <c r="GJ603" s="263"/>
      <c r="GK603" s="263"/>
      <c r="GL603" s="263"/>
      <c r="GM603" s="263"/>
      <c r="GN603" s="263"/>
      <c r="GO603" s="263"/>
      <c r="GP603" s="263"/>
      <c r="GQ603" s="263"/>
      <c r="GR603" s="263"/>
      <c r="GS603" s="263"/>
      <c r="GT603" s="263"/>
      <c r="GU603" s="263"/>
      <c r="GV603" s="263"/>
      <c r="GW603" s="263"/>
      <c r="GX603" s="263"/>
      <c r="GY603" s="263"/>
      <c r="GZ603" s="263"/>
      <c r="HA603" s="263"/>
      <c r="HB603" s="263"/>
      <c r="HC603" s="263"/>
      <c r="HD603" s="263"/>
      <c r="HE603" s="263"/>
      <c r="HF603" s="263"/>
      <c r="HG603" s="263"/>
      <c r="HH603" s="263"/>
      <c r="HI603" s="263"/>
      <c r="HJ603" s="263"/>
      <c r="HK603" s="263"/>
      <c r="HL603" s="263"/>
      <c r="HM603" s="263"/>
      <c r="HN603" s="263"/>
      <c r="HO603" s="263"/>
      <c r="HP603" s="263"/>
      <c r="HQ603" s="263"/>
      <c r="HR603" s="263"/>
      <c r="HS603" s="263"/>
      <c r="HT603" s="263"/>
      <c r="HU603" s="263"/>
      <c r="HV603" s="263"/>
      <c r="HW603" s="263"/>
      <c r="HX603" s="263"/>
      <c r="HY603" s="263"/>
      <c r="HZ603" s="263"/>
      <c r="IA603" s="263"/>
      <c r="IB603" s="263"/>
      <c r="IC603" s="263"/>
      <c r="ID603" s="263"/>
      <c r="IE603" s="263"/>
      <c r="IF603" s="263"/>
      <c r="IG603" s="263"/>
      <c r="IH603" s="263"/>
      <c r="II603" s="263"/>
      <c r="IJ603" s="263"/>
      <c r="IK603" s="263"/>
      <c r="IL603" s="263"/>
      <c r="IM603" s="263"/>
      <c r="IN603" s="263"/>
      <c r="IO603" s="263"/>
      <c r="IP603" s="263"/>
      <c r="IQ603" s="263"/>
      <c r="IR603" s="263"/>
      <c r="IS603" s="263"/>
      <c r="IT603" s="263"/>
      <c r="IU603" s="263"/>
      <c r="IV603" s="263"/>
      <c r="IW603" s="263"/>
      <c r="IX603" s="263"/>
      <c r="IY603" s="263"/>
      <c r="IZ603" s="263"/>
      <c r="JA603" s="263"/>
      <c r="JB603" s="263"/>
      <c r="JC603" s="263"/>
      <c r="JD603" s="263"/>
      <c r="JE603" s="263"/>
      <c r="JF603" s="263"/>
      <c r="JG603" s="263"/>
      <c r="JH603" s="263"/>
      <c r="JI603" s="263"/>
      <c r="JJ603" s="263"/>
      <c r="JK603" s="263"/>
      <c r="JL603" s="263"/>
      <c r="JM603" s="263"/>
      <c r="JN603" s="263"/>
      <c r="JO603" s="263"/>
      <c r="JP603" s="263"/>
      <c r="JQ603" s="263"/>
      <c r="JR603" s="263"/>
      <c r="JS603" s="263"/>
      <c r="JT603" s="263"/>
      <c r="JU603" s="263"/>
      <c r="JV603" s="263"/>
      <c r="JW603" s="263"/>
      <c r="JX603" s="263"/>
      <c r="JY603" s="263"/>
      <c r="JZ603" s="263"/>
      <c r="KA603" s="263"/>
      <c r="KB603" s="263"/>
      <c r="KC603" s="263"/>
      <c r="KD603" s="263"/>
      <c r="KE603" s="263"/>
      <c r="KF603" s="263"/>
      <c r="KG603" s="263"/>
      <c r="KH603" s="263"/>
      <c r="KI603" s="263"/>
      <c r="KJ603" s="263"/>
      <c r="KK603" s="263"/>
      <c r="KL603" s="263"/>
      <c r="KM603" s="263"/>
      <c r="KN603" s="263"/>
      <c r="KO603" s="263"/>
      <c r="KP603" s="263"/>
      <c r="KQ603" s="263"/>
      <c r="KR603" s="263"/>
      <c r="KS603" s="263"/>
      <c r="KT603" s="263"/>
      <c r="KU603" s="263"/>
      <c r="KV603" s="263"/>
      <c r="KW603" s="263"/>
      <c r="KX603" s="263"/>
      <c r="KY603" s="263"/>
      <c r="KZ603" s="263"/>
      <c r="LA603" s="263"/>
      <c r="LB603" s="263"/>
      <c r="LC603" s="263"/>
      <c r="LD603" s="263"/>
      <c r="LE603" s="263"/>
      <c r="LF603" s="263"/>
      <c r="LG603" s="263"/>
      <c r="LH603" s="263"/>
      <c r="LI603" s="263"/>
      <c r="LJ603" s="263"/>
      <c r="LK603" s="263"/>
      <c r="LL603" s="263"/>
      <c r="LM603" s="263"/>
      <c r="LN603" s="263"/>
      <c r="LO603" s="263"/>
      <c r="LP603" s="263"/>
      <c r="LQ603" s="263"/>
      <c r="LR603" s="263"/>
      <c r="LS603" s="263"/>
      <c r="LT603" s="263"/>
      <c r="LU603" s="263"/>
      <c r="LV603" s="263"/>
      <c r="LW603" s="263"/>
      <c r="LX603" s="263"/>
      <c r="LY603" s="263"/>
      <c r="LZ603" s="263"/>
      <c r="MA603" s="263"/>
      <c r="MB603" s="263"/>
      <c r="MC603" s="263"/>
      <c r="MD603" s="263"/>
      <c r="ME603" s="263"/>
      <c r="MF603" s="263"/>
      <c r="MG603" s="263"/>
      <c r="MH603" s="263"/>
      <c r="MI603" s="263"/>
      <c r="MJ603" s="263"/>
      <c r="MK603" s="263"/>
      <c r="ML603" s="263"/>
      <c r="MM603" s="263"/>
      <c r="MN603" s="263"/>
      <c r="MO603" s="263"/>
      <c r="MP603" s="263"/>
      <c r="MQ603" s="263"/>
      <c r="MR603" s="263"/>
      <c r="MS603" s="263"/>
      <c r="MT603" s="263"/>
      <c r="MU603" s="263"/>
      <c r="MV603" s="263"/>
      <c r="MW603" s="263"/>
      <c r="MX603" s="263"/>
      <c r="MY603" s="263"/>
      <c r="MZ603" s="263"/>
      <c r="NA603" s="263"/>
      <c r="NB603" s="263"/>
      <c r="NC603" s="263"/>
      <c r="ND603" s="263"/>
      <c r="NE603" s="263"/>
      <c r="NF603" s="263"/>
      <c r="NG603" s="263"/>
      <c r="NH603" s="263"/>
      <c r="NI603" s="263"/>
      <c r="NJ603" s="263"/>
      <c r="NK603" s="263"/>
      <c r="NL603" s="263"/>
      <c r="NM603" s="263"/>
      <c r="NN603" s="263"/>
      <c r="NO603" s="263"/>
      <c r="NP603" s="263"/>
      <c r="NQ603" s="263"/>
      <c r="NR603" s="263"/>
      <c r="NS603" s="263"/>
      <c r="NT603" s="263"/>
      <c r="NU603" s="263"/>
      <c r="NV603" s="263"/>
      <c r="NW603" s="263"/>
      <c r="NX603" s="263"/>
      <c r="NY603" s="263"/>
      <c r="NZ603" s="263"/>
      <c r="OA603" s="263"/>
      <c r="OB603" s="263"/>
      <c r="OC603" s="263"/>
      <c r="OD603" s="263"/>
      <c r="OE603" s="263"/>
      <c r="OF603" s="263"/>
      <c r="OG603" s="263"/>
      <c r="OH603" s="263"/>
      <c r="OI603" s="263"/>
      <c r="OJ603" s="263"/>
      <c r="OK603" s="263"/>
      <c r="OL603" s="263"/>
      <c r="OM603" s="263"/>
      <c r="ON603" s="263"/>
      <c r="OO603" s="263"/>
      <c r="OP603" s="263"/>
      <c r="OQ603" s="263"/>
      <c r="OR603" s="263"/>
      <c r="OS603" s="263"/>
      <c r="OT603" s="263"/>
      <c r="OU603" s="263"/>
      <c r="OV603" s="263"/>
      <c r="OW603" s="263"/>
      <c r="OX603" s="263"/>
      <c r="OY603" s="263"/>
      <c r="OZ603" s="263"/>
      <c r="PA603" s="263"/>
      <c r="PB603" s="263"/>
      <c r="PC603" s="263"/>
      <c r="PD603" s="263"/>
      <c r="PE603" s="263"/>
      <c r="PF603" s="263"/>
      <c r="PG603" s="263"/>
      <c r="PH603" s="263"/>
      <c r="PI603" s="263"/>
      <c r="PJ603" s="263"/>
      <c r="PK603" s="263"/>
      <c r="PL603" s="263"/>
      <c r="PM603" s="263"/>
      <c r="PN603" s="263"/>
      <c r="PO603" s="263"/>
      <c r="PP603" s="263"/>
      <c r="PQ603" s="263"/>
      <c r="PR603" s="263"/>
      <c r="PS603" s="263"/>
      <c r="PT603" s="263"/>
      <c r="PU603" s="263"/>
      <c r="PV603" s="263"/>
      <c r="PW603" s="263"/>
      <c r="PX603" s="263"/>
      <c r="PY603" s="263"/>
      <c r="PZ603" s="263"/>
      <c r="QA603" s="263"/>
      <c r="QB603" s="263"/>
      <c r="QC603" s="263"/>
      <c r="QD603" s="263"/>
      <c r="QE603" s="263"/>
      <c r="QF603" s="263"/>
      <c r="QG603" s="263"/>
      <c r="QH603" s="263"/>
      <c r="QI603" s="263"/>
      <c r="QJ603" s="263"/>
      <c r="QK603" s="263"/>
      <c r="QL603" s="263"/>
      <c r="QM603" s="263"/>
      <c r="QN603" s="263"/>
      <c r="QO603" s="263"/>
      <c r="QP603" s="263"/>
      <c r="QQ603" s="263"/>
      <c r="QR603" s="263"/>
      <c r="QS603" s="263"/>
      <c r="QT603" s="263"/>
      <c r="QU603" s="263"/>
      <c r="QV603" s="263"/>
      <c r="QW603" s="263"/>
      <c r="QX603" s="263"/>
      <c r="QY603" s="263"/>
      <c r="QZ603" s="263"/>
      <c r="RA603" s="263"/>
      <c r="RB603" s="263"/>
      <c r="RC603" s="263"/>
      <c r="RD603" s="263"/>
      <c r="RE603" s="263"/>
      <c r="RF603" s="263"/>
      <c r="RG603" s="263"/>
      <c r="RH603" s="263"/>
      <c r="RI603" s="263"/>
      <c r="RJ603" s="263"/>
      <c r="RK603" s="263"/>
      <c r="RL603" s="263"/>
      <c r="RM603" s="263"/>
      <c r="RN603" s="263"/>
      <c r="RO603" s="263"/>
      <c r="RP603" s="263"/>
      <c r="RQ603" s="263"/>
      <c r="RR603" s="263"/>
      <c r="RS603" s="263"/>
      <c r="RT603" s="263"/>
      <c r="RU603" s="263"/>
      <c r="RV603" s="263"/>
      <c r="RW603" s="263"/>
      <c r="RX603" s="263"/>
      <c r="RY603" s="263"/>
      <c r="RZ603" s="263"/>
      <c r="SA603" s="263"/>
      <c r="SB603" s="263"/>
      <c r="SC603" s="263"/>
      <c r="SD603" s="263"/>
      <c r="SE603" s="263"/>
      <c r="SF603" s="263"/>
      <c r="SG603" s="263"/>
      <c r="SH603" s="263"/>
      <c r="SI603" s="263"/>
      <c r="SJ603" s="263"/>
      <c r="SK603" s="263"/>
      <c r="SL603" s="263"/>
      <c r="SM603" s="263"/>
      <c r="SN603" s="263"/>
      <c r="SO603" s="263"/>
      <c r="SP603" s="263"/>
      <c r="SQ603" s="263"/>
      <c r="SR603" s="263"/>
      <c r="SS603" s="263"/>
      <c r="ST603" s="263"/>
      <c r="SU603" s="263"/>
      <c r="SV603" s="263"/>
      <c r="SW603" s="263"/>
      <c r="SX603" s="263"/>
      <c r="SY603" s="263"/>
      <c r="SZ603" s="263"/>
      <c r="TA603" s="263"/>
      <c r="TB603" s="263"/>
      <c r="TC603" s="263"/>
      <c r="TD603" s="263"/>
      <c r="TE603" s="263"/>
      <c r="TF603" s="263"/>
      <c r="TG603" s="263"/>
      <c r="TH603" s="263"/>
      <c r="TI603" s="263"/>
      <c r="TJ603" s="263"/>
      <c r="TK603" s="263"/>
      <c r="TL603" s="263"/>
      <c r="TM603" s="263"/>
      <c r="TN603" s="263"/>
      <c r="TO603" s="263"/>
      <c r="TP603" s="263"/>
      <c r="TQ603" s="263"/>
      <c r="TR603" s="263"/>
      <c r="TS603" s="263"/>
      <c r="TT603" s="263"/>
      <c r="TU603" s="263"/>
      <c r="TV603" s="263"/>
      <c r="TW603" s="263"/>
      <c r="TX603" s="263"/>
      <c r="TY603" s="263"/>
      <c r="TZ603" s="263"/>
      <c r="UA603" s="263"/>
      <c r="UB603" s="263"/>
      <c r="UC603" s="263"/>
      <c r="UD603" s="263"/>
      <c r="UE603" s="263"/>
      <c r="UF603" s="263"/>
      <c r="UG603" s="263"/>
      <c r="UH603" s="263"/>
      <c r="UI603" s="263"/>
      <c r="UJ603" s="263"/>
      <c r="UK603" s="263"/>
      <c r="UL603" s="263"/>
      <c r="UM603" s="263"/>
      <c r="UN603" s="263"/>
      <c r="UO603" s="263"/>
      <c r="UP603" s="263"/>
      <c r="UQ603" s="263"/>
      <c r="UR603" s="263"/>
      <c r="US603" s="263"/>
      <c r="UT603" s="263"/>
      <c r="UU603" s="263"/>
      <c r="UV603" s="263"/>
      <c r="UW603" s="263"/>
      <c r="UX603" s="263"/>
      <c r="UY603" s="263"/>
      <c r="UZ603" s="263"/>
      <c r="VA603" s="263"/>
      <c r="VB603" s="263"/>
      <c r="VC603" s="263"/>
      <c r="VD603" s="263"/>
      <c r="VE603" s="263"/>
      <c r="VF603" s="263"/>
      <c r="VG603" s="263"/>
      <c r="VH603" s="263"/>
      <c r="VI603" s="263"/>
      <c r="VJ603" s="263"/>
      <c r="VK603" s="263"/>
      <c r="VL603" s="263"/>
      <c r="VM603" s="263"/>
      <c r="VN603" s="263"/>
      <c r="VO603" s="263"/>
      <c r="VP603" s="263"/>
      <c r="VQ603" s="263"/>
      <c r="VR603" s="263"/>
      <c r="VS603" s="263"/>
      <c r="VT603" s="263"/>
      <c r="VU603" s="263"/>
      <c r="VV603" s="263"/>
      <c r="VW603" s="263"/>
      <c r="VX603" s="263"/>
      <c r="VY603" s="263"/>
      <c r="VZ603" s="263"/>
      <c r="WA603" s="263"/>
      <c r="WB603" s="263"/>
      <c r="WC603" s="263"/>
      <c r="WD603" s="263"/>
      <c r="WE603" s="263"/>
      <c r="WF603" s="263"/>
      <c r="WG603" s="263"/>
      <c r="WH603" s="263"/>
      <c r="WI603" s="263"/>
      <c r="WJ603" s="263"/>
      <c r="WK603" s="263"/>
      <c r="WL603" s="263"/>
      <c r="WM603" s="263"/>
      <c r="WN603" s="263"/>
      <c r="WO603" s="263"/>
      <c r="WP603" s="263"/>
      <c r="WQ603" s="263"/>
      <c r="WR603" s="263"/>
      <c r="WS603" s="263"/>
      <c r="WT603" s="263"/>
      <c r="WU603" s="263"/>
      <c r="WV603" s="263"/>
      <c r="WW603" s="263"/>
      <c r="WX603" s="263"/>
      <c r="WY603" s="263"/>
      <c r="WZ603" s="263"/>
      <c r="XA603" s="263"/>
      <c r="XB603" s="263"/>
      <c r="XC603" s="263"/>
      <c r="XD603" s="263"/>
      <c r="XE603" s="263"/>
      <c r="XF603" s="263"/>
      <c r="XG603" s="263"/>
      <c r="XH603" s="263"/>
      <c r="XI603" s="263"/>
      <c r="XJ603" s="263"/>
      <c r="XK603" s="263"/>
      <c r="XL603" s="263"/>
      <c r="XM603" s="263"/>
      <c r="XN603" s="263"/>
      <c r="XO603" s="263"/>
      <c r="XP603" s="263"/>
      <c r="XQ603" s="263"/>
      <c r="XR603" s="263"/>
      <c r="XS603" s="263"/>
      <c r="XT603" s="263"/>
      <c r="XU603" s="263"/>
      <c r="XV603" s="263"/>
      <c r="XW603" s="263"/>
      <c r="XX603" s="263"/>
      <c r="XY603" s="263"/>
      <c r="XZ603" s="263"/>
      <c r="YA603" s="263"/>
      <c r="YB603" s="263"/>
      <c r="YC603" s="263"/>
      <c r="YD603" s="263"/>
      <c r="YE603" s="263"/>
      <c r="YF603" s="263"/>
      <c r="YG603" s="263"/>
      <c r="YH603" s="263"/>
      <c r="YI603" s="263"/>
      <c r="YJ603" s="263"/>
      <c r="YK603" s="263"/>
      <c r="YL603" s="263"/>
      <c r="YM603" s="263"/>
      <c r="YN603" s="263"/>
      <c r="YO603" s="263"/>
      <c r="YP603" s="263"/>
      <c r="YQ603" s="263"/>
      <c r="YR603" s="263"/>
      <c r="YS603" s="263"/>
      <c r="YT603" s="263"/>
      <c r="YU603" s="263"/>
      <c r="YV603" s="263"/>
      <c r="YW603" s="263"/>
      <c r="YX603" s="263"/>
      <c r="YY603" s="263"/>
      <c r="YZ603" s="263"/>
      <c r="ZA603" s="263"/>
      <c r="ZB603" s="263"/>
      <c r="ZC603" s="263"/>
      <c r="ZD603" s="263"/>
      <c r="ZE603" s="263"/>
      <c r="ZF603" s="263"/>
      <c r="ZG603" s="263"/>
      <c r="ZH603" s="263"/>
      <c r="ZI603" s="263"/>
      <c r="ZJ603" s="263"/>
      <c r="ZK603" s="263"/>
      <c r="ZL603" s="263"/>
      <c r="ZM603" s="263"/>
      <c r="ZN603" s="263"/>
      <c r="ZO603" s="263"/>
      <c r="ZP603" s="263"/>
      <c r="ZQ603" s="263"/>
      <c r="ZR603" s="263"/>
      <c r="ZS603" s="263"/>
      <c r="ZT603" s="263"/>
      <c r="ZU603" s="263"/>
      <c r="ZV603" s="263"/>
      <c r="ZW603" s="263"/>
      <c r="ZX603" s="263"/>
      <c r="ZY603" s="263"/>
      <c r="ZZ603" s="263"/>
      <c r="AAA603" s="263"/>
      <c r="AAB603" s="263"/>
      <c r="AAC603" s="263"/>
      <c r="AAD603" s="263"/>
      <c r="AAE603" s="263"/>
      <c r="AAF603" s="263"/>
      <c r="AAG603" s="263"/>
      <c r="AAH603" s="263"/>
      <c r="AAI603" s="263"/>
      <c r="AAJ603" s="263"/>
      <c r="AAK603" s="263"/>
      <c r="AAL603" s="263"/>
      <c r="AAM603" s="263"/>
      <c r="AAN603" s="263"/>
      <c r="AAO603" s="263"/>
      <c r="AAP603" s="263"/>
      <c r="AAQ603" s="263"/>
      <c r="AAR603" s="263"/>
      <c r="AAS603" s="263"/>
      <c r="AAT603" s="263"/>
      <c r="AAU603" s="263"/>
      <c r="AAV603" s="263"/>
      <c r="AAW603" s="263"/>
      <c r="AAX603" s="263"/>
      <c r="AAY603" s="263"/>
      <c r="AAZ603" s="263"/>
      <c r="ABA603" s="263"/>
      <c r="ABB603" s="263"/>
      <c r="ABC603" s="263"/>
      <c r="ABD603" s="263"/>
      <c r="ABE603" s="263"/>
      <c r="ABF603" s="263"/>
      <c r="ABG603" s="263"/>
      <c r="ABH603" s="263"/>
      <c r="ABI603" s="263"/>
      <c r="ABJ603" s="263"/>
      <c r="ABK603" s="263"/>
      <c r="ABL603" s="263"/>
      <c r="ABM603" s="263"/>
      <c r="ABN603" s="263"/>
      <c r="ABO603" s="263"/>
      <c r="ABP603" s="263"/>
      <c r="ABQ603" s="263"/>
      <c r="ABR603" s="263"/>
      <c r="ABS603" s="263"/>
      <c r="ABT603" s="263"/>
      <c r="ABU603" s="263"/>
      <c r="ABV603" s="263"/>
      <c r="ABW603" s="263"/>
      <c r="ABX603" s="263"/>
      <c r="ABY603" s="263"/>
      <c r="ABZ603" s="263"/>
      <c r="ACA603" s="263"/>
      <c r="ACB603" s="263"/>
      <c r="ACC603" s="263"/>
      <c r="ACD603" s="263"/>
      <c r="ACE603" s="263"/>
      <c r="ACF603" s="263"/>
      <c r="ACG603" s="263"/>
      <c r="ACH603" s="263"/>
      <c r="ACI603" s="263"/>
      <c r="ACJ603" s="263"/>
      <c r="ACK603" s="263"/>
      <c r="ACL603" s="263"/>
      <c r="ACM603" s="263"/>
      <c r="ACN603" s="263"/>
      <c r="ACO603" s="263"/>
      <c r="ACP603" s="263"/>
      <c r="ACQ603" s="263"/>
      <c r="ACR603" s="263"/>
      <c r="ACS603" s="263"/>
      <c r="ACT603" s="263"/>
      <c r="ACU603" s="263"/>
      <c r="ACV603" s="263"/>
      <c r="ACW603" s="263"/>
      <c r="ACX603" s="263"/>
      <c r="ACY603" s="263"/>
      <c r="ACZ603" s="263"/>
      <c r="ADA603" s="263"/>
      <c r="ADB603" s="263"/>
      <c r="ADC603" s="263"/>
      <c r="ADD603" s="263"/>
      <c r="ADE603" s="263"/>
      <c r="ADF603" s="263"/>
      <c r="ADG603" s="263"/>
      <c r="ADH603" s="263"/>
      <c r="ADI603" s="263"/>
      <c r="ADJ603" s="263"/>
      <c r="ADK603" s="263"/>
      <c r="ADL603" s="263"/>
      <c r="ADM603" s="263"/>
      <c r="ADN603" s="263"/>
      <c r="ADO603" s="263"/>
      <c r="ADP603" s="263"/>
      <c r="ADQ603" s="263"/>
      <c r="ADR603" s="263"/>
      <c r="ADS603" s="263"/>
      <c r="ADT603" s="263"/>
      <c r="ADU603" s="263"/>
      <c r="ADV603" s="263"/>
      <c r="ADW603" s="263"/>
      <c r="ADX603" s="263"/>
      <c r="ADY603" s="263"/>
      <c r="ADZ603" s="263"/>
      <c r="AEA603" s="263"/>
      <c r="AEB603" s="263"/>
      <c r="AEC603" s="263"/>
      <c r="AED603" s="263"/>
      <c r="AEE603" s="263"/>
      <c r="AEF603" s="263"/>
      <c r="AEG603" s="263"/>
      <c r="AEH603" s="263"/>
      <c r="AEI603" s="263"/>
      <c r="AEJ603" s="263"/>
      <c r="AEK603" s="263"/>
      <c r="AEL603" s="263"/>
      <c r="AEM603" s="263"/>
      <c r="AEN603" s="263"/>
      <c r="AEO603" s="263"/>
      <c r="AEP603" s="263"/>
      <c r="AEQ603" s="263"/>
      <c r="AER603" s="263"/>
      <c r="AES603" s="263"/>
      <c r="AET603" s="263"/>
      <c r="AEU603" s="263"/>
      <c r="AEV603" s="263"/>
      <c r="AEW603" s="263"/>
      <c r="AEX603" s="263"/>
      <c r="AEY603" s="263"/>
      <c r="AEZ603" s="263"/>
      <c r="AFA603" s="263"/>
      <c r="AFB603" s="263"/>
      <c r="AFC603" s="263"/>
      <c r="AFD603" s="263"/>
      <c r="AFE603" s="263"/>
      <c r="AFF603" s="263"/>
      <c r="AFG603" s="263"/>
      <c r="AFH603" s="263"/>
      <c r="AFI603" s="263"/>
      <c r="AFJ603" s="263"/>
      <c r="AFK603" s="263"/>
      <c r="AFL603" s="263"/>
      <c r="AFM603" s="263"/>
      <c r="AFN603" s="263"/>
      <c r="AFO603" s="263"/>
      <c r="AFP603" s="263"/>
      <c r="AFQ603" s="263"/>
      <c r="AFR603" s="263"/>
      <c r="AFS603" s="263"/>
      <c r="AFT603" s="263"/>
      <c r="AFU603" s="263"/>
      <c r="AFV603" s="263"/>
      <c r="AFW603" s="263"/>
      <c r="AFX603" s="263"/>
      <c r="AFY603" s="263"/>
      <c r="AFZ603" s="263"/>
      <c r="AGA603" s="263"/>
      <c r="AGB603" s="263"/>
      <c r="AGC603" s="263"/>
      <c r="AGD603" s="263"/>
      <c r="AGE603" s="263"/>
      <c r="AGF603" s="263"/>
      <c r="AGG603" s="263"/>
      <c r="AGH603" s="263"/>
      <c r="AGI603" s="263"/>
      <c r="AGJ603" s="263"/>
      <c r="AGK603" s="263"/>
      <c r="AGL603" s="263"/>
      <c r="AGM603" s="263"/>
      <c r="AGN603" s="263"/>
      <c r="AGO603" s="263"/>
      <c r="AGP603" s="263"/>
      <c r="AGQ603" s="263"/>
      <c r="AGR603" s="263"/>
      <c r="AGS603" s="263"/>
      <c r="AGT603" s="263"/>
      <c r="AGU603" s="263"/>
      <c r="AGV603" s="263"/>
      <c r="AGW603" s="263"/>
      <c r="AGX603" s="263"/>
      <c r="AGY603" s="263"/>
      <c r="AGZ603" s="263"/>
      <c r="AHA603" s="263"/>
      <c r="AHB603" s="263"/>
      <c r="AHC603" s="263"/>
      <c r="AHD603" s="263"/>
      <c r="AHE603" s="263"/>
      <c r="AHF603" s="263"/>
      <c r="AHG603" s="263"/>
      <c r="AHH603" s="263"/>
      <c r="AHI603" s="263"/>
      <c r="AHJ603" s="263"/>
      <c r="AHK603" s="263"/>
      <c r="AHL603" s="263"/>
      <c r="AHM603" s="263"/>
      <c r="AHN603" s="263"/>
      <c r="AHO603" s="263"/>
      <c r="AHP603" s="263"/>
      <c r="AHQ603" s="263"/>
      <c r="AHR603" s="263"/>
      <c r="AHS603" s="263"/>
      <c r="AHT603" s="263"/>
      <c r="AHU603" s="263"/>
      <c r="AHV603" s="263"/>
      <c r="AHW603" s="263"/>
      <c r="AHX603" s="263"/>
      <c r="AHY603" s="263"/>
      <c r="AHZ603" s="263"/>
      <c r="AIA603" s="263"/>
      <c r="AIB603" s="263"/>
      <c r="AIC603" s="263"/>
      <c r="AID603" s="263"/>
      <c r="AIE603" s="263"/>
      <c r="AIF603" s="263"/>
      <c r="AIG603" s="263"/>
      <c r="AIH603" s="263"/>
      <c r="AII603" s="263"/>
      <c r="AIJ603" s="263"/>
      <c r="AIK603" s="263"/>
      <c r="AIL603" s="263"/>
      <c r="AIM603" s="263"/>
      <c r="AIN603" s="263"/>
      <c r="AIO603" s="263"/>
      <c r="AIP603" s="263"/>
      <c r="AIQ603" s="263"/>
      <c r="AIR603" s="263"/>
      <c r="AIS603" s="263"/>
      <c r="AIT603" s="263"/>
      <c r="AIU603" s="263"/>
      <c r="AIV603" s="263"/>
      <c r="AIW603" s="263"/>
      <c r="AIX603" s="263"/>
      <c r="AIY603" s="263"/>
      <c r="AIZ603" s="263"/>
      <c r="AJA603" s="263"/>
      <c r="AJB603" s="263"/>
      <c r="AJC603" s="263"/>
      <c r="AJD603" s="263"/>
      <c r="AJE603" s="263"/>
      <c r="AJF603" s="263"/>
      <c r="AJG603" s="263"/>
      <c r="AJH603" s="263"/>
      <c r="AJI603" s="263"/>
      <c r="AJJ603" s="263"/>
      <c r="AJK603" s="263"/>
      <c r="AJL603" s="263"/>
      <c r="AJM603" s="263"/>
      <c r="AJN603" s="263"/>
      <c r="AJO603" s="263"/>
      <c r="AJP603" s="263"/>
      <c r="AJQ603" s="263"/>
      <c r="AJR603" s="263"/>
      <c r="AJS603" s="263"/>
      <c r="AJT603" s="263"/>
      <c r="AJU603" s="263"/>
      <c r="AJV603" s="263"/>
      <c r="AJW603" s="263"/>
      <c r="AJX603" s="263"/>
      <c r="AJY603" s="263"/>
      <c r="AJZ603" s="263"/>
      <c r="AKA603" s="263"/>
      <c r="AKB603" s="263"/>
      <c r="AKC603" s="263"/>
      <c r="AKD603" s="263"/>
      <c r="AKE603" s="263"/>
      <c r="AKF603" s="263"/>
      <c r="AKG603" s="263"/>
      <c r="AKH603" s="263"/>
      <c r="AKI603" s="263"/>
      <c r="AKJ603" s="263"/>
      <c r="AKK603" s="263"/>
      <c r="AKL603" s="263"/>
      <c r="AKM603" s="263"/>
      <c r="AKN603" s="263"/>
      <c r="AKO603" s="263"/>
      <c r="AKP603" s="263"/>
      <c r="AKQ603" s="263"/>
      <c r="AKR603" s="263"/>
      <c r="AKS603" s="263"/>
      <c r="AKT603" s="263"/>
      <c r="AKU603" s="263"/>
      <c r="AKV603" s="263"/>
      <c r="AKW603" s="263"/>
      <c r="AKX603" s="263"/>
      <c r="AKY603" s="263"/>
      <c r="AKZ603" s="263"/>
      <c r="ALA603" s="263"/>
      <c r="ALB603" s="263"/>
      <c r="ALC603" s="263"/>
      <c r="ALD603" s="263"/>
      <c r="ALE603" s="263"/>
      <c r="ALF603" s="263"/>
      <c r="ALG603" s="263"/>
      <c r="ALH603" s="263"/>
      <c r="ALI603" s="263"/>
      <c r="ALJ603" s="263"/>
      <c r="ALK603" s="263"/>
      <c r="ALL603" s="263"/>
      <c r="ALM603" s="263"/>
      <c r="ALN603" s="263"/>
      <c r="ALO603" s="263"/>
      <c r="ALP603" s="263"/>
      <c r="ALQ603" s="263"/>
      <c r="ALR603" s="263"/>
      <c r="ALS603" s="263"/>
      <c r="ALT603" s="263"/>
      <c r="ALU603" s="263"/>
      <c r="ALV603" s="263"/>
      <c r="ALW603" s="263"/>
      <c r="ALX603" s="263"/>
      <c r="ALY603" s="263"/>
      <c r="ALZ603" s="263"/>
      <c r="AMA603" s="263"/>
      <c r="AMB603" s="263"/>
      <c r="AMC603" s="263"/>
      <c r="AMD603" s="263"/>
      <c r="AME603" s="263"/>
      <c r="AMF603" s="263"/>
      <c r="AMG603" s="263"/>
      <c r="AMH603" s="263"/>
      <c r="AMI603" s="263"/>
      <c r="AMJ603" s="263"/>
      <c r="AMK603" s="263"/>
      <c r="AML603" s="263"/>
      <c r="AMM603" s="263"/>
      <c r="AMN603" s="263"/>
      <c r="AMO603" s="263"/>
      <c r="AMP603" s="263"/>
      <c r="AMQ603" s="263"/>
      <c r="AMR603" s="263"/>
      <c r="AMS603" s="263"/>
      <c r="AMT603" s="263"/>
      <c r="AMU603" s="263"/>
      <c r="AMV603" s="263"/>
      <c r="AMW603" s="263"/>
      <c r="AMX603" s="263"/>
      <c r="AMY603" s="263"/>
      <c r="AMZ603" s="263"/>
      <c r="ANA603" s="263"/>
      <c r="ANB603" s="263"/>
      <c r="ANC603" s="263"/>
      <c r="AND603" s="263"/>
      <c r="ANE603" s="263"/>
      <c r="ANF603" s="263"/>
      <c r="ANG603" s="263"/>
      <c r="ANH603" s="263"/>
      <c r="ANI603" s="263"/>
      <c r="ANJ603" s="263"/>
      <c r="ANK603" s="263"/>
      <c r="ANL603" s="263"/>
      <c r="ANM603" s="263"/>
      <c r="ANN603" s="263"/>
      <c r="ANO603" s="263"/>
      <c r="ANP603" s="263"/>
      <c r="ANQ603" s="263"/>
      <c r="ANR603" s="263"/>
      <c r="ANS603" s="263"/>
      <c r="ANT603" s="263"/>
      <c r="ANU603" s="263"/>
      <c r="ANV603" s="263"/>
      <c r="ANW603" s="263"/>
      <c r="ANX603" s="263"/>
      <c r="ANY603" s="263"/>
      <c r="ANZ603" s="263"/>
      <c r="AOA603" s="263"/>
      <c r="AOB603" s="263"/>
      <c r="AOC603" s="263"/>
      <c r="AOD603" s="263"/>
      <c r="AOE603" s="263"/>
      <c r="AOF603" s="263"/>
      <c r="AOG603" s="263"/>
      <c r="AOH603" s="263"/>
      <c r="AOI603" s="263"/>
      <c r="AOJ603" s="263"/>
      <c r="AOK603" s="263"/>
      <c r="AOL603" s="263"/>
      <c r="AOM603" s="263"/>
      <c r="AON603" s="263"/>
      <c r="AOO603" s="263"/>
      <c r="AOP603" s="263"/>
      <c r="AOQ603" s="263"/>
      <c r="AOR603" s="263"/>
      <c r="AOS603" s="263"/>
      <c r="AOT603" s="263"/>
      <c r="AOU603" s="263"/>
    </row>
    <row r="604" spans="1:1087" s="264" customFormat="1">
      <c r="A604" s="332"/>
      <c r="B604" s="328"/>
      <c r="C604" s="292"/>
      <c r="D604" s="292"/>
      <c r="E604" s="292"/>
      <c r="F604" s="333"/>
      <c r="G604" s="334"/>
      <c r="H604" s="334"/>
      <c r="I604" s="335"/>
      <c r="J604" s="292"/>
      <c r="K604" s="336"/>
      <c r="L604" s="292"/>
      <c r="N604" s="263"/>
      <c r="O604" s="263"/>
      <c r="P604" s="263"/>
      <c r="Q604" s="263"/>
      <c r="R604" s="263"/>
      <c r="S604" s="263"/>
      <c r="T604" s="263"/>
      <c r="U604" s="263"/>
      <c r="V604" s="263"/>
      <c r="W604" s="263"/>
      <c r="X604" s="263"/>
      <c r="Y604" s="263"/>
      <c r="Z604" s="263"/>
      <c r="AA604" s="263"/>
      <c r="AB604" s="263"/>
      <c r="AC604" s="263"/>
      <c r="AD604" s="263"/>
      <c r="AE604" s="263"/>
      <c r="AF604" s="263"/>
      <c r="AG604" s="263"/>
      <c r="AH604" s="263"/>
      <c r="AI604" s="263"/>
      <c r="AJ604" s="263"/>
      <c r="AK604" s="263"/>
      <c r="AL604" s="263"/>
      <c r="AM604" s="263"/>
      <c r="AN604" s="263"/>
      <c r="AO604" s="263"/>
      <c r="AP604" s="263"/>
      <c r="AQ604" s="263"/>
      <c r="AR604" s="263"/>
      <c r="AS604" s="263"/>
      <c r="AT604" s="263"/>
      <c r="AU604" s="263"/>
      <c r="AV604" s="263"/>
      <c r="AW604" s="263"/>
      <c r="AX604" s="263"/>
      <c r="AY604" s="263"/>
      <c r="AZ604" s="263"/>
      <c r="BA604" s="263"/>
      <c r="BB604" s="263"/>
      <c r="BC604" s="263"/>
      <c r="BD604" s="263"/>
      <c r="BE604" s="263"/>
      <c r="BF604" s="263"/>
      <c r="BG604" s="263"/>
      <c r="BH604" s="263"/>
      <c r="BI604" s="263"/>
      <c r="BJ604" s="263"/>
      <c r="BK604" s="263"/>
      <c r="BL604" s="263"/>
      <c r="BM604" s="263"/>
      <c r="BN604" s="263"/>
      <c r="BO604" s="263"/>
      <c r="BP604" s="263"/>
      <c r="BQ604" s="263"/>
      <c r="BR604" s="263"/>
      <c r="BS604" s="263"/>
      <c r="BT604" s="263"/>
      <c r="BU604" s="263"/>
      <c r="BV604" s="263"/>
      <c r="BW604" s="263"/>
      <c r="BX604" s="263"/>
      <c r="BY604" s="263"/>
      <c r="BZ604" s="263"/>
      <c r="CA604" s="263"/>
      <c r="CB604" s="263"/>
      <c r="CC604" s="263"/>
      <c r="CD604" s="263"/>
      <c r="CE604" s="263"/>
      <c r="CF604" s="263"/>
      <c r="CG604" s="263"/>
      <c r="CH604" s="263"/>
      <c r="CI604" s="263"/>
      <c r="CJ604" s="263"/>
      <c r="CK604" s="263"/>
      <c r="CL604" s="263"/>
      <c r="CM604" s="263"/>
      <c r="CN604" s="263"/>
      <c r="CO604" s="263"/>
      <c r="CP604" s="263"/>
      <c r="CQ604" s="263"/>
      <c r="CR604" s="263"/>
      <c r="CS604" s="263"/>
      <c r="CT604" s="263"/>
      <c r="CU604" s="263"/>
      <c r="CV604" s="263"/>
      <c r="CW604" s="263"/>
      <c r="CX604" s="263"/>
      <c r="CY604" s="263"/>
      <c r="CZ604" s="263"/>
      <c r="DA604" s="263"/>
      <c r="DB604" s="263"/>
      <c r="DC604" s="263"/>
      <c r="DD604" s="263"/>
      <c r="DE604" s="263"/>
      <c r="DF604" s="263"/>
      <c r="DG604" s="263"/>
      <c r="DH604" s="263"/>
      <c r="DI604" s="263"/>
      <c r="DJ604" s="263"/>
      <c r="DK604" s="263"/>
      <c r="DL604" s="263"/>
      <c r="DM604" s="263"/>
      <c r="DN604" s="263"/>
      <c r="DO604" s="263"/>
      <c r="DP604" s="263"/>
      <c r="DQ604" s="263"/>
      <c r="DR604" s="263"/>
      <c r="DS604" s="263"/>
      <c r="DT604" s="263"/>
      <c r="DU604" s="263"/>
      <c r="DV604" s="263"/>
      <c r="DW604" s="263"/>
      <c r="DX604" s="263"/>
      <c r="DY604" s="263"/>
      <c r="DZ604" s="263"/>
      <c r="EA604" s="263"/>
      <c r="EB604" s="263"/>
      <c r="EC604" s="263"/>
      <c r="ED604" s="263"/>
      <c r="EE604" s="263"/>
      <c r="EF604" s="263"/>
      <c r="EG604" s="263"/>
      <c r="EH604" s="263"/>
      <c r="EI604" s="263"/>
      <c r="EJ604" s="263"/>
      <c r="EK604" s="263"/>
      <c r="EL604" s="263"/>
      <c r="EM604" s="263"/>
      <c r="EN604" s="263"/>
      <c r="EO604" s="263"/>
      <c r="EP604" s="263"/>
      <c r="EQ604" s="263"/>
      <c r="ER604" s="263"/>
      <c r="ES604" s="263"/>
      <c r="ET604" s="263"/>
      <c r="EU604" s="263"/>
      <c r="EV604" s="263"/>
      <c r="EW604" s="263"/>
      <c r="EX604" s="263"/>
      <c r="EY604" s="263"/>
      <c r="EZ604" s="263"/>
      <c r="FA604" s="263"/>
      <c r="FB604" s="263"/>
      <c r="FC604" s="263"/>
      <c r="FD604" s="263"/>
      <c r="FE604" s="263"/>
      <c r="FF604" s="263"/>
      <c r="FG604" s="263"/>
      <c r="FH604" s="263"/>
      <c r="FI604" s="263"/>
      <c r="FJ604" s="263"/>
      <c r="FK604" s="263"/>
      <c r="FL604" s="263"/>
      <c r="FM604" s="263"/>
      <c r="FN604" s="263"/>
      <c r="FO604" s="263"/>
      <c r="FP604" s="263"/>
      <c r="FQ604" s="263"/>
      <c r="FR604" s="263"/>
      <c r="FS604" s="263"/>
      <c r="FT604" s="263"/>
      <c r="FU604" s="263"/>
      <c r="FV604" s="263"/>
      <c r="FW604" s="263"/>
      <c r="FX604" s="263"/>
      <c r="FY604" s="263"/>
      <c r="FZ604" s="263"/>
      <c r="GA604" s="263"/>
      <c r="GB604" s="263"/>
      <c r="GC604" s="263"/>
      <c r="GD604" s="263"/>
      <c r="GE604" s="263"/>
      <c r="GF604" s="263"/>
      <c r="GG604" s="263"/>
      <c r="GH604" s="263"/>
      <c r="GI604" s="263"/>
      <c r="GJ604" s="263"/>
      <c r="GK604" s="263"/>
      <c r="GL604" s="263"/>
      <c r="GM604" s="263"/>
      <c r="GN604" s="263"/>
      <c r="GO604" s="263"/>
      <c r="GP604" s="263"/>
      <c r="GQ604" s="263"/>
      <c r="GR604" s="263"/>
      <c r="GS604" s="263"/>
      <c r="GT604" s="263"/>
      <c r="GU604" s="263"/>
      <c r="GV604" s="263"/>
      <c r="GW604" s="263"/>
      <c r="GX604" s="263"/>
      <c r="GY604" s="263"/>
      <c r="GZ604" s="263"/>
      <c r="HA604" s="263"/>
      <c r="HB604" s="263"/>
      <c r="HC604" s="263"/>
      <c r="HD604" s="263"/>
      <c r="HE604" s="263"/>
      <c r="HF604" s="263"/>
      <c r="HG604" s="263"/>
      <c r="HH604" s="263"/>
      <c r="HI604" s="263"/>
      <c r="HJ604" s="263"/>
      <c r="HK604" s="263"/>
      <c r="HL604" s="263"/>
      <c r="HM604" s="263"/>
      <c r="HN604" s="263"/>
      <c r="HO604" s="263"/>
      <c r="HP604" s="263"/>
      <c r="HQ604" s="263"/>
      <c r="HR604" s="263"/>
      <c r="HS604" s="263"/>
      <c r="HT604" s="263"/>
      <c r="HU604" s="263"/>
      <c r="HV604" s="263"/>
      <c r="HW604" s="263"/>
      <c r="HX604" s="263"/>
      <c r="HY604" s="263"/>
      <c r="HZ604" s="263"/>
      <c r="IA604" s="263"/>
      <c r="IB604" s="263"/>
      <c r="IC604" s="263"/>
      <c r="ID604" s="263"/>
      <c r="IE604" s="263"/>
      <c r="IF604" s="263"/>
      <c r="IG604" s="263"/>
      <c r="IH604" s="263"/>
      <c r="II604" s="263"/>
      <c r="IJ604" s="263"/>
      <c r="IK604" s="263"/>
      <c r="IL604" s="263"/>
      <c r="IM604" s="263"/>
      <c r="IN604" s="263"/>
      <c r="IO604" s="263"/>
      <c r="IP604" s="263"/>
      <c r="IQ604" s="263"/>
      <c r="IR604" s="263"/>
      <c r="IS604" s="263"/>
      <c r="IT604" s="263"/>
      <c r="IU604" s="263"/>
      <c r="IV604" s="263"/>
      <c r="IW604" s="263"/>
      <c r="IX604" s="263"/>
      <c r="IY604" s="263"/>
      <c r="IZ604" s="263"/>
      <c r="JA604" s="263"/>
      <c r="JB604" s="263"/>
      <c r="JC604" s="263"/>
      <c r="JD604" s="263"/>
      <c r="JE604" s="263"/>
      <c r="JF604" s="263"/>
      <c r="JG604" s="263"/>
      <c r="JH604" s="263"/>
      <c r="JI604" s="263"/>
      <c r="JJ604" s="263"/>
      <c r="JK604" s="263"/>
      <c r="JL604" s="263"/>
      <c r="JM604" s="263"/>
      <c r="JN604" s="263"/>
      <c r="JO604" s="263"/>
      <c r="JP604" s="263"/>
      <c r="JQ604" s="263"/>
      <c r="JR604" s="263"/>
      <c r="JS604" s="263"/>
      <c r="JT604" s="263"/>
      <c r="JU604" s="263"/>
      <c r="JV604" s="263"/>
      <c r="JW604" s="263"/>
      <c r="JX604" s="263"/>
      <c r="JY604" s="263"/>
      <c r="JZ604" s="263"/>
      <c r="KA604" s="263"/>
      <c r="KB604" s="263"/>
      <c r="KC604" s="263"/>
      <c r="KD604" s="263"/>
      <c r="KE604" s="263"/>
      <c r="KF604" s="263"/>
      <c r="KG604" s="263"/>
      <c r="KH604" s="263"/>
      <c r="KI604" s="263"/>
      <c r="KJ604" s="263"/>
      <c r="KK604" s="263"/>
      <c r="KL604" s="263"/>
      <c r="KM604" s="263"/>
      <c r="KN604" s="263"/>
      <c r="KO604" s="263"/>
      <c r="KP604" s="263"/>
      <c r="KQ604" s="263"/>
      <c r="KR604" s="263"/>
      <c r="KS604" s="263"/>
      <c r="KT604" s="263"/>
      <c r="KU604" s="263"/>
      <c r="KV604" s="263"/>
      <c r="KW604" s="263"/>
      <c r="KX604" s="263"/>
      <c r="KY604" s="263"/>
      <c r="KZ604" s="263"/>
      <c r="LA604" s="263"/>
      <c r="LB604" s="263"/>
      <c r="LC604" s="263"/>
      <c r="LD604" s="263"/>
      <c r="LE604" s="263"/>
      <c r="LF604" s="263"/>
      <c r="LG604" s="263"/>
      <c r="LH604" s="263"/>
      <c r="LI604" s="263"/>
      <c r="LJ604" s="263"/>
      <c r="LK604" s="263"/>
      <c r="LL604" s="263"/>
      <c r="LM604" s="263"/>
      <c r="LN604" s="263"/>
      <c r="LO604" s="263"/>
      <c r="LP604" s="263"/>
      <c r="LQ604" s="263"/>
      <c r="LR604" s="263"/>
      <c r="LS604" s="263"/>
      <c r="LT604" s="263"/>
      <c r="LU604" s="263"/>
      <c r="LV604" s="263"/>
      <c r="LW604" s="263"/>
      <c r="LX604" s="263"/>
      <c r="LY604" s="263"/>
      <c r="LZ604" s="263"/>
      <c r="MA604" s="263"/>
      <c r="MB604" s="263"/>
      <c r="MC604" s="263"/>
      <c r="MD604" s="263"/>
      <c r="ME604" s="263"/>
      <c r="MF604" s="263"/>
      <c r="MG604" s="263"/>
      <c r="MH604" s="263"/>
      <c r="MI604" s="263"/>
      <c r="MJ604" s="263"/>
      <c r="MK604" s="263"/>
      <c r="ML604" s="263"/>
      <c r="MM604" s="263"/>
      <c r="MN604" s="263"/>
      <c r="MO604" s="263"/>
      <c r="MP604" s="263"/>
      <c r="MQ604" s="263"/>
      <c r="MR604" s="263"/>
      <c r="MS604" s="263"/>
      <c r="MT604" s="263"/>
      <c r="MU604" s="263"/>
      <c r="MV604" s="263"/>
      <c r="MW604" s="263"/>
      <c r="MX604" s="263"/>
      <c r="MY604" s="263"/>
      <c r="MZ604" s="263"/>
      <c r="NA604" s="263"/>
      <c r="NB604" s="263"/>
      <c r="NC604" s="263"/>
      <c r="ND604" s="263"/>
      <c r="NE604" s="263"/>
      <c r="NF604" s="263"/>
      <c r="NG604" s="263"/>
      <c r="NH604" s="263"/>
      <c r="NI604" s="263"/>
      <c r="NJ604" s="263"/>
      <c r="NK604" s="263"/>
      <c r="NL604" s="263"/>
      <c r="NM604" s="263"/>
      <c r="NN604" s="263"/>
      <c r="NO604" s="263"/>
      <c r="NP604" s="263"/>
      <c r="NQ604" s="263"/>
      <c r="NR604" s="263"/>
      <c r="NS604" s="263"/>
      <c r="NT604" s="263"/>
      <c r="NU604" s="263"/>
      <c r="NV604" s="263"/>
      <c r="NW604" s="263"/>
      <c r="NX604" s="263"/>
      <c r="NY604" s="263"/>
      <c r="NZ604" s="263"/>
      <c r="OA604" s="263"/>
      <c r="OB604" s="263"/>
      <c r="OC604" s="263"/>
      <c r="OD604" s="263"/>
      <c r="OE604" s="263"/>
      <c r="OF604" s="263"/>
      <c r="OG604" s="263"/>
      <c r="OH604" s="263"/>
      <c r="OI604" s="263"/>
      <c r="OJ604" s="263"/>
      <c r="OK604" s="263"/>
      <c r="OL604" s="263"/>
      <c r="OM604" s="263"/>
      <c r="ON604" s="263"/>
      <c r="OO604" s="263"/>
      <c r="OP604" s="263"/>
      <c r="OQ604" s="263"/>
      <c r="OR604" s="263"/>
      <c r="OS604" s="263"/>
      <c r="OT604" s="263"/>
      <c r="OU604" s="263"/>
      <c r="OV604" s="263"/>
      <c r="OW604" s="263"/>
      <c r="OX604" s="263"/>
      <c r="OY604" s="263"/>
      <c r="OZ604" s="263"/>
      <c r="PA604" s="263"/>
      <c r="PB604" s="263"/>
      <c r="PC604" s="263"/>
      <c r="PD604" s="263"/>
      <c r="PE604" s="263"/>
      <c r="PF604" s="263"/>
      <c r="PG604" s="263"/>
      <c r="PH604" s="263"/>
      <c r="PI604" s="263"/>
      <c r="PJ604" s="263"/>
      <c r="PK604" s="263"/>
      <c r="PL604" s="263"/>
      <c r="PM604" s="263"/>
      <c r="PN604" s="263"/>
      <c r="PO604" s="263"/>
      <c r="PP604" s="263"/>
      <c r="PQ604" s="263"/>
      <c r="PR604" s="263"/>
      <c r="PS604" s="263"/>
      <c r="PT604" s="263"/>
      <c r="PU604" s="263"/>
      <c r="PV604" s="263"/>
      <c r="PW604" s="263"/>
      <c r="PX604" s="263"/>
      <c r="PY604" s="263"/>
      <c r="PZ604" s="263"/>
      <c r="QA604" s="263"/>
      <c r="QB604" s="263"/>
      <c r="QC604" s="263"/>
      <c r="QD604" s="263"/>
      <c r="QE604" s="263"/>
      <c r="QF604" s="263"/>
      <c r="QG604" s="263"/>
      <c r="QH604" s="263"/>
      <c r="QI604" s="263"/>
      <c r="QJ604" s="263"/>
      <c r="QK604" s="263"/>
      <c r="QL604" s="263"/>
      <c r="QM604" s="263"/>
      <c r="QN604" s="263"/>
      <c r="QO604" s="263"/>
      <c r="QP604" s="263"/>
      <c r="QQ604" s="263"/>
      <c r="QR604" s="263"/>
      <c r="QS604" s="263"/>
      <c r="QT604" s="263"/>
      <c r="QU604" s="263"/>
      <c r="QV604" s="263"/>
      <c r="QW604" s="263"/>
      <c r="QX604" s="263"/>
      <c r="QY604" s="263"/>
      <c r="QZ604" s="263"/>
      <c r="RA604" s="263"/>
      <c r="RB604" s="263"/>
      <c r="RC604" s="263"/>
      <c r="RD604" s="263"/>
      <c r="RE604" s="263"/>
      <c r="RF604" s="263"/>
      <c r="RG604" s="263"/>
      <c r="RH604" s="263"/>
      <c r="RI604" s="263"/>
      <c r="RJ604" s="263"/>
      <c r="RK604" s="263"/>
      <c r="RL604" s="263"/>
      <c r="RM604" s="263"/>
      <c r="RN604" s="263"/>
      <c r="RO604" s="263"/>
      <c r="RP604" s="263"/>
      <c r="RQ604" s="263"/>
      <c r="RR604" s="263"/>
      <c r="RS604" s="263"/>
      <c r="RT604" s="263"/>
      <c r="RU604" s="263"/>
      <c r="RV604" s="263"/>
      <c r="RW604" s="263"/>
      <c r="RX604" s="263"/>
      <c r="RY604" s="263"/>
      <c r="RZ604" s="263"/>
      <c r="SA604" s="263"/>
      <c r="SB604" s="263"/>
      <c r="SC604" s="263"/>
      <c r="SD604" s="263"/>
      <c r="SE604" s="263"/>
      <c r="SF604" s="263"/>
      <c r="SG604" s="263"/>
      <c r="SH604" s="263"/>
      <c r="SI604" s="263"/>
      <c r="SJ604" s="263"/>
      <c r="SK604" s="263"/>
      <c r="SL604" s="263"/>
      <c r="SM604" s="263"/>
      <c r="SN604" s="263"/>
      <c r="SO604" s="263"/>
      <c r="SP604" s="263"/>
      <c r="SQ604" s="263"/>
      <c r="SR604" s="263"/>
      <c r="SS604" s="263"/>
      <c r="ST604" s="263"/>
      <c r="SU604" s="263"/>
      <c r="SV604" s="263"/>
      <c r="SW604" s="263"/>
      <c r="SX604" s="263"/>
      <c r="SY604" s="263"/>
      <c r="SZ604" s="263"/>
      <c r="TA604" s="263"/>
      <c r="TB604" s="263"/>
      <c r="TC604" s="263"/>
      <c r="TD604" s="263"/>
      <c r="TE604" s="263"/>
      <c r="TF604" s="263"/>
      <c r="TG604" s="263"/>
      <c r="TH604" s="263"/>
      <c r="TI604" s="263"/>
      <c r="TJ604" s="263"/>
      <c r="TK604" s="263"/>
      <c r="TL604" s="263"/>
      <c r="TM604" s="263"/>
      <c r="TN604" s="263"/>
      <c r="TO604" s="263"/>
      <c r="TP604" s="263"/>
      <c r="TQ604" s="263"/>
      <c r="TR604" s="263"/>
      <c r="TS604" s="263"/>
      <c r="TT604" s="263"/>
      <c r="TU604" s="263"/>
      <c r="TV604" s="263"/>
      <c r="TW604" s="263"/>
      <c r="TX604" s="263"/>
      <c r="TY604" s="263"/>
      <c r="TZ604" s="263"/>
      <c r="UA604" s="263"/>
      <c r="UB604" s="263"/>
      <c r="UC604" s="263"/>
      <c r="UD604" s="263"/>
      <c r="UE604" s="263"/>
      <c r="UF604" s="263"/>
      <c r="UG604" s="263"/>
      <c r="UH604" s="263"/>
      <c r="UI604" s="263"/>
      <c r="UJ604" s="263"/>
      <c r="UK604" s="263"/>
      <c r="UL604" s="263"/>
      <c r="UM604" s="263"/>
      <c r="UN604" s="263"/>
      <c r="UO604" s="263"/>
      <c r="UP604" s="263"/>
      <c r="UQ604" s="263"/>
      <c r="UR604" s="263"/>
      <c r="US604" s="263"/>
      <c r="UT604" s="263"/>
      <c r="UU604" s="263"/>
      <c r="UV604" s="263"/>
      <c r="UW604" s="263"/>
      <c r="UX604" s="263"/>
      <c r="UY604" s="263"/>
      <c r="UZ604" s="263"/>
      <c r="VA604" s="263"/>
      <c r="VB604" s="263"/>
      <c r="VC604" s="263"/>
      <c r="VD604" s="263"/>
      <c r="VE604" s="263"/>
      <c r="VF604" s="263"/>
      <c r="VG604" s="263"/>
      <c r="VH604" s="263"/>
      <c r="VI604" s="263"/>
      <c r="VJ604" s="263"/>
      <c r="VK604" s="263"/>
      <c r="VL604" s="263"/>
      <c r="VM604" s="263"/>
      <c r="VN604" s="263"/>
      <c r="VO604" s="263"/>
      <c r="VP604" s="263"/>
      <c r="VQ604" s="263"/>
      <c r="VR604" s="263"/>
      <c r="VS604" s="263"/>
      <c r="VT604" s="263"/>
      <c r="VU604" s="263"/>
      <c r="VV604" s="263"/>
      <c r="VW604" s="263"/>
      <c r="VX604" s="263"/>
      <c r="VY604" s="263"/>
      <c r="VZ604" s="263"/>
      <c r="WA604" s="263"/>
      <c r="WB604" s="263"/>
      <c r="WC604" s="263"/>
      <c r="WD604" s="263"/>
      <c r="WE604" s="263"/>
      <c r="WF604" s="263"/>
      <c r="WG604" s="263"/>
      <c r="WH604" s="263"/>
      <c r="WI604" s="263"/>
      <c r="WJ604" s="263"/>
      <c r="WK604" s="263"/>
      <c r="WL604" s="263"/>
      <c r="WM604" s="263"/>
      <c r="WN604" s="263"/>
      <c r="WO604" s="263"/>
      <c r="WP604" s="263"/>
      <c r="WQ604" s="263"/>
      <c r="WR604" s="263"/>
      <c r="WS604" s="263"/>
      <c r="WT604" s="263"/>
      <c r="WU604" s="263"/>
      <c r="WV604" s="263"/>
      <c r="WW604" s="263"/>
      <c r="WX604" s="263"/>
      <c r="WY604" s="263"/>
      <c r="WZ604" s="263"/>
      <c r="XA604" s="263"/>
      <c r="XB604" s="263"/>
      <c r="XC604" s="263"/>
      <c r="XD604" s="263"/>
      <c r="XE604" s="263"/>
      <c r="XF604" s="263"/>
      <c r="XG604" s="263"/>
      <c r="XH604" s="263"/>
      <c r="XI604" s="263"/>
      <c r="XJ604" s="263"/>
      <c r="XK604" s="263"/>
      <c r="XL604" s="263"/>
      <c r="XM604" s="263"/>
      <c r="XN604" s="263"/>
      <c r="XO604" s="263"/>
      <c r="XP604" s="263"/>
      <c r="XQ604" s="263"/>
      <c r="XR604" s="263"/>
      <c r="XS604" s="263"/>
      <c r="XT604" s="263"/>
      <c r="XU604" s="263"/>
      <c r="XV604" s="263"/>
      <c r="XW604" s="263"/>
      <c r="XX604" s="263"/>
      <c r="XY604" s="263"/>
      <c r="XZ604" s="263"/>
      <c r="YA604" s="263"/>
      <c r="YB604" s="263"/>
      <c r="YC604" s="263"/>
      <c r="YD604" s="263"/>
      <c r="YE604" s="263"/>
      <c r="YF604" s="263"/>
      <c r="YG604" s="263"/>
      <c r="YH604" s="263"/>
      <c r="YI604" s="263"/>
      <c r="YJ604" s="263"/>
      <c r="YK604" s="263"/>
      <c r="YL604" s="263"/>
      <c r="YM604" s="263"/>
      <c r="YN604" s="263"/>
      <c r="YO604" s="263"/>
      <c r="YP604" s="263"/>
      <c r="YQ604" s="263"/>
      <c r="YR604" s="263"/>
      <c r="YS604" s="263"/>
      <c r="YT604" s="263"/>
      <c r="YU604" s="263"/>
      <c r="YV604" s="263"/>
      <c r="YW604" s="263"/>
      <c r="YX604" s="263"/>
      <c r="YY604" s="263"/>
      <c r="YZ604" s="263"/>
      <c r="ZA604" s="263"/>
      <c r="ZB604" s="263"/>
      <c r="ZC604" s="263"/>
      <c r="ZD604" s="263"/>
      <c r="ZE604" s="263"/>
      <c r="ZF604" s="263"/>
      <c r="ZG604" s="263"/>
      <c r="ZH604" s="263"/>
      <c r="ZI604" s="263"/>
      <c r="ZJ604" s="263"/>
      <c r="ZK604" s="263"/>
      <c r="ZL604" s="263"/>
      <c r="ZM604" s="263"/>
      <c r="ZN604" s="263"/>
      <c r="ZO604" s="263"/>
      <c r="ZP604" s="263"/>
      <c r="ZQ604" s="263"/>
      <c r="ZR604" s="263"/>
      <c r="ZS604" s="263"/>
      <c r="ZT604" s="263"/>
      <c r="ZU604" s="263"/>
      <c r="ZV604" s="263"/>
      <c r="ZW604" s="263"/>
      <c r="ZX604" s="263"/>
      <c r="ZY604" s="263"/>
      <c r="ZZ604" s="263"/>
      <c r="AAA604" s="263"/>
      <c r="AAB604" s="263"/>
      <c r="AAC604" s="263"/>
      <c r="AAD604" s="263"/>
      <c r="AAE604" s="263"/>
      <c r="AAF604" s="263"/>
      <c r="AAG604" s="263"/>
      <c r="AAH604" s="263"/>
      <c r="AAI604" s="263"/>
      <c r="AAJ604" s="263"/>
      <c r="AAK604" s="263"/>
      <c r="AAL604" s="263"/>
      <c r="AAM604" s="263"/>
      <c r="AAN604" s="263"/>
      <c r="AAO604" s="263"/>
      <c r="AAP604" s="263"/>
      <c r="AAQ604" s="263"/>
      <c r="AAR604" s="263"/>
      <c r="AAS604" s="263"/>
      <c r="AAT604" s="263"/>
      <c r="AAU604" s="263"/>
      <c r="AAV604" s="263"/>
      <c r="AAW604" s="263"/>
      <c r="AAX604" s="263"/>
      <c r="AAY604" s="263"/>
      <c r="AAZ604" s="263"/>
      <c r="ABA604" s="263"/>
      <c r="ABB604" s="263"/>
      <c r="ABC604" s="263"/>
      <c r="ABD604" s="263"/>
      <c r="ABE604" s="263"/>
      <c r="ABF604" s="263"/>
      <c r="ABG604" s="263"/>
      <c r="ABH604" s="263"/>
      <c r="ABI604" s="263"/>
      <c r="ABJ604" s="263"/>
      <c r="ABK604" s="263"/>
      <c r="ABL604" s="263"/>
      <c r="ABM604" s="263"/>
      <c r="ABN604" s="263"/>
      <c r="ABO604" s="263"/>
      <c r="ABP604" s="263"/>
      <c r="ABQ604" s="263"/>
      <c r="ABR604" s="263"/>
      <c r="ABS604" s="263"/>
      <c r="ABT604" s="263"/>
      <c r="ABU604" s="263"/>
      <c r="ABV604" s="263"/>
      <c r="ABW604" s="263"/>
      <c r="ABX604" s="263"/>
      <c r="ABY604" s="263"/>
      <c r="ABZ604" s="263"/>
      <c r="ACA604" s="263"/>
      <c r="ACB604" s="263"/>
      <c r="ACC604" s="263"/>
      <c r="ACD604" s="263"/>
      <c r="ACE604" s="263"/>
      <c r="ACF604" s="263"/>
      <c r="ACG604" s="263"/>
      <c r="ACH604" s="263"/>
      <c r="ACI604" s="263"/>
      <c r="ACJ604" s="263"/>
      <c r="ACK604" s="263"/>
      <c r="ACL604" s="263"/>
      <c r="ACM604" s="263"/>
      <c r="ACN604" s="263"/>
      <c r="ACO604" s="263"/>
      <c r="ACP604" s="263"/>
      <c r="ACQ604" s="263"/>
      <c r="ACR604" s="263"/>
      <c r="ACS604" s="263"/>
      <c r="ACT604" s="263"/>
      <c r="ACU604" s="263"/>
      <c r="ACV604" s="263"/>
      <c r="ACW604" s="263"/>
      <c r="ACX604" s="263"/>
      <c r="ACY604" s="263"/>
      <c r="ACZ604" s="263"/>
      <c r="ADA604" s="263"/>
      <c r="ADB604" s="263"/>
      <c r="ADC604" s="263"/>
      <c r="ADD604" s="263"/>
      <c r="ADE604" s="263"/>
      <c r="ADF604" s="263"/>
      <c r="ADG604" s="263"/>
      <c r="ADH604" s="263"/>
      <c r="ADI604" s="263"/>
      <c r="ADJ604" s="263"/>
      <c r="ADK604" s="263"/>
      <c r="ADL604" s="263"/>
      <c r="ADM604" s="263"/>
      <c r="ADN604" s="263"/>
      <c r="ADO604" s="263"/>
      <c r="ADP604" s="263"/>
      <c r="ADQ604" s="263"/>
      <c r="ADR604" s="263"/>
      <c r="ADS604" s="263"/>
      <c r="ADT604" s="263"/>
      <c r="ADU604" s="263"/>
      <c r="ADV604" s="263"/>
      <c r="ADW604" s="263"/>
      <c r="ADX604" s="263"/>
      <c r="ADY604" s="263"/>
      <c r="ADZ604" s="263"/>
      <c r="AEA604" s="263"/>
      <c r="AEB604" s="263"/>
      <c r="AEC604" s="263"/>
      <c r="AED604" s="263"/>
      <c r="AEE604" s="263"/>
      <c r="AEF604" s="263"/>
      <c r="AEG604" s="263"/>
      <c r="AEH604" s="263"/>
      <c r="AEI604" s="263"/>
      <c r="AEJ604" s="263"/>
      <c r="AEK604" s="263"/>
      <c r="AEL604" s="263"/>
      <c r="AEM604" s="263"/>
      <c r="AEN604" s="263"/>
      <c r="AEO604" s="263"/>
      <c r="AEP604" s="263"/>
      <c r="AEQ604" s="263"/>
      <c r="AER604" s="263"/>
      <c r="AES604" s="263"/>
      <c r="AET604" s="263"/>
      <c r="AEU604" s="263"/>
      <c r="AEV604" s="263"/>
      <c r="AEW604" s="263"/>
      <c r="AEX604" s="263"/>
      <c r="AEY604" s="263"/>
      <c r="AEZ604" s="263"/>
      <c r="AFA604" s="263"/>
      <c r="AFB604" s="263"/>
      <c r="AFC604" s="263"/>
      <c r="AFD604" s="263"/>
      <c r="AFE604" s="263"/>
      <c r="AFF604" s="263"/>
      <c r="AFG604" s="263"/>
      <c r="AFH604" s="263"/>
      <c r="AFI604" s="263"/>
      <c r="AFJ604" s="263"/>
      <c r="AFK604" s="263"/>
      <c r="AFL604" s="263"/>
      <c r="AFM604" s="263"/>
      <c r="AFN604" s="263"/>
      <c r="AFO604" s="263"/>
      <c r="AFP604" s="263"/>
      <c r="AFQ604" s="263"/>
      <c r="AFR604" s="263"/>
      <c r="AFS604" s="263"/>
      <c r="AFT604" s="263"/>
      <c r="AFU604" s="263"/>
      <c r="AFV604" s="263"/>
      <c r="AFW604" s="263"/>
      <c r="AFX604" s="263"/>
      <c r="AFY604" s="263"/>
      <c r="AFZ604" s="263"/>
      <c r="AGA604" s="263"/>
      <c r="AGB604" s="263"/>
      <c r="AGC604" s="263"/>
      <c r="AGD604" s="263"/>
      <c r="AGE604" s="263"/>
      <c r="AGF604" s="263"/>
      <c r="AGG604" s="263"/>
      <c r="AGH604" s="263"/>
      <c r="AGI604" s="263"/>
      <c r="AGJ604" s="263"/>
      <c r="AGK604" s="263"/>
      <c r="AGL604" s="263"/>
      <c r="AGM604" s="263"/>
      <c r="AGN604" s="263"/>
      <c r="AGO604" s="263"/>
      <c r="AGP604" s="263"/>
      <c r="AGQ604" s="263"/>
      <c r="AGR604" s="263"/>
      <c r="AGS604" s="263"/>
      <c r="AGT604" s="263"/>
      <c r="AGU604" s="263"/>
      <c r="AGV604" s="263"/>
      <c r="AGW604" s="263"/>
      <c r="AGX604" s="263"/>
      <c r="AGY604" s="263"/>
      <c r="AGZ604" s="263"/>
      <c r="AHA604" s="263"/>
      <c r="AHB604" s="263"/>
      <c r="AHC604" s="263"/>
      <c r="AHD604" s="263"/>
      <c r="AHE604" s="263"/>
      <c r="AHF604" s="263"/>
      <c r="AHG604" s="263"/>
      <c r="AHH604" s="263"/>
      <c r="AHI604" s="263"/>
      <c r="AHJ604" s="263"/>
      <c r="AHK604" s="263"/>
      <c r="AHL604" s="263"/>
      <c r="AHM604" s="263"/>
      <c r="AHN604" s="263"/>
      <c r="AHO604" s="263"/>
      <c r="AHP604" s="263"/>
      <c r="AHQ604" s="263"/>
      <c r="AHR604" s="263"/>
      <c r="AHS604" s="263"/>
      <c r="AHT604" s="263"/>
      <c r="AHU604" s="263"/>
      <c r="AHV604" s="263"/>
      <c r="AHW604" s="263"/>
      <c r="AHX604" s="263"/>
      <c r="AHY604" s="263"/>
      <c r="AHZ604" s="263"/>
      <c r="AIA604" s="263"/>
      <c r="AIB604" s="263"/>
      <c r="AIC604" s="263"/>
      <c r="AID604" s="263"/>
      <c r="AIE604" s="263"/>
      <c r="AIF604" s="263"/>
      <c r="AIG604" s="263"/>
      <c r="AIH604" s="263"/>
      <c r="AII604" s="263"/>
      <c r="AIJ604" s="263"/>
      <c r="AIK604" s="263"/>
      <c r="AIL604" s="263"/>
      <c r="AIM604" s="263"/>
      <c r="AIN604" s="263"/>
      <c r="AIO604" s="263"/>
      <c r="AIP604" s="263"/>
      <c r="AIQ604" s="263"/>
      <c r="AIR604" s="263"/>
      <c r="AIS604" s="263"/>
      <c r="AIT604" s="263"/>
      <c r="AIU604" s="263"/>
      <c r="AIV604" s="263"/>
      <c r="AIW604" s="263"/>
      <c r="AIX604" s="263"/>
      <c r="AIY604" s="263"/>
      <c r="AIZ604" s="263"/>
      <c r="AJA604" s="263"/>
      <c r="AJB604" s="263"/>
      <c r="AJC604" s="263"/>
      <c r="AJD604" s="263"/>
      <c r="AJE604" s="263"/>
      <c r="AJF604" s="263"/>
      <c r="AJG604" s="263"/>
      <c r="AJH604" s="263"/>
      <c r="AJI604" s="263"/>
      <c r="AJJ604" s="263"/>
      <c r="AJK604" s="263"/>
      <c r="AJL604" s="263"/>
      <c r="AJM604" s="263"/>
      <c r="AJN604" s="263"/>
      <c r="AJO604" s="263"/>
      <c r="AJP604" s="263"/>
      <c r="AJQ604" s="263"/>
      <c r="AJR604" s="263"/>
      <c r="AJS604" s="263"/>
      <c r="AJT604" s="263"/>
      <c r="AJU604" s="263"/>
      <c r="AJV604" s="263"/>
      <c r="AJW604" s="263"/>
      <c r="AJX604" s="263"/>
      <c r="AJY604" s="263"/>
      <c r="AJZ604" s="263"/>
      <c r="AKA604" s="263"/>
      <c r="AKB604" s="263"/>
      <c r="AKC604" s="263"/>
      <c r="AKD604" s="263"/>
      <c r="AKE604" s="263"/>
      <c r="AKF604" s="263"/>
      <c r="AKG604" s="263"/>
      <c r="AKH604" s="263"/>
      <c r="AKI604" s="263"/>
      <c r="AKJ604" s="263"/>
      <c r="AKK604" s="263"/>
      <c r="AKL604" s="263"/>
      <c r="AKM604" s="263"/>
      <c r="AKN604" s="263"/>
      <c r="AKO604" s="263"/>
      <c r="AKP604" s="263"/>
      <c r="AKQ604" s="263"/>
      <c r="AKR604" s="263"/>
      <c r="AKS604" s="263"/>
      <c r="AKT604" s="263"/>
      <c r="AKU604" s="263"/>
      <c r="AKV604" s="263"/>
      <c r="AKW604" s="263"/>
      <c r="AKX604" s="263"/>
      <c r="AKY604" s="263"/>
      <c r="AKZ604" s="263"/>
      <c r="ALA604" s="263"/>
      <c r="ALB604" s="263"/>
      <c r="ALC604" s="263"/>
      <c r="ALD604" s="263"/>
      <c r="ALE604" s="263"/>
      <c r="ALF604" s="263"/>
      <c r="ALG604" s="263"/>
      <c r="ALH604" s="263"/>
      <c r="ALI604" s="263"/>
      <c r="ALJ604" s="263"/>
      <c r="ALK604" s="263"/>
      <c r="ALL604" s="263"/>
      <c r="ALM604" s="263"/>
      <c r="ALN604" s="263"/>
      <c r="ALO604" s="263"/>
      <c r="ALP604" s="263"/>
      <c r="ALQ604" s="263"/>
      <c r="ALR604" s="263"/>
      <c r="ALS604" s="263"/>
      <c r="ALT604" s="263"/>
      <c r="ALU604" s="263"/>
      <c r="ALV604" s="263"/>
      <c r="ALW604" s="263"/>
      <c r="ALX604" s="263"/>
      <c r="ALY604" s="263"/>
      <c r="ALZ604" s="263"/>
      <c r="AMA604" s="263"/>
      <c r="AMB604" s="263"/>
      <c r="AMC604" s="263"/>
      <c r="AMD604" s="263"/>
      <c r="AME604" s="263"/>
      <c r="AMF604" s="263"/>
      <c r="AMG604" s="263"/>
      <c r="AMH604" s="263"/>
      <c r="AMI604" s="263"/>
      <c r="AMJ604" s="263"/>
      <c r="AMK604" s="263"/>
      <c r="AML604" s="263"/>
      <c r="AMM604" s="263"/>
      <c r="AMN604" s="263"/>
      <c r="AMO604" s="263"/>
      <c r="AMP604" s="263"/>
      <c r="AMQ604" s="263"/>
      <c r="AMR604" s="263"/>
      <c r="AMS604" s="263"/>
      <c r="AMT604" s="263"/>
      <c r="AMU604" s="263"/>
      <c r="AMV604" s="263"/>
      <c r="AMW604" s="263"/>
      <c r="AMX604" s="263"/>
      <c r="AMY604" s="263"/>
      <c r="AMZ604" s="263"/>
      <c r="ANA604" s="263"/>
      <c r="ANB604" s="263"/>
      <c r="ANC604" s="263"/>
      <c r="AND604" s="263"/>
      <c r="ANE604" s="263"/>
      <c r="ANF604" s="263"/>
      <c r="ANG604" s="263"/>
      <c r="ANH604" s="263"/>
      <c r="ANI604" s="263"/>
      <c r="ANJ604" s="263"/>
      <c r="ANK604" s="263"/>
      <c r="ANL604" s="263"/>
      <c r="ANM604" s="263"/>
      <c r="ANN604" s="263"/>
      <c r="ANO604" s="263"/>
      <c r="ANP604" s="263"/>
      <c r="ANQ604" s="263"/>
      <c r="ANR604" s="263"/>
      <c r="ANS604" s="263"/>
      <c r="ANT604" s="263"/>
      <c r="ANU604" s="263"/>
      <c r="ANV604" s="263"/>
      <c r="ANW604" s="263"/>
      <c r="ANX604" s="263"/>
      <c r="ANY604" s="263"/>
      <c r="ANZ604" s="263"/>
      <c r="AOA604" s="263"/>
      <c r="AOB604" s="263"/>
      <c r="AOC604" s="263"/>
      <c r="AOD604" s="263"/>
      <c r="AOE604" s="263"/>
      <c r="AOF604" s="263"/>
      <c r="AOG604" s="263"/>
      <c r="AOH604" s="263"/>
      <c r="AOI604" s="263"/>
      <c r="AOJ604" s="263"/>
      <c r="AOK604" s="263"/>
      <c r="AOL604" s="263"/>
      <c r="AOM604" s="263"/>
      <c r="AON604" s="263"/>
      <c r="AOO604" s="263"/>
      <c r="AOP604" s="263"/>
      <c r="AOQ604" s="263"/>
      <c r="AOR604" s="263"/>
      <c r="AOS604" s="263"/>
      <c r="AOT604" s="263"/>
      <c r="AOU604" s="263"/>
    </row>
    <row r="605" spans="1:1087" s="264" customFormat="1">
      <c r="A605" s="332"/>
      <c r="B605" s="328"/>
      <c r="C605" s="292"/>
      <c r="D605" s="292"/>
      <c r="E605" s="292"/>
      <c r="F605" s="333"/>
      <c r="G605" s="334"/>
      <c r="H605" s="334"/>
      <c r="I605" s="335"/>
      <c r="J605" s="292"/>
      <c r="K605" s="336"/>
      <c r="L605" s="292"/>
      <c r="N605" s="263"/>
      <c r="O605" s="263"/>
      <c r="P605" s="263"/>
      <c r="Q605" s="263"/>
      <c r="R605" s="263"/>
      <c r="S605" s="263"/>
      <c r="T605" s="263"/>
      <c r="U605" s="263"/>
      <c r="V605" s="263"/>
      <c r="W605" s="263"/>
      <c r="X605" s="263"/>
      <c r="Y605" s="263"/>
      <c r="Z605" s="263"/>
      <c r="AA605" s="263"/>
      <c r="AB605" s="263"/>
      <c r="AC605" s="263"/>
      <c r="AD605" s="263"/>
      <c r="AE605" s="263"/>
      <c r="AF605" s="263"/>
      <c r="AG605" s="263"/>
      <c r="AH605" s="263"/>
      <c r="AI605" s="263"/>
      <c r="AJ605" s="263"/>
      <c r="AK605" s="263"/>
      <c r="AL605" s="263"/>
      <c r="AM605" s="263"/>
      <c r="AN605" s="263"/>
      <c r="AO605" s="263"/>
      <c r="AP605" s="263"/>
      <c r="AQ605" s="263"/>
      <c r="AR605" s="263"/>
      <c r="AS605" s="263"/>
      <c r="AT605" s="263"/>
      <c r="AU605" s="263"/>
      <c r="AV605" s="263"/>
      <c r="AW605" s="263"/>
      <c r="AX605" s="263"/>
      <c r="AY605" s="263"/>
      <c r="AZ605" s="263"/>
      <c r="BA605" s="263"/>
      <c r="BB605" s="263"/>
      <c r="BC605" s="263"/>
      <c r="BD605" s="263"/>
      <c r="BE605" s="263"/>
      <c r="BF605" s="263"/>
      <c r="BG605" s="263"/>
      <c r="BH605" s="263"/>
      <c r="BI605" s="263"/>
      <c r="BJ605" s="263"/>
      <c r="BK605" s="263"/>
      <c r="BL605" s="263"/>
      <c r="BM605" s="263"/>
      <c r="BN605" s="263"/>
      <c r="BO605" s="263"/>
      <c r="BP605" s="263"/>
      <c r="BQ605" s="263"/>
      <c r="BR605" s="263"/>
      <c r="BS605" s="263"/>
      <c r="BT605" s="263"/>
      <c r="BU605" s="263"/>
      <c r="BV605" s="263"/>
      <c r="BW605" s="263"/>
      <c r="BX605" s="263"/>
      <c r="BY605" s="263"/>
      <c r="BZ605" s="263"/>
      <c r="CA605" s="263"/>
      <c r="CB605" s="263"/>
      <c r="CC605" s="263"/>
      <c r="CD605" s="263"/>
      <c r="CE605" s="263"/>
      <c r="CF605" s="263"/>
      <c r="CG605" s="263"/>
      <c r="CH605" s="263"/>
      <c r="CI605" s="263"/>
      <c r="CJ605" s="263"/>
      <c r="CK605" s="263"/>
      <c r="CL605" s="263"/>
      <c r="CM605" s="263"/>
      <c r="CN605" s="263"/>
      <c r="CO605" s="263"/>
      <c r="CP605" s="263"/>
      <c r="CQ605" s="263"/>
      <c r="CR605" s="263"/>
      <c r="CS605" s="263"/>
      <c r="CT605" s="263"/>
      <c r="CU605" s="263"/>
      <c r="CV605" s="263"/>
      <c r="CW605" s="263"/>
      <c r="CX605" s="263"/>
      <c r="CY605" s="263"/>
      <c r="CZ605" s="263"/>
      <c r="DA605" s="263"/>
      <c r="DB605" s="263"/>
      <c r="DC605" s="263"/>
      <c r="DD605" s="263"/>
      <c r="DE605" s="263"/>
      <c r="DF605" s="263"/>
      <c r="DG605" s="263"/>
      <c r="DH605" s="263"/>
      <c r="DI605" s="263"/>
      <c r="DJ605" s="263"/>
      <c r="DK605" s="263"/>
      <c r="DL605" s="263"/>
      <c r="DM605" s="263"/>
      <c r="DN605" s="263"/>
      <c r="DO605" s="263"/>
      <c r="DP605" s="263"/>
      <c r="DQ605" s="263"/>
      <c r="DR605" s="263"/>
      <c r="DS605" s="263"/>
      <c r="DT605" s="263"/>
      <c r="DU605" s="263"/>
      <c r="DV605" s="263"/>
      <c r="DW605" s="263"/>
      <c r="DX605" s="263"/>
      <c r="DY605" s="263"/>
      <c r="DZ605" s="263"/>
      <c r="EA605" s="263"/>
      <c r="EB605" s="263"/>
      <c r="EC605" s="263"/>
      <c r="ED605" s="263"/>
      <c r="EE605" s="263"/>
      <c r="EF605" s="263"/>
      <c r="EG605" s="263"/>
      <c r="EH605" s="263"/>
      <c r="EI605" s="263"/>
      <c r="EJ605" s="263"/>
      <c r="EK605" s="263"/>
      <c r="EL605" s="263"/>
      <c r="EM605" s="263"/>
      <c r="EN605" s="263"/>
      <c r="EO605" s="263"/>
      <c r="EP605" s="263"/>
      <c r="EQ605" s="263"/>
      <c r="ER605" s="263"/>
      <c r="ES605" s="263"/>
      <c r="ET605" s="263"/>
      <c r="EU605" s="263"/>
      <c r="EV605" s="263"/>
      <c r="EW605" s="263"/>
      <c r="EX605" s="263"/>
      <c r="EY605" s="263"/>
      <c r="EZ605" s="263"/>
      <c r="FA605" s="263"/>
      <c r="FB605" s="263"/>
      <c r="FC605" s="263"/>
      <c r="FD605" s="263"/>
      <c r="FE605" s="263"/>
      <c r="FF605" s="263"/>
      <c r="FG605" s="263"/>
      <c r="FH605" s="263"/>
      <c r="FI605" s="263"/>
      <c r="FJ605" s="263"/>
      <c r="FK605" s="263"/>
      <c r="FL605" s="263"/>
      <c r="FM605" s="263"/>
      <c r="FN605" s="263"/>
      <c r="FO605" s="263"/>
      <c r="FP605" s="263"/>
      <c r="FQ605" s="263"/>
      <c r="FR605" s="263"/>
      <c r="FS605" s="263"/>
      <c r="FT605" s="263"/>
      <c r="FU605" s="263"/>
      <c r="FV605" s="263"/>
      <c r="FW605" s="263"/>
      <c r="FX605" s="263"/>
      <c r="FY605" s="263"/>
      <c r="FZ605" s="263"/>
      <c r="GA605" s="263"/>
      <c r="GB605" s="263"/>
      <c r="GC605" s="263"/>
      <c r="GD605" s="263"/>
      <c r="GE605" s="263"/>
      <c r="GF605" s="263"/>
      <c r="GG605" s="263"/>
      <c r="GH605" s="263"/>
      <c r="GI605" s="263"/>
      <c r="GJ605" s="263"/>
      <c r="GK605" s="263"/>
      <c r="GL605" s="263"/>
      <c r="GM605" s="263"/>
      <c r="GN605" s="263"/>
      <c r="GO605" s="263"/>
      <c r="GP605" s="263"/>
      <c r="GQ605" s="263"/>
      <c r="GR605" s="263"/>
      <c r="GS605" s="263"/>
      <c r="GT605" s="263"/>
      <c r="GU605" s="263"/>
      <c r="GV605" s="263"/>
      <c r="GW605" s="263"/>
      <c r="GX605" s="263"/>
      <c r="GY605" s="263"/>
      <c r="GZ605" s="263"/>
      <c r="HA605" s="263"/>
      <c r="HB605" s="263"/>
      <c r="HC605" s="263"/>
      <c r="HD605" s="263"/>
      <c r="HE605" s="263"/>
      <c r="HF605" s="263"/>
      <c r="HG605" s="263"/>
      <c r="HH605" s="263"/>
      <c r="HI605" s="263"/>
      <c r="HJ605" s="263"/>
      <c r="HK605" s="263"/>
      <c r="HL605" s="263"/>
      <c r="HM605" s="263"/>
      <c r="HN605" s="263"/>
      <c r="HO605" s="263"/>
      <c r="HP605" s="263"/>
      <c r="HQ605" s="263"/>
      <c r="HR605" s="263"/>
      <c r="HS605" s="263"/>
      <c r="HT605" s="263"/>
      <c r="HU605" s="263"/>
      <c r="HV605" s="263"/>
      <c r="HW605" s="263"/>
      <c r="HX605" s="263"/>
      <c r="HY605" s="263"/>
      <c r="HZ605" s="263"/>
      <c r="IA605" s="263"/>
      <c r="IB605" s="263"/>
      <c r="IC605" s="263"/>
      <c r="ID605" s="263"/>
      <c r="IE605" s="263"/>
      <c r="IF605" s="263"/>
      <c r="IG605" s="263"/>
      <c r="IH605" s="263"/>
      <c r="II605" s="263"/>
      <c r="IJ605" s="263"/>
      <c r="IK605" s="263"/>
      <c r="IL605" s="263"/>
      <c r="IM605" s="263"/>
      <c r="IN605" s="263"/>
      <c r="IO605" s="263"/>
      <c r="IP605" s="263"/>
      <c r="IQ605" s="263"/>
      <c r="IR605" s="263"/>
      <c r="IS605" s="263"/>
      <c r="IT605" s="263"/>
      <c r="IU605" s="263"/>
      <c r="IV605" s="263"/>
      <c r="IW605" s="263"/>
      <c r="IX605" s="263"/>
      <c r="IY605" s="263"/>
      <c r="IZ605" s="263"/>
      <c r="JA605" s="263"/>
      <c r="JB605" s="263"/>
      <c r="JC605" s="263"/>
      <c r="JD605" s="263"/>
      <c r="JE605" s="263"/>
      <c r="JF605" s="263"/>
      <c r="JG605" s="263"/>
      <c r="JH605" s="263"/>
      <c r="JI605" s="263"/>
      <c r="JJ605" s="263"/>
      <c r="JK605" s="263"/>
      <c r="JL605" s="263"/>
      <c r="JM605" s="263"/>
      <c r="JN605" s="263"/>
      <c r="JO605" s="263"/>
      <c r="JP605" s="263"/>
      <c r="JQ605" s="263"/>
      <c r="JR605" s="263"/>
      <c r="JS605" s="263"/>
      <c r="JT605" s="263"/>
      <c r="JU605" s="263"/>
      <c r="JV605" s="263"/>
      <c r="JW605" s="263"/>
      <c r="JX605" s="263"/>
      <c r="JY605" s="263"/>
      <c r="JZ605" s="263"/>
      <c r="KA605" s="263"/>
      <c r="KB605" s="263"/>
      <c r="KC605" s="263"/>
      <c r="KD605" s="263"/>
      <c r="KE605" s="263"/>
      <c r="KF605" s="263"/>
      <c r="KG605" s="263"/>
      <c r="KH605" s="263"/>
      <c r="KI605" s="263"/>
      <c r="KJ605" s="263"/>
      <c r="KK605" s="263"/>
      <c r="KL605" s="263"/>
      <c r="KM605" s="263"/>
      <c r="KN605" s="263"/>
      <c r="KO605" s="263"/>
      <c r="KP605" s="263"/>
      <c r="KQ605" s="263"/>
      <c r="KR605" s="263"/>
      <c r="KS605" s="263"/>
      <c r="KT605" s="263"/>
      <c r="KU605" s="263"/>
      <c r="KV605" s="263"/>
      <c r="KW605" s="263"/>
      <c r="KX605" s="263"/>
      <c r="KY605" s="263"/>
      <c r="KZ605" s="263"/>
      <c r="LA605" s="263"/>
      <c r="LB605" s="263"/>
      <c r="LC605" s="263"/>
      <c r="LD605" s="263"/>
      <c r="LE605" s="263"/>
      <c r="LF605" s="263"/>
      <c r="LG605" s="263"/>
      <c r="LH605" s="263"/>
      <c r="LI605" s="263"/>
      <c r="LJ605" s="263"/>
      <c r="LK605" s="263"/>
      <c r="LL605" s="263"/>
      <c r="LM605" s="263"/>
      <c r="LN605" s="263"/>
      <c r="LO605" s="263"/>
      <c r="LP605" s="263"/>
      <c r="LQ605" s="263"/>
      <c r="LR605" s="263"/>
      <c r="LS605" s="263"/>
      <c r="LT605" s="263"/>
      <c r="LU605" s="263"/>
      <c r="LV605" s="263"/>
      <c r="LW605" s="263"/>
      <c r="LX605" s="263"/>
      <c r="LY605" s="263"/>
      <c r="LZ605" s="263"/>
      <c r="MA605" s="263"/>
      <c r="MB605" s="263"/>
      <c r="MC605" s="263"/>
      <c r="MD605" s="263"/>
      <c r="ME605" s="263"/>
      <c r="MF605" s="263"/>
      <c r="MG605" s="263"/>
      <c r="MH605" s="263"/>
      <c r="MI605" s="263"/>
      <c r="MJ605" s="263"/>
      <c r="MK605" s="263"/>
      <c r="ML605" s="263"/>
      <c r="MM605" s="263"/>
      <c r="MN605" s="263"/>
      <c r="MO605" s="263"/>
      <c r="MP605" s="263"/>
      <c r="MQ605" s="263"/>
      <c r="MR605" s="263"/>
      <c r="MS605" s="263"/>
      <c r="MT605" s="263"/>
      <c r="MU605" s="263"/>
      <c r="MV605" s="263"/>
      <c r="MW605" s="263"/>
      <c r="MX605" s="263"/>
      <c r="MY605" s="263"/>
      <c r="MZ605" s="263"/>
      <c r="NA605" s="263"/>
      <c r="NB605" s="263"/>
      <c r="NC605" s="263"/>
      <c r="ND605" s="263"/>
      <c r="NE605" s="263"/>
      <c r="NF605" s="263"/>
      <c r="NG605" s="263"/>
      <c r="NH605" s="263"/>
      <c r="NI605" s="263"/>
      <c r="NJ605" s="263"/>
      <c r="NK605" s="263"/>
      <c r="NL605" s="263"/>
      <c r="NM605" s="263"/>
      <c r="NN605" s="263"/>
      <c r="NO605" s="263"/>
      <c r="NP605" s="263"/>
      <c r="NQ605" s="263"/>
      <c r="NR605" s="263"/>
      <c r="NS605" s="263"/>
      <c r="NT605" s="263"/>
      <c r="NU605" s="263"/>
      <c r="NV605" s="263"/>
      <c r="NW605" s="263"/>
      <c r="NX605" s="263"/>
      <c r="NY605" s="263"/>
      <c r="NZ605" s="263"/>
      <c r="OA605" s="263"/>
      <c r="OB605" s="263"/>
      <c r="OC605" s="263"/>
      <c r="OD605" s="263"/>
      <c r="OE605" s="263"/>
      <c r="OF605" s="263"/>
      <c r="OG605" s="263"/>
      <c r="OH605" s="263"/>
      <c r="OI605" s="263"/>
      <c r="OJ605" s="263"/>
      <c r="OK605" s="263"/>
      <c r="OL605" s="263"/>
      <c r="OM605" s="263"/>
      <c r="ON605" s="263"/>
      <c r="OO605" s="263"/>
      <c r="OP605" s="263"/>
      <c r="OQ605" s="263"/>
      <c r="OR605" s="263"/>
      <c r="OS605" s="263"/>
      <c r="OT605" s="263"/>
      <c r="OU605" s="263"/>
      <c r="OV605" s="263"/>
      <c r="OW605" s="263"/>
      <c r="OX605" s="263"/>
      <c r="OY605" s="263"/>
      <c r="OZ605" s="263"/>
      <c r="PA605" s="263"/>
      <c r="PB605" s="263"/>
      <c r="PC605" s="263"/>
      <c r="PD605" s="263"/>
      <c r="PE605" s="263"/>
      <c r="PF605" s="263"/>
      <c r="PG605" s="263"/>
      <c r="PH605" s="263"/>
      <c r="PI605" s="263"/>
      <c r="PJ605" s="263"/>
      <c r="PK605" s="263"/>
      <c r="PL605" s="263"/>
      <c r="PM605" s="263"/>
      <c r="PN605" s="263"/>
      <c r="PO605" s="263"/>
      <c r="PP605" s="263"/>
      <c r="PQ605" s="263"/>
      <c r="PR605" s="263"/>
      <c r="PS605" s="263"/>
      <c r="PT605" s="263"/>
      <c r="PU605" s="263"/>
      <c r="PV605" s="263"/>
      <c r="PW605" s="263"/>
      <c r="PX605" s="263"/>
      <c r="PY605" s="263"/>
      <c r="PZ605" s="263"/>
      <c r="QA605" s="263"/>
      <c r="QB605" s="263"/>
      <c r="QC605" s="263"/>
      <c r="QD605" s="263"/>
      <c r="QE605" s="263"/>
      <c r="QF605" s="263"/>
      <c r="QG605" s="263"/>
      <c r="QH605" s="263"/>
      <c r="QI605" s="263"/>
      <c r="QJ605" s="263"/>
      <c r="QK605" s="263"/>
      <c r="QL605" s="263"/>
      <c r="QM605" s="263"/>
      <c r="QN605" s="263"/>
      <c r="QO605" s="263"/>
      <c r="QP605" s="263"/>
      <c r="QQ605" s="263"/>
      <c r="QR605" s="263"/>
      <c r="QS605" s="263"/>
      <c r="QT605" s="263"/>
      <c r="QU605" s="263"/>
      <c r="QV605" s="263"/>
      <c r="QW605" s="263"/>
      <c r="QX605" s="263"/>
      <c r="QY605" s="263"/>
      <c r="QZ605" s="263"/>
      <c r="RA605" s="263"/>
      <c r="RB605" s="263"/>
      <c r="RC605" s="263"/>
      <c r="RD605" s="263"/>
      <c r="RE605" s="263"/>
      <c r="RF605" s="263"/>
      <c r="RG605" s="263"/>
      <c r="RH605" s="263"/>
      <c r="RI605" s="263"/>
      <c r="RJ605" s="263"/>
      <c r="RK605" s="263"/>
      <c r="RL605" s="263"/>
      <c r="RM605" s="263"/>
      <c r="RN605" s="263"/>
      <c r="RO605" s="263"/>
      <c r="RP605" s="263"/>
      <c r="RQ605" s="263"/>
      <c r="RR605" s="263"/>
      <c r="RS605" s="263"/>
      <c r="RT605" s="263"/>
      <c r="RU605" s="263"/>
      <c r="RV605" s="263"/>
      <c r="RW605" s="263"/>
      <c r="RX605" s="263"/>
      <c r="RY605" s="263"/>
      <c r="RZ605" s="263"/>
      <c r="SA605" s="263"/>
      <c r="SB605" s="263"/>
      <c r="SC605" s="263"/>
      <c r="SD605" s="263"/>
      <c r="SE605" s="263"/>
      <c r="SF605" s="263"/>
      <c r="SG605" s="263"/>
      <c r="SH605" s="263"/>
      <c r="SI605" s="263"/>
      <c r="SJ605" s="263"/>
      <c r="SK605" s="263"/>
      <c r="SL605" s="263"/>
      <c r="SM605" s="263"/>
      <c r="SN605" s="263"/>
      <c r="SO605" s="263"/>
      <c r="SP605" s="263"/>
      <c r="SQ605" s="263"/>
      <c r="SR605" s="263"/>
      <c r="SS605" s="263"/>
      <c r="ST605" s="263"/>
      <c r="SU605" s="263"/>
      <c r="SV605" s="263"/>
      <c r="SW605" s="263"/>
      <c r="SX605" s="263"/>
      <c r="SY605" s="263"/>
      <c r="SZ605" s="263"/>
      <c r="TA605" s="263"/>
      <c r="TB605" s="263"/>
      <c r="TC605" s="263"/>
      <c r="TD605" s="263"/>
      <c r="TE605" s="263"/>
      <c r="TF605" s="263"/>
      <c r="TG605" s="263"/>
      <c r="TH605" s="263"/>
      <c r="TI605" s="263"/>
      <c r="TJ605" s="263"/>
      <c r="TK605" s="263"/>
      <c r="TL605" s="263"/>
      <c r="TM605" s="263"/>
      <c r="TN605" s="263"/>
      <c r="TO605" s="263"/>
      <c r="TP605" s="263"/>
      <c r="TQ605" s="263"/>
      <c r="TR605" s="263"/>
      <c r="TS605" s="263"/>
      <c r="TT605" s="263"/>
      <c r="TU605" s="263"/>
      <c r="TV605" s="263"/>
      <c r="TW605" s="263"/>
      <c r="TX605" s="263"/>
      <c r="TY605" s="263"/>
      <c r="TZ605" s="263"/>
      <c r="UA605" s="263"/>
      <c r="UB605" s="263"/>
      <c r="UC605" s="263"/>
      <c r="UD605" s="263"/>
      <c r="UE605" s="263"/>
      <c r="UF605" s="263"/>
      <c r="UG605" s="263"/>
      <c r="UH605" s="263"/>
      <c r="UI605" s="263"/>
      <c r="UJ605" s="263"/>
      <c r="UK605" s="263"/>
      <c r="UL605" s="263"/>
      <c r="UM605" s="263"/>
      <c r="UN605" s="263"/>
      <c r="UO605" s="263"/>
      <c r="UP605" s="263"/>
      <c r="UQ605" s="263"/>
      <c r="UR605" s="263"/>
      <c r="US605" s="263"/>
      <c r="UT605" s="263"/>
      <c r="UU605" s="263"/>
      <c r="UV605" s="263"/>
      <c r="UW605" s="263"/>
      <c r="UX605" s="263"/>
      <c r="UY605" s="263"/>
      <c r="UZ605" s="263"/>
      <c r="VA605" s="263"/>
      <c r="VB605" s="263"/>
      <c r="VC605" s="263"/>
      <c r="VD605" s="263"/>
      <c r="VE605" s="263"/>
      <c r="VF605" s="263"/>
      <c r="VG605" s="263"/>
      <c r="VH605" s="263"/>
      <c r="VI605" s="263"/>
      <c r="VJ605" s="263"/>
      <c r="VK605" s="263"/>
      <c r="VL605" s="263"/>
      <c r="VM605" s="263"/>
      <c r="VN605" s="263"/>
      <c r="VO605" s="263"/>
      <c r="VP605" s="263"/>
      <c r="VQ605" s="263"/>
      <c r="VR605" s="263"/>
      <c r="VS605" s="263"/>
      <c r="VT605" s="263"/>
      <c r="VU605" s="263"/>
      <c r="VV605" s="263"/>
      <c r="VW605" s="263"/>
      <c r="VX605" s="263"/>
      <c r="VY605" s="263"/>
      <c r="VZ605" s="263"/>
      <c r="WA605" s="263"/>
      <c r="WB605" s="263"/>
      <c r="WC605" s="263"/>
      <c r="WD605" s="263"/>
      <c r="WE605" s="263"/>
      <c r="WF605" s="263"/>
      <c r="WG605" s="263"/>
      <c r="WH605" s="263"/>
      <c r="WI605" s="263"/>
      <c r="WJ605" s="263"/>
      <c r="WK605" s="263"/>
      <c r="WL605" s="263"/>
      <c r="WM605" s="263"/>
      <c r="WN605" s="263"/>
      <c r="WO605" s="263"/>
      <c r="WP605" s="263"/>
      <c r="WQ605" s="263"/>
      <c r="WR605" s="263"/>
      <c r="WS605" s="263"/>
      <c r="WT605" s="263"/>
      <c r="WU605" s="263"/>
      <c r="WV605" s="263"/>
      <c r="WW605" s="263"/>
      <c r="WX605" s="263"/>
      <c r="WY605" s="263"/>
      <c r="WZ605" s="263"/>
      <c r="XA605" s="263"/>
      <c r="XB605" s="263"/>
      <c r="XC605" s="263"/>
      <c r="XD605" s="263"/>
      <c r="XE605" s="263"/>
      <c r="XF605" s="263"/>
      <c r="XG605" s="263"/>
      <c r="XH605" s="263"/>
      <c r="XI605" s="263"/>
      <c r="XJ605" s="263"/>
      <c r="XK605" s="263"/>
      <c r="XL605" s="263"/>
      <c r="XM605" s="263"/>
      <c r="XN605" s="263"/>
      <c r="XO605" s="263"/>
      <c r="XP605" s="263"/>
      <c r="XQ605" s="263"/>
      <c r="XR605" s="263"/>
      <c r="XS605" s="263"/>
      <c r="XT605" s="263"/>
      <c r="XU605" s="263"/>
      <c r="XV605" s="263"/>
      <c r="XW605" s="263"/>
      <c r="XX605" s="263"/>
      <c r="XY605" s="263"/>
      <c r="XZ605" s="263"/>
      <c r="YA605" s="263"/>
      <c r="YB605" s="263"/>
      <c r="YC605" s="263"/>
      <c r="YD605" s="263"/>
      <c r="YE605" s="263"/>
      <c r="YF605" s="263"/>
      <c r="YG605" s="263"/>
      <c r="YH605" s="263"/>
      <c r="YI605" s="263"/>
      <c r="YJ605" s="263"/>
      <c r="YK605" s="263"/>
      <c r="YL605" s="263"/>
      <c r="YM605" s="263"/>
      <c r="YN605" s="263"/>
      <c r="YO605" s="263"/>
      <c r="YP605" s="263"/>
      <c r="YQ605" s="263"/>
      <c r="YR605" s="263"/>
      <c r="YS605" s="263"/>
      <c r="YT605" s="263"/>
      <c r="YU605" s="263"/>
      <c r="YV605" s="263"/>
      <c r="YW605" s="263"/>
      <c r="YX605" s="263"/>
      <c r="YY605" s="263"/>
      <c r="YZ605" s="263"/>
      <c r="ZA605" s="263"/>
      <c r="ZB605" s="263"/>
      <c r="ZC605" s="263"/>
      <c r="ZD605" s="263"/>
      <c r="ZE605" s="263"/>
      <c r="ZF605" s="263"/>
      <c r="ZG605" s="263"/>
      <c r="ZH605" s="263"/>
      <c r="ZI605" s="263"/>
      <c r="ZJ605" s="263"/>
      <c r="ZK605" s="263"/>
      <c r="ZL605" s="263"/>
      <c r="ZM605" s="263"/>
      <c r="ZN605" s="263"/>
      <c r="ZO605" s="263"/>
      <c r="ZP605" s="263"/>
      <c r="ZQ605" s="263"/>
      <c r="ZR605" s="263"/>
      <c r="ZS605" s="263"/>
      <c r="ZT605" s="263"/>
      <c r="ZU605" s="263"/>
      <c r="ZV605" s="263"/>
      <c r="ZW605" s="263"/>
      <c r="ZX605" s="263"/>
      <c r="ZY605" s="263"/>
      <c r="ZZ605" s="263"/>
      <c r="AAA605" s="263"/>
      <c r="AAB605" s="263"/>
      <c r="AAC605" s="263"/>
      <c r="AAD605" s="263"/>
      <c r="AAE605" s="263"/>
      <c r="AAF605" s="263"/>
      <c r="AAG605" s="263"/>
      <c r="AAH605" s="263"/>
      <c r="AAI605" s="263"/>
      <c r="AAJ605" s="263"/>
      <c r="AAK605" s="263"/>
      <c r="AAL605" s="263"/>
      <c r="AAM605" s="263"/>
      <c r="AAN605" s="263"/>
      <c r="AAO605" s="263"/>
      <c r="AAP605" s="263"/>
      <c r="AAQ605" s="263"/>
      <c r="AAR605" s="263"/>
      <c r="AAS605" s="263"/>
      <c r="AAT605" s="263"/>
      <c r="AAU605" s="263"/>
      <c r="AAV605" s="263"/>
      <c r="AAW605" s="263"/>
      <c r="AAX605" s="263"/>
      <c r="AAY605" s="263"/>
      <c r="AAZ605" s="263"/>
      <c r="ABA605" s="263"/>
      <c r="ABB605" s="263"/>
      <c r="ABC605" s="263"/>
      <c r="ABD605" s="263"/>
      <c r="ABE605" s="263"/>
      <c r="ABF605" s="263"/>
      <c r="ABG605" s="263"/>
      <c r="ABH605" s="263"/>
      <c r="ABI605" s="263"/>
      <c r="ABJ605" s="263"/>
      <c r="ABK605" s="263"/>
      <c r="ABL605" s="263"/>
      <c r="ABM605" s="263"/>
      <c r="ABN605" s="263"/>
      <c r="ABO605" s="263"/>
      <c r="ABP605" s="263"/>
      <c r="ABQ605" s="263"/>
      <c r="ABR605" s="263"/>
      <c r="ABS605" s="263"/>
      <c r="ABT605" s="263"/>
      <c r="ABU605" s="263"/>
      <c r="ABV605" s="263"/>
      <c r="ABW605" s="263"/>
      <c r="ABX605" s="263"/>
      <c r="ABY605" s="263"/>
      <c r="ABZ605" s="263"/>
      <c r="ACA605" s="263"/>
      <c r="ACB605" s="263"/>
      <c r="ACC605" s="263"/>
      <c r="ACD605" s="263"/>
      <c r="ACE605" s="263"/>
      <c r="ACF605" s="263"/>
      <c r="ACG605" s="263"/>
      <c r="ACH605" s="263"/>
      <c r="ACI605" s="263"/>
      <c r="ACJ605" s="263"/>
      <c r="ACK605" s="263"/>
      <c r="ACL605" s="263"/>
      <c r="ACM605" s="263"/>
      <c r="ACN605" s="263"/>
      <c r="ACO605" s="263"/>
      <c r="ACP605" s="263"/>
      <c r="ACQ605" s="263"/>
      <c r="ACR605" s="263"/>
      <c r="ACS605" s="263"/>
      <c r="ACT605" s="263"/>
      <c r="ACU605" s="263"/>
      <c r="ACV605" s="263"/>
      <c r="ACW605" s="263"/>
      <c r="ACX605" s="263"/>
      <c r="ACY605" s="263"/>
      <c r="ACZ605" s="263"/>
      <c r="ADA605" s="263"/>
      <c r="ADB605" s="263"/>
      <c r="ADC605" s="263"/>
      <c r="ADD605" s="263"/>
      <c r="ADE605" s="263"/>
      <c r="ADF605" s="263"/>
      <c r="ADG605" s="263"/>
      <c r="ADH605" s="263"/>
      <c r="ADI605" s="263"/>
      <c r="ADJ605" s="263"/>
      <c r="ADK605" s="263"/>
      <c r="ADL605" s="263"/>
      <c r="ADM605" s="263"/>
      <c r="ADN605" s="263"/>
      <c r="ADO605" s="263"/>
      <c r="ADP605" s="263"/>
      <c r="ADQ605" s="263"/>
      <c r="ADR605" s="263"/>
      <c r="ADS605" s="263"/>
      <c r="ADT605" s="263"/>
      <c r="ADU605" s="263"/>
      <c r="ADV605" s="263"/>
      <c r="ADW605" s="263"/>
      <c r="ADX605" s="263"/>
      <c r="ADY605" s="263"/>
      <c r="ADZ605" s="263"/>
      <c r="AEA605" s="263"/>
      <c r="AEB605" s="263"/>
      <c r="AEC605" s="263"/>
      <c r="AED605" s="263"/>
      <c r="AEE605" s="263"/>
      <c r="AEF605" s="263"/>
      <c r="AEG605" s="263"/>
      <c r="AEH605" s="263"/>
      <c r="AEI605" s="263"/>
      <c r="AEJ605" s="263"/>
      <c r="AEK605" s="263"/>
      <c r="AEL605" s="263"/>
      <c r="AEM605" s="263"/>
      <c r="AEN605" s="263"/>
      <c r="AEO605" s="263"/>
      <c r="AEP605" s="263"/>
      <c r="AEQ605" s="263"/>
      <c r="AER605" s="263"/>
      <c r="AES605" s="263"/>
      <c r="AET605" s="263"/>
      <c r="AEU605" s="263"/>
      <c r="AEV605" s="263"/>
      <c r="AEW605" s="263"/>
      <c r="AEX605" s="263"/>
      <c r="AEY605" s="263"/>
      <c r="AEZ605" s="263"/>
      <c r="AFA605" s="263"/>
      <c r="AFB605" s="263"/>
      <c r="AFC605" s="263"/>
      <c r="AFD605" s="263"/>
      <c r="AFE605" s="263"/>
      <c r="AFF605" s="263"/>
      <c r="AFG605" s="263"/>
      <c r="AFH605" s="263"/>
      <c r="AFI605" s="263"/>
      <c r="AFJ605" s="263"/>
      <c r="AFK605" s="263"/>
      <c r="AFL605" s="263"/>
      <c r="AFM605" s="263"/>
      <c r="AFN605" s="263"/>
      <c r="AFO605" s="263"/>
      <c r="AFP605" s="263"/>
      <c r="AFQ605" s="263"/>
      <c r="AFR605" s="263"/>
      <c r="AFS605" s="263"/>
      <c r="AFT605" s="263"/>
      <c r="AFU605" s="263"/>
      <c r="AFV605" s="263"/>
      <c r="AFW605" s="263"/>
      <c r="AFX605" s="263"/>
      <c r="AFY605" s="263"/>
      <c r="AFZ605" s="263"/>
      <c r="AGA605" s="263"/>
      <c r="AGB605" s="263"/>
      <c r="AGC605" s="263"/>
      <c r="AGD605" s="263"/>
      <c r="AGE605" s="263"/>
      <c r="AGF605" s="263"/>
      <c r="AGG605" s="263"/>
      <c r="AGH605" s="263"/>
      <c r="AGI605" s="263"/>
      <c r="AGJ605" s="263"/>
      <c r="AGK605" s="263"/>
      <c r="AGL605" s="263"/>
      <c r="AGM605" s="263"/>
      <c r="AGN605" s="263"/>
      <c r="AGO605" s="263"/>
      <c r="AGP605" s="263"/>
      <c r="AGQ605" s="263"/>
      <c r="AGR605" s="263"/>
      <c r="AGS605" s="263"/>
      <c r="AGT605" s="263"/>
      <c r="AGU605" s="263"/>
      <c r="AGV605" s="263"/>
      <c r="AGW605" s="263"/>
      <c r="AGX605" s="263"/>
      <c r="AGY605" s="263"/>
      <c r="AGZ605" s="263"/>
      <c r="AHA605" s="263"/>
      <c r="AHB605" s="263"/>
      <c r="AHC605" s="263"/>
      <c r="AHD605" s="263"/>
      <c r="AHE605" s="263"/>
      <c r="AHF605" s="263"/>
      <c r="AHG605" s="263"/>
      <c r="AHH605" s="263"/>
      <c r="AHI605" s="263"/>
      <c r="AHJ605" s="263"/>
      <c r="AHK605" s="263"/>
      <c r="AHL605" s="263"/>
      <c r="AHM605" s="263"/>
      <c r="AHN605" s="263"/>
      <c r="AHO605" s="263"/>
      <c r="AHP605" s="263"/>
      <c r="AHQ605" s="263"/>
      <c r="AHR605" s="263"/>
      <c r="AHS605" s="263"/>
      <c r="AHT605" s="263"/>
      <c r="AHU605" s="263"/>
      <c r="AHV605" s="263"/>
      <c r="AHW605" s="263"/>
      <c r="AHX605" s="263"/>
      <c r="AHY605" s="263"/>
      <c r="AHZ605" s="263"/>
      <c r="AIA605" s="263"/>
      <c r="AIB605" s="263"/>
      <c r="AIC605" s="263"/>
      <c r="AID605" s="263"/>
      <c r="AIE605" s="263"/>
      <c r="AIF605" s="263"/>
      <c r="AIG605" s="263"/>
      <c r="AIH605" s="263"/>
      <c r="AII605" s="263"/>
      <c r="AIJ605" s="263"/>
      <c r="AIK605" s="263"/>
      <c r="AIL605" s="263"/>
      <c r="AIM605" s="263"/>
      <c r="AIN605" s="263"/>
      <c r="AIO605" s="263"/>
      <c r="AIP605" s="263"/>
      <c r="AIQ605" s="263"/>
      <c r="AIR605" s="263"/>
      <c r="AIS605" s="263"/>
      <c r="AIT605" s="263"/>
      <c r="AIU605" s="263"/>
      <c r="AIV605" s="263"/>
      <c r="AIW605" s="263"/>
      <c r="AIX605" s="263"/>
      <c r="AIY605" s="263"/>
      <c r="AIZ605" s="263"/>
      <c r="AJA605" s="263"/>
      <c r="AJB605" s="263"/>
      <c r="AJC605" s="263"/>
      <c r="AJD605" s="263"/>
      <c r="AJE605" s="263"/>
      <c r="AJF605" s="263"/>
      <c r="AJG605" s="263"/>
      <c r="AJH605" s="263"/>
      <c r="AJI605" s="263"/>
      <c r="AJJ605" s="263"/>
      <c r="AJK605" s="263"/>
      <c r="AJL605" s="263"/>
      <c r="AJM605" s="263"/>
      <c r="AJN605" s="263"/>
      <c r="AJO605" s="263"/>
      <c r="AJP605" s="263"/>
      <c r="AJQ605" s="263"/>
      <c r="AJR605" s="263"/>
      <c r="AJS605" s="263"/>
      <c r="AJT605" s="263"/>
      <c r="AJU605" s="263"/>
      <c r="AJV605" s="263"/>
      <c r="AJW605" s="263"/>
      <c r="AJX605" s="263"/>
      <c r="AJY605" s="263"/>
      <c r="AJZ605" s="263"/>
      <c r="AKA605" s="263"/>
      <c r="AKB605" s="263"/>
      <c r="AKC605" s="263"/>
      <c r="AKD605" s="263"/>
      <c r="AKE605" s="263"/>
      <c r="AKF605" s="263"/>
      <c r="AKG605" s="263"/>
      <c r="AKH605" s="263"/>
      <c r="AKI605" s="263"/>
      <c r="AKJ605" s="263"/>
      <c r="AKK605" s="263"/>
      <c r="AKL605" s="263"/>
      <c r="AKM605" s="263"/>
      <c r="AKN605" s="263"/>
      <c r="AKO605" s="263"/>
      <c r="AKP605" s="263"/>
      <c r="AKQ605" s="263"/>
      <c r="AKR605" s="263"/>
      <c r="AKS605" s="263"/>
      <c r="AKT605" s="263"/>
      <c r="AKU605" s="263"/>
      <c r="AKV605" s="263"/>
      <c r="AKW605" s="263"/>
      <c r="AKX605" s="263"/>
      <c r="AKY605" s="263"/>
      <c r="AKZ605" s="263"/>
      <c r="ALA605" s="263"/>
      <c r="ALB605" s="263"/>
      <c r="ALC605" s="263"/>
      <c r="ALD605" s="263"/>
      <c r="ALE605" s="263"/>
      <c r="ALF605" s="263"/>
      <c r="ALG605" s="263"/>
      <c r="ALH605" s="263"/>
      <c r="ALI605" s="263"/>
      <c r="ALJ605" s="263"/>
      <c r="ALK605" s="263"/>
      <c r="ALL605" s="263"/>
      <c r="ALM605" s="263"/>
      <c r="ALN605" s="263"/>
      <c r="ALO605" s="263"/>
      <c r="ALP605" s="263"/>
      <c r="ALQ605" s="263"/>
      <c r="ALR605" s="263"/>
      <c r="ALS605" s="263"/>
      <c r="ALT605" s="263"/>
      <c r="ALU605" s="263"/>
      <c r="ALV605" s="263"/>
      <c r="ALW605" s="263"/>
      <c r="ALX605" s="263"/>
      <c r="ALY605" s="263"/>
      <c r="ALZ605" s="263"/>
      <c r="AMA605" s="263"/>
      <c r="AMB605" s="263"/>
      <c r="AMC605" s="263"/>
      <c r="AMD605" s="263"/>
      <c r="AME605" s="263"/>
      <c r="AMF605" s="263"/>
      <c r="AMG605" s="263"/>
      <c r="AMH605" s="263"/>
      <c r="AMI605" s="263"/>
      <c r="AMJ605" s="263"/>
      <c r="AMK605" s="263"/>
      <c r="AML605" s="263"/>
      <c r="AMM605" s="263"/>
      <c r="AMN605" s="263"/>
      <c r="AMO605" s="263"/>
      <c r="AMP605" s="263"/>
      <c r="AMQ605" s="263"/>
      <c r="AMR605" s="263"/>
      <c r="AMS605" s="263"/>
      <c r="AMT605" s="263"/>
      <c r="AMU605" s="263"/>
      <c r="AMV605" s="263"/>
      <c r="AMW605" s="263"/>
      <c r="AMX605" s="263"/>
      <c r="AMY605" s="263"/>
      <c r="AMZ605" s="263"/>
      <c r="ANA605" s="263"/>
      <c r="ANB605" s="263"/>
      <c r="ANC605" s="263"/>
      <c r="AND605" s="263"/>
      <c r="ANE605" s="263"/>
      <c r="ANF605" s="263"/>
      <c r="ANG605" s="263"/>
      <c r="ANH605" s="263"/>
      <c r="ANI605" s="263"/>
      <c r="ANJ605" s="263"/>
      <c r="ANK605" s="263"/>
      <c r="ANL605" s="263"/>
      <c r="ANM605" s="263"/>
      <c r="ANN605" s="263"/>
      <c r="ANO605" s="263"/>
      <c r="ANP605" s="263"/>
      <c r="ANQ605" s="263"/>
      <c r="ANR605" s="263"/>
      <c r="ANS605" s="263"/>
      <c r="ANT605" s="263"/>
      <c r="ANU605" s="263"/>
      <c r="ANV605" s="263"/>
      <c r="ANW605" s="263"/>
      <c r="ANX605" s="263"/>
      <c r="ANY605" s="263"/>
      <c r="ANZ605" s="263"/>
      <c r="AOA605" s="263"/>
      <c r="AOB605" s="263"/>
      <c r="AOC605" s="263"/>
      <c r="AOD605" s="263"/>
      <c r="AOE605" s="263"/>
      <c r="AOF605" s="263"/>
      <c r="AOG605" s="263"/>
      <c r="AOH605" s="263"/>
      <c r="AOI605" s="263"/>
      <c r="AOJ605" s="263"/>
      <c r="AOK605" s="263"/>
      <c r="AOL605" s="263"/>
      <c r="AOM605" s="263"/>
      <c r="AON605" s="263"/>
      <c r="AOO605" s="263"/>
      <c r="AOP605" s="263"/>
      <c r="AOQ605" s="263"/>
      <c r="AOR605" s="263"/>
      <c r="AOS605" s="263"/>
      <c r="AOT605" s="263"/>
      <c r="AOU605" s="263"/>
    </row>
    <row r="606" spans="1:1087" s="264" customFormat="1">
      <c r="A606" s="332"/>
      <c r="B606" s="328"/>
      <c r="C606" s="292"/>
      <c r="D606" s="292"/>
      <c r="E606" s="292"/>
      <c r="F606" s="333"/>
      <c r="G606" s="334"/>
      <c r="H606" s="334"/>
      <c r="I606" s="335"/>
      <c r="J606" s="292"/>
      <c r="K606" s="336"/>
      <c r="L606" s="292"/>
      <c r="N606" s="263"/>
      <c r="O606" s="263"/>
      <c r="P606" s="263"/>
      <c r="Q606" s="263"/>
      <c r="R606" s="263"/>
      <c r="S606" s="263"/>
      <c r="T606" s="263"/>
      <c r="U606" s="263"/>
      <c r="V606" s="263"/>
      <c r="W606" s="263"/>
      <c r="X606" s="263"/>
      <c r="Y606" s="263"/>
      <c r="Z606" s="263"/>
      <c r="AA606" s="263"/>
      <c r="AB606" s="263"/>
      <c r="AC606" s="263"/>
      <c r="AD606" s="263"/>
      <c r="AE606" s="263"/>
      <c r="AF606" s="263"/>
      <c r="AG606" s="263"/>
      <c r="AH606" s="263"/>
      <c r="AI606" s="263"/>
      <c r="AJ606" s="263"/>
      <c r="AK606" s="263"/>
      <c r="AL606" s="263"/>
      <c r="AM606" s="263"/>
      <c r="AN606" s="263"/>
      <c r="AO606" s="263"/>
      <c r="AP606" s="263"/>
      <c r="AQ606" s="263"/>
      <c r="AR606" s="263"/>
      <c r="AS606" s="263"/>
      <c r="AT606" s="263"/>
      <c r="AU606" s="263"/>
      <c r="AV606" s="263"/>
      <c r="AW606" s="263"/>
      <c r="AX606" s="263"/>
      <c r="AY606" s="263"/>
      <c r="AZ606" s="263"/>
      <c r="BA606" s="263"/>
      <c r="BB606" s="263"/>
      <c r="BC606" s="263"/>
      <c r="BD606" s="263"/>
      <c r="BE606" s="263"/>
      <c r="BF606" s="263"/>
      <c r="BG606" s="263"/>
      <c r="BH606" s="263"/>
      <c r="BI606" s="263"/>
      <c r="BJ606" s="263"/>
      <c r="BK606" s="263"/>
      <c r="BL606" s="263"/>
      <c r="BM606" s="263"/>
      <c r="BN606" s="263"/>
      <c r="BO606" s="263"/>
      <c r="BP606" s="263"/>
      <c r="BQ606" s="263"/>
      <c r="BR606" s="263"/>
      <c r="BS606" s="263"/>
      <c r="BT606" s="263"/>
      <c r="BU606" s="263"/>
      <c r="BV606" s="263"/>
      <c r="BW606" s="263"/>
      <c r="BX606" s="263"/>
      <c r="BY606" s="263"/>
      <c r="BZ606" s="263"/>
      <c r="CA606" s="263"/>
      <c r="CB606" s="263"/>
      <c r="CC606" s="263"/>
      <c r="CD606" s="263"/>
      <c r="CE606" s="263"/>
      <c r="CF606" s="263"/>
      <c r="CG606" s="263"/>
      <c r="CH606" s="263"/>
      <c r="CI606" s="263"/>
      <c r="CJ606" s="263"/>
      <c r="CK606" s="263"/>
      <c r="CL606" s="263"/>
      <c r="CM606" s="263"/>
      <c r="CN606" s="263"/>
      <c r="CO606" s="263"/>
      <c r="CP606" s="263"/>
      <c r="CQ606" s="263"/>
      <c r="CR606" s="263"/>
      <c r="CS606" s="263"/>
      <c r="CT606" s="263"/>
      <c r="CU606" s="263"/>
      <c r="CV606" s="263"/>
      <c r="CW606" s="263"/>
      <c r="CX606" s="263"/>
      <c r="CY606" s="263"/>
      <c r="CZ606" s="263"/>
      <c r="DA606" s="263"/>
      <c r="DB606" s="263"/>
      <c r="DC606" s="263"/>
      <c r="DD606" s="263"/>
      <c r="DE606" s="263"/>
      <c r="DF606" s="263"/>
      <c r="DG606" s="263"/>
      <c r="DH606" s="263"/>
      <c r="DI606" s="263"/>
      <c r="DJ606" s="263"/>
      <c r="DK606" s="263"/>
      <c r="DL606" s="263"/>
      <c r="DM606" s="263"/>
      <c r="DN606" s="263"/>
      <c r="DO606" s="263"/>
      <c r="DP606" s="263"/>
      <c r="DQ606" s="263"/>
      <c r="DR606" s="263"/>
      <c r="DS606" s="263"/>
      <c r="DT606" s="263"/>
      <c r="DU606" s="263"/>
      <c r="DV606" s="263"/>
      <c r="DW606" s="263"/>
      <c r="DX606" s="263"/>
      <c r="DY606" s="263"/>
      <c r="DZ606" s="263"/>
      <c r="EA606" s="263"/>
      <c r="EB606" s="263"/>
      <c r="EC606" s="263"/>
      <c r="ED606" s="263"/>
      <c r="EE606" s="263"/>
      <c r="EF606" s="263"/>
      <c r="EG606" s="263"/>
      <c r="EH606" s="263"/>
      <c r="EI606" s="263"/>
      <c r="EJ606" s="263"/>
      <c r="EK606" s="263"/>
      <c r="EL606" s="263"/>
      <c r="EM606" s="263"/>
      <c r="EN606" s="263"/>
      <c r="EO606" s="263"/>
      <c r="EP606" s="263"/>
      <c r="EQ606" s="263"/>
      <c r="ER606" s="263"/>
      <c r="ES606" s="263"/>
      <c r="ET606" s="263"/>
      <c r="EU606" s="263"/>
      <c r="EV606" s="263"/>
      <c r="EW606" s="263"/>
      <c r="EX606" s="263"/>
      <c r="EY606" s="263"/>
      <c r="EZ606" s="263"/>
      <c r="FA606" s="263"/>
      <c r="FB606" s="263"/>
      <c r="FC606" s="263"/>
      <c r="FD606" s="263"/>
      <c r="FE606" s="263"/>
      <c r="FF606" s="263"/>
      <c r="FG606" s="263"/>
      <c r="FH606" s="263"/>
      <c r="FI606" s="263"/>
      <c r="FJ606" s="263"/>
      <c r="FK606" s="263"/>
      <c r="FL606" s="263"/>
      <c r="FM606" s="263"/>
      <c r="FN606" s="263"/>
      <c r="FO606" s="263"/>
      <c r="FP606" s="263"/>
      <c r="FQ606" s="263"/>
      <c r="FR606" s="263"/>
      <c r="FS606" s="263"/>
      <c r="FT606" s="263"/>
      <c r="FU606" s="263"/>
      <c r="FV606" s="263"/>
      <c r="FW606" s="263"/>
      <c r="FX606" s="263"/>
      <c r="FY606" s="263"/>
      <c r="FZ606" s="263"/>
      <c r="GA606" s="263"/>
      <c r="GB606" s="263"/>
      <c r="GC606" s="263"/>
      <c r="GD606" s="263"/>
      <c r="GE606" s="263"/>
      <c r="GF606" s="263"/>
      <c r="GG606" s="263"/>
      <c r="GH606" s="263"/>
      <c r="GI606" s="263"/>
      <c r="GJ606" s="263"/>
      <c r="GK606" s="263"/>
      <c r="GL606" s="263"/>
      <c r="GM606" s="263"/>
      <c r="GN606" s="263"/>
      <c r="GO606" s="263"/>
      <c r="GP606" s="263"/>
      <c r="GQ606" s="263"/>
      <c r="GR606" s="263"/>
      <c r="GS606" s="263"/>
      <c r="GT606" s="263"/>
      <c r="GU606" s="263"/>
      <c r="GV606" s="263"/>
      <c r="GW606" s="263"/>
      <c r="GX606" s="263"/>
      <c r="GY606" s="263"/>
      <c r="GZ606" s="263"/>
      <c r="HA606" s="263"/>
      <c r="HB606" s="263"/>
      <c r="HC606" s="263"/>
      <c r="HD606" s="263"/>
      <c r="HE606" s="263"/>
      <c r="HF606" s="263"/>
      <c r="HG606" s="263"/>
      <c r="HH606" s="263"/>
      <c r="HI606" s="263"/>
      <c r="HJ606" s="263"/>
      <c r="HK606" s="263"/>
      <c r="HL606" s="263"/>
      <c r="HM606" s="263"/>
      <c r="HN606" s="263"/>
      <c r="HO606" s="263"/>
      <c r="HP606" s="263"/>
      <c r="HQ606" s="263"/>
      <c r="HR606" s="263"/>
      <c r="HS606" s="263"/>
      <c r="HT606" s="263"/>
      <c r="HU606" s="263"/>
      <c r="HV606" s="263"/>
      <c r="HW606" s="263"/>
      <c r="HX606" s="263"/>
      <c r="HY606" s="263"/>
      <c r="HZ606" s="263"/>
      <c r="IA606" s="263"/>
      <c r="IB606" s="263"/>
      <c r="IC606" s="263"/>
      <c r="ID606" s="263"/>
      <c r="IE606" s="263"/>
      <c r="IF606" s="263"/>
      <c r="IG606" s="263"/>
      <c r="IH606" s="263"/>
      <c r="II606" s="263"/>
      <c r="IJ606" s="263"/>
      <c r="IK606" s="263"/>
      <c r="IL606" s="263"/>
      <c r="IM606" s="263"/>
      <c r="IN606" s="263"/>
      <c r="IO606" s="263"/>
      <c r="IP606" s="263"/>
      <c r="IQ606" s="263"/>
      <c r="IR606" s="263"/>
      <c r="IS606" s="263"/>
      <c r="IT606" s="263"/>
      <c r="IU606" s="263"/>
      <c r="IV606" s="263"/>
      <c r="IW606" s="263"/>
      <c r="IX606" s="263"/>
      <c r="IY606" s="263"/>
      <c r="IZ606" s="263"/>
      <c r="JA606" s="263"/>
      <c r="JB606" s="263"/>
      <c r="JC606" s="263"/>
      <c r="JD606" s="263"/>
      <c r="JE606" s="263"/>
      <c r="JF606" s="263"/>
      <c r="JG606" s="263"/>
      <c r="JH606" s="263"/>
      <c r="JI606" s="263"/>
      <c r="JJ606" s="263"/>
      <c r="JK606" s="263"/>
      <c r="JL606" s="263"/>
      <c r="JM606" s="263"/>
      <c r="JN606" s="263"/>
      <c r="JO606" s="263"/>
      <c r="JP606" s="263"/>
      <c r="JQ606" s="263"/>
      <c r="JR606" s="263"/>
      <c r="JS606" s="263"/>
      <c r="JT606" s="263"/>
      <c r="JU606" s="263"/>
      <c r="JV606" s="263"/>
      <c r="JW606" s="263"/>
      <c r="JX606" s="263"/>
      <c r="JY606" s="263"/>
      <c r="JZ606" s="263"/>
      <c r="KA606" s="263"/>
      <c r="KB606" s="263"/>
      <c r="KC606" s="263"/>
      <c r="KD606" s="263"/>
      <c r="KE606" s="263"/>
      <c r="KF606" s="263"/>
      <c r="KG606" s="263"/>
      <c r="KH606" s="263"/>
      <c r="KI606" s="263"/>
      <c r="KJ606" s="263"/>
      <c r="KK606" s="263"/>
      <c r="KL606" s="263"/>
      <c r="KM606" s="263"/>
      <c r="KN606" s="263"/>
      <c r="KO606" s="263"/>
      <c r="KP606" s="263"/>
      <c r="KQ606" s="263"/>
      <c r="KR606" s="263"/>
      <c r="KS606" s="263"/>
      <c r="KT606" s="263"/>
      <c r="KU606" s="263"/>
      <c r="KV606" s="263"/>
      <c r="KW606" s="263"/>
      <c r="KX606" s="263"/>
      <c r="KY606" s="263"/>
      <c r="KZ606" s="263"/>
      <c r="LA606" s="263"/>
      <c r="LB606" s="263"/>
      <c r="LC606" s="263"/>
      <c r="LD606" s="263"/>
      <c r="LE606" s="263"/>
      <c r="LF606" s="263"/>
      <c r="LG606" s="263"/>
      <c r="LH606" s="263"/>
      <c r="LI606" s="263"/>
      <c r="LJ606" s="263"/>
      <c r="LK606" s="263"/>
      <c r="LL606" s="263"/>
      <c r="LM606" s="263"/>
      <c r="LN606" s="263"/>
      <c r="LO606" s="263"/>
      <c r="LP606" s="263"/>
      <c r="LQ606" s="263"/>
      <c r="LR606" s="263"/>
      <c r="LS606" s="263"/>
      <c r="LT606" s="263"/>
      <c r="LU606" s="263"/>
      <c r="LV606" s="263"/>
      <c r="LW606" s="263"/>
      <c r="LX606" s="263"/>
      <c r="LY606" s="263"/>
      <c r="LZ606" s="263"/>
      <c r="MA606" s="263"/>
      <c r="MB606" s="263"/>
      <c r="MC606" s="263"/>
      <c r="MD606" s="263"/>
      <c r="ME606" s="263"/>
      <c r="MF606" s="263"/>
      <c r="MG606" s="263"/>
      <c r="MH606" s="263"/>
      <c r="MI606" s="263"/>
      <c r="MJ606" s="263"/>
      <c r="MK606" s="263"/>
      <c r="ML606" s="263"/>
      <c r="MM606" s="263"/>
      <c r="MN606" s="263"/>
      <c r="MO606" s="263"/>
      <c r="MP606" s="263"/>
      <c r="MQ606" s="263"/>
      <c r="MR606" s="263"/>
      <c r="MS606" s="263"/>
      <c r="MT606" s="263"/>
      <c r="MU606" s="263"/>
      <c r="MV606" s="263"/>
      <c r="MW606" s="263"/>
      <c r="MX606" s="263"/>
      <c r="MY606" s="263"/>
      <c r="MZ606" s="263"/>
      <c r="NA606" s="263"/>
      <c r="NB606" s="263"/>
      <c r="NC606" s="263"/>
      <c r="ND606" s="263"/>
      <c r="NE606" s="263"/>
      <c r="NF606" s="263"/>
      <c r="NG606" s="263"/>
      <c r="NH606" s="263"/>
      <c r="NI606" s="263"/>
      <c r="NJ606" s="263"/>
      <c r="NK606" s="263"/>
      <c r="NL606" s="263"/>
      <c r="NM606" s="263"/>
      <c r="NN606" s="263"/>
      <c r="NO606" s="263"/>
      <c r="NP606" s="263"/>
      <c r="NQ606" s="263"/>
      <c r="NR606" s="263"/>
      <c r="NS606" s="263"/>
      <c r="NT606" s="263"/>
      <c r="NU606" s="263"/>
      <c r="NV606" s="263"/>
      <c r="NW606" s="263"/>
      <c r="NX606" s="263"/>
      <c r="NY606" s="263"/>
      <c r="NZ606" s="263"/>
      <c r="OA606" s="263"/>
      <c r="OB606" s="263"/>
      <c r="OC606" s="263"/>
      <c r="OD606" s="263"/>
      <c r="OE606" s="263"/>
      <c r="OF606" s="263"/>
      <c r="OG606" s="263"/>
      <c r="OH606" s="263"/>
      <c r="OI606" s="263"/>
      <c r="OJ606" s="263"/>
      <c r="OK606" s="263"/>
      <c r="OL606" s="263"/>
      <c r="OM606" s="263"/>
      <c r="ON606" s="263"/>
      <c r="OO606" s="263"/>
      <c r="OP606" s="263"/>
      <c r="OQ606" s="263"/>
      <c r="OR606" s="263"/>
      <c r="OS606" s="263"/>
      <c r="OT606" s="263"/>
      <c r="OU606" s="263"/>
      <c r="OV606" s="263"/>
      <c r="OW606" s="263"/>
      <c r="OX606" s="263"/>
      <c r="OY606" s="263"/>
      <c r="OZ606" s="263"/>
      <c r="PA606" s="263"/>
      <c r="PB606" s="263"/>
      <c r="PC606" s="263"/>
      <c r="PD606" s="263"/>
      <c r="PE606" s="263"/>
      <c r="PF606" s="263"/>
      <c r="PG606" s="263"/>
      <c r="PH606" s="263"/>
      <c r="PI606" s="263"/>
      <c r="PJ606" s="263"/>
      <c r="PK606" s="263"/>
      <c r="PL606" s="263"/>
      <c r="PM606" s="263"/>
      <c r="PN606" s="263"/>
      <c r="PO606" s="263"/>
      <c r="PP606" s="263"/>
      <c r="PQ606" s="263"/>
      <c r="PR606" s="263"/>
      <c r="PS606" s="263"/>
      <c r="PT606" s="263"/>
      <c r="PU606" s="263"/>
      <c r="PV606" s="263"/>
      <c r="PW606" s="263"/>
      <c r="PX606" s="263"/>
      <c r="PY606" s="263"/>
      <c r="PZ606" s="263"/>
      <c r="QA606" s="263"/>
      <c r="QB606" s="263"/>
      <c r="QC606" s="263"/>
      <c r="QD606" s="263"/>
      <c r="QE606" s="263"/>
      <c r="QF606" s="263"/>
      <c r="QG606" s="263"/>
      <c r="QH606" s="263"/>
      <c r="QI606" s="263"/>
      <c r="QJ606" s="263"/>
      <c r="QK606" s="263"/>
      <c r="QL606" s="263"/>
      <c r="QM606" s="263"/>
      <c r="QN606" s="263"/>
      <c r="QO606" s="263"/>
      <c r="QP606" s="263"/>
      <c r="QQ606" s="263"/>
      <c r="QR606" s="263"/>
      <c r="QS606" s="263"/>
      <c r="QT606" s="263"/>
      <c r="QU606" s="263"/>
      <c r="QV606" s="263"/>
      <c r="QW606" s="263"/>
      <c r="QX606" s="263"/>
      <c r="QY606" s="263"/>
      <c r="QZ606" s="263"/>
      <c r="RA606" s="263"/>
      <c r="RB606" s="263"/>
      <c r="RC606" s="263"/>
      <c r="RD606" s="263"/>
      <c r="RE606" s="263"/>
      <c r="RF606" s="263"/>
      <c r="RG606" s="263"/>
      <c r="RH606" s="263"/>
      <c r="RI606" s="263"/>
      <c r="RJ606" s="263"/>
      <c r="RK606" s="263"/>
      <c r="RL606" s="263"/>
      <c r="RM606" s="263"/>
      <c r="RN606" s="263"/>
      <c r="RO606" s="263"/>
      <c r="RP606" s="263"/>
      <c r="RQ606" s="263"/>
      <c r="RR606" s="263"/>
      <c r="RS606" s="263"/>
      <c r="RT606" s="263"/>
      <c r="RU606" s="263"/>
      <c r="RV606" s="263"/>
      <c r="RW606" s="263"/>
      <c r="RX606" s="263"/>
      <c r="RY606" s="263"/>
      <c r="RZ606" s="263"/>
      <c r="SA606" s="263"/>
      <c r="SB606" s="263"/>
      <c r="SC606" s="263"/>
      <c r="SD606" s="263"/>
      <c r="SE606" s="263"/>
      <c r="SF606" s="263"/>
      <c r="SG606" s="263"/>
      <c r="SH606" s="263"/>
      <c r="SI606" s="263"/>
      <c r="SJ606" s="263"/>
      <c r="SK606" s="263"/>
      <c r="SL606" s="263"/>
      <c r="SM606" s="263"/>
      <c r="SN606" s="263"/>
      <c r="SO606" s="263"/>
      <c r="SP606" s="263"/>
      <c r="SQ606" s="263"/>
      <c r="SR606" s="263"/>
      <c r="SS606" s="263"/>
      <c r="ST606" s="263"/>
      <c r="SU606" s="263"/>
      <c r="SV606" s="263"/>
      <c r="SW606" s="263"/>
      <c r="SX606" s="263"/>
      <c r="SY606" s="263"/>
      <c r="SZ606" s="263"/>
      <c r="TA606" s="263"/>
      <c r="TB606" s="263"/>
      <c r="TC606" s="263"/>
      <c r="TD606" s="263"/>
      <c r="TE606" s="263"/>
      <c r="TF606" s="263"/>
      <c r="TG606" s="263"/>
      <c r="TH606" s="263"/>
      <c r="TI606" s="263"/>
      <c r="TJ606" s="263"/>
      <c r="TK606" s="263"/>
      <c r="TL606" s="263"/>
      <c r="TM606" s="263"/>
      <c r="TN606" s="263"/>
      <c r="TO606" s="263"/>
      <c r="TP606" s="263"/>
      <c r="TQ606" s="263"/>
      <c r="TR606" s="263"/>
      <c r="TS606" s="263"/>
      <c r="TT606" s="263"/>
      <c r="TU606" s="263"/>
      <c r="TV606" s="263"/>
      <c r="TW606" s="263"/>
      <c r="TX606" s="263"/>
      <c r="TY606" s="263"/>
      <c r="TZ606" s="263"/>
      <c r="UA606" s="263"/>
      <c r="UB606" s="263"/>
      <c r="UC606" s="263"/>
      <c r="UD606" s="263"/>
      <c r="UE606" s="263"/>
      <c r="UF606" s="263"/>
      <c r="UG606" s="263"/>
      <c r="UH606" s="263"/>
      <c r="UI606" s="263"/>
      <c r="UJ606" s="263"/>
      <c r="UK606" s="263"/>
      <c r="UL606" s="263"/>
      <c r="UM606" s="263"/>
      <c r="UN606" s="263"/>
      <c r="UO606" s="263"/>
      <c r="UP606" s="263"/>
      <c r="UQ606" s="263"/>
      <c r="UR606" s="263"/>
      <c r="US606" s="263"/>
      <c r="UT606" s="263"/>
      <c r="UU606" s="263"/>
      <c r="UV606" s="263"/>
      <c r="UW606" s="263"/>
      <c r="UX606" s="263"/>
      <c r="UY606" s="263"/>
      <c r="UZ606" s="263"/>
      <c r="VA606" s="263"/>
      <c r="VB606" s="263"/>
      <c r="VC606" s="263"/>
      <c r="VD606" s="263"/>
      <c r="VE606" s="263"/>
      <c r="VF606" s="263"/>
      <c r="VG606" s="263"/>
      <c r="VH606" s="263"/>
      <c r="VI606" s="263"/>
      <c r="VJ606" s="263"/>
      <c r="VK606" s="263"/>
      <c r="VL606" s="263"/>
      <c r="VM606" s="263"/>
      <c r="VN606" s="263"/>
      <c r="VO606" s="263"/>
      <c r="VP606" s="263"/>
      <c r="VQ606" s="263"/>
      <c r="VR606" s="263"/>
      <c r="VS606" s="263"/>
      <c r="VT606" s="263"/>
      <c r="VU606" s="263"/>
      <c r="VV606" s="263"/>
      <c r="VW606" s="263"/>
      <c r="VX606" s="263"/>
      <c r="VY606" s="263"/>
      <c r="VZ606" s="263"/>
      <c r="WA606" s="263"/>
      <c r="WB606" s="263"/>
      <c r="WC606" s="263"/>
      <c r="WD606" s="263"/>
      <c r="WE606" s="263"/>
      <c r="WF606" s="263"/>
      <c r="WG606" s="263"/>
      <c r="WH606" s="263"/>
      <c r="WI606" s="263"/>
      <c r="WJ606" s="263"/>
      <c r="WK606" s="263"/>
      <c r="WL606" s="263"/>
      <c r="WM606" s="263"/>
      <c r="WN606" s="263"/>
      <c r="WO606" s="263"/>
      <c r="WP606" s="263"/>
      <c r="WQ606" s="263"/>
      <c r="WR606" s="263"/>
      <c r="WS606" s="263"/>
      <c r="WT606" s="263"/>
      <c r="WU606" s="263"/>
      <c r="WV606" s="263"/>
      <c r="WW606" s="263"/>
      <c r="WX606" s="263"/>
      <c r="WY606" s="263"/>
      <c r="WZ606" s="263"/>
      <c r="XA606" s="263"/>
      <c r="XB606" s="263"/>
      <c r="XC606" s="263"/>
      <c r="XD606" s="263"/>
      <c r="XE606" s="263"/>
      <c r="XF606" s="263"/>
      <c r="XG606" s="263"/>
      <c r="XH606" s="263"/>
      <c r="XI606" s="263"/>
      <c r="XJ606" s="263"/>
      <c r="XK606" s="263"/>
      <c r="XL606" s="263"/>
      <c r="XM606" s="263"/>
      <c r="XN606" s="263"/>
      <c r="XO606" s="263"/>
      <c r="XP606" s="263"/>
      <c r="XQ606" s="263"/>
      <c r="XR606" s="263"/>
      <c r="XS606" s="263"/>
      <c r="XT606" s="263"/>
      <c r="XU606" s="263"/>
      <c r="XV606" s="263"/>
      <c r="XW606" s="263"/>
      <c r="XX606" s="263"/>
      <c r="XY606" s="263"/>
      <c r="XZ606" s="263"/>
      <c r="YA606" s="263"/>
      <c r="YB606" s="263"/>
      <c r="YC606" s="263"/>
      <c r="YD606" s="263"/>
      <c r="YE606" s="263"/>
      <c r="YF606" s="263"/>
      <c r="YG606" s="263"/>
      <c r="YH606" s="263"/>
      <c r="YI606" s="263"/>
      <c r="YJ606" s="263"/>
      <c r="YK606" s="263"/>
      <c r="YL606" s="263"/>
      <c r="YM606" s="263"/>
      <c r="YN606" s="263"/>
      <c r="YO606" s="263"/>
      <c r="YP606" s="263"/>
      <c r="YQ606" s="263"/>
      <c r="YR606" s="263"/>
      <c r="YS606" s="263"/>
      <c r="YT606" s="263"/>
      <c r="YU606" s="263"/>
      <c r="YV606" s="263"/>
      <c r="YW606" s="263"/>
      <c r="YX606" s="263"/>
      <c r="YY606" s="263"/>
      <c r="YZ606" s="263"/>
      <c r="ZA606" s="263"/>
      <c r="ZB606" s="263"/>
      <c r="ZC606" s="263"/>
      <c r="ZD606" s="263"/>
      <c r="ZE606" s="263"/>
      <c r="ZF606" s="263"/>
      <c r="ZG606" s="263"/>
      <c r="ZH606" s="263"/>
      <c r="ZI606" s="263"/>
      <c r="ZJ606" s="263"/>
      <c r="ZK606" s="263"/>
      <c r="ZL606" s="263"/>
      <c r="ZM606" s="263"/>
      <c r="ZN606" s="263"/>
      <c r="ZO606" s="263"/>
      <c r="ZP606" s="263"/>
      <c r="ZQ606" s="263"/>
      <c r="ZR606" s="263"/>
      <c r="ZS606" s="263"/>
      <c r="ZT606" s="263"/>
      <c r="ZU606" s="263"/>
      <c r="ZV606" s="263"/>
      <c r="ZW606" s="263"/>
      <c r="ZX606" s="263"/>
      <c r="ZY606" s="263"/>
      <c r="ZZ606" s="263"/>
      <c r="AAA606" s="263"/>
      <c r="AAB606" s="263"/>
      <c r="AAC606" s="263"/>
      <c r="AAD606" s="263"/>
      <c r="AAE606" s="263"/>
      <c r="AAF606" s="263"/>
      <c r="AAG606" s="263"/>
      <c r="AAH606" s="263"/>
      <c r="AAI606" s="263"/>
      <c r="AAJ606" s="263"/>
      <c r="AAK606" s="263"/>
      <c r="AAL606" s="263"/>
      <c r="AAM606" s="263"/>
      <c r="AAN606" s="263"/>
      <c r="AAO606" s="263"/>
      <c r="AAP606" s="263"/>
      <c r="AAQ606" s="263"/>
      <c r="AAR606" s="263"/>
      <c r="AAS606" s="263"/>
      <c r="AAT606" s="263"/>
      <c r="AAU606" s="263"/>
      <c r="AAV606" s="263"/>
      <c r="AAW606" s="263"/>
      <c r="AAX606" s="263"/>
      <c r="AAY606" s="263"/>
      <c r="AAZ606" s="263"/>
      <c r="ABA606" s="263"/>
      <c r="ABB606" s="263"/>
      <c r="ABC606" s="263"/>
      <c r="ABD606" s="263"/>
      <c r="ABE606" s="263"/>
      <c r="ABF606" s="263"/>
      <c r="ABG606" s="263"/>
      <c r="ABH606" s="263"/>
      <c r="ABI606" s="263"/>
      <c r="ABJ606" s="263"/>
      <c r="ABK606" s="263"/>
      <c r="ABL606" s="263"/>
      <c r="ABM606" s="263"/>
      <c r="ABN606" s="263"/>
      <c r="ABO606" s="263"/>
      <c r="ABP606" s="263"/>
      <c r="ABQ606" s="263"/>
      <c r="ABR606" s="263"/>
      <c r="ABS606" s="263"/>
      <c r="ABT606" s="263"/>
      <c r="ABU606" s="263"/>
      <c r="ABV606" s="263"/>
      <c r="ABW606" s="263"/>
      <c r="ABX606" s="263"/>
      <c r="ABY606" s="263"/>
      <c r="ABZ606" s="263"/>
      <c r="ACA606" s="263"/>
      <c r="ACB606" s="263"/>
      <c r="ACC606" s="263"/>
      <c r="ACD606" s="263"/>
      <c r="ACE606" s="263"/>
      <c r="ACF606" s="263"/>
      <c r="ACG606" s="263"/>
      <c r="ACH606" s="263"/>
      <c r="ACI606" s="263"/>
      <c r="ACJ606" s="263"/>
      <c r="ACK606" s="263"/>
      <c r="ACL606" s="263"/>
      <c r="ACM606" s="263"/>
      <c r="ACN606" s="263"/>
      <c r="ACO606" s="263"/>
      <c r="ACP606" s="263"/>
      <c r="ACQ606" s="263"/>
      <c r="ACR606" s="263"/>
      <c r="ACS606" s="263"/>
      <c r="ACT606" s="263"/>
      <c r="ACU606" s="263"/>
      <c r="ACV606" s="263"/>
      <c r="ACW606" s="263"/>
      <c r="ACX606" s="263"/>
      <c r="ACY606" s="263"/>
      <c r="ACZ606" s="263"/>
      <c r="ADA606" s="263"/>
      <c r="ADB606" s="263"/>
      <c r="ADC606" s="263"/>
      <c r="ADD606" s="263"/>
      <c r="ADE606" s="263"/>
      <c r="ADF606" s="263"/>
      <c r="ADG606" s="263"/>
      <c r="ADH606" s="263"/>
      <c r="ADI606" s="263"/>
      <c r="ADJ606" s="263"/>
      <c r="ADK606" s="263"/>
      <c r="ADL606" s="263"/>
      <c r="ADM606" s="263"/>
      <c r="ADN606" s="263"/>
      <c r="ADO606" s="263"/>
      <c r="ADP606" s="263"/>
      <c r="ADQ606" s="263"/>
      <c r="ADR606" s="263"/>
      <c r="ADS606" s="263"/>
      <c r="ADT606" s="263"/>
      <c r="ADU606" s="263"/>
      <c r="ADV606" s="263"/>
      <c r="ADW606" s="263"/>
      <c r="ADX606" s="263"/>
      <c r="ADY606" s="263"/>
      <c r="ADZ606" s="263"/>
      <c r="AEA606" s="263"/>
      <c r="AEB606" s="263"/>
      <c r="AEC606" s="263"/>
      <c r="AED606" s="263"/>
      <c r="AEE606" s="263"/>
      <c r="AEF606" s="263"/>
      <c r="AEG606" s="263"/>
      <c r="AEH606" s="263"/>
      <c r="AEI606" s="263"/>
      <c r="AEJ606" s="263"/>
      <c r="AEK606" s="263"/>
      <c r="AEL606" s="263"/>
      <c r="AEM606" s="263"/>
      <c r="AEN606" s="263"/>
      <c r="AEO606" s="263"/>
      <c r="AEP606" s="263"/>
      <c r="AEQ606" s="263"/>
      <c r="AER606" s="263"/>
      <c r="AES606" s="263"/>
      <c r="AET606" s="263"/>
      <c r="AEU606" s="263"/>
      <c r="AEV606" s="263"/>
      <c r="AEW606" s="263"/>
      <c r="AEX606" s="263"/>
      <c r="AEY606" s="263"/>
      <c r="AEZ606" s="263"/>
      <c r="AFA606" s="263"/>
      <c r="AFB606" s="263"/>
      <c r="AFC606" s="263"/>
      <c r="AFD606" s="263"/>
      <c r="AFE606" s="263"/>
      <c r="AFF606" s="263"/>
      <c r="AFG606" s="263"/>
      <c r="AFH606" s="263"/>
      <c r="AFI606" s="263"/>
      <c r="AFJ606" s="263"/>
      <c r="AFK606" s="263"/>
      <c r="AFL606" s="263"/>
      <c r="AFM606" s="263"/>
      <c r="AFN606" s="263"/>
      <c r="AFO606" s="263"/>
      <c r="AFP606" s="263"/>
      <c r="AFQ606" s="263"/>
      <c r="AFR606" s="263"/>
      <c r="AFS606" s="263"/>
      <c r="AFT606" s="263"/>
      <c r="AFU606" s="263"/>
      <c r="AFV606" s="263"/>
      <c r="AFW606" s="263"/>
      <c r="AFX606" s="263"/>
      <c r="AFY606" s="263"/>
      <c r="AFZ606" s="263"/>
      <c r="AGA606" s="263"/>
      <c r="AGB606" s="263"/>
      <c r="AGC606" s="263"/>
      <c r="AGD606" s="263"/>
      <c r="AGE606" s="263"/>
      <c r="AGF606" s="263"/>
      <c r="AGG606" s="263"/>
      <c r="AGH606" s="263"/>
      <c r="AGI606" s="263"/>
      <c r="AGJ606" s="263"/>
      <c r="AGK606" s="263"/>
      <c r="AGL606" s="263"/>
      <c r="AGM606" s="263"/>
      <c r="AGN606" s="263"/>
      <c r="AGO606" s="263"/>
      <c r="AGP606" s="263"/>
      <c r="AGQ606" s="263"/>
      <c r="AGR606" s="263"/>
      <c r="AGS606" s="263"/>
      <c r="AGT606" s="263"/>
      <c r="AGU606" s="263"/>
      <c r="AGV606" s="263"/>
      <c r="AGW606" s="263"/>
      <c r="AGX606" s="263"/>
      <c r="AGY606" s="263"/>
      <c r="AGZ606" s="263"/>
      <c r="AHA606" s="263"/>
      <c r="AHB606" s="263"/>
      <c r="AHC606" s="263"/>
      <c r="AHD606" s="263"/>
      <c r="AHE606" s="263"/>
      <c r="AHF606" s="263"/>
      <c r="AHG606" s="263"/>
      <c r="AHH606" s="263"/>
      <c r="AHI606" s="263"/>
      <c r="AHJ606" s="263"/>
      <c r="AHK606" s="263"/>
      <c r="AHL606" s="263"/>
      <c r="AHM606" s="263"/>
      <c r="AHN606" s="263"/>
      <c r="AHO606" s="263"/>
      <c r="AHP606" s="263"/>
      <c r="AHQ606" s="263"/>
      <c r="AHR606" s="263"/>
      <c r="AHS606" s="263"/>
      <c r="AHT606" s="263"/>
      <c r="AHU606" s="263"/>
      <c r="AHV606" s="263"/>
      <c r="AHW606" s="263"/>
      <c r="AHX606" s="263"/>
      <c r="AHY606" s="263"/>
      <c r="AHZ606" s="263"/>
      <c r="AIA606" s="263"/>
      <c r="AIB606" s="263"/>
      <c r="AIC606" s="263"/>
      <c r="AID606" s="263"/>
      <c r="AIE606" s="263"/>
      <c r="AIF606" s="263"/>
      <c r="AIG606" s="263"/>
      <c r="AIH606" s="263"/>
      <c r="AII606" s="263"/>
      <c r="AIJ606" s="263"/>
      <c r="AIK606" s="263"/>
      <c r="AIL606" s="263"/>
      <c r="AIM606" s="263"/>
      <c r="AIN606" s="263"/>
      <c r="AIO606" s="263"/>
      <c r="AIP606" s="263"/>
      <c r="AIQ606" s="263"/>
      <c r="AIR606" s="263"/>
      <c r="AIS606" s="263"/>
      <c r="AIT606" s="263"/>
      <c r="AIU606" s="263"/>
      <c r="AIV606" s="263"/>
      <c r="AIW606" s="263"/>
      <c r="AIX606" s="263"/>
      <c r="AIY606" s="263"/>
      <c r="AIZ606" s="263"/>
      <c r="AJA606" s="263"/>
      <c r="AJB606" s="263"/>
      <c r="AJC606" s="263"/>
      <c r="AJD606" s="263"/>
      <c r="AJE606" s="263"/>
      <c r="AJF606" s="263"/>
      <c r="AJG606" s="263"/>
      <c r="AJH606" s="263"/>
      <c r="AJI606" s="263"/>
      <c r="AJJ606" s="263"/>
      <c r="AJK606" s="263"/>
      <c r="AJL606" s="263"/>
      <c r="AJM606" s="263"/>
      <c r="AJN606" s="263"/>
      <c r="AJO606" s="263"/>
      <c r="AJP606" s="263"/>
      <c r="AJQ606" s="263"/>
      <c r="AJR606" s="263"/>
      <c r="AJS606" s="263"/>
      <c r="AJT606" s="263"/>
      <c r="AJU606" s="263"/>
      <c r="AJV606" s="263"/>
      <c r="AJW606" s="263"/>
      <c r="AJX606" s="263"/>
      <c r="AJY606" s="263"/>
      <c r="AJZ606" s="263"/>
      <c r="AKA606" s="263"/>
      <c r="AKB606" s="263"/>
      <c r="AKC606" s="263"/>
      <c r="AKD606" s="263"/>
      <c r="AKE606" s="263"/>
      <c r="AKF606" s="263"/>
      <c r="AKG606" s="263"/>
      <c r="AKH606" s="263"/>
      <c r="AKI606" s="263"/>
      <c r="AKJ606" s="263"/>
      <c r="AKK606" s="263"/>
      <c r="AKL606" s="263"/>
      <c r="AKM606" s="263"/>
      <c r="AKN606" s="263"/>
      <c r="AKO606" s="263"/>
      <c r="AKP606" s="263"/>
      <c r="AKQ606" s="263"/>
      <c r="AKR606" s="263"/>
      <c r="AKS606" s="263"/>
      <c r="AKT606" s="263"/>
      <c r="AKU606" s="263"/>
      <c r="AKV606" s="263"/>
      <c r="AKW606" s="263"/>
      <c r="AKX606" s="263"/>
      <c r="AKY606" s="263"/>
      <c r="AKZ606" s="263"/>
      <c r="ALA606" s="263"/>
      <c r="ALB606" s="263"/>
      <c r="ALC606" s="263"/>
      <c r="ALD606" s="263"/>
      <c r="ALE606" s="263"/>
      <c r="ALF606" s="263"/>
      <c r="ALG606" s="263"/>
      <c r="ALH606" s="263"/>
      <c r="ALI606" s="263"/>
      <c r="ALJ606" s="263"/>
      <c r="ALK606" s="263"/>
      <c r="ALL606" s="263"/>
      <c r="ALM606" s="263"/>
      <c r="ALN606" s="263"/>
      <c r="ALO606" s="263"/>
      <c r="ALP606" s="263"/>
      <c r="ALQ606" s="263"/>
      <c r="ALR606" s="263"/>
      <c r="ALS606" s="263"/>
      <c r="ALT606" s="263"/>
      <c r="ALU606" s="263"/>
      <c r="ALV606" s="263"/>
      <c r="ALW606" s="263"/>
      <c r="ALX606" s="263"/>
      <c r="ALY606" s="263"/>
      <c r="ALZ606" s="263"/>
      <c r="AMA606" s="263"/>
      <c r="AMB606" s="263"/>
      <c r="AMC606" s="263"/>
      <c r="AMD606" s="263"/>
      <c r="AME606" s="263"/>
      <c r="AMF606" s="263"/>
      <c r="AMG606" s="263"/>
      <c r="AMH606" s="263"/>
      <c r="AMI606" s="263"/>
      <c r="AMJ606" s="263"/>
      <c r="AMK606" s="263"/>
      <c r="AML606" s="263"/>
      <c r="AMM606" s="263"/>
      <c r="AMN606" s="263"/>
      <c r="AMO606" s="263"/>
      <c r="AMP606" s="263"/>
      <c r="AMQ606" s="263"/>
      <c r="AMR606" s="263"/>
      <c r="AMS606" s="263"/>
      <c r="AMT606" s="263"/>
      <c r="AMU606" s="263"/>
      <c r="AMV606" s="263"/>
      <c r="AMW606" s="263"/>
      <c r="AMX606" s="263"/>
      <c r="AMY606" s="263"/>
      <c r="AMZ606" s="263"/>
      <c r="ANA606" s="263"/>
      <c r="ANB606" s="263"/>
      <c r="ANC606" s="263"/>
      <c r="AND606" s="263"/>
      <c r="ANE606" s="263"/>
      <c r="ANF606" s="263"/>
      <c r="ANG606" s="263"/>
      <c r="ANH606" s="263"/>
      <c r="ANI606" s="263"/>
      <c r="ANJ606" s="263"/>
      <c r="ANK606" s="263"/>
      <c r="ANL606" s="263"/>
      <c r="ANM606" s="263"/>
      <c r="ANN606" s="263"/>
      <c r="ANO606" s="263"/>
      <c r="ANP606" s="263"/>
      <c r="ANQ606" s="263"/>
      <c r="ANR606" s="263"/>
      <c r="ANS606" s="263"/>
      <c r="ANT606" s="263"/>
      <c r="ANU606" s="263"/>
      <c r="ANV606" s="263"/>
      <c r="ANW606" s="263"/>
      <c r="ANX606" s="263"/>
      <c r="ANY606" s="263"/>
      <c r="ANZ606" s="263"/>
      <c r="AOA606" s="263"/>
      <c r="AOB606" s="263"/>
      <c r="AOC606" s="263"/>
      <c r="AOD606" s="263"/>
      <c r="AOE606" s="263"/>
      <c r="AOF606" s="263"/>
      <c r="AOG606" s="263"/>
      <c r="AOH606" s="263"/>
      <c r="AOI606" s="263"/>
      <c r="AOJ606" s="263"/>
      <c r="AOK606" s="263"/>
      <c r="AOL606" s="263"/>
      <c r="AOM606" s="263"/>
      <c r="AON606" s="263"/>
      <c r="AOO606" s="263"/>
      <c r="AOP606" s="263"/>
      <c r="AOQ606" s="263"/>
      <c r="AOR606" s="263"/>
      <c r="AOS606" s="263"/>
      <c r="AOT606" s="263"/>
      <c r="AOU606" s="263"/>
    </row>
    <row r="607" spans="1:1087" s="264" customFormat="1">
      <c r="A607" s="332"/>
      <c r="B607" s="328"/>
      <c r="C607" s="292"/>
      <c r="D607" s="292"/>
      <c r="E607" s="292"/>
      <c r="F607" s="333"/>
      <c r="G607" s="334"/>
      <c r="H607" s="334"/>
      <c r="I607" s="335"/>
      <c r="J607" s="292"/>
      <c r="K607" s="336"/>
      <c r="L607" s="292"/>
      <c r="N607" s="263"/>
      <c r="O607" s="263"/>
      <c r="P607" s="263"/>
      <c r="Q607" s="263"/>
      <c r="R607" s="263"/>
      <c r="S607" s="263"/>
      <c r="T607" s="263"/>
      <c r="U607" s="263"/>
      <c r="V607" s="263"/>
      <c r="W607" s="263"/>
      <c r="X607" s="263"/>
      <c r="Y607" s="263"/>
      <c r="Z607" s="263"/>
      <c r="AA607" s="263"/>
      <c r="AB607" s="263"/>
      <c r="AC607" s="263"/>
      <c r="AD607" s="263"/>
      <c r="AE607" s="263"/>
      <c r="AF607" s="263"/>
      <c r="AG607" s="263"/>
      <c r="AH607" s="263"/>
      <c r="AI607" s="263"/>
      <c r="AJ607" s="263"/>
      <c r="AK607" s="263"/>
      <c r="AL607" s="263"/>
      <c r="AM607" s="263"/>
      <c r="AN607" s="263"/>
      <c r="AO607" s="263"/>
      <c r="AP607" s="263"/>
      <c r="AQ607" s="263"/>
      <c r="AR607" s="263"/>
      <c r="AS607" s="263"/>
      <c r="AT607" s="263"/>
      <c r="AU607" s="263"/>
      <c r="AV607" s="263"/>
      <c r="AW607" s="263"/>
      <c r="AX607" s="263"/>
      <c r="AY607" s="263"/>
      <c r="AZ607" s="263"/>
      <c r="BA607" s="263"/>
      <c r="BB607" s="263"/>
      <c r="BC607" s="263"/>
      <c r="BD607" s="263"/>
      <c r="BE607" s="263"/>
      <c r="BF607" s="263"/>
      <c r="BG607" s="263"/>
      <c r="BH607" s="263"/>
      <c r="BI607" s="263"/>
      <c r="BJ607" s="263"/>
      <c r="BK607" s="263"/>
      <c r="BL607" s="263"/>
      <c r="BM607" s="263"/>
      <c r="BN607" s="263"/>
      <c r="BO607" s="263"/>
      <c r="BP607" s="263"/>
      <c r="BQ607" s="263"/>
      <c r="BR607" s="263"/>
      <c r="BS607" s="263"/>
      <c r="BT607" s="263"/>
      <c r="BU607" s="263"/>
      <c r="BV607" s="263"/>
      <c r="BW607" s="263"/>
      <c r="BX607" s="263"/>
      <c r="BY607" s="263"/>
      <c r="BZ607" s="263"/>
      <c r="CA607" s="263"/>
      <c r="CB607" s="263"/>
      <c r="CC607" s="263"/>
      <c r="CD607" s="263"/>
      <c r="CE607" s="263"/>
      <c r="CF607" s="263"/>
      <c r="CG607" s="263"/>
      <c r="CH607" s="263"/>
      <c r="CI607" s="263"/>
      <c r="CJ607" s="263"/>
      <c r="CK607" s="263"/>
      <c r="CL607" s="263"/>
      <c r="CM607" s="263"/>
      <c r="CN607" s="263"/>
      <c r="CO607" s="263"/>
      <c r="CP607" s="263"/>
      <c r="CQ607" s="263"/>
      <c r="CR607" s="263"/>
      <c r="CS607" s="263"/>
      <c r="CT607" s="263"/>
      <c r="CU607" s="263"/>
      <c r="CV607" s="263"/>
      <c r="CW607" s="263"/>
      <c r="CX607" s="263"/>
      <c r="CY607" s="263"/>
      <c r="CZ607" s="263"/>
      <c r="DA607" s="263"/>
      <c r="DB607" s="263"/>
      <c r="DC607" s="263"/>
      <c r="DD607" s="263"/>
      <c r="DE607" s="263"/>
      <c r="DF607" s="263"/>
      <c r="DG607" s="263"/>
      <c r="DH607" s="263"/>
      <c r="DI607" s="263"/>
      <c r="DJ607" s="263"/>
      <c r="DK607" s="263"/>
      <c r="DL607" s="263"/>
      <c r="DM607" s="263"/>
      <c r="DN607" s="263"/>
      <c r="DO607" s="263"/>
      <c r="DP607" s="263"/>
      <c r="DQ607" s="263"/>
      <c r="DR607" s="263"/>
      <c r="DS607" s="263"/>
      <c r="DT607" s="263"/>
      <c r="DU607" s="263"/>
      <c r="DV607" s="263"/>
      <c r="DW607" s="263"/>
      <c r="DX607" s="263"/>
      <c r="DY607" s="263"/>
      <c r="DZ607" s="263"/>
      <c r="EA607" s="263"/>
      <c r="EB607" s="263"/>
      <c r="EC607" s="263"/>
      <c r="ED607" s="263"/>
      <c r="EE607" s="263"/>
      <c r="EF607" s="263"/>
      <c r="EG607" s="263"/>
      <c r="EH607" s="263"/>
      <c r="EI607" s="263"/>
      <c r="EJ607" s="263"/>
      <c r="EK607" s="263"/>
      <c r="EL607" s="263"/>
      <c r="EM607" s="263"/>
      <c r="EN607" s="263"/>
      <c r="EO607" s="263"/>
      <c r="EP607" s="263"/>
      <c r="EQ607" s="263"/>
      <c r="ER607" s="263"/>
      <c r="ES607" s="263"/>
      <c r="ET607" s="263"/>
      <c r="EU607" s="263"/>
      <c r="EV607" s="263"/>
      <c r="EW607" s="263"/>
      <c r="EX607" s="263"/>
      <c r="EY607" s="263"/>
      <c r="EZ607" s="263"/>
      <c r="FA607" s="263"/>
      <c r="FB607" s="263"/>
      <c r="FC607" s="263"/>
      <c r="FD607" s="263"/>
      <c r="FE607" s="263"/>
      <c r="FF607" s="263"/>
      <c r="FG607" s="263"/>
      <c r="FH607" s="263"/>
      <c r="FI607" s="263"/>
      <c r="FJ607" s="263"/>
      <c r="FK607" s="263"/>
      <c r="FL607" s="263"/>
      <c r="FM607" s="263"/>
      <c r="FN607" s="263"/>
      <c r="FO607" s="263"/>
      <c r="FP607" s="263"/>
      <c r="FQ607" s="263"/>
      <c r="FR607" s="263"/>
      <c r="FS607" s="263"/>
      <c r="FT607" s="263"/>
      <c r="FU607" s="263"/>
      <c r="FV607" s="263"/>
      <c r="FW607" s="263"/>
      <c r="FX607" s="263"/>
      <c r="FY607" s="263"/>
      <c r="FZ607" s="263"/>
      <c r="GA607" s="263"/>
      <c r="GB607" s="263"/>
      <c r="GC607" s="263"/>
      <c r="GD607" s="263"/>
      <c r="GE607" s="263"/>
      <c r="GF607" s="263"/>
      <c r="GG607" s="263"/>
      <c r="GH607" s="263"/>
      <c r="GI607" s="263"/>
      <c r="GJ607" s="263"/>
      <c r="GK607" s="263"/>
      <c r="GL607" s="263"/>
      <c r="GM607" s="263"/>
      <c r="GN607" s="263"/>
      <c r="GO607" s="263"/>
      <c r="GP607" s="263"/>
      <c r="GQ607" s="263"/>
      <c r="GR607" s="263"/>
      <c r="GS607" s="263"/>
      <c r="GT607" s="263"/>
      <c r="GU607" s="263"/>
      <c r="GV607" s="263"/>
      <c r="GW607" s="263"/>
      <c r="GX607" s="263"/>
      <c r="GY607" s="263"/>
      <c r="GZ607" s="263"/>
      <c r="HA607" s="263"/>
      <c r="HB607" s="263"/>
      <c r="HC607" s="263"/>
      <c r="HD607" s="263"/>
      <c r="HE607" s="263"/>
      <c r="HF607" s="263"/>
      <c r="HG607" s="263"/>
      <c r="HH607" s="263"/>
      <c r="HI607" s="263"/>
      <c r="HJ607" s="263"/>
      <c r="HK607" s="263"/>
      <c r="HL607" s="263"/>
      <c r="HM607" s="263"/>
      <c r="HN607" s="263"/>
      <c r="HO607" s="263"/>
      <c r="HP607" s="263"/>
      <c r="HQ607" s="263"/>
      <c r="HR607" s="263"/>
      <c r="HS607" s="263"/>
      <c r="HT607" s="263"/>
      <c r="HU607" s="263"/>
      <c r="HV607" s="263"/>
      <c r="HW607" s="263"/>
      <c r="HX607" s="263"/>
      <c r="HY607" s="263"/>
      <c r="HZ607" s="263"/>
      <c r="IA607" s="263"/>
      <c r="IB607" s="263"/>
      <c r="IC607" s="263"/>
      <c r="ID607" s="263"/>
      <c r="IE607" s="263"/>
      <c r="IF607" s="263"/>
      <c r="IG607" s="263"/>
      <c r="IH607" s="263"/>
      <c r="II607" s="263"/>
      <c r="IJ607" s="263"/>
      <c r="IK607" s="263"/>
      <c r="IL607" s="263"/>
      <c r="IM607" s="263"/>
      <c r="IN607" s="263"/>
      <c r="IO607" s="263"/>
      <c r="IP607" s="263"/>
      <c r="IQ607" s="263"/>
      <c r="IR607" s="263"/>
      <c r="IS607" s="263"/>
      <c r="IT607" s="263"/>
      <c r="IU607" s="263"/>
      <c r="IV607" s="263"/>
      <c r="IW607" s="263"/>
      <c r="IX607" s="263"/>
      <c r="IY607" s="263"/>
      <c r="IZ607" s="263"/>
      <c r="JA607" s="263"/>
      <c r="JB607" s="263"/>
      <c r="JC607" s="263"/>
      <c r="JD607" s="263"/>
      <c r="JE607" s="263"/>
      <c r="JF607" s="263"/>
      <c r="JG607" s="263"/>
      <c r="JH607" s="263"/>
      <c r="JI607" s="263"/>
      <c r="JJ607" s="263"/>
      <c r="JK607" s="263"/>
      <c r="JL607" s="263"/>
      <c r="JM607" s="263"/>
      <c r="JN607" s="263"/>
      <c r="JO607" s="263"/>
      <c r="JP607" s="263"/>
      <c r="JQ607" s="263"/>
      <c r="JR607" s="263"/>
      <c r="JS607" s="263"/>
      <c r="JT607" s="263"/>
      <c r="JU607" s="263"/>
      <c r="JV607" s="263"/>
      <c r="JW607" s="263"/>
      <c r="JX607" s="263"/>
      <c r="JY607" s="263"/>
      <c r="JZ607" s="263"/>
      <c r="KA607" s="263"/>
      <c r="KB607" s="263"/>
      <c r="KC607" s="263"/>
      <c r="KD607" s="263"/>
      <c r="KE607" s="263"/>
      <c r="KF607" s="263"/>
      <c r="KG607" s="263"/>
      <c r="KH607" s="263"/>
      <c r="KI607" s="263"/>
      <c r="KJ607" s="263"/>
      <c r="KK607" s="263"/>
      <c r="KL607" s="263"/>
      <c r="KM607" s="263"/>
      <c r="KN607" s="263"/>
      <c r="KO607" s="263"/>
      <c r="KP607" s="263"/>
      <c r="KQ607" s="263"/>
      <c r="KR607" s="263"/>
      <c r="KS607" s="263"/>
      <c r="KT607" s="263"/>
      <c r="KU607" s="263"/>
      <c r="KV607" s="263"/>
      <c r="KW607" s="263"/>
      <c r="KX607" s="263"/>
      <c r="KY607" s="263"/>
      <c r="KZ607" s="263"/>
      <c r="LA607" s="263"/>
      <c r="LB607" s="263"/>
      <c r="LC607" s="263"/>
      <c r="LD607" s="263"/>
      <c r="LE607" s="263"/>
      <c r="LF607" s="263"/>
      <c r="LG607" s="263"/>
      <c r="LH607" s="263"/>
      <c r="LI607" s="263"/>
      <c r="LJ607" s="263"/>
      <c r="LK607" s="263"/>
      <c r="LL607" s="263"/>
      <c r="LM607" s="263"/>
      <c r="LN607" s="263"/>
      <c r="LO607" s="263"/>
      <c r="LP607" s="263"/>
      <c r="LQ607" s="263"/>
      <c r="LR607" s="263"/>
      <c r="LS607" s="263"/>
      <c r="LT607" s="263"/>
      <c r="LU607" s="263"/>
      <c r="LV607" s="263"/>
      <c r="LW607" s="263"/>
      <c r="LX607" s="263"/>
      <c r="LY607" s="263"/>
      <c r="LZ607" s="263"/>
      <c r="MA607" s="263"/>
      <c r="MB607" s="263"/>
      <c r="MC607" s="263"/>
      <c r="MD607" s="263"/>
      <c r="ME607" s="263"/>
      <c r="MF607" s="263"/>
      <c r="MG607" s="263"/>
      <c r="MH607" s="263"/>
      <c r="MI607" s="263"/>
      <c r="MJ607" s="263"/>
      <c r="MK607" s="263"/>
      <c r="ML607" s="263"/>
      <c r="MM607" s="263"/>
      <c r="MN607" s="263"/>
      <c r="MO607" s="263"/>
      <c r="MP607" s="263"/>
      <c r="MQ607" s="263"/>
      <c r="MR607" s="263"/>
      <c r="MS607" s="263"/>
      <c r="MT607" s="263"/>
      <c r="MU607" s="263"/>
      <c r="MV607" s="263"/>
      <c r="MW607" s="263"/>
      <c r="MX607" s="263"/>
      <c r="MY607" s="263"/>
      <c r="MZ607" s="263"/>
      <c r="NA607" s="263"/>
      <c r="NB607" s="263"/>
      <c r="NC607" s="263"/>
      <c r="ND607" s="263"/>
      <c r="NE607" s="263"/>
      <c r="NF607" s="263"/>
      <c r="NG607" s="263"/>
      <c r="NH607" s="263"/>
      <c r="NI607" s="263"/>
      <c r="NJ607" s="263"/>
      <c r="NK607" s="263"/>
      <c r="NL607" s="263"/>
      <c r="NM607" s="263"/>
      <c r="NN607" s="263"/>
      <c r="NO607" s="263"/>
      <c r="NP607" s="263"/>
      <c r="NQ607" s="263"/>
      <c r="NR607" s="263"/>
      <c r="NS607" s="263"/>
      <c r="NT607" s="263"/>
      <c r="NU607" s="263"/>
      <c r="NV607" s="263"/>
      <c r="NW607" s="263"/>
      <c r="NX607" s="263"/>
      <c r="NY607" s="263"/>
      <c r="NZ607" s="263"/>
      <c r="OA607" s="263"/>
      <c r="OB607" s="263"/>
      <c r="OC607" s="263"/>
      <c r="OD607" s="263"/>
      <c r="OE607" s="263"/>
      <c r="OF607" s="263"/>
      <c r="OG607" s="263"/>
      <c r="OH607" s="263"/>
      <c r="OI607" s="263"/>
      <c r="OJ607" s="263"/>
      <c r="OK607" s="263"/>
      <c r="OL607" s="263"/>
      <c r="OM607" s="263"/>
      <c r="ON607" s="263"/>
      <c r="OO607" s="263"/>
      <c r="OP607" s="263"/>
      <c r="OQ607" s="263"/>
      <c r="OR607" s="263"/>
      <c r="OS607" s="263"/>
      <c r="OT607" s="263"/>
      <c r="OU607" s="263"/>
      <c r="OV607" s="263"/>
      <c r="OW607" s="263"/>
      <c r="OX607" s="263"/>
      <c r="OY607" s="263"/>
      <c r="OZ607" s="263"/>
      <c r="PA607" s="263"/>
      <c r="PB607" s="263"/>
      <c r="PC607" s="263"/>
      <c r="PD607" s="263"/>
      <c r="PE607" s="263"/>
      <c r="PF607" s="263"/>
      <c r="PG607" s="263"/>
      <c r="PH607" s="263"/>
      <c r="PI607" s="263"/>
      <c r="PJ607" s="263"/>
      <c r="PK607" s="263"/>
      <c r="PL607" s="263"/>
      <c r="PM607" s="263"/>
      <c r="PN607" s="263"/>
      <c r="PO607" s="263"/>
      <c r="PP607" s="263"/>
      <c r="PQ607" s="263"/>
      <c r="PR607" s="263"/>
      <c r="PS607" s="263"/>
      <c r="PT607" s="263"/>
      <c r="PU607" s="263"/>
      <c r="PV607" s="263"/>
      <c r="PW607" s="263"/>
      <c r="PX607" s="263"/>
      <c r="PY607" s="263"/>
      <c r="PZ607" s="263"/>
      <c r="QA607" s="263"/>
      <c r="QB607" s="263"/>
      <c r="QC607" s="263"/>
      <c r="QD607" s="263"/>
      <c r="QE607" s="263"/>
      <c r="QF607" s="263"/>
      <c r="QG607" s="263"/>
      <c r="QH607" s="263"/>
      <c r="QI607" s="263"/>
      <c r="QJ607" s="263"/>
      <c r="QK607" s="263"/>
      <c r="QL607" s="263"/>
      <c r="QM607" s="263"/>
      <c r="QN607" s="263"/>
      <c r="QO607" s="263"/>
      <c r="QP607" s="263"/>
      <c r="QQ607" s="263"/>
      <c r="QR607" s="263"/>
      <c r="QS607" s="263"/>
      <c r="QT607" s="263"/>
      <c r="QU607" s="263"/>
      <c r="QV607" s="263"/>
      <c r="QW607" s="263"/>
      <c r="QX607" s="263"/>
      <c r="QY607" s="263"/>
      <c r="QZ607" s="263"/>
      <c r="RA607" s="263"/>
      <c r="RB607" s="263"/>
      <c r="RC607" s="263"/>
      <c r="RD607" s="263"/>
      <c r="RE607" s="263"/>
      <c r="RF607" s="263"/>
      <c r="RG607" s="263"/>
      <c r="RH607" s="263"/>
      <c r="RI607" s="263"/>
      <c r="RJ607" s="263"/>
      <c r="RK607" s="263"/>
      <c r="RL607" s="263"/>
      <c r="RM607" s="263"/>
      <c r="RN607" s="263"/>
      <c r="RO607" s="263"/>
      <c r="RP607" s="263"/>
      <c r="RQ607" s="263"/>
      <c r="RR607" s="263"/>
      <c r="RS607" s="263"/>
      <c r="RT607" s="263"/>
      <c r="RU607" s="263"/>
      <c r="RV607" s="263"/>
      <c r="RW607" s="263"/>
      <c r="RX607" s="263"/>
      <c r="RY607" s="263"/>
      <c r="RZ607" s="263"/>
      <c r="SA607" s="263"/>
      <c r="SB607" s="263"/>
      <c r="SC607" s="263"/>
      <c r="SD607" s="263"/>
      <c r="SE607" s="263"/>
      <c r="SF607" s="263"/>
      <c r="SG607" s="263"/>
      <c r="SH607" s="263"/>
      <c r="SI607" s="263"/>
      <c r="SJ607" s="263"/>
      <c r="SK607" s="263"/>
      <c r="SL607" s="263"/>
      <c r="SM607" s="263"/>
      <c r="SN607" s="263"/>
      <c r="SO607" s="263"/>
      <c r="SP607" s="263"/>
      <c r="SQ607" s="263"/>
      <c r="SR607" s="263"/>
      <c r="SS607" s="263"/>
      <c r="ST607" s="263"/>
      <c r="SU607" s="263"/>
      <c r="SV607" s="263"/>
      <c r="SW607" s="263"/>
      <c r="SX607" s="263"/>
      <c r="SY607" s="263"/>
      <c r="SZ607" s="263"/>
      <c r="TA607" s="263"/>
      <c r="TB607" s="263"/>
      <c r="TC607" s="263"/>
      <c r="TD607" s="263"/>
      <c r="TE607" s="263"/>
      <c r="TF607" s="263"/>
      <c r="TG607" s="263"/>
      <c r="TH607" s="263"/>
      <c r="TI607" s="263"/>
      <c r="TJ607" s="263"/>
      <c r="TK607" s="263"/>
      <c r="TL607" s="263"/>
      <c r="TM607" s="263"/>
      <c r="TN607" s="263"/>
      <c r="TO607" s="263"/>
      <c r="TP607" s="263"/>
      <c r="TQ607" s="263"/>
      <c r="TR607" s="263"/>
      <c r="TS607" s="263"/>
      <c r="TT607" s="263"/>
      <c r="TU607" s="263"/>
      <c r="TV607" s="263"/>
      <c r="TW607" s="263"/>
      <c r="TX607" s="263"/>
      <c r="TY607" s="263"/>
      <c r="TZ607" s="263"/>
      <c r="UA607" s="263"/>
      <c r="UB607" s="263"/>
      <c r="UC607" s="263"/>
      <c r="UD607" s="263"/>
      <c r="UE607" s="263"/>
      <c r="UF607" s="263"/>
      <c r="UG607" s="263"/>
      <c r="UH607" s="263"/>
      <c r="UI607" s="263"/>
      <c r="UJ607" s="263"/>
      <c r="UK607" s="263"/>
      <c r="UL607" s="263"/>
      <c r="UM607" s="263"/>
      <c r="UN607" s="263"/>
      <c r="UO607" s="263"/>
      <c r="UP607" s="263"/>
      <c r="UQ607" s="263"/>
      <c r="UR607" s="263"/>
      <c r="US607" s="263"/>
      <c r="UT607" s="263"/>
      <c r="UU607" s="263"/>
      <c r="UV607" s="263"/>
      <c r="UW607" s="263"/>
      <c r="UX607" s="263"/>
      <c r="UY607" s="263"/>
      <c r="UZ607" s="263"/>
      <c r="VA607" s="263"/>
      <c r="VB607" s="263"/>
      <c r="VC607" s="263"/>
      <c r="VD607" s="263"/>
      <c r="VE607" s="263"/>
      <c r="VF607" s="263"/>
      <c r="VG607" s="263"/>
      <c r="VH607" s="263"/>
      <c r="VI607" s="263"/>
      <c r="VJ607" s="263"/>
      <c r="VK607" s="263"/>
      <c r="VL607" s="263"/>
      <c r="VM607" s="263"/>
      <c r="VN607" s="263"/>
      <c r="VO607" s="263"/>
      <c r="VP607" s="263"/>
      <c r="VQ607" s="263"/>
      <c r="VR607" s="263"/>
      <c r="VS607" s="263"/>
      <c r="VT607" s="263"/>
      <c r="VU607" s="263"/>
      <c r="VV607" s="263"/>
      <c r="VW607" s="263"/>
      <c r="VX607" s="263"/>
      <c r="VY607" s="263"/>
      <c r="VZ607" s="263"/>
      <c r="WA607" s="263"/>
      <c r="WB607" s="263"/>
      <c r="WC607" s="263"/>
      <c r="WD607" s="263"/>
      <c r="WE607" s="263"/>
      <c r="WF607" s="263"/>
      <c r="WG607" s="263"/>
      <c r="WH607" s="263"/>
      <c r="WI607" s="263"/>
      <c r="WJ607" s="263"/>
      <c r="WK607" s="263"/>
      <c r="WL607" s="263"/>
      <c r="WM607" s="263"/>
      <c r="WN607" s="263"/>
      <c r="WO607" s="263"/>
      <c r="WP607" s="263"/>
      <c r="WQ607" s="263"/>
      <c r="WR607" s="263"/>
      <c r="WS607" s="263"/>
      <c r="WT607" s="263"/>
      <c r="WU607" s="263"/>
      <c r="WV607" s="263"/>
      <c r="WW607" s="263"/>
      <c r="WX607" s="263"/>
      <c r="WY607" s="263"/>
      <c r="WZ607" s="263"/>
      <c r="XA607" s="263"/>
      <c r="XB607" s="263"/>
      <c r="XC607" s="263"/>
      <c r="XD607" s="263"/>
      <c r="XE607" s="263"/>
      <c r="XF607" s="263"/>
      <c r="XG607" s="263"/>
      <c r="XH607" s="263"/>
      <c r="XI607" s="263"/>
      <c r="XJ607" s="263"/>
      <c r="XK607" s="263"/>
      <c r="XL607" s="263"/>
      <c r="XM607" s="263"/>
      <c r="XN607" s="263"/>
      <c r="XO607" s="263"/>
      <c r="XP607" s="263"/>
      <c r="XQ607" s="263"/>
      <c r="XR607" s="263"/>
      <c r="XS607" s="263"/>
      <c r="XT607" s="263"/>
      <c r="XU607" s="263"/>
      <c r="XV607" s="263"/>
      <c r="XW607" s="263"/>
      <c r="XX607" s="263"/>
      <c r="XY607" s="263"/>
      <c r="XZ607" s="263"/>
      <c r="YA607" s="263"/>
      <c r="YB607" s="263"/>
      <c r="YC607" s="263"/>
      <c r="YD607" s="263"/>
      <c r="YE607" s="263"/>
      <c r="YF607" s="263"/>
      <c r="YG607" s="263"/>
      <c r="YH607" s="263"/>
      <c r="YI607" s="263"/>
      <c r="YJ607" s="263"/>
      <c r="YK607" s="263"/>
      <c r="YL607" s="263"/>
      <c r="YM607" s="263"/>
      <c r="YN607" s="263"/>
      <c r="YO607" s="263"/>
      <c r="YP607" s="263"/>
      <c r="YQ607" s="263"/>
      <c r="YR607" s="263"/>
      <c r="YS607" s="263"/>
      <c r="YT607" s="263"/>
      <c r="YU607" s="263"/>
      <c r="YV607" s="263"/>
      <c r="YW607" s="263"/>
      <c r="YX607" s="263"/>
      <c r="YY607" s="263"/>
      <c r="YZ607" s="263"/>
      <c r="ZA607" s="263"/>
      <c r="ZB607" s="263"/>
      <c r="ZC607" s="263"/>
      <c r="ZD607" s="263"/>
      <c r="ZE607" s="263"/>
      <c r="ZF607" s="263"/>
      <c r="ZG607" s="263"/>
      <c r="ZH607" s="263"/>
      <c r="ZI607" s="263"/>
      <c r="ZJ607" s="263"/>
      <c r="ZK607" s="263"/>
      <c r="ZL607" s="263"/>
      <c r="ZM607" s="263"/>
      <c r="ZN607" s="263"/>
      <c r="ZO607" s="263"/>
      <c r="ZP607" s="263"/>
      <c r="ZQ607" s="263"/>
      <c r="ZR607" s="263"/>
      <c r="ZS607" s="263"/>
      <c r="ZT607" s="263"/>
      <c r="ZU607" s="263"/>
      <c r="ZV607" s="263"/>
      <c r="ZW607" s="263"/>
      <c r="ZX607" s="263"/>
      <c r="ZY607" s="263"/>
      <c r="ZZ607" s="263"/>
      <c r="AAA607" s="263"/>
      <c r="AAB607" s="263"/>
      <c r="AAC607" s="263"/>
      <c r="AAD607" s="263"/>
      <c r="AAE607" s="263"/>
      <c r="AAF607" s="263"/>
      <c r="AAG607" s="263"/>
      <c r="AAH607" s="263"/>
      <c r="AAI607" s="263"/>
      <c r="AAJ607" s="263"/>
      <c r="AAK607" s="263"/>
      <c r="AAL607" s="263"/>
      <c r="AAM607" s="263"/>
      <c r="AAN607" s="263"/>
      <c r="AAO607" s="263"/>
      <c r="AAP607" s="263"/>
      <c r="AAQ607" s="263"/>
      <c r="AAR607" s="263"/>
      <c r="AAS607" s="263"/>
      <c r="AAT607" s="263"/>
      <c r="AAU607" s="263"/>
      <c r="AAV607" s="263"/>
      <c r="AAW607" s="263"/>
      <c r="AAX607" s="263"/>
      <c r="AAY607" s="263"/>
      <c r="AAZ607" s="263"/>
      <c r="ABA607" s="263"/>
      <c r="ABB607" s="263"/>
      <c r="ABC607" s="263"/>
      <c r="ABD607" s="263"/>
      <c r="ABE607" s="263"/>
      <c r="ABF607" s="263"/>
      <c r="ABG607" s="263"/>
      <c r="ABH607" s="263"/>
      <c r="ABI607" s="263"/>
      <c r="ABJ607" s="263"/>
      <c r="ABK607" s="263"/>
      <c r="ABL607" s="263"/>
      <c r="ABM607" s="263"/>
      <c r="ABN607" s="263"/>
      <c r="ABO607" s="263"/>
      <c r="ABP607" s="263"/>
      <c r="ABQ607" s="263"/>
      <c r="ABR607" s="263"/>
      <c r="ABS607" s="263"/>
      <c r="ABT607" s="263"/>
      <c r="ABU607" s="263"/>
      <c r="ABV607" s="263"/>
      <c r="ABW607" s="263"/>
      <c r="ABX607" s="263"/>
      <c r="ABY607" s="263"/>
      <c r="ABZ607" s="263"/>
      <c r="ACA607" s="263"/>
      <c r="ACB607" s="263"/>
      <c r="ACC607" s="263"/>
      <c r="ACD607" s="263"/>
      <c r="ACE607" s="263"/>
      <c r="ACF607" s="263"/>
      <c r="ACG607" s="263"/>
      <c r="ACH607" s="263"/>
      <c r="ACI607" s="263"/>
      <c r="ACJ607" s="263"/>
      <c r="ACK607" s="263"/>
      <c r="ACL607" s="263"/>
      <c r="ACM607" s="263"/>
      <c r="ACN607" s="263"/>
      <c r="ACO607" s="263"/>
      <c r="ACP607" s="263"/>
      <c r="ACQ607" s="263"/>
      <c r="ACR607" s="263"/>
      <c r="ACS607" s="263"/>
      <c r="ACT607" s="263"/>
      <c r="ACU607" s="263"/>
      <c r="ACV607" s="263"/>
      <c r="ACW607" s="263"/>
      <c r="ACX607" s="263"/>
      <c r="ACY607" s="263"/>
      <c r="ACZ607" s="263"/>
      <c r="ADA607" s="263"/>
      <c r="ADB607" s="263"/>
      <c r="ADC607" s="263"/>
      <c r="ADD607" s="263"/>
      <c r="ADE607" s="263"/>
      <c r="ADF607" s="263"/>
      <c r="ADG607" s="263"/>
      <c r="ADH607" s="263"/>
      <c r="ADI607" s="263"/>
      <c r="ADJ607" s="263"/>
      <c r="ADK607" s="263"/>
      <c r="ADL607" s="263"/>
      <c r="ADM607" s="263"/>
      <c r="ADN607" s="263"/>
      <c r="ADO607" s="263"/>
      <c r="ADP607" s="263"/>
      <c r="ADQ607" s="263"/>
      <c r="ADR607" s="263"/>
      <c r="ADS607" s="263"/>
      <c r="ADT607" s="263"/>
      <c r="ADU607" s="263"/>
      <c r="ADV607" s="263"/>
      <c r="ADW607" s="263"/>
      <c r="ADX607" s="263"/>
      <c r="ADY607" s="263"/>
      <c r="ADZ607" s="263"/>
      <c r="AEA607" s="263"/>
      <c r="AEB607" s="263"/>
      <c r="AEC607" s="263"/>
      <c r="AED607" s="263"/>
      <c r="AEE607" s="263"/>
      <c r="AEF607" s="263"/>
      <c r="AEG607" s="263"/>
      <c r="AEH607" s="263"/>
      <c r="AEI607" s="263"/>
      <c r="AEJ607" s="263"/>
      <c r="AEK607" s="263"/>
      <c r="AEL607" s="263"/>
      <c r="AEM607" s="263"/>
      <c r="AEN607" s="263"/>
      <c r="AEO607" s="263"/>
      <c r="AEP607" s="263"/>
      <c r="AEQ607" s="263"/>
      <c r="AER607" s="263"/>
      <c r="AES607" s="263"/>
      <c r="AET607" s="263"/>
      <c r="AEU607" s="263"/>
      <c r="AEV607" s="263"/>
      <c r="AEW607" s="263"/>
      <c r="AEX607" s="263"/>
      <c r="AEY607" s="263"/>
      <c r="AEZ607" s="263"/>
      <c r="AFA607" s="263"/>
      <c r="AFB607" s="263"/>
      <c r="AFC607" s="263"/>
      <c r="AFD607" s="263"/>
      <c r="AFE607" s="263"/>
      <c r="AFF607" s="263"/>
      <c r="AFG607" s="263"/>
      <c r="AFH607" s="263"/>
      <c r="AFI607" s="263"/>
      <c r="AFJ607" s="263"/>
      <c r="AFK607" s="263"/>
      <c r="AFL607" s="263"/>
      <c r="AFM607" s="263"/>
      <c r="AFN607" s="263"/>
      <c r="AFO607" s="263"/>
      <c r="AFP607" s="263"/>
      <c r="AFQ607" s="263"/>
      <c r="AFR607" s="263"/>
      <c r="AFS607" s="263"/>
      <c r="AFT607" s="263"/>
      <c r="AFU607" s="263"/>
      <c r="AFV607" s="263"/>
      <c r="AFW607" s="263"/>
      <c r="AFX607" s="263"/>
      <c r="AFY607" s="263"/>
      <c r="AFZ607" s="263"/>
      <c r="AGA607" s="263"/>
      <c r="AGB607" s="263"/>
      <c r="AGC607" s="263"/>
      <c r="AGD607" s="263"/>
      <c r="AGE607" s="263"/>
      <c r="AGF607" s="263"/>
      <c r="AGG607" s="263"/>
      <c r="AGH607" s="263"/>
      <c r="AGI607" s="263"/>
      <c r="AGJ607" s="263"/>
      <c r="AGK607" s="263"/>
      <c r="AGL607" s="263"/>
      <c r="AGM607" s="263"/>
      <c r="AGN607" s="263"/>
      <c r="AGO607" s="263"/>
      <c r="AGP607" s="263"/>
      <c r="AGQ607" s="263"/>
      <c r="AGR607" s="263"/>
      <c r="AGS607" s="263"/>
      <c r="AGT607" s="263"/>
      <c r="AGU607" s="263"/>
      <c r="AGV607" s="263"/>
      <c r="AGW607" s="263"/>
      <c r="AGX607" s="263"/>
      <c r="AGY607" s="263"/>
      <c r="AGZ607" s="263"/>
      <c r="AHA607" s="263"/>
      <c r="AHB607" s="263"/>
      <c r="AHC607" s="263"/>
      <c r="AHD607" s="263"/>
      <c r="AHE607" s="263"/>
      <c r="AHF607" s="263"/>
      <c r="AHG607" s="263"/>
      <c r="AHH607" s="263"/>
      <c r="AHI607" s="263"/>
      <c r="AHJ607" s="263"/>
      <c r="AHK607" s="263"/>
      <c r="AHL607" s="263"/>
      <c r="AHM607" s="263"/>
      <c r="AHN607" s="263"/>
      <c r="AHO607" s="263"/>
      <c r="AHP607" s="263"/>
      <c r="AHQ607" s="263"/>
      <c r="AHR607" s="263"/>
      <c r="AHS607" s="263"/>
      <c r="AHT607" s="263"/>
      <c r="AHU607" s="263"/>
      <c r="AHV607" s="263"/>
      <c r="AHW607" s="263"/>
      <c r="AHX607" s="263"/>
      <c r="AHY607" s="263"/>
      <c r="AHZ607" s="263"/>
      <c r="AIA607" s="263"/>
      <c r="AIB607" s="263"/>
      <c r="AIC607" s="263"/>
      <c r="AID607" s="263"/>
      <c r="AIE607" s="263"/>
      <c r="AIF607" s="263"/>
      <c r="AIG607" s="263"/>
      <c r="AIH607" s="263"/>
      <c r="AII607" s="263"/>
      <c r="AIJ607" s="263"/>
      <c r="AIK607" s="263"/>
      <c r="AIL607" s="263"/>
      <c r="AIM607" s="263"/>
      <c r="AIN607" s="263"/>
      <c r="AIO607" s="263"/>
      <c r="AIP607" s="263"/>
      <c r="AIQ607" s="263"/>
      <c r="AIR607" s="263"/>
      <c r="AIS607" s="263"/>
      <c r="AIT607" s="263"/>
      <c r="AIU607" s="263"/>
      <c r="AIV607" s="263"/>
      <c r="AIW607" s="263"/>
      <c r="AIX607" s="263"/>
      <c r="AIY607" s="263"/>
      <c r="AIZ607" s="263"/>
      <c r="AJA607" s="263"/>
      <c r="AJB607" s="263"/>
      <c r="AJC607" s="263"/>
      <c r="AJD607" s="263"/>
      <c r="AJE607" s="263"/>
      <c r="AJF607" s="263"/>
      <c r="AJG607" s="263"/>
      <c r="AJH607" s="263"/>
      <c r="AJI607" s="263"/>
      <c r="AJJ607" s="263"/>
      <c r="AJK607" s="263"/>
      <c r="AJL607" s="263"/>
      <c r="AJM607" s="263"/>
      <c r="AJN607" s="263"/>
      <c r="AJO607" s="263"/>
      <c r="AJP607" s="263"/>
      <c r="AJQ607" s="263"/>
      <c r="AJR607" s="263"/>
      <c r="AJS607" s="263"/>
      <c r="AJT607" s="263"/>
      <c r="AJU607" s="263"/>
      <c r="AJV607" s="263"/>
      <c r="AJW607" s="263"/>
      <c r="AJX607" s="263"/>
      <c r="AJY607" s="263"/>
      <c r="AJZ607" s="263"/>
      <c r="AKA607" s="263"/>
      <c r="AKB607" s="263"/>
      <c r="AKC607" s="263"/>
      <c r="AKD607" s="263"/>
      <c r="AKE607" s="263"/>
      <c r="AKF607" s="263"/>
      <c r="AKG607" s="263"/>
      <c r="AKH607" s="263"/>
      <c r="AKI607" s="263"/>
      <c r="AKJ607" s="263"/>
      <c r="AKK607" s="263"/>
      <c r="AKL607" s="263"/>
      <c r="AKM607" s="263"/>
      <c r="AKN607" s="263"/>
      <c r="AKO607" s="263"/>
      <c r="AKP607" s="263"/>
      <c r="AKQ607" s="263"/>
      <c r="AKR607" s="263"/>
      <c r="AKS607" s="263"/>
      <c r="AKT607" s="263"/>
      <c r="AKU607" s="263"/>
      <c r="AKV607" s="263"/>
      <c r="AKW607" s="263"/>
      <c r="AKX607" s="263"/>
      <c r="AKY607" s="263"/>
      <c r="AKZ607" s="263"/>
      <c r="ALA607" s="263"/>
      <c r="ALB607" s="263"/>
      <c r="ALC607" s="263"/>
      <c r="ALD607" s="263"/>
      <c r="ALE607" s="263"/>
      <c r="ALF607" s="263"/>
      <c r="ALG607" s="263"/>
      <c r="ALH607" s="263"/>
      <c r="ALI607" s="263"/>
      <c r="ALJ607" s="263"/>
      <c r="ALK607" s="263"/>
      <c r="ALL607" s="263"/>
      <c r="ALM607" s="263"/>
      <c r="ALN607" s="263"/>
      <c r="ALO607" s="263"/>
      <c r="ALP607" s="263"/>
      <c r="ALQ607" s="263"/>
      <c r="ALR607" s="263"/>
      <c r="ALS607" s="263"/>
      <c r="ALT607" s="263"/>
      <c r="ALU607" s="263"/>
      <c r="ALV607" s="263"/>
      <c r="ALW607" s="263"/>
      <c r="ALX607" s="263"/>
      <c r="ALY607" s="263"/>
      <c r="ALZ607" s="263"/>
      <c r="AMA607" s="263"/>
      <c r="AMB607" s="263"/>
      <c r="AMC607" s="263"/>
      <c r="AMD607" s="263"/>
      <c r="AME607" s="263"/>
      <c r="AMF607" s="263"/>
      <c r="AMG607" s="263"/>
      <c r="AMH607" s="263"/>
      <c r="AMI607" s="263"/>
      <c r="AMJ607" s="263"/>
      <c r="AMK607" s="263"/>
      <c r="AML607" s="263"/>
      <c r="AMM607" s="263"/>
      <c r="AMN607" s="263"/>
      <c r="AMO607" s="263"/>
      <c r="AMP607" s="263"/>
      <c r="AMQ607" s="263"/>
      <c r="AMR607" s="263"/>
      <c r="AMS607" s="263"/>
      <c r="AMT607" s="263"/>
      <c r="AMU607" s="263"/>
      <c r="AMV607" s="263"/>
      <c r="AMW607" s="263"/>
      <c r="AMX607" s="263"/>
      <c r="AMY607" s="263"/>
      <c r="AMZ607" s="263"/>
      <c r="ANA607" s="263"/>
      <c r="ANB607" s="263"/>
      <c r="ANC607" s="263"/>
      <c r="AND607" s="263"/>
      <c r="ANE607" s="263"/>
      <c r="ANF607" s="263"/>
      <c r="ANG607" s="263"/>
      <c r="ANH607" s="263"/>
      <c r="ANI607" s="263"/>
      <c r="ANJ607" s="263"/>
      <c r="ANK607" s="263"/>
      <c r="ANL607" s="263"/>
      <c r="ANM607" s="263"/>
      <c r="ANN607" s="263"/>
      <c r="ANO607" s="263"/>
      <c r="ANP607" s="263"/>
      <c r="ANQ607" s="263"/>
      <c r="ANR607" s="263"/>
      <c r="ANS607" s="263"/>
      <c r="ANT607" s="263"/>
      <c r="ANU607" s="263"/>
      <c r="ANV607" s="263"/>
      <c r="ANW607" s="263"/>
      <c r="ANX607" s="263"/>
      <c r="ANY607" s="263"/>
      <c r="ANZ607" s="263"/>
      <c r="AOA607" s="263"/>
      <c r="AOB607" s="263"/>
      <c r="AOC607" s="263"/>
      <c r="AOD607" s="263"/>
      <c r="AOE607" s="263"/>
      <c r="AOF607" s="263"/>
      <c r="AOG607" s="263"/>
      <c r="AOH607" s="263"/>
      <c r="AOI607" s="263"/>
      <c r="AOJ607" s="263"/>
      <c r="AOK607" s="263"/>
      <c r="AOL607" s="263"/>
      <c r="AOM607" s="263"/>
      <c r="AON607" s="263"/>
      <c r="AOO607" s="263"/>
      <c r="AOP607" s="263"/>
      <c r="AOQ607" s="263"/>
      <c r="AOR607" s="263"/>
      <c r="AOS607" s="263"/>
      <c r="AOT607" s="263"/>
      <c r="AOU607" s="263"/>
    </row>
    <row r="608" spans="1:1087" s="264" customFormat="1">
      <c r="A608" s="332"/>
      <c r="B608" s="328"/>
      <c r="C608" s="292"/>
      <c r="D608" s="292"/>
      <c r="E608" s="292"/>
      <c r="F608" s="333"/>
      <c r="G608" s="334"/>
      <c r="H608" s="334"/>
      <c r="I608" s="335"/>
      <c r="J608" s="292"/>
      <c r="K608" s="336"/>
      <c r="L608" s="292"/>
      <c r="N608" s="263"/>
      <c r="O608" s="263"/>
      <c r="P608" s="263"/>
      <c r="Q608" s="263"/>
      <c r="R608" s="263"/>
      <c r="S608" s="263"/>
      <c r="T608" s="263"/>
      <c r="U608" s="263"/>
      <c r="V608" s="263"/>
      <c r="W608" s="263"/>
      <c r="X608" s="263"/>
      <c r="Y608" s="263"/>
      <c r="Z608" s="263"/>
      <c r="AA608" s="263"/>
      <c r="AB608" s="263"/>
      <c r="AC608" s="263"/>
      <c r="AD608" s="263"/>
      <c r="AE608" s="263"/>
      <c r="AF608" s="263"/>
      <c r="AG608" s="263"/>
      <c r="AH608" s="263"/>
      <c r="AI608" s="263"/>
      <c r="AJ608" s="263"/>
      <c r="AK608" s="263"/>
      <c r="AL608" s="263"/>
      <c r="AM608" s="263"/>
      <c r="AN608" s="263"/>
      <c r="AO608" s="263"/>
      <c r="AP608" s="263"/>
      <c r="AQ608" s="263"/>
      <c r="AR608" s="263"/>
      <c r="AS608" s="263"/>
      <c r="AT608" s="263"/>
      <c r="AU608" s="263"/>
      <c r="AV608" s="263"/>
      <c r="AW608" s="263"/>
      <c r="AX608" s="263"/>
      <c r="AY608" s="263"/>
      <c r="AZ608" s="263"/>
      <c r="BA608" s="263"/>
      <c r="BB608" s="263"/>
      <c r="BC608" s="263"/>
      <c r="BD608" s="263"/>
      <c r="BE608" s="263"/>
      <c r="BF608" s="263"/>
      <c r="BG608" s="263"/>
      <c r="BH608" s="263"/>
      <c r="BI608" s="263"/>
      <c r="BJ608" s="263"/>
      <c r="BK608" s="263"/>
      <c r="BL608" s="263"/>
      <c r="BM608" s="263"/>
      <c r="BN608" s="263"/>
      <c r="BO608" s="263"/>
      <c r="BP608" s="263"/>
      <c r="BQ608" s="263"/>
      <c r="BR608" s="263"/>
      <c r="BS608" s="263"/>
      <c r="BT608" s="263"/>
      <c r="BU608" s="263"/>
      <c r="BV608" s="263"/>
      <c r="BW608" s="263"/>
      <c r="BX608" s="263"/>
      <c r="BY608" s="263"/>
      <c r="BZ608" s="263"/>
      <c r="CA608" s="263"/>
      <c r="CB608" s="263"/>
      <c r="CC608" s="263"/>
      <c r="CD608" s="263"/>
      <c r="CE608" s="263"/>
      <c r="CF608" s="263"/>
      <c r="CG608" s="263"/>
      <c r="CH608" s="263"/>
      <c r="CI608" s="263"/>
      <c r="CJ608" s="263"/>
      <c r="CK608" s="263"/>
      <c r="CL608" s="263"/>
      <c r="CM608" s="263"/>
      <c r="CN608" s="263"/>
      <c r="CO608" s="263"/>
      <c r="CP608" s="263"/>
      <c r="CQ608" s="263"/>
      <c r="CR608" s="263"/>
      <c r="CS608" s="263"/>
      <c r="CT608" s="263"/>
      <c r="CU608" s="263"/>
      <c r="CV608" s="263"/>
      <c r="CW608" s="263"/>
      <c r="CX608" s="263"/>
      <c r="CY608" s="263"/>
      <c r="CZ608" s="263"/>
      <c r="DA608" s="263"/>
      <c r="DB608" s="263"/>
      <c r="DC608" s="263"/>
      <c r="DD608" s="263"/>
      <c r="DE608" s="263"/>
      <c r="DF608" s="263"/>
      <c r="DG608" s="263"/>
      <c r="DH608" s="263"/>
      <c r="DI608" s="263"/>
      <c r="DJ608" s="263"/>
      <c r="DK608" s="263"/>
      <c r="DL608" s="263"/>
      <c r="DM608" s="263"/>
      <c r="DN608" s="263"/>
      <c r="DO608" s="263"/>
      <c r="DP608" s="263"/>
      <c r="DQ608" s="263"/>
      <c r="DR608" s="263"/>
      <c r="DS608" s="263"/>
      <c r="DT608" s="263"/>
      <c r="DU608" s="263"/>
      <c r="DV608" s="263"/>
      <c r="DW608" s="263"/>
      <c r="DX608" s="263"/>
      <c r="DY608" s="263"/>
      <c r="DZ608" s="263"/>
      <c r="EA608" s="263"/>
      <c r="EB608" s="263"/>
      <c r="EC608" s="263"/>
      <c r="ED608" s="263"/>
      <c r="EE608" s="263"/>
      <c r="EF608" s="263"/>
      <c r="EG608" s="263"/>
      <c r="EH608" s="263"/>
      <c r="EI608" s="263"/>
      <c r="EJ608" s="263"/>
      <c r="EK608" s="263"/>
      <c r="EL608" s="263"/>
      <c r="EM608" s="263"/>
      <c r="EN608" s="263"/>
      <c r="EO608" s="263"/>
      <c r="EP608" s="263"/>
      <c r="EQ608" s="263"/>
      <c r="ER608" s="263"/>
      <c r="ES608" s="263"/>
      <c r="ET608" s="263"/>
      <c r="EU608" s="263"/>
      <c r="EV608" s="263"/>
      <c r="EW608" s="263"/>
      <c r="EX608" s="263"/>
      <c r="EY608" s="263"/>
      <c r="EZ608" s="263"/>
      <c r="FA608" s="263"/>
      <c r="FB608" s="263"/>
      <c r="FC608" s="263"/>
      <c r="FD608" s="263"/>
      <c r="FE608" s="263"/>
      <c r="FF608" s="263"/>
      <c r="FG608" s="263"/>
      <c r="FH608" s="263"/>
      <c r="FI608" s="263"/>
      <c r="FJ608" s="263"/>
      <c r="FK608" s="263"/>
      <c r="FL608" s="263"/>
      <c r="FM608" s="263"/>
      <c r="FN608" s="263"/>
      <c r="FO608" s="263"/>
      <c r="FP608" s="263"/>
      <c r="FQ608" s="263"/>
      <c r="FR608" s="263"/>
      <c r="FS608" s="263"/>
      <c r="FT608" s="263"/>
      <c r="FU608" s="263"/>
      <c r="FV608" s="263"/>
      <c r="FW608" s="263"/>
      <c r="FX608" s="263"/>
      <c r="FY608" s="263"/>
      <c r="FZ608" s="263"/>
      <c r="GA608" s="263"/>
      <c r="GB608" s="263"/>
      <c r="GC608" s="263"/>
      <c r="GD608" s="263"/>
      <c r="GE608" s="263"/>
      <c r="GF608" s="263"/>
      <c r="GG608" s="263"/>
      <c r="GH608" s="263"/>
      <c r="GI608" s="263"/>
      <c r="GJ608" s="263"/>
      <c r="GK608" s="263"/>
      <c r="GL608" s="263"/>
      <c r="GM608" s="263"/>
      <c r="GN608" s="263"/>
      <c r="GO608" s="263"/>
      <c r="GP608" s="263"/>
      <c r="GQ608" s="263"/>
      <c r="GR608" s="263"/>
      <c r="GS608" s="263"/>
      <c r="GT608" s="263"/>
      <c r="GU608" s="263"/>
      <c r="GV608" s="263"/>
      <c r="GW608" s="263"/>
      <c r="GX608" s="263"/>
      <c r="GY608" s="263"/>
      <c r="GZ608" s="263"/>
      <c r="HA608" s="263"/>
      <c r="HB608" s="263"/>
      <c r="HC608" s="263"/>
      <c r="HD608" s="263"/>
      <c r="HE608" s="263"/>
      <c r="HF608" s="263"/>
      <c r="HG608" s="263"/>
      <c r="HH608" s="263"/>
      <c r="HI608" s="263"/>
      <c r="HJ608" s="263"/>
      <c r="HK608" s="263"/>
      <c r="HL608" s="263"/>
      <c r="HM608" s="263"/>
      <c r="HN608" s="263"/>
      <c r="HO608" s="263"/>
      <c r="HP608" s="263"/>
      <c r="HQ608" s="263"/>
      <c r="HR608" s="263"/>
      <c r="HS608" s="263"/>
      <c r="HT608" s="263"/>
      <c r="HU608" s="263"/>
      <c r="HV608" s="263"/>
      <c r="HW608" s="263"/>
      <c r="HX608" s="263"/>
      <c r="HY608" s="263"/>
      <c r="HZ608" s="263"/>
      <c r="IA608" s="263"/>
      <c r="IB608" s="263"/>
      <c r="IC608" s="263"/>
      <c r="ID608" s="263"/>
      <c r="IE608" s="263"/>
      <c r="IF608" s="263"/>
      <c r="IG608" s="263"/>
      <c r="IH608" s="263"/>
      <c r="II608" s="263"/>
      <c r="IJ608" s="263"/>
      <c r="IK608" s="263"/>
      <c r="IL608" s="263"/>
      <c r="IM608" s="263"/>
      <c r="IN608" s="263"/>
      <c r="IO608" s="263"/>
      <c r="IP608" s="263"/>
      <c r="IQ608" s="263"/>
      <c r="IR608" s="263"/>
      <c r="IS608" s="263"/>
      <c r="IT608" s="263"/>
      <c r="IU608" s="263"/>
      <c r="IV608" s="263"/>
      <c r="IW608" s="263"/>
      <c r="IX608" s="263"/>
      <c r="IY608" s="263"/>
      <c r="IZ608" s="263"/>
      <c r="JA608" s="263"/>
      <c r="JB608" s="263"/>
      <c r="JC608" s="263"/>
      <c r="JD608" s="263"/>
      <c r="JE608" s="263"/>
      <c r="JF608" s="263"/>
      <c r="JG608" s="263"/>
      <c r="JH608" s="263"/>
      <c r="JI608" s="263"/>
      <c r="JJ608" s="263"/>
      <c r="JK608" s="263"/>
      <c r="JL608" s="263"/>
      <c r="JM608" s="263"/>
      <c r="JN608" s="263"/>
      <c r="JO608" s="263"/>
      <c r="JP608" s="263"/>
      <c r="JQ608" s="263"/>
      <c r="JR608" s="263"/>
      <c r="JS608" s="263"/>
      <c r="JT608" s="263"/>
      <c r="JU608" s="263"/>
      <c r="JV608" s="263"/>
      <c r="JW608" s="263"/>
      <c r="JX608" s="263"/>
      <c r="JY608" s="263"/>
      <c r="JZ608" s="263"/>
      <c r="KA608" s="263"/>
      <c r="KB608" s="263"/>
      <c r="KC608" s="263"/>
      <c r="KD608" s="263"/>
      <c r="KE608" s="263"/>
      <c r="KF608" s="263"/>
      <c r="KG608" s="263"/>
      <c r="KH608" s="263"/>
      <c r="KI608" s="263"/>
      <c r="KJ608" s="263"/>
      <c r="KK608" s="263"/>
      <c r="KL608" s="263"/>
      <c r="KM608" s="263"/>
      <c r="KN608" s="263"/>
      <c r="KO608" s="263"/>
      <c r="KP608" s="263"/>
      <c r="KQ608" s="263"/>
      <c r="KR608" s="263"/>
      <c r="KS608" s="263"/>
      <c r="KT608" s="263"/>
      <c r="KU608" s="263"/>
      <c r="KV608" s="263"/>
      <c r="KW608" s="263"/>
      <c r="KX608" s="263"/>
      <c r="KY608" s="263"/>
      <c r="KZ608" s="263"/>
      <c r="LA608" s="263"/>
      <c r="LB608" s="263"/>
      <c r="LC608" s="263"/>
      <c r="LD608" s="263"/>
      <c r="LE608" s="263"/>
      <c r="LF608" s="263"/>
      <c r="LG608" s="263"/>
      <c r="LH608" s="263"/>
      <c r="LI608" s="263"/>
      <c r="LJ608" s="263"/>
      <c r="LK608" s="263"/>
      <c r="LL608" s="263"/>
      <c r="LM608" s="263"/>
      <c r="LN608" s="263"/>
      <c r="LO608" s="263"/>
      <c r="LP608" s="263"/>
      <c r="LQ608" s="263"/>
      <c r="LR608" s="263"/>
      <c r="LS608" s="263"/>
      <c r="LT608" s="263"/>
      <c r="LU608" s="263"/>
      <c r="LV608" s="263"/>
      <c r="LW608" s="263"/>
      <c r="LX608" s="263"/>
      <c r="LY608" s="263"/>
      <c r="LZ608" s="263"/>
      <c r="MA608" s="263"/>
      <c r="MB608" s="263"/>
      <c r="MC608" s="263"/>
      <c r="MD608" s="263"/>
      <c r="ME608" s="263"/>
      <c r="MF608" s="263"/>
      <c r="MG608" s="263"/>
      <c r="MH608" s="263"/>
      <c r="MI608" s="263"/>
      <c r="MJ608" s="263"/>
      <c r="MK608" s="263"/>
      <c r="ML608" s="263"/>
      <c r="MM608" s="263"/>
      <c r="MN608" s="263"/>
      <c r="MO608" s="263"/>
      <c r="MP608" s="263"/>
      <c r="MQ608" s="263"/>
      <c r="MR608" s="263"/>
      <c r="MS608" s="263"/>
      <c r="MT608" s="263"/>
      <c r="MU608" s="263"/>
      <c r="MV608" s="263"/>
      <c r="MW608" s="263"/>
      <c r="MX608" s="263"/>
      <c r="MY608" s="263"/>
      <c r="MZ608" s="263"/>
      <c r="NA608" s="263"/>
      <c r="NB608" s="263"/>
      <c r="NC608" s="263"/>
      <c r="ND608" s="263"/>
      <c r="NE608" s="263"/>
      <c r="NF608" s="263"/>
      <c r="NG608" s="263"/>
      <c r="NH608" s="263"/>
      <c r="NI608" s="263"/>
      <c r="NJ608" s="263"/>
      <c r="NK608" s="263"/>
      <c r="NL608" s="263"/>
      <c r="NM608" s="263"/>
      <c r="NN608" s="263"/>
      <c r="NO608" s="263"/>
      <c r="NP608" s="263"/>
      <c r="NQ608" s="263"/>
      <c r="NR608" s="263"/>
      <c r="NS608" s="263"/>
      <c r="NT608" s="263"/>
      <c r="NU608" s="263"/>
      <c r="NV608" s="263"/>
      <c r="NW608" s="263"/>
      <c r="NX608" s="263"/>
      <c r="NY608" s="263"/>
      <c r="NZ608" s="263"/>
      <c r="OA608" s="263"/>
      <c r="OB608" s="263"/>
      <c r="OC608" s="263"/>
      <c r="OD608" s="263"/>
      <c r="OE608" s="263"/>
      <c r="OF608" s="263"/>
      <c r="OG608" s="263"/>
      <c r="OH608" s="263"/>
      <c r="OI608" s="263"/>
      <c r="OJ608" s="263"/>
      <c r="OK608" s="263"/>
      <c r="OL608" s="263"/>
      <c r="OM608" s="263"/>
      <c r="ON608" s="263"/>
      <c r="OO608" s="263"/>
      <c r="OP608" s="263"/>
      <c r="OQ608" s="263"/>
      <c r="OR608" s="263"/>
      <c r="OS608" s="263"/>
      <c r="OT608" s="263"/>
      <c r="OU608" s="263"/>
      <c r="OV608" s="263"/>
      <c r="OW608" s="263"/>
      <c r="OX608" s="263"/>
      <c r="OY608" s="263"/>
      <c r="OZ608" s="263"/>
      <c r="PA608" s="263"/>
      <c r="PB608" s="263"/>
      <c r="PC608" s="263"/>
      <c r="PD608" s="263"/>
      <c r="PE608" s="263"/>
      <c r="PF608" s="263"/>
      <c r="PG608" s="263"/>
      <c r="PH608" s="263"/>
      <c r="PI608" s="263"/>
      <c r="PJ608" s="263"/>
      <c r="PK608" s="263"/>
      <c r="PL608" s="263"/>
      <c r="PM608" s="263"/>
      <c r="PN608" s="263"/>
      <c r="PO608" s="263"/>
      <c r="PP608" s="263"/>
      <c r="PQ608" s="263"/>
      <c r="PR608" s="263"/>
      <c r="PS608" s="263"/>
      <c r="PT608" s="263"/>
      <c r="PU608" s="263"/>
      <c r="PV608" s="263"/>
      <c r="PW608" s="263"/>
      <c r="PX608" s="263"/>
      <c r="PY608" s="263"/>
      <c r="PZ608" s="263"/>
      <c r="QA608" s="263"/>
      <c r="QB608" s="263"/>
      <c r="QC608" s="263"/>
      <c r="QD608" s="263"/>
      <c r="QE608" s="263"/>
      <c r="QF608" s="263"/>
      <c r="QG608" s="263"/>
      <c r="QH608" s="263"/>
      <c r="QI608" s="263"/>
      <c r="QJ608" s="263"/>
      <c r="QK608" s="263"/>
      <c r="QL608" s="263"/>
      <c r="QM608" s="263"/>
      <c r="QN608" s="263"/>
      <c r="QO608" s="263"/>
      <c r="QP608" s="263"/>
      <c r="QQ608" s="263"/>
      <c r="QR608" s="263"/>
      <c r="QS608" s="263"/>
      <c r="QT608" s="263"/>
      <c r="QU608" s="263"/>
      <c r="QV608" s="263"/>
      <c r="QW608" s="263"/>
      <c r="QX608" s="263"/>
      <c r="QY608" s="263"/>
      <c r="QZ608" s="263"/>
      <c r="RA608" s="263"/>
      <c r="RB608" s="263"/>
      <c r="RC608" s="263"/>
      <c r="RD608" s="263"/>
      <c r="RE608" s="263"/>
      <c r="RF608" s="263"/>
      <c r="RG608" s="263"/>
      <c r="RH608" s="263"/>
      <c r="RI608" s="263"/>
      <c r="RJ608" s="263"/>
      <c r="RK608" s="263"/>
      <c r="RL608" s="263"/>
      <c r="RM608" s="263"/>
      <c r="RN608" s="263"/>
      <c r="RO608" s="263"/>
      <c r="RP608" s="263"/>
      <c r="RQ608" s="263"/>
      <c r="RR608" s="263"/>
      <c r="RS608" s="263"/>
      <c r="RT608" s="263"/>
      <c r="RU608" s="263"/>
      <c r="RV608" s="263"/>
      <c r="RW608" s="263"/>
      <c r="RX608" s="263"/>
      <c r="RY608" s="263"/>
      <c r="RZ608" s="263"/>
      <c r="SA608" s="263"/>
      <c r="SB608" s="263"/>
      <c r="SC608" s="263"/>
      <c r="SD608" s="263"/>
      <c r="SE608" s="263"/>
      <c r="SF608" s="263"/>
      <c r="SG608" s="263"/>
      <c r="SH608" s="263"/>
      <c r="SI608" s="263"/>
      <c r="SJ608" s="263"/>
      <c r="SK608" s="263"/>
      <c r="SL608" s="263"/>
      <c r="SM608" s="263"/>
      <c r="SN608" s="263"/>
      <c r="SO608" s="263"/>
      <c r="SP608" s="263"/>
      <c r="SQ608" s="263"/>
      <c r="SR608" s="263"/>
      <c r="SS608" s="263"/>
      <c r="ST608" s="263"/>
      <c r="SU608" s="263"/>
      <c r="SV608" s="263"/>
      <c r="SW608" s="263"/>
      <c r="SX608" s="263"/>
      <c r="SY608" s="263"/>
      <c r="SZ608" s="263"/>
      <c r="TA608" s="263"/>
      <c r="TB608" s="263"/>
      <c r="TC608" s="263"/>
      <c r="TD608" s="263"/>
      <c r="TE608" s="263"/>
      <c r="TF608" s="263"/>
      <c r="TG608" s="263"/>
      <c r="TH608" s="263"/>
      <c r="TI608" s="263"/>
      <c r="TJ608" s="263"/>
      <c r="TK608" s="263"/>
      <c r="TL608" s="263"/>
      <c r="TM608" s="263"/>
      <c r="TN608" s="263"/>
      <c r="TO608" s="263"/>
      <c r="TP608" s="263"/>
      <c r="TQ608" s="263"/>
      <c r="TR608" s="263"/>
      <c r="TS608" s="263"/>
      <c r="TT608" s="263"/>
      <c r="TU608" s="263"/>
      <c r="TV608" s="263"/>
      <c r="TW608" s="263"/>
      <c r="TX608" s="263"/>
      <c r="TY608" s="263"/>
      <c r="TZ608" s="263"/>
      <c r="UA608" s="263"/>
      <c r="UB608" s="263"/>
      <c r="UC608" s="263"/>
      <c r="UD608" s="263"/>
      <c r="UE608" s="263"/>
      <c r="UF608" s="263"/>
      <c r="UG608" s="263"/>
      <c r="UH608" s="263"/>
      <c r="UI608" s="263"/>
      <c r="UJ608" s="263"/>
      <c r="UK608" s="263"/>
      <c r="UL608" s="263"/>
      <c r="UM608" s="263"/>
      <c r="UN608" s="263"/>
      <c r="UO608" s="263"/>
      <c r="UP608" s="263"/>
      <c r="UQ608" s="263"/>
      <c r="UR608" s="263"/>
      <c r="US608" s="263"/>
      <c r="UT608" s="263"/>
      <c r="UU608" s="263"/>
      <c r="UV608" s="263"/>
      <c r="UW608" s="263"/>
      <c r="UX608" s="263"/>
      <c r="UY608" s="263"/>
      <c r="UZ608" s="263"/>
      <c r="VA608" s="263"/>
      <c r="VB608" s="263"/>
      <c r="VC608" s="263"/>
      <c r="VD608" s="263"/>
      <c r="VE608" s="263"/>
      <c r="VF608" s="263"/>
      <c r="VG608" s="263"/>
      <c r="VH608" s="263"/>
      <c r="VI608" s="263"/>
      <c r="VJ608" s="263"/>
      <c r="VK608" s="263"/>
      <c r="VL608" s="263"/>
      <c r="VM608" s="263"/>
      <c r="VN608" s="263"/>
      <c r="VO608" s="263"/>
      <c r="VP608" s="263"/>
      <c r="VQ608" s="263"/>
      <c r="VR608" s="263"/>
      <c r="VS608" s="263"/>
      <c r="VT608" s="263"/>
      <c r="VU608" s="263"/>
      <c r="VV608" s="263"/>
      <c r="VW608" s="263"/>
      <c r="VX608" s="263"/>
      <c r="VY608" s="263"/>
      <c r="VZ608" s="263"/>
      <c r="WA608" s="263"/>
      <c r="WB608" s="263"/>
      <c r="WC608" s="263"/>
      <c r="WD608" s="263"/>
      <c r="WE608" s="263"/>
      <c r="WF608" s="263"/>
      <c r="WG608" s="263"/>
      <c r="WH608" s="263"/>
      <c r="WI608" s="263"/>
      <c r="WJ608" s="263"/>
      <c r="WK608" s="263"/>
      <c r="WL608" s="263"/>
      <c r="WM608" s="263"/>
      <c r="WN608" s="263"/>
      <c r="WO608" s="263"/>
      <c r="WP608" s="263"/>
      <c r="WQ608" s="263"/>
      <c r="WR608" s="263"/>
      <c r="WS608" s="263"/>
      <c r="WT608" s="263"/>
      <c r="WU608" s="263"/>
      <c r="WV608" s="263"/>
      <c r="WW608" s="263"/>
      <c r="WX608" s="263"/>
      <c r="WY608" s="263"/>
      <c r="WZ608" s="263"/>
      <c r="XA608" s="263"/>
      <c r="XB608" s="263"/>
      <c r="XC608" s="263"/>
      <c r="XD608" s="263"/>
      <c r="XE608" s="263"/>
      <c r="XF608" s="263"/>
      <c r="XG608" s="263"/>
      <c r="XH608" s="263"/>
      <c r="XI608" s="263"/>
      <c r="XJ608" s="263"/>
      <c r="XK608" s="263"/>
      <c r="XL608" s="263"/>
      <c r="XM608" s="263"/>
      <c r="XN608" s="263"/>
      <c r="XO608" s="263"/>
      <c r="XP608" s="263"/>
      <c r="XQ608" s="263"/>
      <c r="XR608" s="263"/>
      <c r="XS608" s="263"/>
      <c r="XT608" s="263"/>
      <c r="XU608" s="263"/>
      <c r="XV608" s="263"/>
      <c r="XW608" s="263"/>
      <c r="XX608" s="263"/>
      <c r="XY608" s="263"/>
      <c r="XZ608" s="263"/>
      <c r="YA608" s="263"/>
      <c r="YB608" s="263"/>
      <c r="YC608" s="263"/>
      <c r="YD608" s="263"/>
      <c r="YE608" s="263"/>
      <c r="YF608" s="263"/>
      <c r="YG608" s="263"/>
      <c r="YH608" s="263"/>
      <c r="YI608" s="263"/>
      <c r="YJ608" s="263"/>
      <c r="YK608" s="263"/>
      <c r="YL608" s="263"/>
      <c r="YM608" s="263"/>
      <c r="YN608" s="263"/>
      <c r="YO608" s="263"/>
      <c r="YP608" s="263"/>
      <c r="YQ608" s="263"/>
      <c r="YR608" s="263"/>
      <c r="YS608" s="263"/>
      <c r="YT608" s="263"/>
      <c r="YU608" s="263"/>
      <c r="YV608" s="263"/>
      <c r="YW608" s="263"/>
      <c r="YX608" s="263"/>
      <c r="YY608" s="263"/>
      <c r="YZ608" s="263"/>
      <c r="ZA608" s="263"/>
      <c r="ZB608" s="263"/>
      <c r="ZC608" s="263"/>
      <c r="ZD608" s="263"/>
      <c r="ZE608" s="263"/>
      <c r="ZF608" s="263"/>
      <c r="ZG608" s="263"/>
      <c r="ZH608" s="263"/>
      <c r="ZI608" s="263"/>
      <c r="ZJ608" s="263"/>
      <c r="ZK608" s="263"/>
      <c r="ZL608" s="263"/>
      <c r="ZM608" s="263"/>
      <c r="ZN608" s="263"/>
      <c r="ZO608" s="263"/>
      <c r="ZP608" s="263"/>
      <c r="ZQ608" s="263"/>
      <c r="ZR608" s="263"/>
      <c r="ZS608" s="263"/>
      <c r="ZT608" s="263"/>
      <c r="ZU608" s="263"/>
      <c r="ZV608" s="263"/>
      <c r="ZW608" s="263"/>
      <c r="ZX608" s="263"/>
      <c r="ZY608" s="263"/>
      <c r="ZZ608" s="263"/>
      <c r="AAA608" s="263"/>
      <c r="AAB608" s="263"/>
      <c r="AAC608" s="263"/>
      <c r="AAD608" s="263"/>
      <c r="AAE608" s="263"/>
      <c r="AAF608" s="263"/>
      <c r="AAG608" s="263"/>
      <c r="AAH608" s="263"/>
      <c r="AAI608" s="263"/>
      <c r="AAJ608" s="263"/>
      <c r="AAK608" s="263"/>
      <c r="AAL608" s="263"/>
      <c r="AAM608" s="263"/>
      <c r="AAN608" s="263"/>
      <c r="AAO608" s="263"/>
      <c r="AAP608" s="263"/>
      <c r="AAQ608" s="263"/>
      <c r="AAR608" s="263"/>
      <c r="AAS608" s="263"/>
      <c r="AAT608" s="263"/>
      <c r="AAU608" s="263"/>
      <c r="AAV608" s="263"/>
      <c r="AAW608" s="263"/>
      <c r="AAX608" s="263"/>
      <c r="AAY608" s="263"/>
      <c r="AAZ608" s="263"/>
      <c r="ABA608" s="263"/>
      <c r="ABB608" s="263"/>
      <c r="ABC608" s="263"/>
      <c r="ABD608" s="263"/>
      <c r="ABE608" s="263"/>
      <c r="ABF608" s="263"/>
      <c r="ABG608" s="263"/>
      <c r="ABH608" s="263"/>
      <c r="ABI608" s="263"/>
      <c r="ABJ608" s="263"/>
      <c r="ABK608" s="263"/>
      <c r="ABL608" s="263"/>
      <c r="ABM608" s="263"/>
      <c r="ABN608" s="263"/>
      <c r="ABO608" s="263"/>
      <c r="ABP608" s="263"/>
      <c r="ABQ608" s="263"/>
      <c r="ABR608" s="263"/>
      <c r="ABS608" s="263"/>
      <c r="ABT608" s="263"/>
      <c r="ABU608" s="263"/>
      <c r="ABV608" s="263"/>
      <c r="ABW608" s="263"/>
      <c r="ABX608" s="263"/>
      <c r="ABY608" s="263"/>
      <c r="ABZ608" s="263"/>
      <c r="ACA608" s="263"/>
      <c r="ACB608" s="263"/>
      <c r="ACC608" s="263"/>
      <c r="ACD608" s="263"/>
      <c r="ACE608" s="263"/>
      <c r="ACF608" s="263"/>
      <c r="ACG608" s="263"/>
      <c r="ACH608" s="263"/>
      <c r="ACI608" s="263"/>
      <c r="ACJ608" s="263"/>
      <c r="ACK608" s="263"/>
      <c r="ACL608" s="263"/>
      <c r="ACM608" s="263"/>
      <c r="ACN608" s="263"/>
      <c r="ACO608" s="263"/>
      <c r="ACP608" s="263"/>
      <c r="ACQ608" s="263"/>
      <c r="ACR608" s="263"/>
      <c r="ACS608" s="263"/>
      <c r="ACT608" s="263"/>
      <c r="ACU608" s="263"/>
      <c r="ACV608" s="263"/>
      <c r="ACW608" s="263"/>
      <c r="ACX608" s="263"/>
      <c r="ACY608" s="263"/>
      <c r="ACZ608" s="263"/>
      <c r="ADA608" s="263"/>
      <c r="ADB608" s="263"/>
      <c r="ADC608" s="263"/>
      <c r="ADD608" s="263"/>
      <c r="ADE608" s="263"/>
      <c r="ADF608" s="263"/>
      <c r="ADG608" s="263"/>
      <c r="ADH608" s="263"/>
      <c r="ADI608" s="263"/>
      <c r="ADJ608" s="263"/>
      <c r="ADK608" s="263"/>
      <c r="ADL608" s="263"/>
      <c r="ADM608" s="263"/>
      <c r="ADN608" s="263"/>
      <c r="ADO608" s="263"/>
      <c r="ADP608" s="263"/>
      <c r="ADQ608" s="263"/>
      <c r="ADR608" s="263"/>
      <c r="ADS608" s="263"/>
      <c r="ADT608" s="263"/>
      <c r="ADU608" s="263"/>
      <c r="ADV608" s="263"/>
      <c r="ADW608" s="263"/>
      <c r="ADX608" s="263"/>
      <c r="ADY608" s="263"/>
      <c r="ADZ608" s="263"/>
      <c r="AEA608" s="263"/>
      <c r="AEB608" s="263"/>
      <c r="AEC608" s="263"/>
      <c r="AED608" s="263"/>
      <c r="AEE608" s="263"/>
      <c r="AEF608" s="263"/>
      <c r="AEG608" s="263"/>
      <c r="AEH608" s="263"/>
      <c r="AEI608" s="263"/>
      <c r="AEJ608" s="263"/>
      <c r="AEK608" s="263"/>
      <c r="AEL608" s="263"/>
      <c r="AEM608" s="263"/>
      <c r="AEN608" s="263"/>
      <c r="AEO608" s="263"/>
      <c r="AEP608" s="263"/>
      <c r="AEQ608" s="263"/>
      <c r="AER608" s="263"/>
      <c r="AES608" s="263"/>
      <c r="AET608" s="263"/>
      <c r="AEU608" s="263"/>
      <c r="AEV608" s="263"/>
      <c r="AEW608" s="263"/>
      <c r="AEX608" s="263"/>
      <c r="AEY608" s="263"/>
      <c r="AEZ608" s="263"/>
      <c r="AFA608" s="263"/>
      <c r="AFB608" s="263"/>
      <c r="AFC608" s="263"/>
      <c r="AFD608" s="263"/>
      <c r="AFE608" s="263"/>
      <c r="AFF608" s="263"/>
      <c r="AFG608" s="263"/>
      <c r="AFH608" s="263"/>
      <c r="AFI608" s="263"/>
      <c r="AFJ608" s="263"/>
      <c r="AFK608" s="263"/>
      <c r="AFL608" s="263"/>
      <c r="AFM608" s="263"/>
      <c r="AFN608" s="263"/>
      <c r="AFO608" s="263"/>
      <c r="AFP608" s="263"/>
      <c r="AFQ608" s="263"/>
      <c r="AFR608" s="263"/>
      <c r="AFS608" s="263"/>
      <c r="AFT608" s="263"/>
      <c r="AFU608" s="263"/>
      <c r="AFV608" s="263"/>
      <c r="AFW608" s="263"/>
      <c r="AFX608" s="263"/>
      <c r="AFY608" s="263"/>
      <c r="AFZ608" s="263"/>
      <c r="AGA608" s="263"/>
      <c r="AGB608" s="263"/>
      <c r="AGC608" s="263"/>
      <c r="AGD608" s="263"/>
      <c r="AGE608" s="263"/>
      <c r="AGF608" s="263"/>
      <c r="AGG608" s="263"/>
      <c r="AGH608" s="263"/>
      <c r="AGI608" s="263"/>
      <c r="AGJ608" s="263"/>
      <c r="AGK608" s="263"/>
      <c r="AGL608" s="263"/>
      <c r="AGM608" s="263"/>
      <c r="AGN608" s="263"/>
      <c r="AGO608" s="263"/>
      <c r="AGP608" s="263"/>
      <c r="AGQ608" s="263"/>
      <c r="AGR608" s="263"/>
      <c r="AGS608" s="263"/>
      <c r="AGT608" s="263"/>
      <c r="AGU608" s="263"/>
      <c r="AGV608" s="263"/>
      <c r="AGW608" s="263"/>
      <c r="AGX608" s="263"/>
      <c r="AGY608" s="263"/>
      <c r="AGZ608" s="263"/>
      <c r="AHA608" s="263"/>
      <c r="AHB608" s="263"/>
      <c r="AHC608" s="263"/>
      <c r="AHD608" s="263"/>
      <c r="AHE608" s="263"/>
      <c r="AHF608" s="263"/>
      <c r="AHG608" s="263"/>
      <c r="AHH608" s="263"/>
      <c r="AHI608" s="263"/>
      <c r="AHJ608" s="263"/>
      <c r="AHK608" s="263"/>
      <c r="AHL608" s="263"/>
      <c r="AHM608" s="263"/>
      <c r="AHN608" s="263"/>
      <c r="AHO608" s="263"/>
      <c r="AHP608" s="263"/>
      <c r="AHQ608" s="263"/>
      <c r="AHR608" s="263"/>
      <c r="AHS608" s="263"/>
      <c r="AHT608" s="263"/>
      <c r="AHU608" s="263"/>
      <c r="AHV608" s="263"/>
      <c r="AHW608" s="263"/>
      <c r="AHX608" s="263"/>
      <c r="AHY608" s="263"/>
      <c r="AHZ608" s="263"/>
      <c r="AIA608" s="263"/>
      <c r="AIB608" s="263"/>
      <c r="AIC608" s="263"/>
      <c r="AID608" s="263"/>
      <c r="AIE608" s="263"/>
      <c r="AIF608" s="263"/>
      <c r="AIG608" s="263"/>
      <c r="AIH608" s="263"/>
      <c r="AII608" s="263"/>
      <c r="AIJ608" s="263"/>
      <c r="AIK608" s="263"/>
      <c r="AIL608" s="263"/>
      <c r="AIM608" s="263"/>
      <c r="AIN608" s="263"/>
      <c r="AIO608" s="263"/>
      <c r="AIP608" s="263"/>
      <c r="AIQ608" s="263"/>
      <c r="AIR608" s="263"/>
      <c r="AIS608" s="263"/>
      <c r="AIT608" s="263"/>
      <c r="AIU608" s="263"/>
      <c r="AIV608" s="263"/>
      <c r="AIW608" s="263"/>
      <c r="AIX608" s="263"/>
      <c r="AIY608" s="263"/>
      <c r="AIZ608" s="263"/>
      <c r="AJA608" s="263"/>
      <c r="AJB608" s="263"/>
      <c r="AJC608" s="263"/>
      <c r="AJD608" s="263"/>
      <c r="AJE608" s="263"/>
      <c r="AJF608" s="263"/>
      <c r="AJG608" s="263"/>
      <c r="AJH608" s="263"/>
      <c r="AJI608" s="263"/>
      <c r="AJJ608" s="263"/>
      <c r="AJK608" s="263"/>
      <c r="AJL608" s="263"/>
      <c r="AJM608" s="263"/>
      <c r="AJN608" s="263"/>
      <c r="AJO608" s="263"/>
      <c r="AJP608" s="263"/>
      <c r="AJQ608" s="263"/>
      <c r="AJR608" s="263"/>
      <c r="AJS608" s="263"/>
      <c r="AJT608" s="263"/>
      <c r="AJU608" s="263"/>
      <c r="AJV608" s="263"/>
      <c r="AJW608" s="263"/>
      <c r="AJX608" s="263"/>
      <c r="AJY608" s="263"/>
      <c r="AJZ608" s="263"/>
      <c r="AKA608" s="263"/>
      <c r="AKB608" s="263"/>
      <c r="AKC608" s="263"/>
      <c r="AKD608" s="263"/>
      <c r="AKE608" s="263"/>
      <c r="AKF608" s="263"/>
      <c r="AKG608" s="263"/>
      <c r="AKH608" s="263"/>
      <c r="AKI608" s="263"/>
      <c r="AKJ608" s="263"/>
      <c r="AKK608" s="263"/>
      <c r="AKL608" s="263"/>
      <c r="AKM608" s="263"/>
      <c r="AKN608" s="263"/>
      <c r="AKO608" s="263"/>
      <c r="AKP608" s="263"/>
      <c r="AKQ608" s="263"/>
      <c r="AKR608" s="263"/>
      <c r="AKS608" s="263"/>
      <c r="AKT608" s="263"/>
      <c r="AKU608" s="263"/>
      <c r="AKV608" s="263"/>
      <c r="AKW608" s="263"/>
      <c r="AKX608" s="263"/>
      <c r="AKY608" s="263"/>
      <c r="AKZ608" s="263"/>
      <c r="ALA608" s="263"/>
      <c r="ALB608" s="263"/>
      <c r="ALC608" s="263"/>
      <c r="ALD608" s="263"/>
      <c r="ALE608" s="263"/>
      <c r="ALF608" s="263"/>
      <c r="ALG608" s="263"/>
      <c r="ALH608" s="263"/>
      <c r="ALI608" s="263"/>
      <c r="ALJ608" s="263"/>
      <c r="ALK608" s="263"/>
      <c r="ALL608" s="263"/>
      <c r="ALM608" s="263"/>
      <c r="ALN608" s="263"/>
      <c r="ALO608" s="263"/>
      <c r="ALP608" s="263"/>
      <c r="ALQ608" s="263"/>
      <c r="ALR608" s="263"/>
      <c r="ALS608" s="263"/>
      <c r="ALT608" s="263"/>
      <c r="ALU608" s="263"/>
      <c r="ALV608" s="263"/>
      <c r="ALW608" s="263"/>
      <c r="ALX608" s="263"/>
      <c r="ALY608" s="263"/>
      <c r="ALZ608" s="263"/>
      <c r="AMA608" s="263"/>
      <c r="AMB608" s="263"/>
      <c r="AMC608" s="263"/>
      <c r="AMD608" s="263"/>
      <c r="AME608" s="263"/>
      <c r="AMF608" s="263"/>
      <c r="AMG608" s="263"/>
      <c r="AMH608" s="263"/>
      <c r="AMI608" s="263"/>
      <c r="AMJ608" s="263"/>
      <c r="AMK608" s="263"/>
      <c r="AML608" s="263"/>
      <c r="AMM608" s="263"/>
      <c r="AMN608" s="263"/>
      <c r="AMO608" s="263"/>
      <c r="AMP608" s="263"/>
      <c r="AMQ608" s="263"/>
      <c r="AMR608" s="263"/>
      <c r="AMS608" s="263"/>
      <c r="AMT608" s="263"/>
      <c r="AMU608" s="263"/>
      <c r="AMV608" s="263"/>
      <c r="AMW608" s="263"/>
      <c r="AMX608" s="263"/>
      <c r="AMY608" s="263"/>
      <c r="AMZ608" s="263"/>
      <c r="ANA608" s="263"/>
      <c r="ANB608" s="263"/>
      <c r="ANC608" s="263"/>
      <c r="AND608" s="263"/>
      <c r="ANE608" s="263"/>
      <c r="ANF608" s="263"/>
      <c r="ANG608" s="263"/>
      <c r="ANH608" s="263"/>
      <c r="ANI608" s="263"/>
      <c r="ANJ608" s="263"/>
      <c r="ANK608" s="263"/>
      <c r="ANL608" s="263"/>
      <c r="ANM608" s="263"/>
      <c r="ANN608" s="263"/>
      <c r="ANO608" s="263"/>
      <c r="ANP608" s="263"/>
      <c r="ANQ608" s="263"/>
      <c r="ANR608" s="263"/>
      <c r="ANS608" s="263"/>
      <c r="ANT608" s="263"/>
      <c r="ANU608" s="263"/>
      <c r="ANV608" s="263"/>
      <c r="ANW608" s="263"/>
      <c r="ANX608" s="263"/>
      <c r="ANY608" s="263"/>
      <c r="ANZ608" s="263"/>
      <c r="AOA608" s="263"/>
      <c r="AOB608" s="263"/>
      <c r="AOC608" s="263"/>
      <c r="AOD608" s="263"/>
      <c r="AOE608" s="263"/>
      <c r="AOF608" s="263"/>
      <c r="AOG608" s="263"/>
      <c r="AOH608" s="263"/>
      <c r="AOI608" s="263"/>
      <c r="AOJ608" s="263"/>
      <c r="AOK608" s="263"/>
      <c r="AOL608" s="263"/>
      <c r="AOM608" s="263"/>
      <c r="AON608" s="263"/>
      <c r="AOO608" s="263"/>
      <c r="AOP608" s="263"/>
      <c r="AOQ608" s="263"/>
      <c r="AOR608" s="263"/>
      <c r="AOS608" s="263"/>
      <c r="AOT608" s="263"/>
      <c r="AOU608" s="263"/>
    </row>
    <row r="609" spans="1:1087" s="264" customFormat="1">
      <c r="A609" s="332"/>
      <c r="B609" s="328"/>
      <c r="C609" s="292"/>
      <c r="D609" s="292"/>
      <c r="E609" s="292"/>
      <c r="F609" s="333"/>
      <c r="G609" s="334"/>
      <c r="H609" s="334"/>
      <c r="I609" s="335"/>
      <c r="J609" s="292"/>
      <c r="K609" s="336"/>
      <c r="L609" s="292"/>
      <c r="N609" s="263"/>
      <c r="O609" s="263"/>
      <c r="P609" s="263"/>
      <c r="Q609" s="263"/>
      <c r="R609" s="263"/>
      <c r="S609" s="263"/>
      <c r="T609" s="263"/>
      <c r="U609" s="263"/>
      <c r="V609" s="263"/>
      <c r="W609" s="263"/>
      <c r="X609" s="263"/>
      <c r="Y609" s="263"/>
      <c r="Z609" s="263"/>
      <c r="AA609" s="263"/>
      <c r="AB609" s="263"/>
      <c r="AC609" s="263"/>
      <c r="AD609" s="263"/>
      <c r="AE609" s="263"/>
      <c r="AF609" s="263"/>
      <c r="AG609" s="263"/>
      <c r="AH609" s="263"/>
      <c r="AI609" s="263"/>
      <c r="AJ609" s="263"/>
      <c r="AK609" s="263"/>
      <c r="AL609" s="263"/>
      <c r="AM609" s="263"/>
      <c r="AN609" s="263"/>
      <c r="AO609" s="263"/>
      <c r="AP609" s="263"/>
      <c r="AQ609" s="263"/>
      <c r="AR609" s="263"/>
      <c r="AS609" s="263"/>
      <c r="AT609" s="263"/>
      <c r="AU609" s="263"/>
      <c r="AV609" s="263"/>
      <c r="AW609" s="263"/>
      <c r="AX609" s="263"/>
      <c r="AY609" s="263"/>
      <c r="AZ609" s="263"/>
      <c r="BA609" s="263"/>
      <c r="BB609" s="263"/>
      <c r="BC609" s="263"/>
      <c r="BD609" s="263"/>
      <c r="BE609" s="263"/>
      <c r="BF609" s="263"/>
      <c r="BG609" s="263"/>
      <c r="BH609" s="263"/>
      <c r="BI609" s="263"/>
      <c r="BJ609" s="263"/>
      <c r="BK609" s="263"/>
      <c r="BL609" s="263"/>
      <c r="BM609" s="263"/>
      <c r="BN609" s="263"/>
      <c r="BO609" s="263"/>
      <c r="BP609" s="263"/>
      <c r="BQ609" s="263"/>
      <c r="BR609" s="263"/>
      <c r="BS609" s="263"/>
      <c r="BT609" s="263"/>
      <c r="BU609" s="263"/>
      <c r="BV609" s="263"/>
      <c r="BW609" s="263"/>
      <c r="BX609" s="263"/>
      <c r="BY609" s="263"/>
      <c r="BZ609" s="263"/>
      <c r="CA609" s="263"/>
      <c r="CB609" s="263"/>
      <c r="CC609" s="263"/>
      <c r="CD609" s="263"/>
      <c r="CE609" s="263"/>
      <c r="CF609" s="263"/>
      <c r="CG609" s="263"/>
      <c r="CH609" s="263"/>
      <c r="CI609" s="263"/>
      <c r="CJ609" s="263"/>
      <c r="CK609" s="263"/>
      <c r="CL609" s="263"/>
      <c r="CM609" s="263"/>
      <c r="CN609" s="263"/>
      <c r="CO609" s="263"/>
      <c r="CP609" s="263"/>
      <c r="CQ609" s="263"/>
      <c r="CR609" s="263"/>
      <c r="CS609" s="263"/>
      <c r="CT609" s="263"/>
      <c r="CU609" s="263"/>
      <c r="CV609" s="263"/>
      <c r="CW609" s="263"/>
      <c r="CX609" s="263"/>
      <c r="CY609" s="263"/>
      <c r="CZ609" s="263"/>
      <c r="DA609" s="263"/>
      <c r="DB609" s="263"/>
      <c r="DC609" s="263"/>
      <c r="DD609" s="263"/>
      <c r="DE609" s="263"/>
      <c r="DF609" s="263"/>
      <c r="DG609" s="263"/>
      <c r="DH609" s="263"/>
      <c r="DI609" s="263"/>
      <c r="DJ609" s="263"/>
      <c r="DK609" s="263"/>
      <c r="DL609" s="263"/>
      <c r="DM609" s="263"/>
      <c r="DN609" s="263"/>
      <c r="DO609" s="263"/>
      <c r="DP609" s="263"/>
      <c r="DQ609" s="263"/>
      <c r="DR609" s="263"/>
      <c r="DS609" s="263"/>
      <c r="DT609" s="263"/>
      <c r="DU609" s="263"/>
      <c r="DV609" s="263"/>
      <c r="DW609" s="263"/>
      <c r="DX609" s="263"/>
      <c r="DY609" s="263"/>
      <c r="DZ609" s="263"/>
      <c r="EA609" s="263"/>
      <c r="EB609" s="263"/>
      <c r="EC609" s="263"/>
      <c r="ED609" s="263"/>
      <c r="EE609" s="263"/>
      <c r="EF609" s="263"/>
      <c r="EG609" s="263"/>
      <c r="EH609" s="263"/>
      <c r="EI609" s="263"/>
      <c r="EJ609" s="263"/>
      <c r="EK609" s="263"/>
      <c r="EL609" s="263"/>
      <c r="EM609" s="263"/>
      <c r="EN609" s="263"/>
      <c r="EO609" s="263"/>
      <c r="EP609" s="263"/>
      <c r="EQ609" s="263"/>
      <c r="ER609" s="263"/>
      <c r="ES609" s="263"/>
      <c r="ET609" s="263"/>
      <c r="EU609" s="263"/>
      <c r="EV609" s="263"/>
      <c r="EW609" s="263"/>
      <c r="EX609" s="263"/>
      <c r="EY609" s="263"/>
      <c r="EZ609" s="263"/>
      <c r="FA609" s="263"/>
      <c r="FB609" s="263"/>
      <c r="FC609" s="263"/>
      <c r="FD609" s="263"/>
      <c r="FE609" s="263"/>
      <c r="FF609" s="263"/>
      <c r="FG609" s="263"/>
      <c r="FH609" s="263"/>
      <c r="FI609" s="263"/>
      <c r="FJ609" s="263"/>
      <c r="FK609" s="263"/>
      <c r="FL609" s="263"/>
      <c r="FM609" s="263"/>
      <c r="FN609" s="263"/>
      <c r="FO609" s="263"/>
      <c r="FP609" s="263"/>
      <c r="FQ609" s="263"/>
      <c r="FR609" s="263"/>
      <c r="FS609" s="263"/>
      <c r="FT609" s="263"/>
      <c r="FU609" s="263"/>
      <c r="FV609" s="263"/>
      <c r="FW609" s="263"/>
      <c r="FX609" s="263"/>
      <c r="FY609" s="263"/>
      <c r="FZ609" s="263"/>
      <c r="GA609" s="263"/>
      <c r="GB609" s="263"/>
      <c r="GC609" s="263"/>
      <c r="GD609" s="263"/>
      <c r="GE609" s="263"/>
      <c r="GF609" s="263"/>
      <c r="GG609" s="263"/>
      <c r="GH609" s="263"/>
      <c r="GI609" s="263"/>
      <c r="GJ609" s="263"/>
      <c r="GK609" s="263"/>
      <c r="GL609" s="263"/>
      <c r="GM609" s="263"/>
      <c r="GN609" s="263"/>
      <c r="GO609" s="263"/>
      <c r="GP609" s="263"/>
      <c r="GQ609" s="263"/>
      <c r="GR609" s="263"/>
      <c r="GS609" s="263"/>
      <c r="GT609" s="263"/>
      <c r="GU609" s="263"/>
      <c r="GV609" s="263"/>
      <c r="GW609" s="263"/>
      <c r="GX609" s="263"/>
      <c r="GY609" s="263"/>
      <c r="GZ609" s="263"/>
      <c r="HA609" s="263"/>
      <c r="HB609" s="263"/>
      <c r="HC609" s="263"/>
      <c r="HD609" s="263"/>
      <c r="HE609" s="263"/>
      <c r="HF609" s="263"/>
      <c r="HG609" s="263"/>
      <c r="HH609" s="263"/>
      <c r="HI609" s="263"/>
      <c r="HJ609" s="263"/>
      <c r="HK609" s="263"/>
      <c r="HL609" s="263"/>
      <c r="HM609" s="263"/>
      <c r="HN609" s="263"/>
      <c r="HO609" s="263"/>
      <c r="HP609" s="263"/>
      <c r="HQ609" s="263"/>
      <c r="HR609" s="263"/>
      <c r="HS609" s="263"/>
      <c r="HT609" s="263"/>
      <c r="HU609" s="263"/>
      <c r="HV609" s="263"/>
      <c r="HW609" s="263"/>
      <c r="HX609" s="263"/>
      <c r="HY609" s="263"/>
      <c r="HZ609" s="263"/>
      <c r="IA609" s="263"/>
      <c r="IB609" s="263"/>
      <c r="IC609" s="263"/>
      <c r="ID609" s="263"/>
      <c r="IE609" s="263"/>
      <c r="IF609" s="263"/>
      <c r="IG609" s="263"/>
      <c r="IH609" s="263"/>
      <c r="II609" s="263"/>
      <c r="IJ609" s="263"/>
      <c r="IK609" s="263"/>
      <c r="IL609" s="263"/>
      <c r="IM609" s="263"/>
      <c r="IN609" s="263"/>
      <c r="IO609" s="263"/>
      <c r="IP609" s="263"/>
      <c r="IQ609" s="263"/>
      <c r="IR609" s="263"/>
      <c r="IS609" s="263"/>
      <c r="IT609" s="263"/>
      <c r="IU609" s="263"/>
      <c r="IV609" s="263"/>
      <c r="IW609" s="263"/>
      <c r="IX609" s="263"/>
      <c r="IY609" s="263"/>
      <c r="IZ609" s="263"/>
      <c r="JA609" s="263"/>
      <c r="JB609" s="263"/>
      <c r="JC609" s="263"/>
      <c r="JD609" s="263"/>
      <c r="JE609" s="263"/>
      <c r="JF609" s="263"/>
      <c r="JG609" s="263"/>
      <c r="JH609" s="263"/>
      <c r="JI609" s="263"/>
      <c r="JJ609" s="263"/>
      <c r="JK609" s="263"/>
      <c r="JL609" s="263"/>
      <c r="JM609" s="263"/>
      <c r="JN609" s="263"/>
      <c r="JO609" s="263"/>
      <c r="JP609" s="263"/>
      <c r="JQ609" s="263"/>
      <c r="JR609" s="263"/>
      <c r="JS609" s="263"/>
      <c r="JT609" s="263"/>
      <c r="JU609" s="263"/>
      <c r="JV609" s="263"/>
      <c r="JW609" s="263"/>
      <c r="JX609" s="263"/>
      <c r="JY609" s="263"/>
      <c r="JZ609" s="263"/>
      <c r="KA609" s="263"/>
      <c r="KB609" s="263"/>
      <c r="KC609" s="263"/>
      <c r="KD609" s="263"/>
      <c r="KE609" s="263"/>
      <c r="KF609" s="263"/>
      <c r="KG609" s="263"/>
      <c r="KH609" s="263"/>
      <c r="KI609" s="263"/>
      <c r="KJ609" s="263"/>
      <c r="KK609" s="263"/>
      <c r="KL609" s="263"/>
      <c r="KM609" s="263"/>
      <c r="KN609" s="263"/>
      <c r="KO609" s="263"/>
      <c r="KP609" s="263"/>
      <c r="KQ609" s="263"/>
      <c r="KR609" s="263"/>
      <c r="KS609" s="263"/>
      <c r="KT609" s="263"/>
      <c r="KU609" s="263"/>
      <c r="KV609" s="263"/>
      <c r="KW609" s="263"/>
      <c r="KX609" s="263"/>
      <c r="KY609" s="263"/>
      <c r="KZ609" s="263"/>
      <c r="LA609" s="263"/>
      <c r="LB609" s="263"/>
      <c r="LC609" s="263"/>
      <c r="LD609" s="263"/>
      <c r="LE609" s="263"/>
      <c r="LF609" s="263"/>
      <c r="LG609" s="263"/>
      <c r="LH609" s="263"/>
      <c r="LI609" s="263"/>
      <c r="LJ609" s="263"/>
      <c r="LK609" s="263"/>
      <c r="LL609" s="263"/>
      <c r="LM609" s="263"/>
      <c r="LN609" s="263"/>
      <c r="LO609" s="263"/>
      <c r="LP609" s="263"/>
      <c r="LQ609" s="263"/>
      <c r="LR609" s="263"/>
      <c r="LS609" s="263"/>
      <c r="LT609" s="263"/>
      <c r="LU609" s="263"/>
      <c r="LV609" s="263"/>
      <c r="LW609" s="263"/>
      <c r="LX609" s="263"/>
      <c r="LY609" s="263"/>
      <c r="LZ609" s="263"/>
      <c r="MA609" s="263"/>
      <c r="MB609" s="263"/>
      <c r="MC609" s="263"/>
      <c r="MD609" s="263"/>
      <c r="ME609" s="263"/>
      <c r="MF609" s="263"/>
      <c r="MG609" s="263"/>
      <c r="MH609" s="263"/>
      <c r="MI609" s="263"/>
      <c r="MJ609" s="263"/>
      <c r="MK609" s="263"/>
      <c r="ML609" s="263"/>
      <c r="MM609" s="263"/>
      <c r="MN609" s="263"/>
      <c r="MO609" s="263"/>
      <c r="MP609" s="263"/>
      <c r="MQ609" s="263"/>
      <c r="MR609" s="263"/>
      <c r="MS609" s="263"/>
      <c r="MT609" s="263"/>
      <c r="MU609" s="263"/>
      <c r="MV609" s="263"/>
      <c r="MW609" s="263"/>
      <c r="MX609" s="263"/>
      <c r="MY609" s="263"/>
      <c r="MZ609" s="263"/>
      <c r="NA609" s="263"/>
      <c r="NB609" s="263"/>
      <c r="NC609" s="263"/>
      <c r="ND609" s="263"/>
      <c r="NE609" s="263"/>
      <c r="NF609" s="263"/>
      <c r="NG609" s="263"/>
      <c r="NH609" s="263"/>
      <c r="NI609" s="263"/>
      <c r="NJ609" s="263"/>
      <c r="NK609" s="263"/>
      <c r="NL609" s="263"/>
      <c r="NM609" s="263"/>
      <c r="NN609" s="263"/>
      <c r="NO609" s="263"/>
      <c r="NP609" s="263"/>
      <c r="NQ609" s="263"/>
      <c r="NR609" s="263"/>
      <c r="NS609" s="263"/>
      <c r="NT609" s="263"/>
      <c r="NU609" s="263"/>
      <c r="NV609" s="263"/>
      <c r="NW609" s="263"/>
      <c r="NX609" s="263"/>
      <c r="NY609" s="263"/>
      <c r="NZ609" s="263"/>
      <c r="OA609" s="263"/>
      <c r="OB609" s="263"/>
      <c r="OC609" s="263"/>
      <c r="OD609" s="263"/>
      <c r="OE609" s="263"/>
      <c r="OF609" s="263"/>
      <c r="OG609" s="263"/>
      <c r="OH609" s="263"/>
      <c r="OI609" s="263"/>
      <c r="OJ609" s="263"/>
      <c r="OK609" s="263"/>
      <c r="OL609" s="263"/>
      <c r="OM609" s="263"/>
      <c r="ON609" s="263"/>
      <c r="OO609" s="263"/>
      <c r="OP609" s="263"/>
      <c r="OQ609" s="263"/>
      <c r="OR609" s="263"/>
      <c r="OS609" s="263"/>
      <c r="OT609" s="263"/>
      <c r="OU609" s="263"/>
      <c r="OV609" s="263"/>
      <c r="OW609" s="263"/>
      <c r="OX609" s="263"/>
      <c r="OY609" s="263"/>
      <c r="OZ609" s="263"/>
      <c r="PA609" s="263"/>
      <c r="PB609" s="263"/>
      <c r="PC609" s="263"/>
      <c r="PD609" s="263"/>
      <c r="PE609" s="263"/>
      <c r="PF609" s="263"/>
      <c r="PG609" s="263"/>
      <c r="PH609" s="263"/>
      <c r="PI609" s="263"/>
      <c r="PJ609" s="263"/>
      <c r="PK609" s="263"/>
      <c r="PL609" s="263"/>
      <c r="PM609" s="263"/>
      <c r="PN609" s="263"/>
      <c r="PO609" s="263"/>
      <c r="PP609" s="263"/>
      <c r="PQ609" s="263"/>
      <c r="PR609" s="263"/>
      <c r="PS609" s="263"/>
      <c r="PT609" s="263"/>
      <c r="PU609" s="263"/>
      <c r="PV609" s="263"/>
      <c r="PW609" s="263"/>
      <c r="PX609" s="263"/>
      <c r="PY609" s="263"/>
      <c r="PZ609" s="263"/>
      <c r="QA609" s="263"/>
      <c r="QB609" s="263"/>
      <c r="QC609" s="263"/>
      <c r="QD609" s="263"/>
      <c r="QE609" s="263"/>
      <c r="QF609" s="263"/>
      <c r="QG609" s="263"/>
      <c r="QH609" s="263"/>
      <c r="QI609" s="263"/>
      <c r="QJ609" s="263"/>
      <c r="QK609" s="263"/>
      <c r="QL609" s="263"/>
      <c r="QM609" s="263"/>
      <c r="QN609" s="263"/>
      <c r="QO609" s="263"/>
      <c r="QP609" s="263"/>
      <c r="QQ609" s="263"/>
      <c r="QR609" s="263"/>
      <c r="QS609" s="263"/>
      <c r="QT609" s="263"/>
      <c r="QU609" s="263"/>
      <c r="QV609" s="263"/>
      <c r="QW609" s="263"/>
      <c r="QX609" s="263"/>
      <c r="QY609" s="263"/>
      <c r="QZ609" s="263"/>
      <c r="RA609" s="263"/>
      <c r="RB609" s="263"/>
      <c r="RC609" s="263"/>
      <c r="RD609" s="263"/>
      <c r="RE609" s="263"/>
      <c r="RF609" s="263"/>
      <c r="RG609" s="263"/>
      <c r="RH609" s="263"/>
      <c r="RI609" s="263"/>
      <c r="RJ609" s="263"/>
      <c r="RK609" s="263"/>
      <c r="RL609" s="263"/>
      <c r="RM609" s="263"/>
      <c r="RN609" s="263"/>
      <c r="RO609" s="263"/>
      <c r="RP609" s="263"/>
      <c r="RQ609" s="263"/>
      <c r="RR609" s="263"/>
      <c r="RS609" s="263"/>
      <c r="RT609" s="263"/>
      <c r="RU609" s="263"/>
      <c r="RV609" s="263"/>
      <c r="RW609" s="263"/>
      <c r="RX609" s="263"/>
      <c r="RY609" s="263"/>
      <c r="RZ609" s="263"/>
      <c r="SA609" s="263"/>
      <c r="SB609" s="263"/>
      <c r="SC609" s="263"/>
      <c r="SD609" s="263"/>
      <c r="SE609" s="263"/>
      <c r="SF609" s="263"/>
      <c r="SG609" s="263"/>
      <c r="SH609" s="263"/>
      <c r="SI609" s="263"/>
      <c r="SJ609" s="263"/>
      <c r="SK609" s="263"/>
      <c r="SL609" s="263"/>
      <c r="SM609" s="263"/>
      <c r="SN609" s="263"/>
      <c r="SO609" s="263"/>
      <c r="SP609" s="263"/>
      <c r="SQ609" s="263"/>
      <c r="SR609" s="263"/>
      <c r="SS609" s="263"/>
      <c r="ST609" s="263"/>
      <c r="SU609" s="263"/>
      <c r="SV609" s="263"/>
      <c r="SW609" s="263"/>
      <c r="SX609" s="263"/>
      <c r="SY609" s="263"/>
      <c r="SZ609" s="263"/>
      <c r="TA609" s="263"/>
      <c r="TB609" s="263"/>
      <c r="TC609" s="263"/>
      <c r="TD609" s="263"/>
      <c r="TE609" s="263"/>
      <c r="TF609" s="263"/>
      <c r="TG609" s="263"/>
      <c r="TH609" s="263"/>
      <c r="TI609" s="263"/>
      <c r="TJ609" s="263"/>
      <c r="TK609" s="263"/>
      <c r="TL609" s="263"/>
      <c r="TM609" s="263"/>
      <c r="TN609" s="263"/>
      <c r="TO609" s="263"/>
      <c r="TP609" s="263"/>
      <c r="TQ609" s="263"/>
      <c r="TR609" s="263"/>
      <c r="TS609" s="263"/>
      <c r="TT609" s="263"/>
      <c r="TU609" s="263"/>
      <c r="TV609" s="263"/>
      <c r="TW609" s="263"/>
      <c r="TX609" s="263"/>
      <c r="TY609" s="263"/>
      <c r="TZ609" s="263"/>
      <c r="UA609" s="263"/>
      <c r="UB609" s="263"/>
      <c r="UC609" s="263"/>
      <c r="UD609" s="263"/>
      <c r="UE609" s="263"/>
      <c r="UF609" s="263"/>
      <c r="UG609" s="263"/>
      <c r="UH609" s="263"/>
      <c r="UI609" s="263"/>
      <c r="UJ609" s="263"/>
      <c r="UK609" s="263"/>
      <c r="UL609" s="263"/>
      <c r="UM609" s="263"/>
      <c r="UN609" s="263"/>
      <c r="UO609" s="263"/>
      <c r="UP609" s="263"/>
      <c r="UQ609" s="263"/>
      <c r="UR609" s="263"/>
      <c r="US609" s="263"/>
      <c r="UT609" s="263"/>
      <c r="UU609" s="263"/>
      <c r="UV609" s="263"/>
      <c r="UW609" s="263"/>
      <c r="UX609" s="263"/>
      <c r="UY609" s="263"/>
      <c r="UZ609" s="263"/>
      <c r="VA609" s="263"/>
      <c r="VB609" s="263"/>
      <c r="VC609" s="263"/>
      <c r="VD609" s="263"/>
      <c r="VE609" s="263"/>
      <c r="VF609" s="263"/>
      <c r="VG609" s="263"/>
      <c r="VH609" s="263"/>
      <c r="VI609" s="263"/>
      <c r="VJ609" s="263"/>
      <c r="VK609" s="263"/>
      <c r="VL609" s="263"/>
      <c r="VM609" s="263"/>
      <c r="VN609" s="263"/>
      <c r="VO609" s="263"/>
      <c r="VP609" s="263"/>
      <c r="VQ609" s="263"/>
      <c r="VR609" s="263"/>
      <c r="VS609" s="263"/>
      <c r="VT609" s="263"/>
      <c r="VU609" s="263"/>
      <c r="VV609" s="263"/>
      <c r="VW609" s="263"/>
      <c r="VX609" s="263"/>
      <c r="VY609" s="263"/>
      <c r="VZ609" s="263"/>
      <c r="WA609" s="263"/>
      <c r="WB609" s="263"/>
      <c r="WC609" s="263"/>
      <c r="WD609" s="263"/>
      <c r="WE609" s="263"/>
      <c r="WF609" s="263"/>
      <c r="WG609" s="263"/>
      <c r="WH609" s="263"/>
      <c r="WI609" s="263"/>
      <c r="WJ609" s="263"/>
      <c r="WK609" s="263"/>
      <c r="WL609" s="263"/>
      <c r="WM609" s="263"/>
      <c r="WN609" s="263"/>
      <c r="WO609" s="263"/>
      <c r="WP609" s="263"/>
      <c r="WQ609" s="263"/>
      <c r="WR609" s="263"/>
      <c r="WS609" s="263"/>
      <c r="WT609" s="263"/>
      <c r="WU609" s="263"/>
      <c r="WV609" s="263"/>
      <c r="WW609" s="263"/>
      <c r="WX609" s="263"/>
      <c r="WY609" s="263"/>
      <c r="WZ609" s="263"/>
      <c r="XA609" s="263"/>
      <c r="XB609" s="263"/>
      <c r="XC609" s="263"/>
      <c r="XD609" s="263"/>
      <c r="XE609" s="263"/>
      <c r="XF609" s="263"/>
      <c r="XG609" s="263"/>
      <c r="XH609" s="263"/>
      <c r="XI609" s="263"/>
      <c r="XJ609" s="263"/>
      <c r="XK609" s="263"/>
      <c r="XL609" s="263"/>
      <c r="XM609" s="263"/>
      <c r="XN609" s="263"/>
      <c r="XO609" s="263"/>
      <c r="XP609" s="263"/>
      <c r="XQ609" s="263"/>
      <c r="XR609" s="263"/>
      <c r="XS609" s="263"/>
      <c r="XT609" s="263"/>
      <c r="XU609" s="263"/>
      <c r="XV609" s="263"/>
      <c r="XW609" s="263"/>
      <c r="XX609" s="263"/>
      <c r="XY609" s="263"/>
      <c r="XZ609" s="263"/>
      <c r="YA609" s="263"/>
      <c r="YB609" s="263"/>
      <c r="YC609" s="263"/>
      <c r="YD609" s="263"/>
      <c r="YE609" s="263"/>
      <c r="YF609" s="263"/>
      <c r="YG609" s="263"/>
      <c r="YH609" s="263"/>
      <c r="YI609" s="263"/>
      <c r="YJ609" s="263"/>
      <c r="YK609" s="263"/>
      <c r="YL609" s="263"/>
      <c r="YM609" s="263"/>
      <c r="YN609" s="263"/>
      <c r="YO609" s="263"/>
      <c r="YP609" s="263"/>
      <c r="YQ609" s="263"/>
      <c r="YR609" s="263"/>
      <c r="YS609" s="263"/>
      <c r="YT609" s="263"/>
      <c r="YU609" s="263"/>
      <c r="YV609" s="263"/>
      <c r="YW609" s="263"/>
      <c r="YX609" s="263"/>
      <c r="YY609" s="263"/>
      <c r="YZ609" s="263"/>
      <c r="ZA609" s="263"/>
      <c r="ZB609" s="263"/>
      <c r="ZC609" s="263"/>
      <c r="ZD609" s="263"/>
      <c r="ZE609" s="263"/>
      <c r="ZF609" s="263"/>
      <c r="ZG609" s="263"/>
      <c r="ZH609" s="263"/>
      <c r="ZI609" s="263"/>
      <c r="ZJ609" s="263"/>
      <c r="ZK609" s="263"/>
      <c r="ZL609" s="263"/>
      <c r="ZM609" s="263"/>
      <c r="ZN609" s="263"/>
      <c r="ZO609" s="263"/>
      <c r="ZP609" s="263"/>
      <c r="ZQ609" s="263"/>
      <c r="ZR609" s="263"/>
      <c r="ZS609" s="263"/>
      <c r="ZT609" s="263"/>
      <c r="ZU609" s="263"/>
      <c r="ZV609" s="263"/>
      <c r="ZW609" s="263"/>
      <c r="ZX609" s="263"/>
      <c r="ZY609" s="263"/>
      <c r="ZZ609" s="263"/>
      <c r="AAA609" s="263"/>
      <c r="AAB609" s="263"/>
      <c r="AAC609" s="263"/>
      <c r="AAD609" s="263"/>
      <c r="AAE609" s="263"/>
      <c r="AAF609" s="263"/>
      <c r="AAG609" s="263"/>
      <c r="AAH609" s="263"/>
      <c r="AAI609" s="263"/>
      <c r="AAJ609" s="263"/>
      <c r="AAK609" s="263"/>
      <c r="AAL609" s="263"/>
      <c r="AAM609" s="263"/>
      <c r="AAN609" s="263"/>
      <c r="AAO609" s="263"/>
      <c r="AAP609" s="263"/>
      <c r="AAQ609" s="263"/>
      <c r="AAR609" s="263"/>
      <c r="AAS609" s="263"/>
      <c r="AAT609" s="263"/>
      <c r="AAU609" s="263"/>
      <c r="AAV609" s="263"/>
      <c r="AAW609" s="263"/>
      <c r="AAX609" s="263"/>
      <c r="AAY609" s="263"/>
      <c r="AAZ609" s="263"/>
      <c r="ABA609" s="263"/>
      <c r="ABB609" s="263"/>
      <c r="ABC609" s="263"/>
      <c r="ABD609" s="263"/>
      <c r="ABE609" s="263"/>
      <c r="ABF609" s="263"/>
      <c r="ABG609" s="263"/>
      <c r="ABH609" s="263"/>
      <c r="ABI609" s="263"/>
      <c r="ABJ609" s="263"/>
      <c r="ABK609" s="263"/>
      <c r="ABL609" s="263"/>
      <c r="ABM609" s="263"/>
      <c r="ABN609" s="263"/>
      <c r="ABO609" s="263"/>
      <c r="ABP609" s="263"/>
      <c r="ABQ609" s="263"/>
      <c r="ABR609" s="263"/>
      <c r="ABS609" s="263"/>
      <c r="ABT609" s="263"/>
      <c r="ABU609" s="263"/>
      <c r="ABV609" s="263"/>
      <c r="ABW609" s="263"/>
      <c r="ABX609" s="263"/>
      <c r="ABY609" s="263"/>
      <c r="ABZ609" s="263"/>
      <c r="ACA609" s="263"/>
      <c r="ACB609" s="263"/>
      <c r="ACC609" s="263"/>
      <c r="ACD609" s="263"/>
      <c r="ACE609" s="263"/>
      <c r="ACF609" s="263"/>
      <c r="ACG609" s="263"/>
      <c r="ACH609" s="263"/>
      <c r="ACI609" s="263"/>
      <c r="ACJ609" s="263"/>
      <c r="ACK609" s="263"/>
      <c r="ACL609" s="263"/>
      <c r="ACM609" s="263"/>
      <c r="ACN609" s="263"/>
      <c r="ACO609" s="263"/>
      <c r="ACP609" s="263"/>
      <c r="ACQ609" s="263"/>
      <c r="ACR609" s="263"/>
      <c r="ACS609" s="263"/>
      <c r="ACT609" s="263"/>
      <c r="ACU609" s="263"/>
      <c r="ACV609" s="263"/>
      <c r="ACW609" s="263"/>
      <c r="ACX609" s="263"/>
      <c r="ACY609" s="263"/>
      <c r="ACZ609" s="263"/>
      <c r="ADA609" s="263"/>
      <c r="ADB609" s="263"/>
      <c r="ADC609" s="263"/>
      <c r="ADD609" s="263"/>
      <c r="ADE609" s="263"/>
      <c r="ADF609" s="263"/>
      <c r="ADG609" s="263"/>
      <c r="ADH609" s="263"/>
      <c r="ADI609" s="263"/>
      <c r="ADJ609" s="263"/>
      <c r="ADK609" s="263"/>
      <c r="ADL609" s="263"/>
      <c r="ADM609" s="263"/>
      <c r="ADN609" s="263"/>
      <c r="ADO609" s="263"/>
      <c r="ADP609" s="263"/>
      <c r="ADQ609" s="263"/>
      <c r="ADR609" s="263"/>
      <c r="ADS609" s="263"/>
      <c r="ADT609" s="263"/>
      <c r="ADU609" s="263"/>
      <c r="ADV609" s="263"/>
      <c r="ADW609" s="263"/>
      <c r="ADX609" s="263"/>
      <c r="ADY609" s="263"/>
      <c r="ADZ609" s="263"/>
      <c r="AEA609" s="263"/>
      <c r="AEB609" s="263"/>
      <c r="AEC609" s="263"/>
      <c r="AED609" s="263"/>
      <c r="AEE609" s="263"/>
      <c r="AEF609" s="263"/>
      <c r="AEG609" s="263"/>
      <c r="AEH609" s="263"/>
      <c r="AEI609" s="263"/>
      <c r="AEJ609" s="263"/>
      <c r="AEK609" s="263"/>
      <c r="AEL609" s="263"/>
      <c r="AEM609" s="263"/>
      <c r="AEN609" s="263"/>
      <c r="AEO609" s="263"/>
      <c r="AEP609" s="263"/>
      <c r="AEQ609" s="263"/>
      <c r="AER609" s="263"/>
      <c r="AES609" s="263"/>
      <c r="AET609" s="263"/>
      <c r="AEU609" s="263"/>
      <c r="AEV609" s="263"/>
      <c r="AEW609" s="263"/>
      <c r="AEX609" s="263"/>
      <c r="AEY609" s="263"/>
      <c r="AEZ609" s="263"/>
      <c r="AFA609" s="263"/>
      <c r="AFB609" s="263"/>
      <c r="AFC609" s="263"/>
      <c r="AFD609" s="263"/>
      <c r="AFE609" s="263"/>
      <c r="AFF609" s="263"/>
      <c r="AFG609" s="263"/>
      <c r="AFH609" s="263"/>
      <c r="AFI609" s="263"/>
      <c r="AFJ609" s="263"/>
      <c r="AFK609" s="263"/>
      <c r="AFL609" s="263"/>
      <c r="AFM609" s="263"/>
      <c r="AFN609" s="263"/>
      <c r="AFO609" s="263"/>
      <c r="AFP609" s="263"/>
      <c r="AFQ609" s="263"/>
      <c r="AFR609" s="263"/>
      <c r="AFS609" s="263"/>
      <c r="AFT609" s="263"/>
      <c r="AFU609" s="263"/>
      <c r="AFV609" s="263"/>
      <c r="AFW609" s="263"/>
      <c r="AFX609" s="263"/>
      <c r="AFY609" s="263"/>
      <c r="AFZ609" s="263"/>
      <c r="AGA609" s="263"/>
      <c r="AGB609" s="263"/>
      <c r="AGC609" s="263"/>
      <c r="AGD609" s="263"/>
      <c r="AGE609" s="263"/>
      <c r="AGF609" s="263"/>
      <c r="AGG609" s="263"/>
      <c r="AGH609" s="263"/>
      <c r="AGI609" s="263"/>
      <c r="AGJ609" s="263"/>
      <c r="AGK609" s="263"/>
      <c r="AGL609" s="263"/>
      <c r="AGM609" s="263"/>
      <c r="AGN609" s="263"/>
      <c r="AGO609" s="263"/>
      <c r="AGP609" s="263"/>
      <c r="AGQ609" s="263"/>
      <c r="AGR609" s="263"/>
      <c r="AGS609" s="263"/>
      <c r="AGT609" s="263"/>
      <c r="AGU609" s="263"/>
      <c r="AGV609" s="263"/>
      <c r="AGW609" s="263"/>
      <c r="AGX609" s="263"/>
      <c r="AGY609" s="263"/>
      <c r="AGZ609" s="263"/>
      <c r="AHA609" s="263"/>
      <c r="AHB609" s="263"/>
      <c r="AHC609" s="263"/>
      <c r="AHD609" s="263"/>
      <c r="AHE609" s="263"/>
      <c r="AHF609" s="263"/>
      <c r="AHG609" s="263"/>
      <c r="AHH609" s="263"/>
      <c r="AHI609" s="263"/>
      <c r="AHJ609" s="263"/>
      <c r="AHK609" s="263"/>
      <c r="AHL609" s="263"/>
      <c r="AHM609" s="263"/>
      <c r="AHN609" s="263"/>
      <c r="AHO609" s="263"/>
      <c r="AHP609" s="263"/>
      <c r="AHQ609" s="263"/>
      <c r="AHR609" s="263"/>
      <c r="AHS609" s="263"/>
      <c r="AHT609" s="263"/>
      <c r="AHU609" s="263"/>
      <c r="AHV609" s="263"/>
      <c r="AHW609" s="263"/>
      <c r="AHX609" s="263"/>
      <c r="AHY609" s="263"/>
      <c r="AHZ609" s="263"/>
      <c r="AIA609" s="263"/>
      <c r="AIB609" s="263"/>
      <c r="AIC609" s="263"/>
      <c r="AID609" s="263"/>
      <c r="AIE609" s="263"/>
      <c r="AIF609" s="263"/>
      <c r="AIG609" s="263"/>
      <c r="AIH609" s="263"/>
      <c r="AII609" s="263"/>
      <c r="AIJ609" s="263"/>
      <c r="AIK609" s="263"/>
      <c r="AIL609" s="263"/>
      <c r="AIM609" s="263"/>
      <c r="AIN609" s="263"/>
      <c r="AIO609" s="263"/>
      <c r="AIP609" s="263"/>
      <c r="AIQ609" s="263"/>
      <c r="AIR609" s="263"/>
      <c r="AIS609" s="263"/>
      <c r="AIT609" s="263"/>
      <c r="AIU609" s="263"/>
      <c r="AIV609" s="263"/>
      <c r="AIW609" s="263"/>
      <c r="AIX609" s="263"/>
      <c r="AIY609" s="263"/>
      <c r="AIZ609" s="263"/>
      <c r="AJA609" s="263"/>
      <c r="AJB609" s="263"/>
      <c r="AJC609" s="263"/>
      <c r="AJD609" s="263"/>
      <c r="AJE609" s="263"/>
      <c r="AJF609" s="263"/>
      <c r="AJG609" s="263"/>
      <c r="AJH609" s="263"/>
      <c r="AJI609" s="263"/>
      <c r="AJJ609" s="263"/>
      <c r="AJK609" s="263"/>
      <c r="AJL609" s="263"/>
      <c r="AJM609" s="263"/>
      <c r="AJN609" s="263"/>
      <c r="AJO609" s="263"/>
      <c r="AJP609" s="263"/>
      <c r="AJQ609" s="263"/>
      <c r="AJR609" s="263"/>
      <c r="AJS609" s="263"/>
      <c r="AJT609" s="263"/>
      <c r="AJU609" s="263"/>
      <c r="AJV609" s="263"/>
      <c r="AJW609" s="263"/>
      <c r="AJX609" s="263"/>
      <c r="AJY609" s="263"/>
      <c r="AJZ609" s="263"/>
      <c r="AKA609" s="263"/>
      <c r="AKB609" s="263"/>
      <c r="AKC609" s="263"/>
      <c r="AKD609" s="263"/>
      <c r="AKE609" s="263"/>
      <c r="AKF609" s="263"/>
      <c r="AKG609" s="263"/>
      <c r="AKH609" s="263"/>
      <c r="AKI609" s="263"/>
      <c r="AKJ609" s="263"/>
      <c r="AKK609" s="263"/>
      <c r="AKL609" s="263"/>
      <c r="AKM609" s="263"/>
      <c r="AKN609" s="263"/>
      <c r="AKO609" s="263"/>
      <c r="AKP609" s="263"/>
      <c r="AKQ609" s="263"/>
      <c r="AKR609" s="263"/>
      <c r="AKS609" s="263"/>
      <c r="AKT609" s="263"/>
      <c r="AKU609" s="263"/>
      <c r="AKV609" s="263"/>
      <c r="AKW609" s="263"/>
      <c r="AKX609" s="263"/>
      <c r="AKY609" s="263"/>
      <c r="AKZ609" s="263"/>
      <c r="ALA609" s="263"/>
      <c r="ALB609" s="263"/>
      <c r="ALC609" s="263"/>
      <c r="ALD609" s="263"/>
      <c r="ALE609" s="263"/>
      <c r="ALF609" s="263"/>
      <c r="ALG609" s="263"/>
      <c r="ALH609" s="263"/>
      <c r="ALI609" s="263"/>
      <c r="ALJ609" s="263"/>
      <c r="ALK609" s="263"/>
      <c r="ALL609" s="263"/>
      <c r="ALM609" s="263"/>
      <c r="ALN609" s="263"/>
      <c r="ALO609" s="263"/>
      <c r="ALP609" s="263"/>
      <c r="ALQ609" s="263"/>
      <c r="ALR609" s="263"/>
      <c r="ALS609" s="263"/>
      <c r="ALT609" s="263"/>
      <c r="ALU609" s="263"/>
      <c r="ALV609" s="263"/>
      <c r="ALW609" s="263"/>
      <c r="ALX609" s="263"/>
      <c r="ALY609" s="263"/>
      <c r="ALZ609" s="263"/>
      <c r="AMA609" s="263"/>
      <c r="AMB609" s="263"/>
      <c r="AMC609" s="263"/>
      <c r="AMD609" s="263"/>
      <c r="AME609" s="263"/>
      <c r="AMF609" s="263"/>
      <c r="AMG609" s="263"/>
      <c r="AMH609" s="263"/>
      <c r="AMI609" s="263"/>
      <c r="AMJ609" s="263"/>
      <c r="AMK609" s="263"/>
      <c r="AML609" s="263"/>
      <c r="AMM609" s="263"/>
      <c r="AMN609" s="263"/>
      <c r="AMO609" s="263"/>
      <c r="AMP609" s="263"/>
      <c r="AMQ609" s="263"/>
      <c r="AMR609" s="263"/>
      <c r="AMS609" s="263"/>
      <c r="AMT609" s="263"/>
      <c r="AMU609" s="263"/>
      <c r="AMV609" s="263"/>
      <c r="AMW609" s="263"/>
      <c r="AMX609" s="263"/>
      <c r="AMY609" s="263"/>
      <c r="AMZ609" s="263"/>
      <c r="ANA609" s="263"/>
      <c r="ANB609" s="263"/>
      <c r="ANC609" s="263"/>
      <c r="AND609" s="263"/>
      <c r="ANE609" s="263"/>
      <c r="ANF609" s="263"/>
      <c r="ANG609" s="263"/>
      <c r="ANH609" s="263"/>
      <c r="ANI609" s="263"/>
      <c r="ANJ609" s="263"/>
      <c r="ANK609" s="263"/>
      <c r="ANL609" s="263"/>
      <c r="ANM609" s="263"/>
      <c r="ANN609" s="263"/>
      <c r="ANO609" s="263"/>
      <c r="ANP609" s="263"/>
      <c r="ANQ609" s="263"/>
      <c r="ANR609" s="263"/>
      <c r="ANS609" s="263"/>
      <c r="ANT609" s="263"/>
      <c r="ANU609" s="263"/>
      <c r="ANV609" s="263"/>
      <c r="ANW609" s="263"/>
      <c r="ANX609" s="263"/>
      <c r="ANY609" s="263"/>
      <c r="ANZ609" s="263"/>
      <c r="AOA609" s="263"/>
      <c r="AOB609" s="263"/>
      <c r="AOC609" s="263"/>
      <c r="AOD609" s="263"/>
      <c r="AOE609" s="263"/>
      <c r="AOF609" s="263"/>
      <c r="AOG609" s="263"/>
      <c r="AOH609" s="263"/>
      <c r="AOI609" s="263"/>
      <c r="AOJ609" s="263"/>
      <c r="AOK609" s="263"/>
      <c r="AOL609" s="263"/>
      <c r="AOM609" s="263"/>
      <c r="AON609" s="263"/>
      <c r="AOO609" s="263"/>
      <c r="AOP609" s="263"/>
      <c r="AOQ609" s="263"/>
      <c r="AOR609" s="263"/>
      <c r="AOS609" s="263"/>
      <c r="AOT609" s="263"/>
      <c r="AOU609" s="263"/>
    </row>
    <row r="610" spans="1:1087" s="264" customFormat="1">
      <c r="A610" s="332"/>
      <c r="B610" s="328"/>
      <c r="C610" s="292"/>
      <c r="D610" s="292"/>
      <c r="E610" s="292"/>
      <c r="F610" s="333"/>
      <c r="G610" s="334"/>
      <c r="H610" s="334"/>
      <c r="I610" s="335"/>
      <c r="J610" s="292"/>
      <c r="K610" s="336"/>
      <c r="L610" s="292"/>
      <c r="N610" s="263"/>
      <c r="O610" s="263"/>
      <c r="P610" s="263"/>
      <c r="Q610" s="263"/>
      <c r="R610" s="263"/>
      <c r="S610" s="263"/>
      <c r="T610" s="263"/>
      <c r="U610" s="263"/>
      <c r="V610" s="263"/>
      <c r="W610" s="263"/>
      <c r="X610" s="263"/>
      <c r="Y610" s="263"/>
      <c r="Z610" s="263"/>
      <c r="AA610" s="263"/>
      <c r="AB610" s="263"/>
      <c r="AC610" s="263"/>
      <c r="AD610" s="263"/>
      <c r="AE610" s="263"/>
      <c r="AF610" s="263"/>
      <c r="AG610" s="263"/>
      <c r="AH610" s="263"/>
      <c r="AI610" s="263"/>
      <c r="AJ610" s="263"/>
      <c r="AK610" s="263"/>
      <c r="AL610" s="263"/>
      <c r="AM610" s="263"/>
      <c r="AN610" s="263"/>
      <c r="AO610" s="263"/>
      <c r="AP610" s="263"/>
      <c r="AQ610" s="263"/>
      <c r="AR610" s="263"/>
      <c r="AS610" s="263"/>
      <c r="AT610" s="263"/>
      <c r="AU610" s="263"/>
      <c r="AV610" s="263"/>
      <c r="AW610" s="263"/>
      <c r="AX610" s="263"/>
      <c r="AY610" s="263"/>
      <c r="AZ610" s="263"/>
      <c r="BA610" s="263"/>
      <c r="BB610" s="263"/>
      <c r="BC610" s="263"/>
      <c r="BD610" s="263"/>
      <c r="BE610" s="263"/>
      <c r="BF610" s="263"/>
      <c r="BG610" s="263"/>
      <c r="BH610" s="263"/>
      <c r="BI610" s="263"/>
      <c r="BJ610" s="263"/>
      <c r="BK610" s="263"/>
      <c r="BL610" s="263"/>
      <c r="BM610" s="263"/>
      <c r="BN610" s="263"/>
      <c r="BO610" s="263"/>
      <c r="BP610" s="263"/>
      <c r="BQ610" s="263"/>
      <c r="BR610" s="263"/>
      <c r="BS610" s="263"/>
      <c r="BT610" s="263"/>
      <c r="BU610" s="263"/>
      <c r="BV610" s="263"/>
      <c r="BW610" s="263"/>
      <c r="BX610" s="263"/>
      <c r="BY610" s="263"/>
      <c r="BZ610" s="263"/>
      <c r="CA610" s="263"/>
      <c r="CB610" s="263"/>
      <c r="CC610" s="263"/>
      <c r="CD610" s="263"/>
      <c r="CE610" s="263"/>
      <c r="CF610" s="263"/>
      <c r="CG610" s="263"/>
      <c r="CH610" s="263"/>
      <c r="CI610" s="263"/>
      <c r="CJ610" s="263"/>
      <c r="CK610" s="263"/>
      <c r="CL610" s="263"/>
      <c r="CM610" s="263"/>
      <c r="CN610" s="263"/>
      <c r="CO610" s="263"/>
      <c r="CP610" s="263"/>
      <c r="CQ610" s="263"/>
      <c r="CR610" s="263"/>
      <c r="CS610" s="263"/>
      <c r="CT610" s="263"/>
      <c r="CU610" s="263"/>
      <c r="CV610" s="263"/>
      <c r="CW610" s="263"/>
      <c r="CX610" s="263"/>
      <c r="CY610" s="263"/>
      <c r="CZ610" s="263"/>
      <c r="DA610" s="263"/>
      <c r="DB610" s="263"/>
      <c r="DC610" s="263"/>
      <c r="DD610" s="263"/>
      <c r="DE610" s="263"/>
      <c r="DF610" s="263"/>
      <c r="DG610" s="263"/>
      <c r="DH610" s="263"/>
      <c r="DI610" s="263"/>
      <c r="DJ610" s="263"/>
      <c r="DK610" s="263"/>
      <c r="DL610" s="263"/>
      <c r="DM610" s="263"/>
      <c r="DN610" s="263"/>
      <c r="DO610" s="263"/>
      <c r="DP610" s="263"/>
      <c r="DQ610" s="263"/>
      <c r="DR610" s="263"/>
      <c r="DS610" s="263"/>
      <c r="DT610" s="263"/>
      <c r="DU610" s="263"/>
      <c r="DV610" s="263"/>
      <c r="DW610" s="263"/>
      <c r="DX610" s="263"/>
      <c r="DY610" s="263"/>
      <c r="DZ610" s="263"/>
      <c r="EA610" s="263"/>
      <c r="EB610" s="263"/>
      <c r="EC610" s="263"/>
      <c r="ED610" s="263"/>
      <c r="EE610" s="263"/>
      <c r="EF610" s="263"/>
      <c r="EG610" s="263"/>
      <c r="EH610" s="263"/>
      <c r="EI610" s="263"/>
      <c r="EJ610" s="263"/>
      <c r="EK610" s="263"/>
      <c r="EL610" s="263"/>
      <c r="EM610" s="263"/>
      <c r="EN610" s="263"/>
      <c r="EO610" s="263"/>
      <c r="EP610" s="263"/>
      <c r="EQ610" s="263"/>
      <c r="ER610" s="263"/>
      <c r="ES610" s="263"/>
      <c r="ET610" s="263"/>
      <c r="EU610" s="263"/>
      <c r="EV610" s="263"/>
      <c r="EW610" s="263"/>
      <c r="EX610" s="263"/>
      <c r="EY610" s="263"/>
      <c r="EZ610" s="263"/>
      <c r="FA610" s="263"/>
      <c r="FB610" s="263"/>
      <c r="FC610" s="263"/>
      <c r="FD610" s="263"/>
      <c r="FE610" s="263"/>
      <c r="FF610" s="263"/>
      <c r="FG610" s="263"/>
      <c r="FH610" s="263"/>
      <c r="FI610" s="263"/>
      <c r="FJ610" s="263"/>
      <c r="FK610" s="263"/>
      <c r="FL610" s="263"/>
      <c r="FM610" s="263"/>
      <c r="FN610" s="263"/>
      <c r="FO610" s="263"/>
      <c r="FP610" s="263"/>
      <c r="FQ610" s="263"/>
      <c r="FR610" s="263"/>
      <c r="FS610" s="263"/>
      <c r="FT610" s="263"/>
      <c r="FU610" s="263"/>
      <c r="FV610" s="263"/>
      <c r="FW610" s="263"/>
      <c r="FX610" s="263"/>
      <c r="FY610" s="263"/>
      <c r="FZ610" s="263"/>
      <c r="GA610" s="263"/>
      <c r="GB610" s="263"/>
      <c r="GC610" s="263"/>
      <c r="GD610" s="263"/>
      <c r="GE610" s="263"/>
      <c r="GF610" s="263"/>
      <c r="GG610" s="263"/>
      <c r="GH610" s="263"/>
      <c r="GI610" s="263"/>
      <c r="GJ610" s="263"/>
      <c r="GK610" s="263"/>
      <c r="GL610" s="263"/>
      <c r="GM610" s="263"/>
      <c r="GN610" s="263"/>
      <c r="GO610" s="263"/>
      <c r="GP610" s="263"/>
      <c r="GQ610" s="263"/>
      <c r="GR610" s="263"/>
      <c r="GS610" s="263"/>
      <c r="GT610" s="263"/>
      <c r="GU610" s="263"/>
      <c r="GV610" s="263"/>
      <c r="GW610" s="263"/>
      <c r="GX610" s="263"/>
      <c r="GY610" s="263"/>
      <c r="GZ610" s="263"/>
      <c r="HA610" s="263"/>
      <c r="HB610" s="263"/>
      <c r="HC610" s="263"/>
      <c r="HD610" s="263"/>
      <c r="HE610" s="263"/>
      <c r="HF610" s="263"/>
      <c r="HG610" s="263"/>
      <c r="HH610" s="263"/>
      <c r="HI610" s="263"/>
      <c r="HJ610" s="263"/>
      <c r="HK610" s="263"/>
      <c r="HL610" s="263"/>
      <c r="HM610" s="263"/>
      <c r="HN610" s="263"/>
      <c r="HO610" s="263"/>
      <c r="HP610" s="263"/>
      <c r="HQ610" s="263"/>
      <c r="HR610" s="263"/>
      <c r="HS610" s="263"/>
      <c r="HT610" s="263"/>
      <c r="HU610" s="263"/>
      <c r="HV610" s="263"/>
      <c r="HW610" s="263"/>
      <c r="HX610" s="263"/>
      <c r="HY610" s="263"/>
      <c r="HZ610" s="263"/>
      <c r="IA610" s="263"/>
      <c r="IB610" s="263"/>
      <c r="IC610" s="263"/>
      <c r="ID610" s="263"/>
      <c r="IE610" s="263"/>
      <c r="IF610" s="263"/>
      <c r="IG610" s="263"/>
      <c r="IH610" s="263"/>
      <c r="II610" s="263"/>
      <c r="IJ610" s="263"/>
      <c r="IK610" s="263"/>
      <c r="IL610" s="263"/>
      <c r="IM610" s="263"/>
      <c r="IN610" s="263"/>
      <c r="IO610" s="263"/>
      <c r="IP610" s="263"/>
      <c r="IQ610" s="263"/>
      <c r="IR610" s="263"/>
      <c r="IS610" s="263"/>
      <c r="IT610" s="263"/>
      <c r="IU610" s="263"/>
      <c r="IV610" s="263"/>
      <c r="IW610" s="263"/>
      <c r="IX610" s="263"/>
      <c r="IY610" s="263"/>
      <c r="IZ610" s="263"/>
      <c r="JA610" s="263"/>
      <c r="JB610" s="263"/>
      <c r="JC610" s="263"/>
      <c r="JD610" s="263"/>
      <c r="JE610" s="263"/>
      <c r="JF610" s="263"/>
      <c r="JG610" s="263"/>
      <c r="JH610" s="263"/>
      <c r="JI610" s="263"/>
      <c r="JJ610" s="263"/>
      <c r="JK610" s="263"/>
      <c r="JL610" s="263"/>
      <c r="JM610" s="263"/>
      <c r="JN610" s="263"/>
      <c r="JO610" s="263"/>
      <c r="JP610" s="263"/>
      <c r="JQ610" s="263"/>
      <c r="JR610" s="263"/>
      <c r="JS610" s="263"/>
      <c r="JT610" s="263"/>
      <c r="JU610" s="263"/>
      <c r="JV610" s="263"/>
      <c r="JW610" s="263"/>
      <c r="JX610" s="263"/>
      <c r="JY610" s="263"/>
      <c r="JZ610" s="263"/>
      <c r="KA610" s="263"/>
      <c r="KB610" s="263"/>
      <c r="KC610" s="263"/>
      <c r="KD610" s="263"/>
      <c r="KE610" s="263"/>
      <c r="KF610" s="263"/>
      <c r="KG610" s="263"/>
      <c r="KH610" s="263"/>
      <c r="KI610" s="263"/>
      <c r="KJ610" s="263"/>
      <c r="KK610" s="263"/>
      <c r="KL610" s="263"/>
      <c r="KM610" s="263"/>
      <c r="KN610" s="263"/>
      <c r="KO610" s="263"/>
      <c r="KP610" s="263"/>
      <c r="KQ610" s="263"/>
      <c r="KR610" s="263"/>
      <c r="KS610" s="263"/>
      <c r="KT610" s="263"/>
      <c r="KU610" s="263"/>
      <c r="KV610" s="263"/>
      <c r="KW610" s="263"/>
      <c r="KX610" s="263"/>
      <c r="KY610" s="263"/>
      <c r="KZ610" s="263"/>
      <c r="LA610" s="263"/>
      <c r="LB610" s="263"/>
      <c r="LC610" s="263"/>
      <c r="LD610" s="263"/>
      <c r="LE610" s="263"/>
      <c r="LF610" s="263"/>
      <c r="LG610" s="263"/>
      <c r="LH610" s="263"/>
      <c r="LI610" s="263"/>
      <c r="LJ610" s="263"/>
      <c r="LK610" s="263"/>
      <c r="LL610" s="263"/>
      <c r="LM610" s="263"/>
      <c r="LN610" s="263"/>
      <c r="LO610" s="263"/>
      <c r="LP610" s="263"/>
      <c r="LQ610" s="263"/>
      <c r="LR610" s="263"/>
      <c r="LS610" s="263"/>
      <c r="LT610" s="263"/>
      <c r="LU610" s="263"/>
      <c r="LV610" s="263"/>
      <c r="LW610" s="263"/>
      <c r="LX610" s="263"/>
      <c r="LY610" s="263"/>
      <c r="LZ610" s="263"/>
      <c r="MA610" s="263"/>
      <c r="MB610" s="263"/>
      <c r="MC610" s="263"/>
      <c r="MD610" s="263"/>
      <c r="ME610" s="263"/>
      <c r="MF610" s="263"/>
      <c r="MG610" s="263"/>
      <c r="MH610" s="263"/>
      <c r="MI610" s="263"/>
      <c r="MJ610" s="263"/>
      <c r="MK610" s="263"/>
      <c r="ML610" s="263"/>
      <c r="MM610" s="263"/>
      <c r="MN610" s="263"/>
      <c r="MO610" s="263"/>
      <c r="MP610" s="263"/>
      <c r="MQ610" s="263"/>
      <c r="MR610" s="263"/>
      <c r="MS610" s="263"/>
      <c r="MT610" s="263"/>
      <c r="MU610" s="263"/>
      <c r="MV610" s="263"/>
      <c r="MW610" s="263"/>
      <c r="MX610" s="263"/>
      <c r="MY610" s="263"/>
      <c r="MZ610" s="263"/>
      <c r="NA610" s="263"/>
      <c r="NB610" s="263"/>
      <c r="NC610" s="263"/>
      <c r="ND610" s="263"/>
      <c r="NE610" s="263"/>
      <c r="NF610" s="263"/>
      <c r="NG610" s="263"/>
      <c r="NH610" s="263"/>
      <c r="NI610" s="263"/>
      <c r="NJ610" s="263"/>
      <c r="NK610" s="263"/>
      <c r="NL610" s="263"/>
      <c r="NM610" s="263"/>
      <c r="NN610" s="263"/>
      <c r="NO610" s="263"/>
      <c r="NP610" s="263"/>
      <c r="NQ610" s="263"/>
      <c r="NR610" s="263"/>
      <c r="NS610" s="263"/>
      <c r="NT610" s="263"/>
      <c r="NU610" s="263"/>
      <c r="NV610" s="263"/>
      <c r="NW610" s="263"/>
      <c r="NX610" s="263"/>
      <c r="NY610" s="263"/>
      <c r="NZ610" s="263"/>
      <c r="OA610" s="263"/>
      <c r="OB610" s="263"/>
      <c r="OC610" s="263"/>
      <c r="OD610" s="263"/>
      <c r="OE610" s="263"/>
      <c r="OF610" s="263"/>
      <c r="OG610" s="263"/>
      <c r="OH610" s="263"/>
      <c r="OI610" s="263"/>
      <c r="OJ610" s="263"/>
      <c r="OK610" s="263"/>
      <c r="OL610" s="263"/>
      <c r="OM610" s="263"/>
      <c r="ON610" s="263"/>
      <c r="OO610" s="263"/>
      <c r="OP610" s="263"/>
      <c r="OQ610" s="263"/>
      <c r="OR610" s="263"/>
      <c r="OS610" s="263"/>
      <c r="OT610" s="263"/>
      <c r="OU610" s="263"/>
      <c r="OV610" s="263"/>
      <c r="OW610" s="263"/>
      <c r="OX610" s="263"/>
      <c r="OY610" s="263"/>
      <c r="OZ610" s="263"/>
      <c r="PA610" s="263"/>
      <c r="PB610" s="263"/>
      <c r="PC610" s="263"/>
      <c r="PD610" s="263"/>
      <c r="PE610" s="263"/>
      <c r="PF610" s="263"/>
      <c r="PG610" s="263"/>
      <c r="PH610" s="263"/>
      <c r="PI610" s="263"/>
      <c r="PJ610" s="263"/>
      <c r="PK610" s="263"/>
      <c r="PL610" s="263"/>
      <c r="PM610" s="263"/>
      <c r="PN610" s="263"/>
      <c r="PO610" s="263"/>
      <c r="PP610" s="263"/>
      <c r="PQ610" s="263"/>
      <c r="PR610" s="263"/>
      <c r="PS610" s="263"/>
      <c r="PT610" s="263"/>
      <c r="PU610" s="263"/>
      <c r="PV610" s="263"/>
      <c r="PW610" s="263"/>
      <c r="PX610" s="263"/>
      <c r="PY610" s="263"/>
      <c r="PZ610" s="263"/>
      <c r="QA610" s="263"/>
      <c r="QB610" s="263"/>
      <c r="QC610" s="263"/>
      <c r="QD610" s="263"/>
      <c r="QE610" s="263"/>
      <c r="QF610" s="263"/>
      <c r="QG610" s="263"/>
      <c r="QH610" s="263"/>
      <c r="QI610" s="263"/>
      <c r="QJ610" s="263"/>
      <c r="QK610" s="263"/>
      <c r="QL610" s="263"/>
      <c r="QM610" s="263"/>
      <c r="QN610" s="263"/>
      <c r="QO610" s="263"/>
      <c r="QP610" s="263"/>
      <c r="QQ610" s="263"/>
      <c r="QR610" s="263"/>
      <c r="QS610" s="263"/>
      <c r="QT610" s="263"/>
      <c r="QU610" s="263"/>
      <c r="QV610" s="263"/>
      <c r="QW610" s="263"/>
      <c r="QX610" s="263"/>
      <c r="QY610" s="263"/>
      <c r="QZ610" s="263"/>
      <c r="RA610" s="263"/>
      <c r="RB610" s="263"/>
      <c r="RC610" s="263"/>
      <c r="RD610" s="263"/>
      <c r="RE610" s="263"/>
      <c r="RF610" s="263"/>
      <c r="RG610" s="263"/>
      <c r="RH610" s="263"/>
      <c r="RI610" s="263"/>
      <c r="RJ610" s="263"/>
      <c r="RK610" s="263"/>
      <c r="RL610" s="263"/>
      <c r="RM610" s="263"/>
      <c r="RN610" s="263"/>
      <c r="RO610" s="263"/>
      <c r="RP610" s="263"/>
      <c r="RQ610" s="263"/>
      <c r="RR610" s="263"/>
      <c r="RS610" s="263"/>
      <c r="RT610" s="263"/>
      <c r="RU610" s="263"/>
      <c r="RV610" s="263"/>
      <c r="RW610" s="263"/>
      <c r="RX610" s="263"/>
      <c r="RY610" s="263"/>
      <c r="RZ610" s="263"/>
      <c r="SA610" s="263"/>
      <c r="SB610" s="263"/>
      <c r="SC610" s="263"/>
      <c r="SD610" s="263"/>
      <c r="SE610" s="263"/>
      <c r="SF610" s="263"/>
      <c r="SG610" s="263"/>
      <c r="SH610" s="263"/>
      <c r="SI610" s="263"/>
      <c r="SJ610" s="263"/>
      <c r="SK610" s="263"/>
      <c r="SL610" s="263"/>
      <c r="SM610" s="263"/>
      <c r="SN610" s="263"/>
      <c r="SO610" s="263"/>
      <c r="SP610" s="263"/>
      <c r="SQ610" s="263"/>
      <c r="SR610" s="263"/>
      <c r="SS610" s="263"/>
      <c r="ST610" s="263"/>
      <c r="SU610" s="263"/>
      <c r="SV610" s="263"/>
      <c r="SW610" s="263"/>
      <c r="SX610" s="263"/>
      <c r="SY610" s="263"/>
      <c r="SZ610" s="263"/>
      <c r="TA610" s="263"/>
      <c r="TB610" s="263"/>
      <c r="TC610" s="263"/>
      <c r="TD610" s="263"/>
      <c r="TE610" s="263"/>
      <c r="TF610" s="263"/>
      <c r="TG610" s="263"/>
      <c r="TH610" s="263"/>
      <c r="TI610" s="263"/>
      <c r="TJ610" s="263"/>
      <c r="TK610" s="263"/>
      <c r="TL610" s="263"/>
      <c r="TM610" s="263"/>
      <c r="TN610" s="263"/>
      <c r="TO610" s="263"/>
      <c r="TP610" s="263"/>
      <c r="TQ610" s="263"/>
      <c r="TR610" s="263"/>
      <c r="TS610" s="263"/>
      <c r="TT610" s="263"/>
      <c r="TU610" s="263"/>
      <c r="TV610" s="263"/>
      <c r="TW610" s="263"/>
      <c r="TX610" s="263"/>
      <c r="TY610" s="263"/>
      <c r="TZ610" s="263"/>
      <c r="UA610" s="263"/>
      <c r="UB610" s="263"/>
      <c r="UC610" s="263"/>
      <c r="UD610" s="263"/>
      <c r="UE610" s="263"/>
      <c r="UF610" s="263"/>
      <c r="UG610" s="263"/>
      <c r="UH610" s="263"/>
      <c r="UI610" s="263"/>
      <c r="UJ610" s="263"/>
      <c r="UK610" s="263"/>
      <c r="UL610" s="263"/>
      <c r="UM610" s="263"/>
      <c r="UN610" s="263"/>
      <c r="UO610" s="263"/>
      <c r="UP610" s="263"/>
      <c r="UQ610" s="263"/>
      <c r="UR610" s="263"/>
      <c r="US610" s="263"/>
      <c r="UT610" s="263"/>
      <c r="UU610" s="263"/>
      <c r="UV610" s="263"/>
      <c r="UW610" s="263"/>
      <c r="UX610" s="263"/>
      <c r="UY610" s="263"/>
      <c r="UZ610" s="263"/>
      <c r="VA610" s="263"/>
      <c r="VB610" s="263"/>
      <c r="VC610" s="263"/>
      <c r="VD610" s="263"/>
      <c r="VE610" s="263"/>
      <c r="VF610" s="263"/>
      <c r="VG610" s="263"/>
      <c r="VH610" s="263"/>
      <c r="VI610" s="263"/>
      <c r="VJ610" s="263"/>
      <c r="VK610" s="263"/>
      <c r="VL610" s="263"/>
      <c r="VM610" s="263"/>
      <c r="VN610" s="263"/>
      <c r="VO610" s="263"/>
      <c r="VP610" s="263"/>
      <c r="VQ610" s="263"/>
      <c r="VR610" s="263"/>
      <c r="VS610" s="263"/>
      <c r="VT610" s="263"/>
      <c r="VU610" s="263"/>
      <c r="VV610" s="263"/>
      <c r="VW610" s="263"/>
      <c r="VX610" s="263"/>
      <c r="VY610" s="263"/>
      <c r="VZ610" s="263"/>
      <c r="WA610" s="263"/>
      <c r="WB610" s="263"/>
      <c r="WC610" s="263"/>
      <c r="WD610" s="263"/>
      <c r="WE610" s="263"/>
      <c r="WF610" s="263"/>
      <c r="WG610" s="263"/>
      <c r="WH610" s="263"/>
      <c r="WI610" s="263"/>
      <c r="WJ610" s="263"/>
      <c r="WK610" s="263"/>
      <c r="WL610" s="263"/>
      <c r="WM610" s="263"/>
      <c r="WN610" s="263"/>
      <c r="WO610" s="263"/>
      <c r="WP610" s="263"/>
      <c r="WQ610" s="263"/>
      <c r="WR610" s="263"/>
      <c r="WS610" s="263"/>
      <c r="WT610" s="263"/>
      <c r="WU610" s="263"/>
      <c r="WV610" s="263"/>
      <c r="WW610" s="263"/>
      <c r="WX610" s="263"/>
      <c r="WY610" s="263"/>
      <c r="WZ610" s="263"/>
      <c r="XA610" s="263"/>
      <c r="XB610" s="263"/>
      <c r="XC610" s="263"/>
      <c r="XD610" s="263"/>
      <c r="XE610" s="263"/>
      <c r="XF610" s="263"/>
      <c r="XG610" s="263"/>
      <c r="XH610" s="263"/>
      <c r="XI610" s="263"/>
      <c r="XJ610" s="263"/>
      <c r="XK610" s="263"/>
      <c r="XL610" s="263"/>
      <c r="XM610" s="263"/>
      <c r="XN610" s="263"/>
      <c r="XO610" s="263"/>
      <c r="XP610" s="263"/>
      <c r="XQ610" s="263"/>
      <c r="XR610" s="263"/>
      <c r="XS610" s="263"/>
      <c r="XT610" s="263"/>
      <c r="XU610" s="263"/>
      <c r="XV610" s="263"/>
      <c r="XW610" s="263"/>
      <c r="XX610" s="263"/>
      <c r="XY610" s="263"/>
      <c r="XZ610" s="263"/>
      <c r="YA610" s="263"/>
      <c r="YB610" s="263"/>
      <c r="YC610" s="263"/>
      <c r="YD610" s="263"/>
      <c r="YE610" s="263"/>
      <c r="YF610" s="263"/>
      <c r="YG610" s="263"/>
      <c r="YH610" s="263"/>
      <c r="YI610" s="263"/>
      <c r="YJ610" s="263"/>
      <c r="YK610" s="263"/>
      <c r="YL610" s="263"/>
      <c r="YM610" s="263"/>
      <c r="YN610" s="263"/>
      <c r="YO610" s="263"/>
      <c r="YP610" s="263"/>
      <c r="YQ610" s="263"/>
      <c r="YR610" s="263"/>
      <c r="YS610" s="263"/>
      <c r="YT610" s="263"/>
      <c r="YU610" s="263"/>
      <c r="YV610" s="263"/>
      <c r="YW610" s="263"/>
      <c r="YX610" s="263"/>
      <c r="YY610" s="263"/>
      <c r="YZ610" s="263"/>
      <c r="ZA610" s="263"/>
      <c r="ZB610" s="263"/>
      <c r="ZC610" s="263"/>
      <c r="ZD610" s="263"/>
      <c r="ZE610" s="263"/>
      <c r="ZF610" s="263"/>
      <c r="ZG610" s="263"/>
      <c r="ZH610" s="263"/>
      <c r="ZI610" s="263"/>
      <c r="ZJ610" s="263"/>
      <c r="ZK610" s="263"/>
      <c r="ZL610" s="263"/>
      <c r="ZM610" s="263"/>
      <c r="ZN610" s="263"/>
      <c r="ZO610" s="263"/>
      <c r="ZP610" s="263"/>
      <c r="ZQ610" s="263"/>
      <c r="ZR610" s="263"/>
      <c r="ZS610" s="263"/>
      <c r="ZT610" s="263"/>
      <c r="ZU610" s="263"/>
      <c r="ZV610" s="263"/>
      <c r="ZW610" s="263"/>
      <c r="ZX610" s="263"/>
      <c r="ZY610" s="263"/>
      <c r="ZZ610" s="263"/>
      <c r="AAA610" s="263"/>
      <c r="AAB610" s="263"/>
      <c r="AAC610" s="263"/>
      <c r="AAD610" s="263"/>
      <c r="AAE610" s="263"/>
      <c r="AAF610" s="263"/>
      <c r="AAG610" s="263"/>
      <c r="AAH610" s="263"/>
      <c r="AAI610" s="263"/>
      <c r="AAJ610" s="263"/>
      <c r="AAK610" s="263"/>
      <c r="AAL610" s="263"/>
      <c r="AAM610" s="263"/>
      <c r="AAN610" s="263"/>
      <c r="AAO610" s="263"/>
      <c r="AAP610" s="263"/>
      <c r="AAQ610" s="263"/>
      <c r="AAR610" s="263"/>
      <c r="AAS610" s="263"/>
      <c r="AAT610" s="263"/>
      <c r="AAU610" s="263"/>
      <c r="AAV610" s="263"/>
      <c r="AAW610" s="263"/>
      <c r="AAX610" s="263"/>
      <c r="AAY610" s="263"/>
      <c r="AAZ610" s="263"/>
      <c r="ABA610" s="263"/>
      <c r="ABB610" s="263"/>
      <c r="ABC610" s="263"/>
      <c r="ABD610" s="263"/>
      <c r="ABE610" s="263"/>
      <c r="ABF610" s="263"/>
      <c r="ABG610" s="263"/>
      <c r="ABH610" s="263"/>
      <c r="ABI610" s="263"/>
      <c r="ABJ610" s="263"/>
      <c r="ABK610" s="263"/>
      <c r="ABL610" s="263"/>
      <c r="ABM610" s="263"/>
      <c r="ABN610" s="263"/>
      <c r="ABO610" s="263"/>
      <c r="ABP610" s="263"/>
      <c r="ABQ610" s="263"/>
      <c r="ABR610" s="263"/>
      <c r="ABS610" s="263"/>
      <c r="ABT610" s="263"/>
      <c r="ABU610" s="263"/>
      <c r="ABV610" s="263"/>
      <c r="ABW610" s="263"/>
      <c r="ABX610" s="263"/>
      <c r="ABY610" s="263"/>
      <c r="ABZ610" s="263"/>
      <c r="ACA610" s="263"/>
      <c r="ACB610" s="263"/>
      <c r="ACC610" s="263"/>
      <c r="ACD610" s="263"/>
      <c r="ACE610" s="263"/>
      <c r="ACF610" s="263"/>
      <c r="ACG610" s="263"/>
      <c r="ACH610" s="263"/>
      <c r="ACI610" s="263"/>
      <c r="ACJ610" s="263"/>
      <c r="ACK610" s="263"/>
      <c r="ACL610" s="263"/>
      <c r="ACM610" s="263"/>
      <c r="ACN610" s="263"/>
      <c r="ACO610" s="263"/>
      <c r="ACP610" s="263"/>
      <c r="ACQ610" s="263"/>
      <c r="ACR610" s="263"/>
      <c r="ACS610" s="263"/>
      <c r="ACT610" s="263"/>
      <c r="ACU610" s="263"/>
      <c r="ACV610" s="263"/>
      <c r="ACW610" s="263"/>
      <c r="ACX610" s="263"/>
      <c r="ACY610" s="263"/>
      <c r="ACZ610" s="263"/>
      <c r="ADA610" s="263"/>
      <c r="ADB610" s="263"/>
      <c r="ADC610" s="263"/>
      <c r="ADD610" s="263"/>
      <c r="ADE610" s="263"/>
      <c r="ADF610" s="263"/>
      <c r="ADG610" s="263"/>
      <c r="ADH610" s="263"/>
      <c r="ADI610" s="263"/>
      <c r="ADJ610" s="263"/>
      <c r="ADK610" s="263"/>
      <c r="ADL610" s="263"/>
      <c r="ADM610" s="263"/>
      <c r="ADN610" s="263"/>
      <c r="ADO610" s="263"/>
      <c r="ADP610" s="263"/>
      <c r="ADQ610" s="263"/>
      <c r="ADR610" s="263"/>
      <c r="ADS610" s="263"/>
      <c r="ADT610" s="263"/>
      <c r="ADU610" s="263"/>
      <c r="ADV610" s="263"/>
      <c r="ADW610" s="263"/>
      <c r="ADX610" s="263"/>
      <c r="ADY610" s="263"/>
      <c r="ADZ610" s="263"/>
      <c r="AEA610" s="263"/>
      <c r="AEB610" s="263"/>
      <c r="AEC610" s="263"/>
      <c r="AED610" s="263"/>
      <c r="AEE610" s="263"/>
      <c r="AEF610" s="263"/>
      <c r="AEG610" s="263"/>
      <c r="AEH610" s="263"/>
      <c r="AEI610" s="263"/>
      <c r="AEJ610" s="263"/>
      <c r="AEK610" s="263"/>
      <c r="AEL610" s="263"/>
      <c r="AEM610" s="263"/>
      <c r="AEN610" s="263"/>
      <c r="AEO610" s="263"/>
      <c r="AEP610" s="263"/>
      <c r="AEQ610" s="263"/>
      <c r="AER610" s="263"/>
      <c r="AES610" s="263"/>
      <c r="AET610" s="263"/>
      <c r="AEU610" s="263"/>
      <c r="AEV610" s="263"/>
      <c r="AEW610" s="263"/>
      <c r="AEX610" s="263"/>
      <c r="AEY610" s="263"/>
      <c r="AEZ610" s="263"/>
      <c r="AFA610" s="263"/>
      <c r="AFB610" s="263"/>
      <c r="AFC610" s="263"/>
      <c r="AFD610" s="263"/>
      <c r="AFE610" s="263"/>
      <c r="AFF610" s="263"/>
      <c r="AFG610" s="263"/>
      <c r="AFH610" s="263"/>
      <c r="AFI610" s="263"/>
      <c r="AFJ610" s="263"/>
      <c r="AFK610" s="263"/>
      <c r="AFL610" s="263"/>
      <c r="AFM610" s="263"/>
      <c r="AFN610" s="263"/>
      <c r="AFO610" s="263"/>
      <c r="AFP610" s="263"/>
      <c r="AFQ610" s="263"/>
      <c r="AFR610" s="263"/>
      <c r="AFS610" s="263"/>
      <c r="AFT610" s="263"/>
      <c r="AFU610" s="263"/>
      <c r="AFV610" s="263"/>
      <c r="AFW610" s="263"/>
      <c r="AFX610" s="263"/>
      <c r="AFY610" s="263"/>
      <c r="AFZ610" s="263"/>
      <c r="AGA610" s="263"/>
      <c r="AGB610" s="263"/>
      <c r="AGC610" s="263"/>
      <c r="AGD610" s="263"/>
      <c r="AGE610" s="263"/>
      <c r="AGF610" s="263"/>
      <c r="AGG610" s="263"/>
      <c r="AGH610" s="263"/>
      <c r="AGI610" s="263"/>
      <c r="AGJ610" s="263"/>
      <c r="AGK610" s="263"/>
      <c r="AGL610" s="263"/>
      <c r="AGM610" s="263"/>
      <c r="AGN610" s="263"/>
      <c r="AGO610" s="263"/>
      <c r="AGP610" s="263"/>
      <c r="AGQ610" s="263"/>
      <c r="AGR610" s="263"/>
      <c r="AGS610" s="263"/>
      <c r="AGT610" s="263"/>
      <c r="AGU610" s="263"/>
      <c r="AGV610" s="263"/>
      <c r="AGW610" s="263"/>
      <c r="AGX610" s="263"/>
      <c r="AGY610" s="263"/>
      <c r="AGZ610" s="263"/>
      <c r="AHA610" s="263"/>
      <c r="AHB610" s="263"/>
      <c r="AHC610" s="263"/>
      <c r="AHD610" s="263"/>
      <c r="AHE610" s="263"/>
      <c r="AHF610" s="263"/>
      <c r="AHG610" s="263"/>
      <c r="AHH610" s="263"/>
      <c r="AHI610" s="263"/>
      <c r="AHJ610" s="263"/>
      <c r="AHK610" s="263"/>
      <c r="AHL610" s="263"/>
      <c r="AHM610" s="263"/>
      <c r="AHN610" s="263"/>
      <c r="AHO610" s="263"/>
      <c r="AHP610" s="263"/>
      <c r="AHQ610" s="263"/>
      <c r="AHR610" s="263"/>
      <c r="AHS610" s="263"/>
      <c r="AHT610" s="263"/>
      <c r="AHU610" s="263"/>
      <c r="AHV610" s="263"/>
      <c r="AHW610" s="263"/>
      <c r="AHX610" s="263"/>
      <c r="AHY610" s="263"/>
      <c r="AHZ610" s="263"/>
      <c r="AIA610" s="263"/>
      <c r="AIB610" s="263"/>
      <c r="AIC610" s="263"/>
      <c r="AID610" s="263"/>
      <c r="AIE610" s="263"/>
      <c r="AIF610" s="263"/>
      <c r="AIG610" s="263"/>
      <c r="AIH610" s="263"/>
      <c r="AII610" s="263"/>
      <c r="AIJ610" s="263"/>
      <c r="AIK610" s="263"/>
      <c r="AIL610" s="263"/>
      <c r="AIM610" s="263"/>
      <c r="AIN610" s="263"/>
      <c r="AIO610" s="263"/>
      <c r="AIP610" s="263"/>
      <c r="AIQ610" s="263"/>
      <c r="AIR610" s="263"/>
      <c r="AIS610" s="263"/>
      <c r="AIT610" s="263"/>
      <c r="AIU610" s="263"/>
      <c r="AIV610" s="263"/>
      <c r="AIW610" s="263"/>
      <c r="AIX610" s="263"/>
      <c r="AIY610" s="263"/>
      <c r="AIZ610" s="263"/>
      <c r="AJA610" s="263"/>
      <c r="AJB610" s="263"/>
      <c r="AJC610" s="263"/>
      <c r="AJD610" s="263"/>
      <c r="AJE610" s="263"/>
      <c r="AJF610" s="263"/>
      <c r="AJG610" s="263"/>
      <c r="AJH610" s="263"/>
      <c r="AJI610" s="263"/>
      <c r="AJJ610" s="263"/>
      <c r="AJK610" s="263"/>
      <c r="AJL610" s="263"/>
      <c r="AJM610" s="263"/>
      <c r="AJN610" s="263"/>
      <c r="AJO610" s="263"/>
      <c r="AJP610" s="263"/>
      <c r="AJQ610" s="263"/>
      <c r="AJR610" s="263"/>
      <c r="AJS610" s="263"/>
      <c r="AJT610" s="263"/>
      <c r="AJU610" s="263"/>
      <c r="AJV610" s="263"/>
      <c r="AJW610" s="263"/>
      <c r="AJX610" s="263"/>
      <c r="AJY610" s="263"/>
      <c r="AJZ610" s="263"/>
      <c r="AKA610" s="263"/>
      <c r="AKB610" s="263"/>
      <c r="AKC610" s="263"/>
      <c r="AKD610" s="263"/>
      <c r="AKE610" s="263"/>
      <c r="AKF610" s="263"/>
      <c r="AKG610" s="263"/>
      <c r="AKH610" s="263"/>
      <c r="AKI610" s="263"/>
      <c r="AKJ610" s="263"/>
      <c r="AKK610" s="263"/>
      <c r="AKL610" s="263"/>
      <c r="AKM610" s="263"/>
      <c r="AKN610" s="263"/>
      <c r="AKO610" s="263"/>
      <c r="AKP610" s="263"/>
      <c r="AKQ610" s="263"/>
      <c r="AKR610" s="263"/>
      <c r="AKS610" s="263"/>
      <c r="AKT610" s="263"/>
      <c r="AKU610" s="263"/>
      <c r="AKV610" s="263"/>
      <c r="AKW610" s="263"/>
      <c r="AKX610" s="263"/>
      <c r="AKY610" s="263"/>
      <c r="AKZ610" s="263"/>
      <c r="ALA610" s="263"/>
      <c r="ALB610" s="263"/>
      <c r="ALC610" s="263"/>
      <c r="ALD610" s="263"/>
      <c r="ALE610" s="263"/>
      <c r="ALF610" s="263"/>
      <c r="ALG610" s="263"/>
      <c r="ALH610" s="263"/>
      <c r="ALI610" s="263"/>
      <c r="ALJ610" s="263"/>
      <c r="ALK610" s="263"/>
      <c r="ALL610" s="263"/>
      <c r="ALM610" s="263"/>
      <c r="ALN610" s="263"/>
      <c r="ALO610" s="263"/>
      <c r="ALP610" s="263"/>
      <c r="ALQ610" s="263"/>
      <c r="ALR610" s="263"/>
      <c r="ALS610" s="263"/>
      <c r="ALT610" s="263"/>
      <c r="ALU610" s="263"/>
      <c r="ALV610" s="263"/>
      <c r="ALW610" s="263"/>
      <c r="ALX610" s="263"/>
      <c r="ALY610" s="263"/>
      <c r="ALZ610" s="263"/>
      <c r="AMA610" s="263"/>
      <c r="AMB610" s="263"/>
      <c r="AMC610" s="263"/>
      <c r="AMD610" s="263"/>
      <c r="AME610" s="263"/>
      <c r="AMF610" s="263"/>
      <c r="AMG610" s="263"/>
      <c r="AMH610" s="263"/>
      <c r="AMI610" s="263"/>
      <c r="AMJ610" s="263"/>
      <c r="AMK610" s="263"/>
      <c r="AML610" s="263"/>
      <c r="AMM610" s="263"/>
      <c r="AMN610" s="263"/>
      <c r="AMO610" s="263"/>
      <c r="AMP610" s="263"/>
      <c r="AMQ610" s="263"/>
      <c r="AMR610" s="263"/>
      <c r="AMS610" s="263"/>
      <c r="AMT610" s="263"/>
      <c r="AMU610" s="263"/>
      <c r="AMV610" s="263"/>
      <c r="AMW610" s="263"/>
      <c r="AMX610" s="263"/>
      <c r="AMY610" s="263"/>
      <c r="AMZ610" s="263"/>
      <c r="ANA610" s="263"/>
      <c r="ANB610" s="263"/>
      <c r="ANC610" s="263"/>
      <c r="AND610" s="263"/>
      <c r="ANE610" s="263"/>
      <c r="ANF610" s="263"/>
      <c r="ANG610" s="263"/>
      <c r="ANH610" s="263"/>
      <c r="ANI610" s="263"/>
      <c r="ANJ610" s="263"/>
      <c r="ANK610" s="263"/>
      <c r="ANL610" s="263"/>
      <c r="ANM610" s="263"/>
      <c r="ANN610" s="263"/>
      <c r="ANO610" s="263"/>
      <c r="ANP610" s="263"/>
      <c r="ANQ610" s="263"/>
      <c r="ANR610" s="263"/>
      <c r="ANS610" s="263"/>
      <c r="ANT610" s="263"/>
      <c r="ANU610" s="263"/>
      <c r="ANV610" s="263"/>
      <c r="ANW610" s="263"/>
      <c r="ANX610" s="263"/>
      <c r="ANY610" s="263"/>
      <c r="ANZ610" s="263"/>
      <c r="AOA610" s="263"/>
      <c r="AOB610" s="263"/>
      <c r="AOC610" s="263"/>
      <c r="AOD610" s="263"/>
      <c r="AOE610" s="263"/>
      <c r="AOF610" s="263"/>
      <c r="AOG610" s="263"/>
      <c r="AOH610" s="263"/>
      <c r="AOI610" s="263"/>
      <c r="AOJ610" s="263"/>
      <c r="AOK610" s="263"/>
      <c r="AOL610" s="263"/>
      <c r="AOM610" s="263"/>
      <c r="AON610" s="263"/>
      <c r="AOO610" s="263"/>
      <c r="AOP610" s="263"/>
      <c r="AOQ610" s="263"/>
      <c r="AOR610" s="263"/>
      <c r="AOS610" s="263"/>
      <c r="AOT610" s="263"/>
      <c r="AOU610" s="263"/>
    </row>
    <row r="611" spans="1:1087" s="264" customFormat="1">
      <c r="A611" s="332"/>
      <c r="B611" s="328"/>
      <c r="C611" s="292"/>
      <c r="D611" s="292"/>
      <c r="E611" s="292"/>
      <c r="F611" s="333"/>
      <c r="G611" s="334"/>
      <c r="H611" s="334"/>
      <c r="I611" s="335"/>
      <c r="J611" s="292"/>
      <c r="K611" s="336"/>
      <c r="L611" s="292"/>
      <c r="N611" s="263"/>
      <c r="O611" s="263"/>
      <c r="P611" s="263"/>
      <c r="Q611" s="263"/>
      <c r="R611" s="263"/>
      <c r="S611" s="263"/>
      <c r="T611" s="263"/>
      <c r="U611" s="263"/>
      <c r="V611" s="263"/>
      <c r="W611" s="263"/>
      <c r="X611" s="263"/>
      <c r="Y611" s="263"/>
      <c r="Z611" s="263"/>
      <c r="AA611" s="263"/>
      <c r="AB611" s="263"/>
      <c r="AC611" s="263"/>
      <c r="AD611" s="263"/>
      <c r="AE611" s="263"/>
      <c r="AF611" s="263"/>
      <c r="AG611" s="263"/>
      <c r="AH611" s="263"/>
      <c r="AI611" s="263"/>
      <c r="AJ611" s="263"/>
      <c r="AK611" s="263"/>
      <c r="AL611" s="263"/>
      <c r="AM611" s="263"/>
      <c r="AN611" s="263"/>
      <c r="AO611" s="263"/>
      <c r="AP611" s="263"/>
      <c r="AQ611" s="263"/>
      <c r="AR611" s="263"/>
      <c r="AS611" s="263"/>
      <c r="AT611" s="263"/>
      <c r="AU611" s="263"/>
      <c r="AV611" s="263"/>
      <c r="AW611" s="263"/>
      <c r="AX611" s="263"/>
      <c r="AY611" s="263"/>
      <c r="AZ611" s="263"/>
      <c r="BA611" s="263"/>
      <c r="BB611" s="263"/>
      <c r="BC611" s="263"/>
      <c r="BD611" s="263"/>
      <c r="BE611" s="263"/>
      <c r="BF611" s="263"/>
      <c r="BG611" s="263"/>
      <c r="BH611" s="263"/>
      <c r="BI611" s="263"/>
      <c r="BJ611" s="263"/>
      <c r="BK611" s="263"/>
      <c r="BL611" s="263"/>
      <c r="BM611" s="263"/>
      <c r="BN611" s="263"/>
      <c r="BO611" s="263"/>
      <c r="BP611" s="263"/>
      <c r="BQ611" s="263"/>
      <c r="BR611" s="263"/>
      <c r="BS611" s="263"/>
      <c r="BT611" s="263"/>
      <c r="BU611" s="263"/>
      <c r="BV611" s="263"/>
      <c r="BW611" s="263"/>
      <c r="BX611" s="263"/>
      <c r="BY611" s="263"/>
      <c r="BZ611" s="263"/>
      <c r="CA611" s="263"/>
      <c r="CB611" s="263"/>
      <c r="CC611" s="263"/>
      <c r="CD611" s="263"/>
      <c r="CE611" s="263"/>
      <c r="CF611" s="263"/>
      <c r="CG611" s="263"/>
      <c r="CH611" s="263"/>
      <c r="CI611" s="263"/>
      <c r="CJ611" s="263"/>
      <c r="CK611" s="263"/>
      <c r="CL611" s="263"/>
      <c r="CM611" s="263"/>
      <c r="CN611" s="263"/>
      <c r="CO611" s="263"/>
      <c r="CP611" s="263"/>
      <c r="CQ611" s="263"/>
      <c r="CR611" s="263"/>
      <c r="CS611" s="263"/>
      <c r="CT611" s="263"/>
      <c r="CU611" s="263"/>
      <c r="CV611" s="263"/>
      <c r="CW611" s="263"/>
      <c r="CX611" s="263"/>
      <c r="CY611" s="263"/>
      <c r="CZ611" s="263"/>
      <c r="DA611" s="263"/>
      <c r="DB611" s="263"/>
      <c r="DC611" s="263"/>
      <c r="DD611" s="263"/>
      <c r="DE611" s="263"/>
      <c r="DF611" s="263"/>
      <c r="DG611" s="263"/>
      <c r="DH611" s="263"/>
      <c r="DI611" s="263"/>
      <c r="DJ611" s="263"/>
      <c r="DK611" s="263"/>
      <c r="DL611" s="263"/>
      <c r="DM611" s="263"/>
      <c r="DN611" s="263"/>
      <c r="DO611" s="263"/>
      <c r="DP611" s="263"/>
      <c r="DQ611" s="263"/>
      <c r="DR611" s="263"/>
      <c r="DS611" s="263"/>
      <c r="DT611" s="263"/>
      <c r="DU611" s="263"/>
      <c r="DV611" s="263"/>
      <c r="DW611" s="263"/>
      <c r="DX611" s="263"/>
      <c r="DY611" s="263"/>
      <c r="DZ611" s="263"/>
      <c r="EA611" s="263"/>
      <c r="EB611" s="263"/>
      <c r="EC611" s="263"/>
      <c r="ED611" s="263"/>
      <c r="EE611" s="263"/>
      <c r="EF611" s="263"/>
      <c r="EG611" s="263"/>
      <c r="EH611" s="263"/>
      <c r="EI611" s="263"/>
      <c r="EJ611" s="263"/>
      <c r="EK611" s="263"/>
      <c r="EL611" s="263"/>
      <c r="EM611" s="263"/>
      <c r="EN611" s="263"/>
      <c r="EO611" s="263"/>
      <c r="EP611" s="263"/>
      <c r="EQ611" s="263"/>
      <c r="ER611" s="263"/>
      <c r="ES611" s="263"/>
      <c r="ET611" s="263"/>
      <c r="EU611" s="263"/>
      <c r="EV611" s="263"/>
      <c r="EW611" s="263"/>
      <c r="EX611" s="263"/>
      <c r="EY611" s="263"/>
      <c r="EZ611" s="263"/>
      <c r="FA611" s="263"/>
      <c r="FB611" s="263"/>
      <c r="FC611" s="263"/>
      <c r="FD611" s="263"/>
      <c r="FE611" s="263"/>
      <c r="FF611" s="263"/>
      <c r="FG611" s="263"/>
      <c r="FH611" s="263"/>
      <c r="FI611" s="263"/>
      <c r="FJ611" s="263"/>
      <c r="FK611" s="263"/>
      <c r="FL611" s="263"/>
      <c r="FM611" s="263"/>
      <c r="FN611" s="263"/>
      <c r="FO611" s="263"/>
      <c r="FP611" s="263"/>
      <c r="FQ611" s="263"/>
      <c r="FR611" s="263"/>
      <c r="FS611" s="263"/>
      <c r="FT611" s="263"/>
      <c r="FU611" s="263"/>
      <c r="FV611" s="263"/>
      <c r="FW611" s="263"/>
      <c r="FX611" s="263"/>
      <c r="FY611" s="263"/>
      <c r="FZ611" s="263"/>
      <c r="GA611" s="263"/>
      <c r="GB611" s="263"/>
      <c r="GC611" s="263"/>
      <c r="GD611" s="263"/>
      <c r="GE611" s="263"/>
      <c r="GF611" s="263"/>
      <c r="GG611" s="263"/>
      <c r="GH611" s="263"/>
      <c r="GI611" s="263"/>
      <c r="GJ611" s="263"/>
      <c r="GK611" s="263"/>
      <c r="GL611" s="263"/>
      <c r="GM611" s="263"/>
      <c r="GN611" s="263"/>
      <c r="GO611" s="263"/>
      <c r="GP611" s="263"/>
      <c r="GQ611" s="263"/>
      <c r="GR611" s="263"/>
      <c r="GS611" s="263"/>
      <c r="GT611" s="263"/>
      <c r="GU611" s="263"/>
      <c r="GV611" s="263"/>
      <c r="GW611" s="263"/>
      <c r="GX611" s="263"/>
      <c r="GY611" s="263"/>
      <c r="GZ611" s="263"/>
      <c r="HA611" s="263"/>
      <c r="HB611" s="263"/>
      <c r="HC611" s="263"/>
      <c r="HD611" s="263"/>
      <c r="HE611" s="263"/>
      <c r="HF611" s="263"/>
      <c r="HG611" s="263"/>
      <c r="HH611" s="263"/>
      <c r="HI611" s="263"/>
      <c r="HJ611" s="263"/>
      <c r="HK611" s="263"/>
      <c r="HL611" s="263"/>
      <c r="HM611" s="263"/>
      <c r="HN611" s="263"/>
      <c r="HO611" s="263"/>
      <c r="HP611" s="263"/>
      <c r="HQ611" s="263"/>
      <c r="HR611" s="263"/>
      <c r="HS611" s="263"/>
      <c r="HT611" s="263"/>
      <c r="HU611" s="263"/>
      <c r="HV611" s="263"/>
      <c r="HW611" s="263"/>
      <c r="HX611" s="263"/>
      <c r="HY611" s="263"/>
      <c r="HZ611" s="263"/>
      <c r="IA611" s="263"/>
      <c r="IB611" s="263"/>
      <c r="IC611" s="263"/>
      <c r="ID611" s="263"/>
      <c r="IE611" s="263"/>
      <c r="IF611" s="263"/>
      <c r="IG611" s="263"/>
      <c r="IH611" s="263"/>
      <c r="II611" s="263"/>
      <c r="IJ611" s="263"/>
      <c r="IK611" s="263"/>
      <c r="IL611" s="263"/>
      <c r="IM611" s="263"/>
      <c r="IN611" s="263"/>
      <c r="IO611" s="263"/>
      <c r="IP611" s="263"/>
      <c r="IQ611" s="263"/>
      <c r="IR611" s="263"/>
      <c r="IS611" s="263"/>
      <c r="IT611" s="263"/>
      <c r="IU611" s="263"/>
      <c r="IV611" s="263"/>
      <c r="IW611" s="263"/>
      <c r="IX611" s="263"/>
      <c r="IY611" s="263"/>
      <c r="IZ611" s="263"/>
      <c r="JA611" s="263"/>
      <c r="JB611" s="263"/>
      <c r="JC611" s="263"/>
      <c r="JD611" s="263"/>
      <c r="JE611" s="263"/>
      <c r="JF611" s="263"/>
      <c r="JG611" s="263"/>
      <c r="JH611" s="263"/>
      <c r="JI611" s="263"/>
      <c r="JJ611" s="263"/>
      <c r="JK611" s="263"/>
      <c r="JL611" s="263"/>
      <c r="JM611" s="263"/>
      <c r="JN611" s="263"/>
      <c r="JO611" s="263"/>
      <c r="JP611" s="263"/>
      <c r="JQ611" s="263"/>
      <c r="JR611" s="263"/>
      <c r="JS611" s="263"/>
      <c r="JT611" s="263"/>
      <c r="JU611" s="263"/>
      <c r="JV611" s="263"/>
      <c r="JW611" s="263"/>
      <c r="JX611" s="263"/>
      <c r="JY611" s="263"/>
      <c r="JZ611" s="263"/>
      <c r="KA611" s="263"/>
      <c r="KB611" s="263"/>
      <c r="KC611" s="263"/>
      <c r="KD611" s="263"/>
      <c r="KE611" s="263"/>
      <c r="KF611" s="263"/>
      <c r="KG611" s="263"/>
      <c r="KH611" s="263"/>
      <c r="KI611" s="263"/>
      <c r="KJ611" s="263"/>
      <c r="KK611" s="263"/>
      <c r="KL611" s="263"/>
      <c r="KM611" s="263"/>
      <c r="KN611" s="263"/>
      <c r="KO611" s="263"/>
      <c r="KP611" s="263"/>
      <c r="KQ611" s="263"/>
      <c r="KR611" s="263"/>
      <c r="KS611" s="263"/>
      <c r="KT611" s="263"/>
      <c r="KU611" s="263"/>
      <c r="KV611" s="263"/>
      <c r="KW611" s="263"/>
      <c r="KX611" s="263"/>
      <c r="KY611" s="263"/>
      <c r="KZ611" s="263"/>
      <c r="LA611" s="263"/>
      <c r="LB611" s="263"/>
      <c r="LC611" s="263"/>
      <c r="LD611" s="263"/>
      <c r="LE611" s="263"/>
      <c r="LF611" s="263"/>
      <c r="LG611" s="263"/>
      <c r="LH611" s="263"/>
      <c r="LI611" s="263"/>
      <c r="LJ611" s="263"/>
      <c r="LK611" s="263"/>
      <c r="LL611" s="263"/>
      <c r="LM611" s="263"/>
      <c r="LN611" s="263"/>
      <c r="LO611" s="263"/>
      <c r="LP611" s="263"/>
      <c r="LQ611" s="263"/>
      <c r="LR611" s="263"/>
      <c r="LS611" s="263"/>
      <c r="LT611" s="263"/>
      <c r="LU611" s="263"/>
      <c r="LV611" s="263"/>
      <c r="LW611" s="263"/>
      <c r="LX611" s="263"/>
      <c r="LY611" s="263"/>
      <c r="LZ611" s="263"/>
      <c r="MA611" s="263"/>
      <c r="MB611" s="263"/>
      <c r="MC611" s="263"/>
      <c r="MD611" s="263"/>
      <c r="ME611" s="263"/>
      <c r="MF611" s="263"/>
      <c r="MG611" s="263"/>
      <c r="MH611" s="263"/>
      <c r="MI611" s="263"/>
      <c r="MJ611" s="263"/>
      <c r="MK611" s="263"/>
      <c r="ML611" s="263"/>
      <c r="MM611" s="263"/>
      <c r="MN611" s="263"/>
      <c r="MO611" s="263"/>
      <c r="MP611" s="263"/>
      <c r="MQ611" s="263"/>
      <c r="MR611" s="263"/>
      <c r="MS611" s="263"/>
      <c r="MT611" s="263"/>
      <c r="MU611" s="263"/>
      <c r="MV611" s="263"/>
      <c r="MW611" s="263"/>
      <c r="MX611" s="263"/>
      <c r="MY611" s="263"/>
      <c r="MZ611" s="263"/>
      <c r="NA611" s="263"/>
      <c r="NB611" s="263"/>
      <c r="NC611" s="263"/>
      <c r="ND611" s="263"/>
      <c r="NE611" s="263"/>
      <c r="NF611" s="263"/>
      <c r="NG611" s="263"/>
      <c r="NH611" s="263"/>
      <c r="NI611" s="263"/>
      <c r="NJ611" s="263"/>
      <c r="NK611" s="263"/>
      <c r="NL611" s="263"/>
      <c r="NM611" s="263"/>
      <c r="NN611" s="263"/>
      <c r="NO611" s="263"/>
      <c r="NP611" s="263"/>
      <c r="NQ611" s="263"/>
      <c r="NR611" s="263"/>
      <c r="NS611" s="263"/>
      <c r="NT611" s="263"/>
      <c r="NU611" s="263"/>
      <c r="NV611" s="263"/>
      <c r="NW611" s="263"/>
      <c r="NX611" s="263"/>
      <c r="NY611" s="263"/>
      <c r="NZ611" s="263"/>
      <c r="OA611" s="263"/>
      <c r="OB611" s="263"/>
      <c r="OC611" s="263"/>
      <c r="OD611" s="263"/>
      <c r="OE611" s="263"/>
      <c r="OF611" s="263"/>
      <c r="OG611" s="263"/>
      <c r="OH611" s="263"/>
      <c r="OI611" s="263"/>
      <c r="OJ611" s="263"/>
      <c r="OK611" s="263"/>
      <c r="OL611" s="263"/>
      <c r="OM611" s="263"/>
      <c r="ON611" s="263"/>
      <c r="OO611" s="263"/>
      <c r="OP611" s="263"/>
      <c r="OQ611" s="263"/>
      <c r="OR611" s="263"/>
      <c r="OS611" s="263"/>
      <c r="OT611" s="263"/>
      <c r="OU611" s="263"/>
      <c r="OV611" s="263"/>
      <c r="OW611" s="263"/>
      <c r="OX611" s="263"/>
      <c r="OY611" s="263"/>
      <c r="OZ611" s="263"/>
      <c r="PA611" s="263"/>
      <c r="PB611" s="263"/>
      <c r="PC611" s="263"/>
      <c r="PD611" s="263"/>
      <c r="PE611" s="263"/>
      <c r="PF611" s="263"/>
      <c r="PG611" s="263"/>
      <c r="PH611" s="263"/>
      <c r="PI611" s="263"/>
      <c r="PJ611" s="263"/>
      <c r="PK611" s="263"/>
      <c r="PL611" s="263"/>
      <c r="PM611" s="263"/>
      <c r="PN611" s="263"/>
      <c r="PO611" s="263"/>
      <c r="PP611" s="263"/>
      <c r="PQ611" s="263"/>
      <c r="PR611" s="263"/>
      <c r="PS611" s="263"/>
      <c r="PT611" s="263"/>
      <c r="PU611" s="263"/>
      <c r="PV611" s="263"/>
      <c r="PW611" s="263"/>
      <c r="PX611" s="263"/>
      <c r="PY611" s="263"/>
      <c r="PZ611" s="263"/>
      <c r="QA611" s="263"/>
      <c r="QB611" s="263"/>
      <c r="QC611" s="263"/>
      <c r="QD611" s="263"/>
      <c r="QE611" s="263"/>
      <c r="QF611" s="263"/>
      <c r="QG611" s="263"/>
      <c r="QH611" s="263"/>
      <c r="QI611" s="263"/>
      <c r="QJ611" s="263"/>
      <c r="QK611" s="263"/>
      <c r="QL611" s="263"/>
      <c r="QM611" s="263"/>
      <c r="QN611" s="263"/>
      <c r="QO611" s="263"/>
      <c r="QP611" s="263"/>
      <c r="QQ611" s="263"/>
      <c r="QR611" s="263"/>
      <c r="QS611" s="263"/>
      <c r="QT611" s="263"/>
      <c r="QU611" s="263"/>
      <c r="QV611" s="263"/>
      <c r="QW611" s="263"/>
      <c r="QX611" s="263"/>
      <c r="QY611" s="263"/>
      <c r="QZ611" s="263"/>
      <c r="RA611" s="263"/>
      <c r="RB611" s="263"/>
      <c r="RC611" s="263"/>
      <c r="RD611" s="263"/>
      <c r="RE611" s="263"/>
      <c r="RF611" s="263"/>
      <c r="RG611" s="263"/>
      <c r="RH611" s="263"/>
      <c r="RI611" s="263"/>
      <c r="RJ611" s="263"/>
      <c r="RK611" s="263"/>
      <c r="RL611" s="263"/>
      <c r="RM611" s="263"/>
      <c r="RN611" s="263"/>
      <c r="RO611" s="263"/>
      <c r="RP611" s="263"/>
      <c r="RQ611" s="263"/>
      <c r="RR611" s="263"/>
      <c r="RS611" s="263"/>
      <c r="RT611" s="263"/>
      <c r="RU611" s="263"/>
      <c r="RV611" s="263"/>
      <c r="RW611" s="263"/>
      <c r="RX611" s="263"/>
      <c r="RY611" s="263"/>
      <c r="RZ611" s="263"/>
      <c r="SA611" s="263"/>
      <c r="SB611" s="263"/>
      <c r="SC611" s="263"/>
      <c r="SD611" s="263"/>
      <c r="SE611" s="263"/>
      <c r="SF611" s="263"/>
      <c r="SG611" s="263"/>
      <c r="SH611" s="263"/>
      <c r="SI611" s="263"/>
      <c r="SJ611" s="263"/>
      <c r="SK611" s="263"/>
      <c r="SL611" s="263"/>
      <c r="SM611" s="263"/>
      <c r="SN611" s="263"/>
      <c r="SO611" s="263"/>
      <c r="SP611" s="263"/>
      <c r="SQ611" s="263"/>
      <c r="SR611" s="263"/>
      <c r="SS611" s="263"/>
      <c r="ST611" s="263"/>
      <c r="SU611" s="263"/>
      <c r="SV611" s="263"/>
      <c r="SW611" s="263"/>
      <c r="SX611" s="263"/>
      <c r="SY611" s="263"/>
      <c r="SZ611" s="263"/>
      <c r="TA611" s="263"/>
      <c r="TB611" s="263"/>
      <c r="TC611" s="263"/>
      <c r="TD611" s="263"/>
      <c r="TE611" s="263"/>
      <c r="TF611" s="263"/>
      <c r="TG611" s="263"/>
      <c r="TH611" s="263"/>
      <c r="TI611" s="263"/>
      <c r="TJ611" s="263"/>
      <c r="TK611" s="263"/>
      <c r="TL611" s="263"/>
      <c r="TM611" s="263"/>
      <c r="TN611" s="263"/>
      <c r="TO611" s="263"/>
      <c r="TP611" s="263"/>
      <c r="TQ611" s="263"/>
      <c r="TR611" s="263"/>
      <c r="TS611" s="263"/>
      <c r="TT611" s="263"/>
      <c r="TU611" s="263"/>
      <c r="TV611" s="263"/>
      <c r="TW611" s="263"/>
      <c r="TX611" s="263"/>
      <c r="TY611" s="263"/>
      <c r="TZ611" s="263"/>
      <c r="UA611" s="263"/>
      <c r="UB611" s="263"/>
      <c r="UC611" s="263"/>
      <c r="UD611" s="263"/>
      <c r="UE611" s="263"/>
      <c r="UF611" s="263"/>
      <c r="UG611" s="263"/>
      <c r="UH611" s="263"/>
      <c r="UI611" s="263"/>
      <c r="UJ611" s="263"/>
      <c r="UK611" s="263"/>
      <c r="UL611" s="263"/>
      <c r="UM611" s="263"/>
      <c r="UN611" s="263"/>
      <c r="UO611" s="263"/>
      <c r="UP611" s="263"/>
      <c r="UQ611" s="263"/>
      <c r="UR611" s="263"/>
      <c r="US611" s="263"/>
      <c r="UT611" s="263"/>
      <c r="UU611" s="263"/>
      <c r="UV611" s="263"/>
      <c r="UW611" s="263"/>
      <c r="UX611" s="263"/>
      <c r="UY611" s="263"/>
      <c r="UZ611" s="263"/>
      <c r="VA611" s="263"/>
      <c r="VB611" s="263"/>
      <c r="VC611" s="263"/>
      <c r="VD611" s="263"/>
      <c r="VE611" s="263"/>
      <c r="VF611" s="263"/>
      <c r="VG611" s="263"/>
      <c r="VH611" s="263"/>
      <c r="VI611" s="263"/>
      <c r="VJ611" s="263"/>
      <c r="VK611" s="263"/>
      <c r="VL611" s="263"/>
      <c r="VM611" s="263"/>
      <c r="VN611" s="263"/>
      <c r="VO611" s="263"/>
      <c r="VP611" s="263"/>
      <c r="VQ611" s="263"/>
      <c r="VR611" s="263"/>
      <c r="VS611" s="263"/>
      <c r="VT611" s="263"/>
      <c r="VU611" s="263"/>
      <c r="VV611" s="263"/>
      <c r="VW611" s="263"/>
      <c r="VX611" s="263"/>
      <c r="VY611" s="263"/>
      <c r="VZ611" s="263"/>
      <c r="WA611" s="263"/>
      <c r="WB611" s="263"/>
      <c r="WC611" s="263"/>
      <c r="WD611" s="263"/>
      <c r="WE611" s="263"/>
      <c r="WF611" s="263"/>
      <c r="WG611" s="263"/>
      <c r="WH611" s="263"/>
      <c r="WI611" s="263"/>
      <c r="WJ611" s="263"/>
      <c r="WK611" s="263"/>
      <c r="WL611" s="263"/>
      <c r="WM611" s="263"/>
      <c r="WN611" s="263"/>
      <c r="WO611" s="263"/>
      <c r="WP611" s="263"/>
      <c r="WQ611" s="263"/>
      <c r="WR611" s="263"/>
      <c r="WS611" s="263"/>
      <c r="WT611" s="263"/>
      <c r="WU611" s="263"/>
      <c r="WV611" s="263"/>
      <c r="WW611" s="263"/>
      <c r="WX611" s="263"/>
      <c r="WY611" s="263"/>
      <c r="WZ611" s="263"/>
      <c r="XA611" s="263"/>
      <c r="XB611" s="263"/>
      <c r="XC611" s="263"/>
      <c r="XD611" s="263"/>
      <c r="XE611" s="263"/>
      <c r="XF611" s="263"/>
      <c r="XG611" s="263"/>
      <c r="XH611" s="263"/>
      <c r="XI611" s="263"/>
      <c r="XJ611" s="263"/>
      <c r="XK611" s="263"/>
      <c r="XL611" s="263"/>
      <c r="XM611" s="263"/>
      <c r="XN611" s="263"/>
      <c r="XO611" s="263"/>
      <c r="XP611" s="263"/>
      <c r="XQ611" s="263"/>
      <c r="XR611" s="263"/>
      <c r="XS611" s="263"/>
      <c r="XT611" s="263"/>
      <c r="XU611" s="263"/>
      <c r="XV611" s="263"/>
      <c r="XW611" s="263"/>
      <c r="XX611" s="263"/>
      <c r="XY611" s="263"/>
      <c r="XZ611" s="263"/>
      <c r="YA611" s="263"/>
      <c r="YB611" s="263"/>
      <c r="YC611" s="263"/>
      <c r="YD611" s="263"/>
      <c r="YE611" s="263"/>
      <c r="YF611" s="263"/>
      <c r="YG611" s="263"/>
      <c r="YH611" s="263"/>
      <c r="YI611" s="263"/>
      <c r="YJ611" s="263"/>
      <c r="YK611" s="263"/>
      <c r="YL611" s="263"/>
      <c r="YM611" s="263"/>
      <c r="YN611" s="263"/>
      <c r="YO611" s="263"/>
      <c r="YP611" s="263"/>
      <c r="YQ611" s="263"/>
      <c r="YR611" s="263"/>
      <c r="YS611" s="263"/>
      <c r="YT611" s="263"/>
      <c r="YU611" s="263"/>
      <c r="YV611" s="263"/>
      <c r="YW611" s="263"/>
      <c r="YX611" s="263"/>
      <c r="YY611" s="263"/>
      <c r="YZ611" s="263"/>
      <c r="ZA611" s="263"/>
      <c r="ZB611" s="263"/>
      <c r="ZC611" s="263"/>
      <c r="ZD611" s="263"/>
      <c r="ZE611" s="263"/>
      <c r="ZF611" s="263"/>
      <c r="ZG611" s="263"/>
      <c r="ZH611" s="263"/>
      <c r="ZI611" s="263"/>
      <c r="ZJ611" s="263"/>
      <c r="ZK611" s="263"/>
      <c r="ZL611" s="263"/>
      <c r="ZM611" s="263"/>
      <c r="ZN611" s="263"/>
      <c r="ZO611" s="263"/>
      <c r="ZP611" s="263"/>
      <c r="ZQ611" s="263"/>
      <c r="ZR611" s="263"/>
      <c r="ZS611" s="263"/>
      <c r="ZT611" s="263"/>
      <c r="ZU611" s="263"/>
      <c r="ZV611" s="263"/>
      <c r="ZW611" s="263"/>
      <c r="ZX611" s="263"/>
      <c r="ZY611" s="263"/>
      <c r="ZZ611" s="263"/>
      <c r="AAA611" s="263"/>
      <c r="AAB611" s="263"/>
      <c r="AAC611" s="263"/>
      <c r="AAD611" s="263"/>
      <c r="AAE611" s="263"/>
      <c r="AAF611" s="263"/>
      <c r="AAG611" s="263"/>
      <c r="AAH611" s="263"/>
      <c r="AAI611" s="263"/>
      <c r="AAJ611" s="263"/>
      <c r="AAK611" s="263"/>
      <c r="AAL611" s="263"/>
      <c r="AAM611" s="263"/>
      <c r="AAN611" s="263"/>
      <c r="AAO611" s="263"/>
      <c r="AAP611" s="263"/>
      <c r="AAQ611" s="263"/>
      <c r="AAR611" s="263"/>
      <c r="AAS611" s="263"/>
      <c r="AAT611" s="263"/>
      <c r="AAU611" s="263"/>
      <c r="AAV611" s="263"/>
      <c r="AAW611" s="263"/>
      <c r="AAX611" s="263"/>
      <c r="AAY611" s="263"/>
      <c r="AAZ611" s="263"/>
      <c r="ABA611" s="263"/>
      <c r="ABB611" s="263"/>
      <c r="ABC611" s="263"/>
      <c r="ABD611" s="263"/>
      <c r="ABE611" s="263"/>
      <c r="ABF611" s="263"/>
      <c r="ABG611" s="263"/>
      <c r="ABH611" s="263"/>
      <c r="ABI611" s="263"/>
      <c r="ABJ611" s="263"/>
      <c r="ABK611" s="263"/>
      <c r="ABL611" s="263"/>
      <c r="ABM611" s="263"/>
      <c r="ABN611" s="263"/>
      <c r="ABO611" s="263"/>
      <c r="ABP611" s="263"/>
      <c r="ABQ611" s="263"/>
      <c r="ABR611" s="263"/>
      <c r="ABS611" s="263"/>
      <c r="ABT611" s="263"/>
      <c r="ABU611" s="263"/>
      <c r="ABV611" s="263"/>
      <c r="ABW611" s="263"/>
      <c r="ABX611" s="263"/>
      <c r="ABY611" s="263"/>
      <c r="ABZ611" s="263"/>
      <c r="ACA611" s="263"/>
      <c r="ACB611" s="263"/>
      <c r="ACC611" s="263"/>
      <c r="ACD611" s="263"/>
      <c r="ACE611" s="263"/>
      <c r="ACF611" s="263"/>
      <c r="ACG611" s="263"/>
      <c r="ACH611" s="263"/>
      <c r="ACI611" s="263"/>
      <c r="ACJ611" s="263"/>
      <c r="ACK611" s="263"/>
      <c r="ACL611" s="263"/>
      <c r="ACM611" s="263"/>
      <c r="ACN611" s="263"/>
      <c r="ACO611" s="263"/>
      <c r="ACP611" s="263"/>
      <c r="ACQ611" s="263"/>
      <c r="ACR611" s="263"/>
      <c r="ACS611" s="263"/>
      <c r="ACT611" s="263"/>
      <c r="ACU611" s="263"/>
      <c r="ACV611" s="263"/>
      <c r="ACW611" s="263"/>
      <c r="ACX611" s="263"/>
      <c r="ACY611" s="263"/>
      <c r="ACZ611" s="263"/>
      <c r="ADA611" s="263"/>
      <c r="ADB611" s="263"/>
      <c r="ADC611" s="263"/>
      <c r="ADD611" s="263"/>
      <c r="ADE611" s="263"/>
      <c r="ADF611" s="263"/>
      <c r="ADG611" s="263"/>
      <c r="ADH611" s="263"/>
      <c r="ADI611" s="263"/>
      <c r="ADJ611" s="263"/>
      <c r="ADK611" s="263"/>
      <c r="ADL611" s="263"/>
      <c r="ADM611" s="263"/>
      <c r="ADN611" s="263"/>
      <c r="ADO611" s="263"/>
      <c r="ADP611" s="263"/>
      <c r="ADQ611" s="263"/>
      <c r="ADR611" s="263"/>
      <c r="ADS611" s="263"/>
      <c r="ADT611" s="263"/>
      <c r="ADU611" s="263"/>
      <c r="ADV611" s="263"/>
      <c r="ADW611" s="263"/>
      <c r="ADX611" s="263"/>
      <c r="ADY611" s="263"/>
      <c r="ADZ611" s="263"/>
      <c r="AEA611" s="263"/>
      <c r="AEB611" s="263"/>
      <c r="AEC611" s="263"/>
      <c r="AED611" s="263"/>
      <c r="AEE611" s="263"/>
      <c r="AEF611" s="263"/>
      <c r="AEG611" s="263"/>
      <c r="AEH611" s="263"/>
      <c r="AEI611" s="263"/>
      <c r="AEJ611" s="263"/>
      <c r="AEK611" s="263"/>
      <c r="AEL611" s="263"/>
      <c r="AEM611" s="263"/>
      <c r="AEN611" s="263"/>
      <c r="AEO611" s="263"/>
      <c r="AEP611" s="263"/>
      <c r="AEQ611" s="263"/>
      <c r="AER611" s="263"/>
      <c r="AES611" s="263"/>
      <c r="AET611" s="263"/>
      <c r="AEU611" s="263"/>
      <c r="AEV611" s="263"/>
      <c r="AEW611" s="263"/>
      <c r="AEX611" s="263"/>
      <c r="AEY611" s="263"/>
      <c r="AEZ611" s="263"/>
      <c r="AFA611" s="263"/>
      <c r="AFB611" s="263"/>
      <c r="AFC611" s="263"/>
      <c r="AFD611" s="263"/>
      <c r="AFE611" s="263"/>
      <c r="AFF611" s="263"/>
      <c r="AFG611" s="263"/>
      <c r="AFH611" s="263"/>
      <c r="AFI611" s="263"/>
      <c r="AFJ611" s="263"/>
      <c r="AFK611" s="263"/>
      <c r="AFL611" s="263"/>
      <c r="AFM611" s="263"/>
      <c r="AFN611" s="263"/>
      <c r="AFO611" s="263"/>
      <c r="AFP611" s="263"/>
      <c r="AFQ611" s="263"/>
      <c r="AFR611" s="263"/>
      <c r="AFS611" s="263"/>
      <c r="AFT611" s="263"/>
      <c r="AFU611" s="263"/>
      <c r="AFV611" s="263"/>
      <c r="AFW611" s="263"/>
      <c r="AFX611" s="263"/>
      <c r="AFY611" s="263"/>
      <c r="AFZ611" s="263"/>
      <c r="AGA611" s="263"/>
      <c r="AGB611" s="263"/>
      <c r="AGC611" s="263"/>
      <c r="AGD611" s="263"/>
      <c r="AGE611" s="263"/>
      <c r="AGF611" s="263"/>
      <c r="AGG611" s="263"/>
      <c r="AGH611" s="263"/>
      <c r="AGI611" s="263"/>
      <c r="AGJ611" s="263"/>
      <c r="AGK611" s="263"/>
      <c r="AGL611" s="263"/>
      <c r="AGM611" s="263"/>
      <c r="AGN611" s="263"/>
      <c r="AGO611" s="263"/>
      <c r="AGP611" s="263"/>
      <c r="AGQ611" s="263"/>
      <c r="AGR611" s="263"/>
      <c r="AGS611" s="263"/>
      <c r="AGT611" s="263"/>
      <c r="AGU611" s="263"/>
      <c r="AGV611" s="263"/>
      <c r="AGW611" s="263"/>
      <c r="AGX611" s="263"/>
      <c r="AGY611" s="263"/>
      <c r="AGZ611" s="263"/>
      <c r="AHA611" s="263"/>
      <c r="AHB611" s="263"/>
      <c r="AHC611" s="263"/>
      <c r="AHD611" s="263"/>
      <c r="AHE611" s="263"/>
      <c r="AHF611" s="263"/>
      <c r="AHG611" s="263"/>
      <c r="AHH611" s="263"/>
      <c r="AHI611" s="263"/>
      <c r="AHJ611" s="263"/>
      <c r="AHK611" s="263"/>
      <c r="AHL611" s="263"/>
      <c r="AHM611" s="263"/>
      <c r="AHN611" s="263"/>
      <c r="AHO611" s="263"/>
      <c r="AHP611" s="263"/>
      <c r="AHQ611" s="263"/>
      <c r="AHR611" s="263"/>
      <c r="AHS611" s="263"/>
      <c r="AHT611" s="263"/>
      <c r="AHU611" s="263"/>
      <c r="AHV611" s="263"/>
      <c r="AHW611" s="263"/>
      <c r="AHX611" s="263"/>
      <c r="AHY611" s="263"/>
      <c r="AHZ611" s="263"/>
      <c r="AIA611" s="263"/>
      <c r="AIB611" s="263"/>
      <c r="AIC611" s="263"/>
      <c r="AID611" s="263"/>
      <c r="AIE611" s="263"/>
      <c r="AIF611" s="263"/>
      <c r="AIG611" s="263"/>
      <c r="AIH611" s="263"/>
      <c r="AII611" s="263"/>
      <c r="AIJ611" s="263"/>
      <c r="AIK611" s="263"/>
      <c r="AIL611" s="263"/>
      <c r="AIM611" s="263"/>
      <c r="AIN611" s="263"/>
      <c r="AIO611" s="263"/>
      <c r="AIP611" s="263"/>
      <c r="AIQ611" s="263"/>
      <c r="AIR611" s="263"/>
      <c r="AIS611" s="263"/>
      <c r="AIT611" s="263"/>
      <c r="AIU611" s="263"/>
      <c r="AIV611" s="263"/>
      <c r="AIW611" s="263"/>
      <c r="AIX611" s="263"/>
      <c r="AIY611" s="263"/>
      <c r="AIZ611" s="263"/>
      <c r="AJA611" s="263"/>
      <c r="AJB611" s="263"/>
      <c r="AJC611" s="263"/>
      <c r="AJD611" s="263"/>
      <c r="AJE611" s="263"/>
      <c r="AJF611" s="263"/>
      <c r="AJG611" s="263"/>
      <c r="AJH611" s="263"/>
      <c r="AJI611" s="263"/>
      <c r="AJJ611" s="263"/>
      <c r="AJK611" s="263"/>
      <c r="AJL611" s="263"/>
      <c r="AJM611" s="263"/>
      <c r="AJN611" s="263"/>
      <c r="AJO611" s="263"/>
      <c r="AJP611" s="263"/>
      <c r="AJQ611" s="263"/>
      <c r="AJR611" s="263"/>
      <c r="AJS611" s="263"/>
      <c r="AJT611" s="263"/>
      <c r="AJU611" s="263"/>
      <c r="AJV611" s="263"/>
      <c r="AJW611" s="263"/>
      <c r="AJX611" s="263"/>
      <c r="AJY611" s="263"/>
      <c r="AJZ611" s="263"/>
      <c r="AKA611" s="263"/>
      <c r="AKB611" s="263"/>
      <c r="AKC611" s="263"/>
      <c r="AKD611" s="263"/>
      <c r="AKE611" s="263"/>
      <c r="AKF611" s="263"/>
      <c r="AKG611" s="263"/>
      <c r="AKH611" s="263"/>
      <c r="AKI611" s="263"/>
      <c r="AKJ611" s="263"/>
      <c r="AKK611" s="263"/>
      <c r="AKL611" s="263"/>
      <c r="AKM611" s="263"/>
      <c r="AKN611" s="263"/>
      <c r="AKO611" s="263"/>
      <c r="AKP611" s="263"/>
      <c r="AKQ611" s="263"/>
      <c r="AKR611" s="263"/>
      <c r="AKS611" s="263"/>
      <c r="AKT611" s="263"/>
      <c r="AKU611" s="263"/>
      <c r="AKV611" s="263"/>
      <c r="AKW611" s="263"/>
      <c r="AKX611" s="263"/>
      <c r="AKY611" s="263"/>
      <c r="AKZ611" s="263"/>
      <c r="ALA611" s="263"/>
      <c r="ALB611" s="263"/>
      <c r="ALC611" s="263"/>
      <c r="ALD611" s="263"/>
      <c r="ALE611" s="263"/>
      <c r="ALF611" s="263"/>
      <c r="ALG611" s="263"/>
      <c r="ALH611" s="263"/>
      <c r="ALI611" s="263"/>
      <c r="ALJ611" s="263"/>
      <c r="ALK611" s="263"/>
      <c r="ALL611" s="263"/>
      <c r="ALM611" s="263"/>
      <c r="ALN611" s="263"/>
      <c r="ALO611" s="263"/>
      <c r="ALP611" s="263"/>
      <c r="ALQ611" s="263"/>
      <c r="ALR611" s="263"/>
      <c r="ALS611" s="263"/>
      <c r="ALT611" s="263"/>
      <c r="ALU611" s="263"/>
      <c r="ALV611" s="263"/>
      <c r="ALW611" s="263"/>
      <c r="ALX611" s="263"/>
      <c r="ALY611" s="263"/>
      <c r="ALZ611" s="263"/>
      <c r="AMA611" s="263"/>
      <c r="AMB611" s="263"/>
      <c r="AMC611" s="263"/>
      <c r="AMD611" s="263"/>
      <c r="AME611" s="263"/>
      <c r="AMF611" s="263"/>
      <c r="AMG611" s="263"/>
      <c r="AMH611" s="263"/>
      <c r="AMI611" s="263"/>
      <c r="AMJ611" s="263"/>
      <c r="AMK611" s="263"/>
      <c r="AML611" s="263"/>
      <c r="AMM611" s="263"/>
      <c r="AMN611" s="263"/>
      <c r="AMO611" s="263"/>
      <c r="AMP611" s="263"/>
      <c r="AMQ611" s="263"/>
      <c r="AMR611" s="263"/>
      <c r="AMS611" s="263"/>
      <c r="AMT611" s="263"/>
      <c r="AMU611" s="263"/>
      <c r="AMV611" s="263"/>
      <c r="AMW611" s="263"/>
      <c r="AMX611" s="263"/>
      <c r="AMY611" s="263"/>
      <c r="AMZ611" s="263"/>
      <c r="ANA611" s="263"/>
      <c r="ANB611" s="263"/>
      <c r="ANC611" s="263"/>
      <c r="AND611" s="263"/>
      <c r="ANE611" s="263"/>
      <c r="ANF611" s="263"/>
      <c r="ANG611" s="263"/>
      <c r="ANH611" s="263"/>
      <c r="ANI611" s="263"/>
      <c r="ANJ611" s="263"/>
      <c r="ANK611" s="263"/>
      <c r="ANL611" s="263"/>
      <c r="ANM611" s="263"/>
      <c r="ANN611" s="263"/>
      <c r="ANO611" s="263"/>
      <c r="ANP611" s="263"/>
      <c r="ANQ611" s="263"/>
      <c r="ANR611" s="263"/>
      <c r="ANS611" s="263"/>
      <c r="ANT611" s="263"/>
      <c r="ANU611" s="263"/>
      <c r="ANV611" s="263"/>
      <c r="ANW611" s="263"/>
      <c r="ANX611" s="263"/>
      <c r="ANY611" s="263"/>
      <c r="ANZ611" s="263"/>
      <c r="AOA611" s="263"/>
      <c r="AOB611" s="263"/>
      <c r="AOC611" s="263"/>
      <c r="AOD611" s="263"/>
      <c r="AOE611" s="263"/>
      <c r="AOF611" s="263"/>
      <c r="AOG611" s="263"/>
      <c r="AOH611" s="263"/>
      <c r="AOI611" s="263"/>
      <c r="AOJ611" s="263"/>
      <c r="AOK611" s="263"/>
      <c r="AOL611" s="263"/>
      <c r="AOM611" s="263"/>
      <c r="AON611" s="263"/>
      <c r="AOO611" s="263"/>
      <c r="AOP611" s="263"/>
      <c r="AOQ611" s="263"/>
      <c r="AOR611" s="263"/>
      <c r="AOS611" s="263"/>
      <c r="AOT611" s="263"/>
      <c r="AOU611" s="263"/>
    </row>
    <row r="612" spans="1:1087" s="264" customFormat="1">
      <c r="A612" s="332"/>
      <c r="B612" s="328"/>
      <c r="C612" s="292"/>
      <c r="D612" s="292"/>
      <c r="E612" s="292"/>
      <c r="F612" s="333"/>
      <c r="G612" s="334"/>
      <c r="H612" s="334"/>
      <c r="I612" s="335"/>
      <c r="J612" s="292"/>
      <c r="K612" s="336"/>
      <c r="L612" s="292"/>
      <c r="N612" s="263"/>
      <c r="O612" s="263"/>
      <c r="P612" s="263"/>
      <c r="Q612" s="263"/>
      <c r="R612" s="263"/>
      <c r="S612" s="263"/>
      <c r="T612" s="263"/>
      <c r="U612" s="263"/>
      <c r="V612" s="263"/>
      <c r="W612" s="263"/>
      <c r="X612" s="263"/>
      <c r="Y612" s="263"/>
      <c r="Z612" s="263"/>
      <c r="AA612" s="263"/>
      <c r="AB612" s="263"/>
      <c r="AC612" s="263"/>
      <c r="AD612" s="263"/>
      <c r="AE612" s="263"/>
      <c r="AF612" s="263"/>
      <c r="AG612" s="263"/>
      <c r="AH612" s="263"/>
      <c r="AI612" s="263"/>
      <c r="AJ612" s="263"/>
      <c r="AK612" s="263"/>
      <c r="AL612" s="263"/>
      <c r="AM612" s="263"/>
      <c r="AN612" s="263"/>
      <c r="AO612" s="263"/>
      <c r="AP612" s="263"/>
      <c r="AQ612" s="263"/>
      <c r="AR612" s="263"/>
      <c r="AS612" s="263"/>
      <c r="AT612" s="263"/>
      <c r="AU612" s="263"/>
      <c r="AV612" s="263"/>
      <c r="AW612" s="263"/>
      <c r="AX612" s="263"/>
      <c r="AY612" s="263"/>
      <c r="AZ612" s="263"/>
      <c r="BA612" s="263"/>
      <c r="BB612" s="263"/>
      <c r="BC612" s="263"/>
      <c r="BD612" s="263"/>
      <c r="BE612" s="263"/>
      <c r="BF612" s="263"/>
      <c r="BG612" s="263"/>
      <c r="BH612" s="263"/>
      <c r="BI612" s="263"/>
      <c r="BJ612" s="263"/>
      <c r="BK612" s="263"/>
      <c r="BL612" s="263"/>
      <c r="BM612" s="263"/>
      <c r="BN612" s="263"/>
      <c r="BO612" s="263"/>
      <c r="BP612" s="263"/>
      <c r="BQ612" s="263"/>
      <c r="BR612" s="263"/>
      <c r="BS612" s="263"/>
      <c r="BT612" s="263"/>
      <c r="BU612" s="263"/>
      <c r="BV612" s="263"/>
      <c r="BW612" s="263"/>
      <c r="BX612" s="263"/>
      <c r="BY612" s="263"/>
      <c r="BZ612" s="263"/>
      <c r="CA612" s="263"/>
      <c r="CB612" s="263"/>
      <c r="CC612" s="263"/>
      <c r="CD612" s="263"/>
      <c r="CE612" s="263"/>
      <c r="CF612" s="263"/>
      <c r="CG612" s="263"/>
      <c r="CH612" s="263"/>
      <c r="CI612" s="263"/>
      <c r="CJ612" s="263"/>
      <c r="CK612" s="263"/>
      <c r="CL612" s="263"/>
      <c r="CM612" s="263"/>
      <c r="CN612" s="263"/>
      <c r="CO612" s="263"/>
      <c r="CP612" s="263"/>
      <c r="CQ612" s="263"/>
      <c r="CR612" s="263"/>
      <c r="CS612" s="263"/>
      <c r="CT612" s="263"/>
      <c r="CU612" s="263"/>
      <c r="CV612" s="263"/>
      <c r="CW612" s="263"/>
      <c r="CX612" s="263"/>
      <c r="CY612" s="263"/>
      <c r="CZ612" s="263"/>
      <c r="DA612" s="263"/>
      <c r="DB612" s="263"/>
      <c r="DC612" s="263"/>
      <c r="DD612" s="263"/>
      <c r="DE612" s="263"/>
      <c r="DF612" s="263"/>
      <c r="DG612" s="263"/>
      <c r="DH612" s="263"/>
      <c r="DI612" s="263"/>
      <c r="DJ612" s="263"/>
      <c r="DK612" s="263"/>
      <c r="DL612" s="263"/>
      <c r="DM612" s="263"/>
      <c r="DN612" s="263"/>
      <c r="DO612" s="263"/>
      <c r="DP612" s="263"/>
      <c r="DQ612" s="263"/>
      <c r="DR612" s="263"/>
      <c r="DS612" s="263"/>
      <c r="DT612" s="263"/>
      <c r="DU612" s="263"/>
      <c r="DV612" s="263"/>
      <c r="DW612" s="263"/>
      <c r="DX612" s="263"/>
      <c r="DY612" s="263"/>
      <c r="DZ612" s="263"/>
      <c r="EA612" s="263"/>
      <c r="EB612" s="263"/>
      <c r="EC612" s="263"/>
      <c r="ED612" s="263"/>
      <c r="EE612" s="263"/>
      <c r="EF612" s="263"/>
      <c r="EG612" s="263"/>
      <c r="EH612" s="263"/>
      <c r="EI612" s="263"/>
      <c r="EJ612" s="263"/>
      <c r="EK612" s="263"/>
      <c r="EL612" s="263"/>
      <c r="EM612" s="263"/>
      <c r="EN612" s="263"/>
      <c r="EO612" s="263"/>
      <c r="EP612" s="263"/>
      <c r="EQ612" s="263"/>
      <c r="ER612" s="263"/>
      <c r="ES612" s="263"/>
      <c r="ET612" s="263"/>
      <c r="EU612" s="263"/>
      <c r="EV612" s="263"/>
      <c r="EW612" s="263"/>
      <c r="EX612" s="263"/>
      <c r="EY612" s="263"/>
      <c r="EZ612" s="263"/>
      <c r="FA612" s="263"/>
      <c r="FB612" s="263"/>
      <c r="FC612" s="263"/>
      <c r="FD612" s="263"/>
      <c r="FE612" s="263"/>
      <c r="FF612" s="263"/>
      <c r="FG612" s="263"/>
      <c r="FH612" s="263"/>
      <c r="FI612" s="263"/>
      <c r="FJ612" s="263"/>
      <c r="FK612" s="263"/>
      <c r="FL612" s="263"/>
      <c r="FM612" s="263"/>
      <c r="FN612" s="263"/>
      <c r="FO612" s="263"/>
      <c r="FP612" s="263"/>
      <c r="FQ612" s="263"/>
      <c r="FR612" s="263"/>
      <c r="FS612" s="263"/>
      <c r="FT612" s="263"/>
      <c r="FU612" s="263"/>
      <c r="FV612" s="263"/>
      <c r="FW612" s="263"/>
      <c r="FX612" s="263"/>
      <c r="FY612" s="263"/>
      <c r="FZ612" s="263"/>
      <c r="GA612" s="263"/>
      <c r="GB612" s="263"/>
      <c r="GC612" s="263"/>
      <c r="GD612" s="263"/>
      <c r="GE612" s="263"/>
      <c r="GF612" s="263"/>
      <c r="GG612" s="263"/>
      <c r="GH612" s="263"/>
      <c r="GI612" s="263"/>
      <c r="GJ612" s="263"/>
      <c r="GK612" s="263"/>
      <c r="GL612" s="263"/>
      <c r="GM612" s="263"/>
      <c r="GN612" s="263"/>
      <c r="GO612" s="263"/>
      <c r="GP612" s="263"/>
      <c r="GQ612" s="263"/>
      <c r="GR612" s="263"/>
      <c r="GS612" s="263"/>
      <c r="GT612" s="263"/>
      <c r="GU612" s="263"/>
      <c r="GV612" s="263"/>
      <c r="GW612" s="263"/>
      <c r="GX612" s="263"/>
      <c r="GY612" s="263"/>
      <c r="GZ612" s="263"/>
      <c r="HA612" s="263"/>
      <c r="HB612" s="263"/>
      <c r="HC612" s="263"/>
      <c r="HD612" s="263"/>
      <c r="HE612" s="263"/>
      <c r="HF612" s="263"/>
      <c r="HG612" s="263"/>
      <c r="HH612" s="263"/>
      <c r="HI612" s="263"/>
      <c r="HJ612" s="263"/>
      <c r="HK612" s="263"/>
      <c r="HL612" s="263"/>
      <c r="HM612" s="263"/>
      <c r="HN612" s="263"/>
      <c r="HO612" s="263"/>
      <c r="HP612" s="263"/>
      <c r="HQ612" s="263"/>
      <c r="HR612" s="263"/>
      <c r="HS612" s="263"/>
      <c r="HT612" s="263"/>
      <c r="HU612" s="263"/>
      <c r="HV612" s="263"/>
      <c r="HW612" s="263"/>
      <c r="HX612" s="263"/>
      <c r="HY612" s="263"/>
      <c r="HZ612" s="263"/>
      <c r="IA612" s="263"/>
      <c r="IB612" s="263"/>
      <c r="IC612" s="263"/>
      <c r="ID612" s="263"/>
      <c r="IE612" s="263"/>
      <c r="IF612" s="263"/>
      <c r="IG612" s="263"/>
      <c r="IH612" s="263"/>
      <c r="II612" s="263"/>
      <c r="IJ612" s="263"/>
      <c r="IK612" s="263"/>
      <c r="IL612" s="263"/>
      <c r="IM612" s="263"/>
      <c r="IN612" s="263"/>
      <c r="IO612" s="263"/>
      <c r="IP612" s="263"/>
      <c r="IQ612" s="263"/>
      <c r="IR612" s="263"/>
      <c r="IS612" s="263"/>
      <c r="IT612" s="263"/>
      <c r="IU612" s="263"/>
      <c r="IV612" s="263"/>
      <c r="IW612" s="263"/>
      <c r="IX612" s="263"/>
      <c r="IY612" s="263"/>
      <c r="IZ612" s="263"/>
      <c r="JA612" s="263"/>
      <c r="JB612" s="263"/>
      <c r="JC612" s="263"/>
      <c r="JD612" s="263"/>
      <c r="JE612" s="263"/>
      <c r="JF612" s="263"/>
      <c r="JG612" s="263"/>
      <c r="JH612" s="263"/>
      <c r="JI612" s="263"/>
      <c r="JJ612" s="263"/>
      <c r="JK612" s="263"/>
      <c r="JL612" s="263"/>
      <c r="JM612" s="263"/>
      <c r="JN612" s="263"/>
      <c r="JO612" s="263"/>
      <c r="JP612" s="263"/>
      <c r="JQ612" s="263"/>
      <c r="JR612" s="263"/>
      <c r="JS612" s="263"/>
      <c r="JT612" s="263"/>
      <c r="JU612" s="263"/>
      <c r="JV612" s="263"/>
      <c r="JW612" s="263"/>
      <c r="JX612" s="263"/>
      <c r="JY612" s="263"/>
      <c r="JZ612" s="263"/>
      <c r="KA612" s="263"/>
      <c r="KB612" s="263"/>
      <c r="KC612" s="263"/>
      <c r="KD612" s="263"/>
      <c r="KE612" s="263"/>
      <c r="KF612" s="263"/>
      <c r="KG612" s="263"/>
      <c r="KH612" s="263"/>
      <c r="KI612" s="263"/>
      <c r="KJ612" s="263"/>
      <c r="KK612" s="263"/>
      <c r="KL612" s="263"/>
      <c r="KM612" s="263"/>
      <c r="KN612" s="263"/>
      <c r="KO612" s="263"/>
      <c r="KP612" s="263"/>
      <c r="KQ612" s="263"/>
      <c r="KR612" s="263"/>
      <c r="KS612" s="263"/>
      <c r="KT612" s="263"/>
      <c r="KU612" s="263"/>
      <c r="KV612" s="263"/>
      <c r="KW612" s="263"/>
      <c r="KX612" s="263"/>
      <c r="KY612" s="263"/>
      <c r="KZ612" s="263"/>
      <c r="LA612" s="263"/>
      <c r="LB612" s="263"/>
      <c r="LC612" s="263"/>
      <c r="LD612" s="263"/>
      <c r="LE612" s="263"/>
      <c r="LF612" s="263"/>
      <c r="LG612" s="263"/>
      <c r="LH612" s="263"/>
      <c r="LI612" s="263"/>
      <c r="LJ612" s="263"/>
      <c r="LK612" s="263"/>
      <c r="LL612" s="263"/>
      <c r="LM612" s="263"/>
      <c r="LN612" s="263"/>
      <c r="LO612" s="263"/>
      <c r="LP612" s="263"/>
      <c r="LQ612" s="263"/>
      <c r="LR612" s="263"/>
      <c r="LS612" s="263"/>
      <c r="LT612" s="263"/>
      <c r="LU612" s="263"/>
      <c r="LV612" s="263"/>
      <c r="LW612" s="263"/>
      <c r="LX612" s="263"/>
      <c r="LY612" s="263"/>
      <c r="LZ612" s="263"/>
      <c r="MA612" s="263"/>
      <c r="MB612" s="263"/>
      <c r="MC612" s="263"/>
      <c r="MD612" s="263"/>
      <c r="ME612" s="263"/>
      <c r="MF612" s="263"/>
      <c r="MG612" s="263"/>
      <c r="MH612" s="263"/>
      <c r="MI612" s="263"/>
      <c r="MJ612" s="263"/>
      <c r="MK612" s="263"/>
      <c r="ML612" s="263"/>
      <c r="MM612" s="263"/>
      <c r="MN612" s="263"/>
      <c r="MO612" s="263"/>
      <c r="MP612" s="263"/>
      <c r="MQ612" s="263"/>
      <c r="MR612" s="263"/>
      <c r="MS612" s="263"/>
      <c r="MT612" s="263"/>
      <c r="MU612" s="263"/>
      <c r="MV612" s="263"/>
      <c r="MW612" s="263"/>
      <c r="MX612" s="263"/>
      <c r="MY612" s="263"/>
      <c r="MZ612" s="263"/>
      <c r="NA612" s="263"/>
      <c r="NB612" s="263"/>
      <c r="NC612" s="263"/>
      <c r="ND612" s="263"/>
      <c r="NE612" s="263"/>
      <c r="NF612" s="263"/>
      <c r="NG612" s="263"/>
      <c r="NH612" s="263"/>
      <c r="NI612" s="263"/>
      <c r="NJ612" s="263"/>
      <c r="NK612" s="263"/>
      <c r="NL612" s="263"/>
      <c r="NM612" s="263"/>
      <c r="NN612" s="263"/>
      <c r="NO612" s="263"/>
      <c r="NP612" s="263"/>
      <c r="NQ612" s="263"/>
      <c r="NR612" s="263"/>
      <c r="NS612" s="263"/>
      <c r="NT612" s="263"/>
      <c r="NU612" s="263"/>
      <c r="NV612" s="263"/>
      <c r="NW612" s="263"/>
      <c r="NX612" s="263"/>
      <c r="NY612" s="263"/>
      <c r="NZ612" s="263"/>
      <c r="OA612" s="263"/>
      <c r="OB612" s="263"/>
      <c r="OC612" s="263"/>
      <c r="OD612" s="263"/>
      <c r="OE612" s="263"/>
      <c r="OF612" s="263"/>
      <c r="OG612" s="263"/>
      <c r="OH612" s="263"/>
      <c r="OI612" s="263"/>
      <c r="OJ612" s="263"/>
      <c r="OK612" s="263"/>
      <c r="OL612" s="263"/>
      <c r="OM612" s="263"/>
      <c r="ON612" s="263"/>
      <c r="OO612" s="263"/>
      <c r="OP612" s="263"/>
      <c r="OQ612" s="263"/>
      <c r="OR612" s="263"/>
      <c r="OS612" s="263"/>
      <c r="OT612" s="263"/>
      <c r="OU612" s="263"/>
      <c r="OV612" s="263"/>
      <c r="OW612" s="263"/>
      <c r="OX612" s="263"/>
      <c r="OY612" s="263"/>
      <c r="OZ612" s="263"/>
      <c r="PA612" s="263"/>
      <c r="PB612" s="263"/>
      <c r="PC612" s="263"/>
      <c r="PD612" s="263"/>
      <c r="PE612" s="263"/>
      <c r="PF612" s="263"/>
      <c r="PG612" s="263"/>
      <c r="PH612" s="263"/>
      <c r="PI612" s="263"/>
      <c r="PJ612" s="263"/>
      <c r="PK612" s="263"/>
      <c r="PL612" s="263"/>
      <c r="PM612" s="263"/>
      <c r="PN612" s="263"/>
      <c r="PO612" s="263"/>
      <c r="PP612" s="263"/>
      <c r="PQ612" s="263"/>
      <c r="PR612" s="263"/>
      <c r="PS612" s="263"/>
      <c r="PT612" s="263"/>
      <c r="PU612" s="263"/>
      <c r="PV612" s="263"/>
      <c r="PW612" s="263"/>
      <c r="PX612" s="263"/>
      <c r="PY612" s="263"/>
      <c r="PZ612" s="263"/>
      <c r="QA612" s="263"/>
      <c r="QB612" s="263"/>
      <c r="QC612" s="263"/>
      <c r="QD612" s="263"/>
      <c r="QE612" s="263"/>
      <c r="QF612" s="263"/>
      <c r="QG612" s="263"/>
      <c r="QH612" s="263"/>
      <c r="QI612" s="263"/>
      <c r="QJ612" s="263"/>
      <c r="QK612" s="263"/>
      <c r="QL612" s="263"/>
      <c r="QM612" s="263"/>
      <c r="QN612" s="263"/>
      <c r="QO612" s="263"/>
      <c r="QP612" s="263"/>
      <c r="QQ612" s="263"/>
      <c r="QR612" s="263"/>
      <c r="QS612" s="263"/>
      <c r="QT612" s="263"/>
      <c r="QU612" s="263"/>
      <c r="QV612" s="263"/>
      <c r="QW612" s="263"/>
      <c r="QX612" s="263"/>
      <c r="QY612" s="263"/>
      <c r="QZ612" s="263"/>
      <c r="RA612" s="263"/>
      <c r="RB612" s="263"/>
      <c r="RC612" s="263"/>
      <c r="RD612" s="263"/>
      <c r="RE612" s="263"/>
      <c r="RF612" s="263"/>
      <c r="RG612" s="263"/>
      <c r="RH612" s="263"/>
      <c r="RI612" s="263"/>
      <c r="RJ612" s="263"/>
      <c r="RK612" s="263"/>
      <c r="RL612" s="263"/>
      <c r="RM612" s="263"/>
      <c r="RN612" s="263"/>
      <c r="RO612" s="263"/>
      <c r="RP612" s="263"/>
      <c r="RQ612" s="263"/>
      <c r="RR612" s="263"/>
      <c r="RS612" s="263"/>
      <c r="RT612" s="263"/>
      <c r="RU612" s="263"/>
      <c r="RV612" s="263"/>
      <c r="RW612" s="263"/>
      <c r="RX612" s="263"/>
      <c r="RY612" s="263"/>
      <c r="RZ612" s="263"/>
      <c r="SA612" s="263"/>
      <c r="SB612" s="263"/>
      <c r="SC612" s="263"/>
      <c r="SD612" s="263"/>
      <c r="SE612" s="263"/>
      <c r="SF612" s="263"/>
      <c r="SG612" s="263"/>
      <c r="SH612" s="263"/>
      <c r="SI612" s="263"/>
      <c r="SJ612" s="263"/>
      <c r="SK612" s="263"/>
      <c r="SL612" s="263"/>
      <c r="SM612" s="263"/>
      <c r="SN612" s="263"/>
      <c r="SO612" s="263"/>
      <c r="SP612" s="263"/>
      <c r="SQ612" s="263"/>
      <c r="SR612" s="263"/>
      <c r="SS612" s="263"/>
      <c r="ST612" s="263"/>
      <c r="SU612" s="263"/>
      <c r="SV612" s="263"/>
      <c r="SW612" s="263"/>
      <c r="SX612" s="263"/>
      <c r="SY612" s="263"/>
      <c r="SZ612" s="263"/>
      <c r="TA612" s="263"/>
      <c r="TB612" s="263"/>
      <c r="TC612" s="263"/>
      <c r="TD612" s="263"/>
      <c r="TE612" s="263"/>
      <c r="TF612" s="263"/>
      <c r="TG612" s="263"/>
      <c r="TH612" s="263"/>
      <c r="TI612" s="263"/>
      <c r="TJ612" s="263"/>
      <c r="TK612" s="263"/>
      <c r="TL612" s="263"/>
      <c r="TM612" s="263"/>
      <c r="TN612" s="263"/>
      <c r="TO612" s="263"/>
      <c r="TP612" s="263"/>
      <c r="TQ612" s="263"/>
      <c r="TR612" s="263"/>
      <c r="TS612" s="263"/>
      <c r="TT612" s="263"/>
      <c r="TU612" s="263"/>
      <c r="TV612" s="263"/>
      <c r="TW612" s="263"/>
      <c r="TX612" s="263"/>
      <c r="TY612" s="263"/>
      <c r="TZ612" s="263"/>
      <c r="UA612" s="263"/>
      <c r="UB612" s="263"/>
      <c r="UC612" s="263"/>
      <c r="UD612" s="263"/>
      <c r="UE612" s="263"/>
      <c r="UF612" s="263"/>
      <c r="UG612" s="263"/>
      <c r="UH612" s="263"/>
      <c r="UI612" s="263"/>
      <c r="UJ612" s="263"/>
      <c r="UK612" s="263"/>
      <c r="UL612" s="263"/>
      <c r="UM612" s="263"/>
      <c r="UN612" s="263"/>
      <c r="UO612" s="263"/>
      <c r="UP612" s="263"/>
      <c r="UQ612" s="263"/>
      <c r="UR612" s="263"/>
      <c r="US612" s="263"/>
      <c r="UT612" s="263"/>
      <c r="UU612" s="263"/>
      <c r="UV612" s="263"/>
      <c r="UW612" s="263"/>
      <c r="UX612" s="263"/>
      <c r="UY612" s="263"/>
      <c r="UZ612" s="263"/>
      <c r="VA612" s="263"/>
      <c r="VB612" s="263"/>
      <c r="VC612" s="263"/>
      <c r="VD612" s="263"/>
      <c r="VE612" s="263"/>
      <c r="VF612" s="263"/>
      <c r="VG612" s="263"/>
      <c r="VH612" s="263"/>
      <c r="VI612" s="263"/>
      <c r="VJ612" s="263"/>
      <c r="VK612" s="263"/>
      <c r="VL612" s="263"/>
      <c r="VM612" s="263"/>
      <c r="VN612" s="263"/>
      <c r="VO612" s="263"/>
      <c r="VP612" s="263"/>
      <c r="VQ612" s="263"/>
      <c r="VR612" s="263"/>
      <c r="VS612" s="263"/>
      <c r="VT612" s="263"/>
      <c r="VU612" s="263"/>
      <c r="VV612" s="263"/>
      <c r="VW612" s="263"/>
      <c r="VX612" s="263"/>
      <c r="VY612" s="263"/>
      <c r="VZ612" s="263"/>
      <c r="WA612" s="263"/>
      <c r="WB612" s="263"/>
      <c r="WC612" s="263"/>
      <c r="WD612" s="263"/>
      <c r="WE612" s="263"/>
      <c r="WF612" s="263"/>
      <c r="WG612" s="263"/>
      <c r="WH612" s="263"/>
      <c r="WI612" s="263"/>
      <c r="WJ612" s="263"/>
      <c r="WK612" s="263"/>
      <c r="WL612" s="263"/>
      <c r="WM612" s="263"/>
      <c r="WN612" s="263"/>
      <c r="WO612" s="263"/>
      <c r="WP612" s="263"/>
      <c r="WQ612" s="263"/>
      <c r="WR612" s="263"/>
      <c r="WS612" s="263"/>
      <c r="WT612" s="263"/>
      <c r="WU612" s="263"/>
      <c r="WV612" s="263"/>
      <c r="WW612" s="263"/>
      <c r="WX612" s="263"/>
      <c r="WY612" s="263"/>
      <c r="WZ612" s="263"/>
      <c r="XA612" s="263"/>
      <c r="XB612" s="263"/>
      <c r="XC612" s="263"/>
      <c r="XD612" s="263"/>
      <c r="XE612" s="263"/>
      <c r="XF612" s="263"/>
      <c r="XG612" s="263"/>
      <c r="XH612" s="263"/>
      <c r="XI612" s="263"/>
      <c r="XJ612" s="263"/>
      <c r="XK612" s="263"/>
      <c r="XL612" s="263"/>
      <c r="XM612" s="263"/>
      <c r="XN612" s="263"/>
      <c r="XO612" s="263"/>
      <c r="XP612" s="263"/>
      <c r="XQ612" s="263"/>
      <c r="XR612" s="263"/>
      <c r="XS612" s="263"/>
      <c r="XT612" s="263"/>
      <c r="XU612" s="263"/>
      <c r="XV612" s="263"/>
      <c r="XW612" s="263"/>
      <c r="XX612" s="263"/>
      <c r="XY612" s="263"/>
      <c r="XZ612" s="263"/>
      <c r="YA612" s="263"/>
      <c r="YB612" s="263"/>
      <c r="YC612" s="263"/>
      <c r="YD612" s="263"/>
      <c r="YE612" s="263"/>
      <c r="YF612" s="263"/>
      <c r="YG612" s="263"/>
      <c r="YH612" s="263"/>
      <c r="YI612" s="263"/>
      <c r="YJ612" s="263"/>
      <c r="YK612" s="263"/>
      <c r="YL612" s="263"/>
      <c r="YM612" s="263"/>
      <c r="YN612" s="263"/>
      <c r="YO612" s="263"/>
      <c r="YP612" s="263"/>
      <c r="YQ612" s="263"/>
      <c r="YR612" s="263"/>
      <c r="YS612" s="263"/>
      <c r="YT612" s="263"/>
      <c r="YU612" s="263"/>
      <c r="YV612" s="263"/>
      <c r="YW612" s="263"/>
      <c r="YX612" s="263"/>
      <c r="YY612" s="263"/>
      <c r="YZ612" s="263"/>
      <c r="ZA612" s="263"/>
      <c r="ZB612" s="263"/>
      <c r="ZC612" s="263"/>
      <c r="ZD612" s="263"/>
      <c r="ZE612" s="263"/>
      <c r="ZF612" s="263"/>
      <c r="ZG612" s="263"/>
      <c r="ZH612" s="263"/>
      <c r="ZI612" s="263"/>
      <c r="ZJ612" s="263"/>
      <c r="ZK612" s="263"/>
      <c r="ZL612" s="263"/>
      <c r="ZM612" s="263"/>
      <c r="ZN612" s="263"/>
      <c r="ZO612" s="263"/>
      <c r="ZP612" s="263"/>
      <c r="ZQ612" s="263"/>
      <c r="ZR612" s="263"/>
      <c r="ZS612" s="263"/>
      <c r="ZT612" s="263"/>
      <c r="ZU612" s="263"/>
      <c r="ZV612" s="263"/>
      <c r="ZW612" s="263"/>
      <c r="ZX612" s="263"/>
      <c r="ZY612" s="263"/>
      <c r="ZZ612" s="263"/>
      <c r="AAA612" s="263"/>
      <c r="AAB612" s="263"/>
      <c r="AAC612" s="263"/>
      <c r="AAD612" s="263"/>
      <c r="AAE612" s="263"/>
      <c r="AAF612" s="263"/>
      <c r="AAG612" s="263"/>
      <c r="AAH612" s="263"/>
      <c r="AAI612" s="263"/>
      <c r="AAJ612" s="263"/>
      <c r="AAK612" s="263"/>
      <c r="AAL612" s="263"/>
      <c r="AAM612" s="263"/>
      <c r="AAN612" s="263"/>
      <c r="AAO612" s="263"/>
      <c r="AAP612" s="263"/>
      <c r="AAQ612" s="263"/>
      <c r="AAR612" s="263"/>
      <c r="AAS612" s="263"/>
      <c r="AAT612" s="263"/>
      <c r="AAU612" s="263"/>
      <c r="AAV612" s="263"/>
      <c r="AAW612" s="263"/>
      <c r="AAX612" s="263"/>
      <c r="AAY612" s="263"/>
      <c r="AAZ612" s="263"/>
      <c r="ABA612" s="263"/>
      <c r="ABB612" s="263"/>
      <c r="ABC612" s="263"/>
      <c r="ABD612" s="263"/>
      <c r="ABE612" s="263"/>
      <c r="ABF612" s="263"/>
      <c r="ABG612" s="263"/>
      <c r="ABH612" s="263"/>
      <c r="ABI612" s="263"/>
      <c r="ABJ612" s="263"/>
      <c r="ABK612" s="263"/>
      <c r="ABL612" s="263"/>
      <c r="ABM612" s="263"/>
      <c r="ABN612" s="263"/>
      <c r="ABO612" s="263"/>
      <c r="ABP612" s="263"/>
      <c r="ABQ612" s="263"/>
      <c r="ABR612" s="263"/>
      <c r="ABS612" s="263"/>
      <c r="ABT612" s="263"/>
      <c r="ABU612" s="263"/>
      <c r="ABV612" s="263"/>
      <c r="ABW612" s="263"/>
      <c r="ABX612" s="263"/>
      <c r="ABY612" s="263"/>
      <c r="ABZ612" s="263"/>
      <c r="ACA612" s="263"/>
      <c r="ACB612" s="263"/>
      <c r="ACC612" s="263"/>
      <c r="ACD612" s="263"/>
      <c r="ACE612" s="263"/>
      <c r="ACF612" s="263"/>
      <c r="ACG612" s="263"/>
      <c r="ACH612" s="263"/>
      <c r="ACI612" s="263"/>
      <c r="ACJ612" s="263"/>
      <c r="ACK612" s="263"/>
      <c r="ACL612" s="263"/>
      <c r="ACM612" s="263"/>
      <c r="ACN612" s="263"/>
      <c r="ACO612" s="263"/>
      <c r="ACP612" s="263"/>
      <c r="ACQ612" s="263"/>
      <c r="ACR612" s="263"/>
      <c r="ACS612" s="263"/>
      <c r="ACT612" s="263"/>
      <c r="ACU612" s="263"/>
      <c r="ACV612" s="263"/>
      <c r="ACW612" s="263"/>
      <c r="ACX612" s="263"/>
      <c r="ACY612" s="263"/>
      <c r="ACZ612" s="263"/>
      <c r="ADA612" s="263"/>
      <c r="ADB612" s="263"/>
      <c r="ADC612" s="263"/>
      <c r="ADD612" s="263"/>
      <c r="ADE612" s="263"/>
      <c r="ADF612" s="263"/>
      <c r="ADG612" s="263"/>
      <c r="ADH612" s="263"/>
      <c r="ADI612" s="263"/>
      <c r="ADJ612" s="263"/>
      <c r="ADK612" s="263"/>
      <c r="ADL612" s="263"/>
      <c r="ADM612" s="263"/>
      <c r="ADN612" s="263"/>
      <c r="ADO612" s="263"/>
      <c r="ADP612" s="263"/>
      <c r="ADQ612" s="263"/>
      <c r="ADR612" s="263"/>
      <c r="ADS612" s="263"/>
      <c r="ADT612" s="263"/>
      <c r="ADU612" s="263"/>
      <c r="ADV612" s="263"/>
      <c r="ADW612" s="263"/>
      <c r="ADX612" s="263"/>
      <c r="ADY612" s="263"/>
      <c r="ADZ612" s="263"/>
      <c r="AEA612" s="263"/>
      <c r="AEB612" s="263"/>
      <c r="AEC612" s="263"/>
      <c r="AED612" s="263"/>
      <c r="AEE612" s="263"/>
      <c r="AEF612" s="263"/>
      <c r="AEG612" s="263"/>
      <c r="AEH612" s="263"/>
      <c r="AEI612" s="263"/>
      <c r="AEJ612" s="263"/>
      <c r="AEK612" s="263"/>
      <c r="AEL612" s="263"/>
      <c r="AEM612" s="263"/>
      <c r="AEN612" s="263"/>
      <c r="AEO612" s="263"/>
      <c r="AEP612" s="263"/>
      <c r="AEQ612" s="263"/>
      <c r="AER612" s="263"/>
      <c r="AES612" s="263"/>
      <c r="AET612" s="263"/>
      <c r="AEU612" s="263"/>
      <c r="AEV612" s="263"/>
      <c r="AEW612" s="263"/>
      <c r="AEX612" s="263"/>
      <c r="AEY612" s="263"/>
      <c r="AEZ612" s="263"/>
      <c r="AFA612" s="263"/>
      <c r="AFB612" s="263"/>
      <c r="AFC612" s="263"/>
      <c r="AFD612" s="263"/>
      <c r="AFE612" s="263"/>
      <c r="AFF612" s="263"/>
      <c r="AFG612" s="263"/>
      <c r="AFH612" s="263"/>
      <c r="AFI612" s="263"/>
      <c r="AFJ612" s="263"/>
      <c r="AFK612" s="263"/>
      <c r="AFL612" s="263"/>
      <c r="AFM612" s="263"/>
      <c r="AFN612" s="263"/>
      <c r="AFO612" s="263"/>
      <c r="AFP612" s="263"/>
      <c r="AFQ612" s="263"/>
      <c r="AFR612" s="263"/>
      <c r="AFS612" s="263"/>
      <c r="AFT612" s="263"/>
      <c r="AFU612" s="263"/>
      <c r="AFV612" s="263"/>
      <c r="AFW612" s="263"/>
      <c r="AFX612" s="263"/>
      <c r="AFY612" s="263"/>
      <c r="AFZ612" s="263"/>
      <c r="AGA612" s="263"/>
      <c r="AGB612" s="263"/>
      <c r="AGC612" s="263"/>
      <c r="AGD612" s="263"/>
      <c r="AGE612" s="263"/>
      <c r="AGF612" s="263"/>
      <c r="AGG612" s="263"/>
      <c r="AGH612" s="263"/>
      <c r="AGI612" s="263"/>
      <c r="AGJ612" s="263"/>
      <c r="AGK612" s="263"/>
      <c r="AGL612" s="263"/>
      <c r="AGM612" s="263"/>
      <c r="AGN612" s="263"/>
      <c r="AGO612" s="263"/>
      <c r="AGP612" s="263"/>
      <c r="AGQ612" s="263"/>
      <c r="AGR612" s="263"/>
      <c r="AGS612" s="263"/>
      <c r="AGT612" s="263"/>
      <c r="AGU612" s="263"/>
      <c r="AGV612" s="263"/>
      <c r="AGW612" s="263"/>
      <c r="AGX612" s="263"/>
      <c r="AGY612" s="263"/>
      <c r="AGZ612" s="263"/>
      <c r="AHA612" s="263"/>
      <c r="AHB612" s="263"/>
      <c r="AHC612" s="263"/>
      <c r="AHD612" s="263"/>
      <c r="AHE612" s="263"/>
      <c r="AHF612" s="263"/>
      <c r="AHG612" s="263"/>
      <c r="AHH612" s="263"/>
      <c r="AHI612" s="263"/>
      <c r="AHJ612" s="263"/>
      <c r="AHK612" s="263"/>
      <c r="AHL612" s="263"/>
      <c r="AHM612" s="263"/>
      <c r="AHN612" s="263"/>
      <c r="AHO612" s="263"/>
      <c r="AHP612" s="263"/>
      <c r="AHQ612" s="263"/>
      <c r="AHR612" s="263"/>
      <c r="AHS612" s="263"/>
      <c r="AHT612" s="263"/>
      <c r="AHU612" s="263"/>
      <c r="AHV612" s="263"/>
      <c r="AHW612" s="263"/>
      <c r="AHX612" s="263"/>
      <c r="AHY612" s="263"/>
      <c r="AHZ612" s="263"/>
      <c r="AIA612" s="263"/>
      <c r="AIB612" s="263"/>
      <c r="AIC612" s="263"/>
      <c r="AID612" s="263"/>
      <c r="AIE612" s="263"/>
      <c r="AIF612" s="263"/>
      <c r="AIG612" s="263"/>
      <c r="AIH612" s="263"/>
      <c r="AII612" s="263"/>
      <c r="AIJ612" s="263"/>
      <c r="AIK612" s="263"/>
      <c r="AIL612" s="263"/>
      <c r="AIM612" s="263"/>
      <c r="AIN612" s="263"/>
      <c r="AIO612" s="263"/>
      <c r="AIP612" s="263"/>
      <c r="AIQ612" s="263"/>
      <c r="AIR612" s="263"/>
      <c r="AIS612" s="263"/>
      <c r="AIT612" s="263"/>
      <c r="AIU612" s="263"/>
      <c r="AIV612" s="263"/>
      <c r="AIW612" s="263"/>
      <c r="AIX612" s="263"/>
      <c r="AIY612" s="263"/>
      <c r="AIZ612" s="263"/>
      <c r="AJA612" s="263"/>
      <c r="AJB612" s="263"/>
      <c r="AJC612" s="263"/>
      <c r="AJD612" s="263"/>
      <c r="AJE612" s="263"/>
      <c r="AJF612" s="263"/>
      <c r="AJG612" s="263"/>
      <c r="AJH612" s="263"/>
      <c r="AJI612" s="263"/>
      <c r="AJJ612" s="263"/>
      <c r="AJK612" s="263"/>
      <c r="AJL612" s="263"/>
      <c r="AJM612" s="263"/>
      <c r="AJN612" s="263"/>
      <c r="AJO612" s="263"/>
      <c r="AJP612" s="263"/>
      <c r="AJQ612" s="263"/>
      <c r="AJR612" s="263"/>
      <c r="AJS612" s="263"/>
      <c r="AJT612" s="263"/>
      <c r="AJU612" s="263"/>
      <c r="AJV612" s="263"/>
      <c r="AJW612" s="263"/>
      <c r="AJX612" s="263"/>
      <c r="AJY612" s="263"/>
      <c r="AJZ612" s="263"/>
      <c r="AKA612" s="263"/>
      <c r="AKB612" s="263"/>
      <c r="AKC612" s="263"/>
      <c r="AKD612" s="263"/>
      <c r="AKE612" s="263"/>
      <c r="AKF612" s="263"/>
      <c r="AKG612" s="263"/>
      <c r="AKH612" s="263"/>
      <c r="AKI612" s="263"/>
      <c r="AKJ612" s="263"/>
      <c r="AKK612" s="263"/>
      <c r="AKL612" s="263"/>
      <c r="AKM612" s="263"/>
      <c r="AKN612" s="263"/>
      <c r="AKO612" s="263"/>
      <c r="AKP612" s="263"/>
      <c r="AKQ612" s="263"/>
      <c r="AKR612" s="263"/>
      <c r="AKS612" s="263"/>
      <c r="AKT612" s="263"/>
      <c r="AKU612" s="263"/>
      <c r="AKV612" s="263"/>
      <c r="AKW612" s="263"/>
      <c r="AKX612" s="263"/>
      <c r="AKY612" s="263"/>
      <c r="AKZ612" s="263"/>
      <c r="ALA612" s="263"/>
      <c r="ALB612" s="263"/>
      <c r="ALC612" s="263"/>
      <c r="ALD612" s="263"/>
      <c r="ALE612" s="263"/>
      <c r="ALF612" s="263"/>
      <c r="ALG612" s="263"/>
      <c r="ALH612" s="263"/>
      <c r="ALI612" s="263"/>
      <c r="ALJ612" s="263"/>
      <c r="ALK612" s="263"/>
      <c r="ALL612" s="263"/>
      <c r="ALM612" s="263"/>
      <c r="ALN612" s="263"/>
      <c r="ALO612" s="263"/>
      <c r="ALP612" s="263"/>
      <c r="ALQ612" s="263"/>
      <c r="ALR612" s="263"/>
      <c r="ALS612" s="263"/>
      <c r="ALT612" s="263"/>
      <c r="ALU612" s="263"/>
      <c r="ALV612" s="263"/>
      <c r="ALW612" s="263"/>
      <c r="ALX612" s="263"/>
      <c r="ALY612" s="263"/>
      <c r="ALZ612" s="263"/>
      <c r="AMA612" s="263"/>
      <c r="AMB612" s="263"/>
      <c r="AMC612" s="263"/>
      <c r="AMD612" s="263"/>
      <c r="AME612" s="263"/>
      <c r="AMF612" s="263"/>
      <c r="AMG612" s="263"/>
      <c r="AMH612" s="263"/>
      <c r="AMI612" s="263"/>
      <c r="AMJ612" s="263"/>
      <c r="AMK612" s="263"/>
      <c r="AML612" s="263"/>
      <c r="AMM612" s="263"/>
      <c r="AMN612" s="263"/>
      <c r="AMO612" s="263"/>
      <c r="AMP612" s="263"/>
      <c r="AMQ612" s="263"/>
      <c r="AMR612" s="263"/>
      <c r="AMS612" s="263"/>
      <c r="AMT612" s="263"/>
      <c r="AMU612" s="263"/>
      <c r="AMV612" s="263"/>
      <c r="AMW612" s="263"/>
      <c r="AMX612" s="263"/>
      <c r="AMY612" s="263"/>
      <c r="AMZ612" s="263"/>
      <c r="ANA612" s="263"/>
      <c r="ANB612" s="263"/>
      <c r="ANC612" s="263"/>
      <c r="AND612" s="263"/>
      <c r="ANE612" s="263"/>
      <c r="ANF612" s="263"/>
      <c r="ANG612" s="263"/>
      <c r="ANH612" s="263"/>
      <c r="ANI612" s="263"/>
      <c r="ANJ612" s="263"/>
      <c r="ANK612" s="263"/>
      <c r="ANL612" s="263"/>
      <c r="ANM612" s="263"/>
      <c r="ANN612" s="263"/>
      <c r="ANO612" s="263"/>
      <c r="ANP612" s="263"/>
      <c r="ANQ612" s="263"/>
      <c r="ANR612" s="263"/>
      <c r="ANS612" s="263"/>
      <c r="ANT612" s="263"/>
      <c r="ANU612" s="263"/>
      <c r="ANV612" s="263"/>
      <c r="ANW612" s="263"/>
      <c r="ANX612" s="263"/>
      <c r="ANY612" s="263"/>
      <c r="ANZ612" s="263"/>
      <c r="AOA612" s="263"/>
      <c r="AOB612" s="263"/>
      <c r="AOC612" s="263"/>
      <c r="AOD612" s="263"/>
      <c r="AOE612" s="263"/>
      <c r="AOF612" s="263"/>
      <c r="AOG612" s="263"/>
      <c r="AOH612" s="263"/>
      <c r="AOI612" s="263"/>
      <c r="AOJ612" s="263"/>
      <c r="AOK612" s="263"/>
      <c r="AOL612" s="263"/>
      <c r="AOM612" s="263"/>
      <c r="AON612" s="263"/>
      <c r="AOO612" s="263"/>
      <c r="AOP612" s="263"/>
      <c r="AOQ612" s="263"/>
      <c r="AOR612" s="263"/>
      <c r="AOS612" s="263"/>
      <c r="AOT612" s="263"/>
      <c r="AOU612" s="263"/>
    </row>
    <row r="613" spans="1:1087" s="264" customFormat="1">
      <c r="A613" s="332"/>
      <c r="B613" s="328"/>
      <c r="C613" s="292"/>
      <c r="D613" s="292"/>
      <c r="E613" s="292"/>
      <c r="F613" s="333"/>
      <c r="G613" s="334"/>
      <c r="H613" s="334"/>
      <c r="I613" s="335"/>
      <c r="J613" s="292"/>
      <c r="K613" s="336"/>
      <c r="L613" s="292"/>
      <c r="N613" s="263"/>
      <c r="O613" s="263"/>
      <c r="P613" s="263"/>
      <c r="Q613" s="263"/>
      <c r="R613" s="263"/>
      <c r="S613" s="263"/>
      <c r="T613" s="263"/>
      <c r="U613" s="263"/>
      <c r="V613" s="263"/>
      <c r="W613" s="263"/>
      <c r="X613" s="263"/>
      <c r="Y613" s="263"/>
      <c r="Z613" s="263"/>
      <c r="AA613" s="263"/>
      <c r="AB613" s="263"/>
      <c r="AC613" s="263"/>
      <c r="AD613" s="263"/>
      <c r="AE613" s="263"/>
      <c r="AF613" s="263"/>
      <c r="AG613" s="263"/>
      <c r="AH613" s="263"/>
      <c r="AI613" s="263"/>
      <c r="AJ613" s="263"/>
      <c r="AK613" s="263"/>
      <c r="AL613" s="263"/>
      <c r="AM613" s="263"/>
      <c r="AN613" s="263"/>
      <c r="AO613" s="263"/>
      <c r="AP613" s="263"/>
      <c r="AQ613" s="263"/>
      <c r="AR613" s="263"/>
      <c r="AS613" s="263"/>
      <c r="AT613" s="263"/>
      <c r="AU613" s="263"/>
      <c r="AV613" s="263"/>
      <c r="AW613" s="263"/>
      <c r="AX613" s="263"/>
      <c r="AY613" s="263"/>
      <c r="AZ613" s="263"/>
      <c r="BA613" s="263"/>
      <c r="BB613" s="263"/>
      <c r="BC613" s="263"/>
      <c r="BD613" s="263"/>
      <c r="BE613" s="263"/>
      <c r="BF613" s="263"/>
      <c r="BG613" s="263"/>
      <c r="BH613" s="263"/>
      <c r="BI613" s="263"/>
      <c r="BJ613" s="263"/>
      <c r="BK613" s="263"/>
      <c r="BL613" s="263"/>
      <c r="BM613" s="263"/>
      <c r="BN613" s="263"/>
      <c r="BO613" s="263"/>
      <c r="BP613" s="263"/>
      <c r="BQ613" s="263"/>
      <c r="BR613" s="263"/>
      <c r="BS613" s="263"/>
      <c r="BT613" s="263"/>
      <c r="BU613" s="263"/>
      <c r="BV613" s="263"/>
      <c r="BW613" s="263"/>
      <c r="BX613" s="263"/>
      <c r="BY613" s="263"/>
      <c r="BZ613" s="263"/>
      <c r="CA613" s="263"/>
      <c r="CB613" s="263"/>
      <c r="CC613" s="263"/>
      <c r="CD613" s="263"/>
      <c r="CE613" s="263"/>
      <c r="CF613" s="263"/>
      <c r="CG613" s="263"/>
      <c r="CH613" s="263"/>
      <c r="CI613" s="263"/>
      <c r="CJ613" s="263"/>
      <c r="CK613" s="263"/>
      <c r="CL613" s="263"/>
      <c r="CM613" s="263"/>
      <c r="CN613" s="263"/>
      <c r="CO613" s="263"/>
      <c r="CP613" s="263"/>
      <c r="CQ613" s="263"/>
      <c r="CR613" s="263"/>
      <c r="CS613" s="263"/>
      <c r="CT613" s="263"/>
      <c r="CU613" s="263"/>
      <c r="CV613" s="263"/>
      <c r="CW613" s="263"/>
      <c r="CX613" s="263"/>
      <c r="CY613" s="263"/>
      <c r="CZ613" s="263"/>
      <c r="DA613" s="263"/>
      <c r="DB613" s="263"/>
      <c r="DC613" s="263"/>
      <c r="DD613" s="263"/>
      <c r="DE613" s="263"/>
      <c r="DF613" s="263"/>
      <c r="DG613" s="263"/>
      <c r="DH613" s="263"/>
      <c r="DI613" s="263"/>
      <c r="DJ613" s="263"/>
      <c r="DK613" s="263"/>
      <c r="DL613" s="263"/>
      <c r="DM613" s="263"/>
      <c r="DN613" s="263"/>
      <c r="DO613" s="263"/>
      <c r="DP613" s="263"/>
      <c r="DQ613" s="263"/>
      <c r="DR613" s="263"/>
      <c r="DS613" s="263"/>
      <c r="DT613" s="263"/>
      <c r="DU613" s="263"/>
      <c r="DV613" s="263"/>
      <c r="DW613" s="263"/>
      <c r="DX613" s="263"/>
      <c r="DY613" s="263"/>
      <c r="DZ613" s="263"/>
      <c r="EA613" s="263"/>
      <c r="EB613" s="263"/>
      <c r="EC613" s="263"/>
      <c r="ED613" s="263"/>
      <c r="EE613" s="263"/>
      <c r="EF613" s="263"/>
      <c r="EG613" s="263"/>
      <c r="EH613" s="263"/>
      <c r="EI613" s="263"/>
      <c r="EJ613" s="263"/>
      <c r="EK613" s="263"/>
      <c r="EL613" s="263"/>
      <c r="EM613" s="263"/>
      <c r="EN613" s="263"/>
      <c r="EO613" s="263"/>
      <c r="EP613" s="263"/>
      <c r="EQ613" s="263"/>
      <c r="ER613" s="263"/>
      <c r="ES613" s="263"/>
      <c r="ET613" s="263"/>
      <c r="EU613" s="263"/>
      <c r="EV613" s="263"/>
      <c r="EW613" s="263"/>
      <c r="EX613" s="263"/>
      <c r="EY613" s="263"/>
      <c r="EZ613" s="263"/>
      <c r="FA613" s="263"/>
      <c r="FB613" s="263"/>
      <c r="FC613" s="263"/>
      <c r="FD613" s="263"/>
      <c r="FE613" s="263"/>
      <c r="FF613" s="263"/>
      <c r="FG613" s="263"/>
      <c r="FH613" s="263"/>
      <c r="FI613" s="263"/>
      <c r="FJ613" s="263"/>
      <c r="FK613" s="263"/>
      <c r="FL613" s="263"/>
      <c r="FM613" s="263"/>
      <c r="FN613" s="263"/>
      <c r="FO613" s="263"/>
      <c r="FP613" s="263"/>
      <c r="FQ613" s="263"/>
      <c r="FR613" s="263"/>
      <c r="FS613" s="263"/>
      <c r="FT613" s="263"/>
      <c r="FU613" s="263"/>
      <c r="FV613" s="263"/>
      <c r="FW613" s="263"/>
      <c r="FX613" s="263"/>
      <c r="FY613" s="263"/>
      <c r="FZ613" s="263"/>
      <c r="GA613" s="263"/>
      <c r="GB613" s="263"/>
      <c r="GC613" s="263"/>
      <c r="GD613" s="263"/>
      <c r="GE613" s="263"/>
      <c r="GF613" s="263"/>
      <c r="GG613" s="263"/>
      <c r="GH613" s="263"/>
      <c r="GI613" s="263"/>
      <c r="GJ613" s="263"/>
      <c r="GK613" s="263"/>
      <c r="GL613" s="263"/>
      <c r="GM613" s="263"/>
      <c r="GN613" s="263"/>
      <c r="GO613" s="263"/>
      <c r="GP613" s="263"/>
      <c r="GQ613" s="263"/>
      <c r="GR613" s="263"/>
      <c r="GS613" s="263"/>
      <c r="GT613" s="263"/>
      <c r="GU613" s="263"/>
      <c r="GV613" s="263"/>
      <c r="GW613" s="263"/>
      <c r="GX613" s="263"/>
      <c r="GY613" s="263"/>
      <c r="GZ613" s="263"/>
      <c r="HA613" s="263"/>
      <c r="HB613" s="263"/>
      <c r="HC613" s="263"/>
      <c r="HD613" s="263"/>
      <c r="HE613" s="263"/>
      <c r="HF613" s="263"/>
      <c r="HG613" s="263"/>
      <c r="HH613" s="263"/>
      <c r="HI613" s="263"/>
      <c r="HJ613" s="263"/>
      <c r="HK613" s="263"/>
      <c r="HL613" s="263"/>
      <c r="HM613" s="263"/>
      <c r="HN613" s="263"/>
      <c r="HO613" s="263"/>
      <c r="HP613" s="263"/>
      <c r="HQ613" s="263"/>
      <c r="HR613" s="263"/>
      <c r="HS613" s="263"/>
      <c r="HT613" s="263"/>
      <c r="HU613" s="263"/>
      <c r="HV613" s="263"/>
      <c r="HW613" s="263"/>
      <c r="HX613" s="263"/>
      <c r="HY613" s="263"/>
      <c r="HZ613" s="263"/>
      <c r="IA613" s="263"/>
      <c r="IB613" s="263"/>
      <c r="IC613" s="263"/>
      <c r="ID613" s="263"/>
      <c r="IE613" s="263"/>
      <c r="IF613" s="263"/>
      <c r="IG613" s="263"/>
      <c r="IH613" s="263"/>
      <c r="II613" s="263"/>
      <c r="IJ613" s="263"/>
      <c r="IK613" s="263"/>
      <c r="IL613" s="263"/>
      <c r="IM613" s="263"/>
      <c r="IN613" s="263"/>
      <c r="IO613" s="263"/>
      <c r="IP613" s="263"/>
      <c r="IQ613" s="263"/>
      <c r="IR613" s="263"/>
      <c r="IS613" s="263"/>
      <c r="IT613" s="263"/>
      <c r="IU613" s="263"/>
      <c r="IV613" s="263"/>
      <c r="IW613" s="263"/>
      <c r="IX613" s="263"/>
      <c r="IY613" s="263"/>
      <c r="IZ613" s="263"/>
      <c r="JA613" s="263"/>
      <c r="JB613" s="263"/>
      <c r="JC613" s="263"/>
      <c r="JD613" s="263"/>
      <c r="JE613" s="263"/>
      <c r="JF613" s="263"/>
      <c r="JG613" s="263"/>
      <c r="JH613" s="263"/>
      <c r="JI613" s="263"/>
      <c r="JJ613" s="263"/>
      <c r="JK613" s="263"/>
      <c r="JL613" s="263"/>
      <c r="JM613" s="263"/>
      <c r="JN613" s="263"/>
      <c r="JO613" s="263"/>
      <c r="JP613" s="263"/>
      <c r="JQ613" s="263"/>
      <c r="JR613" s="263"/>
      <c r="JS613" s="263"/>
      <c r="JT613" s="263"/>
      <c r="JU613" s="263"/>
      <c r="JV613" s="263"/>
      <c r="JW613" s="263"/>
      <c r="JX613" s="263"/>
      <c r="JY613" s="263"/>
      <c r="JZ613" s="263"/>
      <c r="KA613" s="263"/>
      <c r="KB613" s="263"/>
      <c r="KC613" s="263"/>
      <c r="KD613" s="263"/>
      <c r="KE613" s="263"/>
      <c r="KF613" s="263"/>
      <c r="KG613" s="263"/>
      <c r="KH613" s="263"/>
      <c r="KI613" s="263"/>
      <c r="KJ613" s="263"/>
      <c r="KK613" s="263"/>
      <c r="KL613" s="263"/>
      <c r="KM613" s="263"/>
      <c r="KN613" s="263"/>
      <c r="KO613" s="263"/>
      <c r="KP613" s="263"/>
      <c r="KQ613" s="263"/>
      <c r="KR613" s="263"/>
      <c r="KS613" s="263"/>
      <c r="KT613" s="263"/>
      <c r="KU613" s="263"/>
      <c r="KV613" s="263"/>
      <c r="KW613" s="263"/>
      <c r="KX613" s="263"/>
      <c r="KY613" s="263"/>
      <c r="KZ613" s="263"/>
      <c r="LA613" s="263"/>
      <c r="LB613" s="263"/>
      <c r="LC613" s="263"/>
      <c r="LD613" s="263"/>
      <c r="LE613" s="263"/>
      <c r="LF613" s="263"/>
      <c r="LG613" s="263"/>
      <c r="LH613" s="263"/>
      <c r="LI613" s="263"/>
      <c r="LJ613" s="263"/>
      <c r="LK613" s="263"/>
      <c r="LL613" s="263"/>
      <c r="LM613" s="263"/>
      <c r="LN613" s="263"/>
      <c r="LO613" s="263"/>
      <c r="LP613" s="263"/>
      <c r="LQ613" s="263"/>
      <c r="LR613" s="263"/>
      <c r="LS613" s="263"/>
      <c r="LT613" s="263"/>
      <c r="LU613" s="263"/>
      <c r="LV613" s="263"/>
      <c r="LW613" s="263"/>
      <c r="LX613" s="263"/>
      <c r="LY613" s="263"/>
      <c r="LZ613" s="263"/>
      <c r="MA613" s="263"/>
      <c r="MB613" s="263"/>
      <c r="MC613" s="263"/>
      <c r="MD613" s="263"/>
      <c r="ME613" s="263"/>
      <c r="MF613" s="263"/>
      <c r="MG613" s="263"/>
      <c r="MH613" s="263"/>
      <c r="MI613" s="263"/>
      <c r="MJ613" s="263"/>
      <c r="MK613" s="263"/>
      <c r="ML613" s="263"/>
      <c r="MM613" s="263"/>
      <c r="MN613" s="263"/>
      <c r="MO613" s="263"/>
      <c r="MP613" s="263"/>
      <c r="MQ613" s="263"/>
      <c r="MR613" s="263"/>
      <c r="MS613" s="263"/>
      <c r="MT613" s="263"/>
      <c r="MU613" s="263"/>
      <c r="MV613" s="263"/>
      <c r="MW613" s="263"/>
      <c r="MX613" s="263"/>
      <c r="MY613" s="263"/>
      <c r="MZ613" s="263"/>
      <c r="NA613" s="263"/>
      <c r="NB613" s="263"/>
      <c r="NC613" s="263"/>
      <c r="ND613" s="263"/>
      <c r="NE613" s="263"/>
      <c r="NF613" s="263"/>
      <c r="NG613" s="263"/>
      <c r="NH613" s="263"/>
      <c r="NI613" s="263"/>
      <c r="NJ613" s="263"/>
      <c r="NK613" s="263"/>
      <c r="NL613" s="263"/>
      <c r="NM613" s="263"/>
      <c r="NN613" s="263"/>
      <c r="NO613" s="263"/>
      <c r="NP613" s="263"/>
      <c r="NQ613" s="263"/>
      <c r="NR613" s="263"/>
      <c r="NS613" s="263"/>
      <c r="NT613" s="263"/>
      <c r="NU613" s="263"/>
      <c r="NV613" s="263"/>
      <c r="NW613" s="263"/>
      <c r="NX613" s="263"/>
      <c r="NY613" s="263"/>
      <c r="NZ613" s="263"/>
      <c r="OA613" s="263"/>
      <c r="OB613" s="263"/>
      <c r="OC613" s="263"/>
      <c r="OD613" s="263"/>
      <c r="OE613" s="263"/>
      <c r="OF613" s="263"/>
      <c r="OG613" s="263"/>
      <c r="OH613" s="263"/>
      <c r="OI613" s="263"/>
      <c r="OJ613" s="263"/>
      <c r="OK613" s="263"/>
      <c r="OL613" s="263"/>
      <c r="OM613" s="263"/>
      <c r="ON613" s="263"/>
      <c r="OO613" s="263"/>
      <c r="OP613" s="263"/>
      <c r="OQ613" s="263"/>
      <c r="OR613" s="263"/>
      <c r="OS613" s="263"/>
      <c r="OT613" s="263"/>
      <c r="OU613" s="263"/>
      <c r="OV613" s="263"/>
      <c r="OW613" s="263"/>
      <c r="OX613" s="263"/>
      <c r="OY613" s="263"/>
      <c r="OZ613" s="263"/>
      <c r="PA613" s="263"/>
      <c r="PB613" s="263"/>
      <c r="PC613" s="263"/>
      <c r="PD613" s="263"/>
      <c r="PE613" s="263"/>
      <c r="PF613" s="263"/>
      <c r="PG613" s="263"/>
      <c r="PH613" s="263"/>
      <c r="PI613" s="263"/>
      <c r="PJ613" s="263"/>
      <c r="PK613" s="263"/>
      <c r="PL613" s="263"/>
      <c r="PM613" s="263"/>
      <c r="PN613" s="263"/>
      <c r="PO613" s="263"/>
      <c r="PP613" s="263"/>
      <c r="PQ613" s="263"/>
      <c r="PR613" s="263"/>
      <c r="PS613" s="263"/>
      <c r="PT613" s="263"/>
      <c r="PU613" s="263"/>
      <c r="PV613" s="263"/>
      <c r="PW613" s="263"/>
      <c r="PX613" s="263"/>
      <c r="PY613" s="263"/>
      <c r="PZ613" s="263"/>
      <c r="QA613" s="263"/>
      <c r="QB613" s="263"/>
      <c r="QC613" s="263"/>
      <c r="QD613" s="263"/>
      <c r="QE613" s="263"/>
      <c r="QF613" s="263"/>
      <c r="QG613" s="263"/>
      <c r="QH613" s="263"/>
      <c r="QI613" s="263"/>
      <c r="QJ613" s="263"/>
      <c r="QK613" s="263"/>
      <c r="QL613" s="263"/>
      <c r="QM613" s="263"/>
      <c r="QN613" s="263"/>
      <c r="QO613" s="263"/>
      <c r="QP613" s="263"/>
      <c r="QQ613" s="263"/>
      <c r="QR613" s="263"/>
      <c r="QS613" s="263"/>
      <c r="QT613" s="263"/>
      <c r="QU613" s="263"/>
      <c r="QV613" s="263"/>
      <c r="QW613" s="263"/>
      <c r="QX613" s="263"/>
      <c r="QY613" s="263"/>
      <c r="QZ613" s="263"/>
      <c r="RA613" s="263"/>
      <c r="RB613" s="263"/>
      <c r="RC613" s="263"/>
      <c r="RD613" s="263"/>
      <c r="RE613" s="263"/>
      <c r="RF613" s="263"/>
      <c r="RG613" s="263"/>
      <c r="RH613" s="263"/>
      <c r="RI613" s="263"/>
      <c r="RJ613" s="263"/>
      <c r="RK613" s="263"/>
      <c r="RL613" s="263"/>
      <c r="RM613" s="263"/>
      <c r="RN613" s="263"/>
      <c r="RO613" s="263"/>
      <c r="RP613" s="263"/>
      <c r="RQ613" s="263"/>
      <c r="RR613" s="263"/>
      <c r="RS613" s="263"/>
      <c r="RT613" s="263"/>
      <c r="RU613" s="263"/>
      <c r="RV613" s="263"/>
      <c r="RW613" s="263"/>
      <c r="RX613" s="263"/>
      <c r="RY613" s="263"/>
      <c r="RZ613" s="263"/>
      <c r="SA613" s="263"/>
      <c r="SB613" s="263"/>
      <c r="SC613" s="263"/>
      <c r="SD613" s="263"/>
      <c r="SE613" s="263"/>
      <c r="SF613" s="263"/>
      <c r="SG613" s="263"/>
      <c r="SH613" s="263"/>
      <c r="SI613" s="263"/>
      <c r="SJ613" s="263"/>
      <c r="SK613" s="263"/>
      <c r="SL613" s="263"/>
      <c r="SM613" s="263"/>
      <c r="SN613" s="263"/>
      <c r="SO613" s="263"/>
      <c r="SP613" s="263"/>
      <c r="SQ613" s="263"/>
      <c r="SR613" s="263"/>
      <c r="SS613" s="263"/>
      <c r="ST613" s="263"/>
      <c r="SU613" s="263"/>
      <c r="SV613" s="263"/>
      <c r="SW613" s="263"/>
      <c r="SX613" s="263"/>
      <c r="SY613" s="263"/>
      <c r="SZ613" s="263"/>
      <c r="TA613" s="263"/>
      <c r="TB613" s="263"/>
      <c r="TC613" s="263"/>
      <c r="TD613" s="263"/>
      <c r="TE613" s="263"/>
      <c r="TF613" s="263"/>
      <c r="TG613" s="263"/>
      <c r="TH613" s="263"/>
      <c r="TI613" s="263"/>
      <c r="TJ613" s="263"/>
      <c r="TK613" s="263"/>
      <c r="TL613" s="263"/>
      <c r="TM613" s="263"/>
      <c r="TN613" s="263"/>
      <c r="TO613" s="263"/>
      <c r="TP613" s="263"/>
      <c r="TQ613" s="263"/>
      <c r="TR613" s="263"/>
      <c r="TS613" s="263"/>
      <c r="TT613" s="263"/>
      <c r="TU613" s="263"/>
      <c r="TV613" s="263"/>
      <c r="TW613" s="263"/>
      <c r="TX613" s="263"/>
      <c r="TY613" s="263"/>
      <c r="TZ613" s="263"/>
      <c r="UA613" s="263"/>
      <c r="UB613" s="263"/>
      <c r="UC613" s="263"/>
      <c r="UD613" s="263"/>
      <c r="UE613" s="263"/>
      <c r="UF613" s="263"/>
      <c r="UG613" s="263"/>
      <c r="UH613" s="263"/>
      <c r="UI613" s="263"/>
      <c r="UJ613" s="263"/>
      <c r="UK613" s="263"/>
      <c r="UL613" s="263"/>
      <c r="UM613" s="263"/>
      <c r="UN613" s="263"/>
      <c r="UO613" s="263"/>
      <c r="UP613" s="263"/>
      <c r="UQ613" s="263"/>
      <c r="UR613" s="263"/>
      <c r="US613" s="263"/>
      <c r="UT613" s="263"/>
      <c r="UU613" s="263"/>
      <c r="UV613" s="263"/>
      <c r="UW613" s="263"/>
      <c r="UX613" s="263"/>
      <c r="UY613" s="263"/>
      <c r="UZ613" s="263"/>
      <c r="VA613" s="263"/>
      <c r="VB613" s="263"/>
      <c r="VC613" s="263"/>
      <c r="VD613" s="263"/>
      <c r="VE613" s="263"/>
      <c r="VF613" s="263"/>
      <c r="VG613" s="263"/>
      <c r="VH613" s="263"/>
      <c r="VI613" s="263"/>
      <c r="VJ613" s="263"/>
      <c r="VK613" s="263"/>
      <c r="VL613" s="263"/>
      <c r="VM613" s="263"/>
      <c r="VN613" s="263"/>
      <c r="VO613" s="263"/>
      <c r="VP613" s="263"/>
      <c r="VQ613" s="263"/>
      <c r="VR613" s="263"/>
      <c r="VS613" s="263"/>
      <c r="VT613" s="263"/>
      <c r="VU613" s="263"/>
      <c r="VV613" s="263"/>
      <c r="VW613" s="263"/>
      <c r="VX613" s="263"/>
      <c r="VY613" s="263"/>
      <c r="VZ613" s="263"/>
      <c r="WA613" s="263"/>
      <c r="WB613" s="263"/>
      <c r="WC613" s="263"/>
      <c r="WD613" s="263"/>
      <c r="WE613" s="263"/>
      <c r="WF613" s="263"/>
      <c r="WG613" s="263"/>
      <c r="WH613" s="263"/>
      <c r="WI613" s="263"/>
      <c r="WJ613" s="263"/>
      <c r="WK613" s="263"/>
      <c r="WL613" s="263"/>
      <c r="WM613" s="263"/>
      <c r="WN613" s="263"/>
      <c r="WO613" s="263"/>
      <c r="WP613" s="263"/>
      <c r="WQ613" s="263"/>
      <c r="WR613" s="263"/>
      <c r="WS613" s="263"/>
      <c r="WT613" s="263"/>
      <c r="WU613" s="263"/>
      <c r="WV613" s="263"/>
      <c r="WW613" s="263"/>
      <c r="WX613" s="263"/>
      <c r="WY613" s="263"/>
      <c r="WZ613" s="263"/>
      <c r="XA613" s="263"/>
      <c r="XB613" s="263"/>
      <c r="XC613" s="263"/>
      <c r="XD613" s="263"/>
      <c r="XE613" s="263"/>
      <c r="XF613" s="263"/>
      <c r="XG613" s="263"/>
      <c r="XH613" s="263"/>
      <c r="XI613" s="263"/>
      <c r="XJ613" s="263"/>
      <c r="XK613" s="263"/>
      <c r="XL613" s="263"/>
      <c r="XM613" s="263"/>
      <c r="XN613" s="263"/>
      <c r="XO613" s="263"/>
      <c r="XP613" s="263"/>
      <c r="XQ613" s="263"/>
      <c r="XR613" s="263"/>
      <c r="XS613" s="263"/>
      <c r="XT613" s="263"/>
      <c r="XU613" s="263"/>
      <c r="XV613" s="263"/>
      <c r="XW613" s="263"/>
      <c r="XX613" s="263"/>
      <c r="XY613" s="263"/>
      <c r="XZ613" s="263"/>
      <c r="YA613" s="263"/>
      <c r="YB613" s="263"/>
      <c r="YC613" s="263"/>
      <c r="YD613" s="263"/>
      <c r="YE613" s="263"/>
      <c r="YF613" s="263"/>
      <c r="YG613" s="263"/>
      <c r="YH613" s="263"/>
      <c r="YI613" s="263"/>
      <c r="YJ613" s="263"/>
      <c r="YK613" s="263"/>
      <c r="YL613" s="263"/>
      <c r="YM613" s="263"/>
      <c r="YN613" s="263"/>
      <c r="YO613" s="263"/>
      <c r="YP613" s="263"/>
      <c r="YQ613" s="263"/>
      <c r="YR613" s="263"/>
      <c r="YS613" s="263"/>
      <c r="YT613" s="263"/>
      <c r="YU613" s="263"/>
      <c r="YV613" s="263"/>
      <c r="YW613" s="263"/>
      <c r="YX613" s="263"/>
      <c r="YY613" s="263"/>
      <c r="YZ613" s="263"/>
      <c r="ZA613" s="263"/>
      <c r="ZB613" s="263"/>
      <c r="ZC613" s="263"/>
      <c r="ZD613" s="263"/>
      <c r="ZE613" s="263"/>
      <c r="ZF613" s="263"/>
      <c r="ZG613" s="263"/>
      <c r="ZH613" s="263"/>
      <c r="ZI613" s="263"/>
      <c r="ZJ613" s="263"/>
      <c r="ZK613" s="263"/>
      <c r="ZL613" s="263"/>
      <c r="ZM613" s="263"/>
      <c r="ZN613" s="263"/>
      <c r="ZO613" s="263"/>
      <c r="ZP613" s="263"/>
      <c r="ZQ613" s="263"/>
      <c r="ZR613" s="263"/>
      <c r="ZS613" s="263"/>
      <c r="ZT613" s="263"/>
      <c r="ZU613" s="263"/>
      <c r="ZV613" s="263"/>
      <c r="ZW613" s="263"/>
      <c r="ZX613" s="263"/>
      <c r="ZY613" s="263"/>
      <c r="ZZ613" s="263"/>
      <c r="AAA613" s="263"/>
      <c r="AAB613" s="263"/>
      <c r="AAC613" s="263"/>
      <c r="AAD613" s="263"/>
      <c r="AAE613" s="263"/>
      <c r="AAF613" s="263"/>
      <c r="AAG613" s="263"/>
      <c r="AAH613" s="263"/>
      <c r="AAI613" s="263"/>
      <c r="AAJ613" s="263"/>
      <c r="AAK613" s="263"/>
      <c r="AAL613" s="263"/>
      <c r="AAM613" s="263"/>
      <c r="AAN613" s="263"/>
      <c r="AAO613" s="263"/>
      <c r="AAP613" s="263"/>
      <c r="AAQ613" s="263"/>
      <c r="AAR613" s="263"/>
      <c r="AAS613" s="263"/>
      <c r="AAT613" s="263"/>
      <c r="AAU613" s="263"/>
      <c r="AAV613" s="263"/>
      <c r="AAW613" s="263"/>
      <c r="AAX613" s="263"/>
      <c r="AAY613" s="263"/>
      <c r="AAZ613" s="263"/>
      <c r="ABA613" s="263"/>
      <c r="ABB613" s="263"/>
      <c r="ABC613" s="263"/>
      <c r="ABD613" s="263"/>
      <c r="ABE613" s="263"/>
      <c r="ABF613" s="263"/>
      <c r="ABG613" s="263"/>
      <c r="ABH613" s="263"/>
      <c r="ABI613" s="263"/>
      <c r="ABJ613" s="263"/>
      <c r="ABK613" s="263"/>
      <c r="ABL613" s="263"/>
      <c r="ABM613" s="263"/>
      <c r="ABN613" s="263"/>
      <c r="ABO613" s="263"/>
      <c r="ABP613" s="263"/>
      <c r="ABQ613" s="263"/>
      <c r="ABR613" s="263"/>
      <c r="ABS613" s="263"/>
      <c r="ABT613" s="263"/>
      <c r="ABU613" s="263"/>
      <c r="ABV613" s="263"/>
      <c r="ABW613" s="263"/>
      <c r="ABX613" s="263"/>
      <c r="ABY613" s="263"/>
      <c r="ABZ613" s="263"/>
      <c r="ACA613" s="263"/>
      <c r="ACB613" s="263"/>
      <c r="ACC613" s="263"/>
      <c r="ACD613" s="263"/>
      <c r="ACE613" s="263"/>
      <c r="ACF613" s="263"/>
      <c r="ACG613" s="263"/>
      <c r="ACH613" s="263"/>
      <c r="ACI613" s="263"/>
      <c r="ACJ613" s="263"/>
      <c r="ACK613" s="263"/>
      <c r="ACL613" s="263"/>
      <c r="ACM613" s="263"/>
      <c r="ACN613" s="263"/>
      <c r="ACO613" s="263"/>
      <c r="ACP613" s="263"/>
      <c r="ACQ613" s="263"/>
      <c r="ACR613" s="263"/>
      <c r="ACS613" s="263"/>
      <c r="ACT613" s="263"/>
      <c r="ACU613" s="263"/>
      <c r="ACV613" s="263"/>
      <c r="ACW613" s="263"/>
      <c r="ACX613" s="263"/>
      <c r="ACY613" s="263"/>
      <c r="ACZ613" s="263"/>
      <c r="ADA613" s="263"/>
      <c r="ADB613" s="263"/>
      <c r="ADC613" s="263"/>
      <c r="ADD613" s="263"/>
      <c r="ADE613" s="263"/>
      <c r="ADF613" s="263"/>
      <c r="ADG613" s="263"/>
      <c r="ADH613" s="263"/>
      <c r="ADI613" s="263"/>
      <c r="ADJ613" s="263"/>
      <c r="ADK613" s="263"/>
      <c r="ADL613" s="263"/>
      <c r="ADM613" s="263"/>
      <c r="ADN613" s="263"/>
      <c r="ADO613" s="263"/>
      <c r="ADP613" s="263"/>
      <c r="ADQ613" s="263"/>
      <c r="ADR613" s="263"/>
      <c r="ADS613" s="263"/>
      <c r="ADT613" s="263"/>
      <c r="ADU613" s="263"/>
      <c r="ADV613" s="263"/>
      <c r="ADW613" s="263"/>
      <c r="ADX613" s="263"/>
      <c r="ADY613" s="263"/>
      <c r="ADZ613" s="263"/>
      <c r="AEA613" s="263"/>
      <c r="AEB613" s="263"/>
      <c r="AEC613" s="263"/>
      <c r="AED613" s="263"/>
      <c r="AEE613" s="263"/>
      <c r="AEF613" s="263"/>
      <c r="AEG613" s="263"/>
      <c r="AEH613" s="263"/>
      <c r="AEI613" s="263"/>
      <c r="AEJ613" s="263"/>
      <c r="AEK613" s="263"/>
      <c r="AEL613" s="263"/>
      <c r="AEM613" s="263"/>
      <c r="AEN613" s="263"/>
      <c r="AEO613" s="263"/>
      <c r="AEP613" s="263"/>
      <c r="AEQ613" s="263"/>
      <c r="AER613" s="263"/>
      <c r="AES613" s="263"/>
      <c r="AET613" s="263"/>
      <c r="AEU613" s="263"/>
      <c r="AEV613" s="263"/>
      <c r="AEW613" s="263"/>
      <c r="AEX613" s="263"/>
      <c r="AEY613" s="263"/>
      <c r="AEZ613" s="263"/>
      <c r="AFA613" s="263"/>
      <c r="AFB613" s="263"/>
      <c r="AFC613" s="263"/>
      <c r="AFD613" s="263"/>
      <c r="AFE613" s="263"/>
      <c r="AFF613" s="263"/>
      <c r="AFG613" s="263"/>
      <c r="AFH613" s="263"/>
      <c r="AFI613" s="263"/>
      <c r="AFJ613" s="263"/>
      <c r="AFK613" s="263"/>
      <c r="AFL613" s="263"/>
      <c r="AFM613" s="263"/>
      <c r="AFN613" s="263"/>
      <c r="AFO613" s="263"/>
      <c r="AFP613" s="263"/>
      <c r="AFQ613" s="263"/>
      <c r="AFR613" s="263"/>
      <c r="AFS613" s="263"/>
      <c r="AFT613" s="263"/>
      <c r="AFU613" s="263"/>
      <c r="AFV613" s="263"/>
      <c r="AFW613" s="263"/>
      <c r="AFX613" s="263"/>
      <c r="AFY613" s="263"/>
      <c r="AFZ613" s="263"/>
      <c r="AGA613" s="263"/>
      <c r="AGB613" s="263"/>
      <c r="AGC613" s="263"/>
      <c r="AGD613" s="263"/>
      <c r="AGE613" s="263"/>
      <c r="AGF613" s="263"/>
      <c r="AGG613" s="263"/>
      <c r="AGH613" s="263"/>
      <c r="AGI613" s="263"/>
      <c r="AGJ613" s="263"/>
      <c r="AGK613" s="263"/>
      <c r="AGL613" s="263"/>
      <c r="AGM613" s="263"/>
      <c r="AGN613" s="263"/>
      <c r="AGO613" s="263"/>
      <c r="AGP613" s="263"/>
      <c r="AGQ613" s="263"/>
      <c r="AGR613" s="263"/>
      <c r="AGS613" s="263"/>
      <c r="AGT613" s="263"/>
      <c r="AGU613" s="263"/>
      <c r="AGV613" s="263"/>
      <c r="AGW613" s="263"/>
      <c r="AGX613" s="263"/>
      <c r="AGY613" s="263"/>
      <c r="AGZ613" s="263"/>
      <c r="AHA613" s="263"/>
      <c r="AHB613" s="263"/>
      <c r="AHC613" s="263"/>
      <c r="AHD613" s="263"/>
      <c r="AHE613" s="263"/>
      <c r="AHF613" s="263"/>
      <c r="AHG613" s="263"/>
      <c r="AHH613" s="263"/>
      <c r="AHI613" s="263"/>
      <c r="AHJ613" s="263"/>
      <c r="AHK613" s="263"/>
      <c r="AHL613" s="263"/>
      <c r="AHM613" s="263"/>
      <c r="AHN613" s="263"/>
      <c r="AHO613" s="263"/>
      <c r="AHP613" s="263"/>
      <c r="AHQ613" s="263"/>
      <c r="AHR613" s="263"/>
      <c r="AHS613" s="263"/>
      <c r="AHT613" s="263"/>
      <c r="AHU613" s="263"/>
      <c r="AHV613" s="263"/>
      <c r="AHW613" s="263"/>
      <c r="AHX613" s="263"/>
      <c r="AHY613" s="263"/>
      <c r="AHZ613" s="263"/>
      <c r="AIA613" s="263"/>
      <c r="AIB613" s="263"/>
      <c r="AIC613" s="263"/>
      <c r="AID613" s="263"/>
      <c r="AIE613" s="263"/>
      <c r="AIF613" s="263"/>
      <c r="AIG613" s="263"/>
      <c r="AIH613" s="263"/>
      <c r="AII613" s="263"/>
      <c r="AIJ613" s="263"/>
      <c r="AIK613" s="263"/>
      <c r="AIL613" s="263"/>
      <c r="AIM613" s="263"/>
      <c r="AIN613" s="263"/>
      <c r="AIO613" s="263"/>
      <c r="AIP613" s="263"/>
      <c r="AIQ613" s="263"/>
      <c r="AIR613" s="263"/>
      <c r="AIS613" s="263"/>
      <c r="AIT613" s="263"/>
      <c r="AIU613" s="263"/>
      <c r="AIV613" s="263"/>
      <c r="AIW613" s="263"/>
      <c r="AIX613" s="263"/>
      <c r="AIY613" s="263"/>
      <c r="AIZ613" s="263"/>
      <c r="AJA613" s="263"/>
      <c r="AJB613" s="263"/>
      <c r="AJC613" s="263"/>
      <c r="AJD613" s="263"/>
      <c r="AJE613" s="263"/>
      <c r="AJF613" s="263"/>
      <c r="AJG613" s="263"/>
      <c r="AJH613" s="263"/>
      <c r="AJI613" s="263"/>
      <c r="AJJ613" s="263"/>
      <c r="AJK613" s="263"/>
      <c r="AJL613" s="263"/>
      <c r="AJM613" s="263"/>
      <c r="AJN613" s="263"/>
      <c r="AJO613" s="263"/>
      <c r="AJP613" s="263"/>
      <c r="AJQ613" s="263"/>
      <c r="AJR613" s="263"/>
      <c r="AJS613" s="263"/>
      <c r="AJT613" s="263"/>
      <c r="AJU613" s="263"/>
      <c r="AJV613" s="263"/>
      <c r="AJW613" s="263"/>
      <c r="AJX613" s="263"/>
      <c r="AJY613" s="263"/>
      <c r="AJZ613" s="263"/>
      <c r="AKA613" s="263"/>
      <c r="AKB613" s="263"/>
      <c r="AKC613" s="263"/>
      <c r="AKD613" s="263"/>
      <c r="AKE613" s="263"/>
      <c r="AKF613" s="263"/>
      <c r="AKG613" s="263"/>
      <c r="AKH613" s="263"/>
      <c r="AKI613" s="263"/>
      <c r="AKJ613" s="263"/>
      <c r="AKK613" s="263"/>
      <c r="AKL613" s="263"/>
      <c r="AKM613" s="263"/>
      <c r="AKN613" s="263"/>
      <c r="AKO613" s="263"/>
      <c r="AKP613" s="263"/>
      <c r="AKQ613" s="263"/>
      <c r="AKR613" s="263"/>
      <c r="AKS613" s="263"/>
      <c r="AKT613" s="263"/>
      <c r="AKU613" s="263"/>
      <c r="AKV613" s="263"/>
      <c r="AKW613" s="263"/>
      <c r="AKX613" s="263"/>
      <c r="AKY613" s="263"/>
      <c r="AKZ613" s="263"/>
      <c r="ALA613" s="263"/>
      <c r="ALB613" s="263"/>
      <c r="ALC613" s="263"/>
      <c r="ALD613" s="263"/>
      <c r="ALE613" s="263"/>
      <c r="ALF613" s="263"/>
      <c r="ALG613" s="263"/>
      <c r="ALH613" s="263"/>
      <c r="ALI613" s="263"/>
      <c r="ALJ613" s="263"/>
      <c r="ALK613" s="263"/>
      <c r="ALL613" s="263"/>
      <c r="ALM613" s="263"/>
      <c r="ALN613" s="263"/>
      <c r="ALO613" s="263"/>
      <c r="ALP613" s="263"/>
      <c r="ALQ613" s="263"/>
      <c r="ALR613" s="263"/>
      <c r="ALS613" s="263"/>
      <c r="ALT613" s="263"/>
      <c r="ALU613" s="263"/>
      <c r="ALV613" s="263"/>
      <c r="ALW613" s="263"/>
      <c r="ALX613" s="263"/>
      <c r="ALY613" s="263"/>
      <c r="ALZ613" s="263"/>
      <c r="AMA613" s="263"/>
      <c r="AMB613" s="263"/>
      <c r="AMC613" s="263"/>
      <c r="AMD613" s="263"/>
      <c r="AME613" s="263"/>
      <c r="AMF613" s="263"/>
      <c r="AMG613" s="263"/>
      <c r="AMH613" s="263"/>
      <c r="AMI613" s="263"/>
      <c r="AMJ613" s="263"/>
      <c r="AMK613" s="263"/>
      <c r="AML613" s="263"/>
      <c r="AMM613" s="263"/>
      <c r="AMN613" s="263"/>
      <c r="AMO613" s="263"/>
      <c r="AMP613" s="263"/>
      <c r="AMQ613" s="263"/>
      <c r="AMR613" s="263"/>
      <c r="AMS613" s="263"/>
      <c r="AMT613" s="263"/>
      <c r="AMU613" s="263"/>
      <c r="AMV613" s="263"/>
      <c r="AMW613" s="263"/>
      <c r="AMX613" s="263"/>
      <c r="AMY613" s="263"/>
      <c r="AMZ613" s="263"/>
      <c r="ANA613" s="263"/>
      <c r="ANB613" s="263"/>
      <c r="ANC613" s="263"/>
      <c r="AND613" s="263"/>
      <c r="ANE613" s="263"/>
      <c r="ANF613" s="263"/>
      <c r="ANG613" s="263"/>
      <c r="ANH613" s="263"/>
      <c r="ANI613" s="263"/>
      <c r="ANJ613" s="263"/>
      <c r="ANK613" s="263"/>
      <c r="ANL613" s="263"/>
      <c r="ANM613" s="263"/>
      <c r="ANN613" s="263"/>
      <c r="ANO613" s="263"/>
      <c r="ANP613" s="263"/>
      <c r="ANQ613" s="263"/>
      <c r="ANR613" s="263"/>
      <c r="ANS613" s="263"/>
      <c r="ANT613" s="263"/>
      <c r="ANU613" s="263"/>
      <c r="ANV613" s="263"/>
      <c r="ANW613" s="263"/>
      <c r="ANX613" s="263"/>
      <c r="ANY613" s="263"/>
      <c r="ANZ613" s="263"/>
      <c r="AOA613" s="263"/>
      <c r="AOB613" s="263"/>
      <c r="AOC613" s="263"/>
      <c r="AOD613" s="263"/>
      <c r="AOE613" s="263"/>
      <c r="AOF613" s="263"/>
      <c r="AOG613" s="263"/>
      <c r="AOH613" s="263"/>
      <c r="AOI613" s="263"/>
      <c r="AOJ613" s="263"/>
      <c r="AOK613" s="263"/>
      <c r="AOL613" s="263"/>
      <c r="AOM613" s="263"/>
      <c r="AON613" s="263"/>
      <c r="AOO613" s="263"/>
      <c r="AOP613" s="263"/>
      <c r="AOQ613" s="263"/>
      <c r="AOR613" s="263"/>
      <c r="AOS613" s="263"/>
      <c r="AOT613" s="263"/>
      <c r="AOU613" s="263"/>
    </row>
    <row r="614" spans="1:1087" s="264" customFormat="1">
      <c r="A614" s="332"/>
      <c r="B614" s="328"/>
      <c r="C614" s="292"/>
      <c r="D614" s="292"/>
      <c r="E614" s="292"/>
      <c r="F614" s="333"/>
      <c r="G614" s="334"/>
      <c r="H614" s="334"/>
      <c r="I614" s="335"/>
      <c r="J614" s="292"/>
      <c r="K614" s="336"/>
      <c r="L614" s="292"/>
      <c r="N614" s="263"/>
      <c r="O614" s="263"/>
      <c r="P614" s="263"/>
      <c r="Q614" s="263"/>
      <c r="R614" s="263"/>
      <c r="S614" s="263"/>
      <c r="T614" s="263"/>
      <c r="U614" s="263"/>
      <c r="V614" s="263"/>
      <c r="W614" s="263"/>
      <c r="X614" s="263"/>
      <c r="Y614" s="263"/>
      <c r="Z614" s="263"/>
      <c r="AA614" s="263"/>
      <c r="AB614" s="263"/>
      <c r="AC614" s="263"/>
      <c r="AD614" s="263"/>
      <c r="AE614" s="263"/>
      <c r="AF614" s="263"/>
      <c r="AG614" s="263"/>
      <c r="AH614" s="263"/>
      <c r="AI614" s="263"/>
      <c r="AJ614" s="263"/>
      <c r="AK614" s="263"/>
      <c r="AL614" s="263"/>
      <c r="AM614" s="263"/>
      <c r="AN614" s="263"/>
      <c r="AO614" s="263"/>
      <c r="AP614" s="263"/>
      <c r="AQ614" s="263"/>
      <c r="AR614" s="263"/>
      <c r="AS614" s="263"/>
      <c r="AT614" s="263"/>
      <c r="AU614" s="263"/>
      <c r="AV614" s="263"/>
      <c r="AW614" s="263"/>
      <c r="AX614" s="263"/>
      <c r="AY614" s="263"/>
      <c r="AZ614" s="263"/>
      <c r="BA614" s="263"/>
      <c r="BB614" s="263"/>
      <c r="BC614" s="263"/>
      <c r="BD614" s="263"/>
      <c r="BE614" s="263"/>
      <c r="BF614" s="263"/>
      <c r="BG614" s="263"/>
      <c r="BH614" s="263"/>
      <c r="BI614" s="263"/>
      <c r="BJ614" s="263"/>
      <c r="BK614" s="263"/>
      <c r="BL614" s="263"/>
      <c r="BM614" s="263"/>
      <c r="BN614" s="263"/>
      <c r="BO614" s="263"/>
      <c r="BP614" s="263"/>
      <c r="BQ614" s="263"/>
      <c r="BR614" s="263"/>
      <c r="BS614" s="263"/>
      <c r="BT614" s="263"/>
      <c r="BU614" s="263"/>
      <c r="BV614" s="263"/>
      <c r="BW614" s="263"/>
      <c r="BX614" s="263"/>
      <c r="BY614" s="263"/>
      <c r="BZ614" s="263"/>
      <c r="CA614" s="263"/>
      <c r="CB614" s="263"/>
      <c r="CC614" s="263"/>
      <c r="CD614" s="263"/>
      <c r="CE614" s="263"/>
      <c r="CF614" s="263"/>
      <c r="CG614" s="263"/>
      <c r="CH614" s="263"/>
      <c r="CI614" s="263"/>
      <c r="CJ614" s="263"/>
      <c r="CK614" s="263"/>
      <c r="CL614" s="263"/>
      <c r="CM614" s="263"/>
      <c r="CN614" s="263"/>
      <c r="CO614" s="263"/>
      <c r="CP614" s="263"/>
      <c r="CQ614" s="263"/>
      <c r="CR614" s="263"/>
      <c r="CS614" s="263"/>
      <c r="CT614" s="263"/>
      <c r="CU614" s="263"/>
      <c r="CV614" s="263"/>
      <c r="CW614" s="263"/>
      <c r="CX614" s="263"/>
      <c r="CY614" s="263"/>
      <c r="CZ614" s="263"/>
      <c r="DA614" s="263"/>
      <c r="DB614" s="263"/>
      <c r="DC614" s="263"/>
      <c r="DD614" s="263"/>
      <c r="DE614" s="263"/>
      <c r="DF614" s="263"/>
      <c r="DG614" s="263"/>
      <c r="DH614" s="263"/>
      <c r="DI614" s="263"/>
      <c r="DJ614" s="263"/>
      <c r="DK614" s="263"/>
      <c r="DL614" s="263"/>
      <c r="DM614" s="263"/>
      <c r="DN614" s="263"/>
      <c r="DO614" s="263"/>
      <c r="DP614" s="263"/>
      <c r="DQ614" s="263"/>
      <c r="DR614" s="263"/>
      <c r="DS614" s="263"/>
      <c r="DT614" s="263"/>
      <c r="DU614" s="263"/>
      <c r="DV614" s="263"/>
      <c r="DW614" s="263"/>
      <c r="DX614" s="263"/>
      <c r="DY614" s="263"/>
      <c r="DZ614" s="263"/>
      <c r="EA614" s="263"/>
      <c r="EB614" s="263"/>
      <c r="EC614" s="263"/>
      <c r="ED614" s="263"/>
      <c r="EE614" s="263"/>
      <c r="EF614" s="263"/>
      <c r="EG614" s="263"/>
      <c r="EH614" s="263"/>
      <c r="EI614" s="263"/>
      <c r="EJ614" s="263"/>
      <c r="EK614" s="263"/>
      <c r="EL614" s="263"/>
      <c r="EM614" s="263"/>
      <c r="EN614" s="263"/>
      <c r="EO614" s="263"/>
      <c r="EP614" s="263"/>
      <c r="EQ614" s="263"/>
      <c r="ER614" s="263"/>
      <c r="ES614" s="263"/>
      <c r="ET614" s="263"/>
      <c r="EU614" s="263"/>
      <c r="EV614" s="263"/>
      <c r="EW614" s="263"/>
      <c r="EX614" s="263"/>
      <c r="EY614" s="263"/>
      <c r="EZ614" s="263"/>
      <c r="FA614" s="263"/>
      <c r="FB614" s="263"/>
      <c r="FC614" s="263"/>
      <c r="FD614" s="263"/>
      <c r="FE614" s="263"/>
      <c r="FF614" s="263"/>
      <c r="FG614" s="263"/>
      <c r="FH614" s="263"/>
      <c r="FI614" s="263"/>
      <c r="FJ614" s="263"/>
      <c r="FK614" s="263"/>
      <c r="FL614" s="263"/>
      <c r="FM614" s="263"/>
      <c r="FN614" s="263"/>
      <c r="FO614" s="263"/>
      <c r="FP614" s="263"/>
      <c r="FQ614" s="263"/>
      <c r="FR614" s="263"/>
      <c r="FS614" s="263"/>
      <c r="FT614" s="263"/>
      <c r="FU614" s="263"/>
      <c r="FV614" s="263"/>
      <c r="FW614" s="263"/>
      <c r="FX614" s="263"/>
      <c r="FY614" s="263"/>
      <c r="FZ614" s="263"/>
      <c r="GA614" s="263"/>
      <c r="GB614" s="263"/>
      <c r="GC614" s="263"/>
      <c r="GD614" s="263"/>
      <c r="GE614" s="263"/>
      <c r="GF614" s="263"/>
      <c r="GG614" s="263"/>
      <c r="GH614" s="263"/>
      <c r="GI614" s="263"/>
      <c r="GJ614" s="263"/>
      <c r="GK614" s="263"/>
      <c r="GL614" s="263"/>
      <c r="GM614" s="263"/>
      <c r="GN614" s="263"/>
      <c r="GO614" s="263"/>
      <c r="GP614" s="263"/>
      <c r="GQ614" s="263"/>
      <c r="GR614" s="263"/>
      <c r="GS614" s="263"/>
      <c r="GT614" s="263"/>
      <c r="GU614" s="263"/>
      <c r="GV614" s="263"/>
      <c r="GW614" s="263"/>
      <c r="GX614" s="263"/>
      <c r="GY614" s="263"/>
      <c r="GZ614" s="263"/>
      <c r="HA614" s="263"/>
      <c r="HB614" s="263"/>
      <c r="HC614" s="263"/>
      <c r="HD614" s="263"/>
      <c r="HE614" s="263"/>
      <c r="HF614" s="263"/>
      <c r="HG614" s="263"/>
      <c r="HH614" s="263"/>
      <c r="HI614" s="263"/>
      <c r="HJ614" s="263"/>
      <c r="HK614" s="263"/>
      <c r="HL614" s="263"/>
      <c r="HM614" s="263"/>
      <c r="HN614" s="263"/>
      <c r="HO614" s="263"/>
      <c r="HP614" s="263"/>
      <c r="HQ614" s="263"/>
      <c r="HR614" s="263"/>
      <c r="HS614" s="263"/>
      <c r="HT614" s="263"/>
      <c r="HU614" s="263"/>
      <c r="HV614" s="263"/>
      <c r="HW614" s="263"/>
      <c r="HX614" s="263"/>
      <c r="HY614" s="263"/>
      <c r="HZ614" s="263"/>
      <c r="IA614" s="263"/>
      <c r="IB614" s="263"/>
      <c r="IC614" s="263"/>
      <c r="ID614" s="263"/>
      <c r="IE614" s="263"/>
      <c r="IF614" s="263"/>
      <c r="IG614" s="263"/>
      <c r="IH614" s="263"/>
      <c r="II614" s="263"/>
      <c r="IJ614" s="263"/>
      <c r="IK614" s="263"/>
      <c r="IL614" s="263"/>
      <c r="IM614" s="263"/>
      <c r="IN614" s="263"/>
      <c r="IO614" s="263"/>
      <c r="IP614" s="263"/>
      <c r="IQ614" s="263"/>
      <c r="IR614" s="263"/>
      <c r="IS614" s="263"/>
      <c r="IT614" s="263"/>
      <c r="IU614" s="263"/>
      <c r="IV614" s="263"/>
      <c r="IW614" s="263"/>
      <c r="IX614" s="263"/>
      <c r="IY614" s="263"/>
      <c r="IZ614" s="263"/>
      <c r="JA614" s="263"/>
      <c r="JB614" s="263"/>
      <c r="JC614" s="263"/>
      <c r="JD614" s="263"/>
      <c r="JE614" s="263"/>
      <c r="JF614" s="263"/>
      <c r="JG614" s="263"/>
      <c r="JH614" s="263"/>
      <c r="JI614" s="263"/>
      <c r="JJ614" s="263"/>
      <c r="JK614" s="263"/>
      <c r="JL614" s="263"/>
      <c r="JM614" s="263"/>
      <c r="JN614" s="263"/>
      <c r="JO614" s="263"/>
      <c r="JP614" s="263"/>
      <c r="JQ614" s="263"/>
      <c r="JR614" s="263"/>
      <c r="JS614" s="263"/>
      <c r="JT614" s="263"/>
      <c r="JU614" s="263"/>
      <c r="JV614" s="263"/>
      <c r="JW614" s="263"/>
      <c r="JX614" s="263"/>
      <c r="JY614" s="263"/>
      <c r="JZ614" s="263"/>
      <c r="KA614" s="263"/>
      <c r="KB614" s="263"/>
      <c r="KC614" s="263"/>
      <c r="KD614" s="263"/>
      <c r="KE614" s="263"/>
      <c r="KF614" s="263"/>
      <c r="KG614" s="263"/>
      <c r="KH614" s="263"/>
      <c r="KI614" s="263"/>
      <c r="KJ614" s="263"/>
      <c r="KK614" s="263"/>
      <c r="KL614" s="263"/>
      <c r="KM614" s="263"/>
      <c r="KN614" s="263"/>
      <c r="KO614" s="263"/>
      <c r="KP614" s="263"/>
      <c r="KQ614" s="263"/>
      <c r="KR614" s="263"/>
      <c r="KS614" s="263"/>
      <c r="KT614" s="263"/>
      <c r="KU614" s="263"/>
      <c r="KV614" s="263"/>
      <c r="KW614" s="263"/>
      <c r="KX614" s="263"/>
      <c r="KY614" s="263"/>
      <c r="KZ614" s="263"/>
      <c r="LA614" s="263"/>
      <c r="LB614" s="263"/>
      <c r="LC614" s="263"/>
      <c r="LD614" s="263"/>
      <c r="LE614" s="263"/>
      <c r="LF614" s="263"/>
      <c r="LG614" s="263"/>
      <c r="LH614" s="263"/>
      <c r="LI614" s="263"/>
      <c r="LJ614" s="263"/>
      <c r="LK614" s="263"/>
      <c r="LL614" s="263"/>
      <c r="LM614" s="263"/>
      <c r="LN614" s="263"/>
      <c r="LO614" s="263"/>
      <c r="LP614" s="263"/>
      <c r="LQ614" s="263"/>
      <c r="LR614" s="263"/>
      <c r="LS614" s="263"/>
      <c r="LT614" s="263"/>
      <c r="LU614" s="263"/>
      <c r="LV614" s="263"/>
      <c r="LW614" s="263"/>
      <c r="LX614" s="263"/>
      <c r="LY614" s="263"/>
      <c r="LZ614" s="263"/>
      <c r="MA614" s="263"/>
      <c r="MB614" s="263"/>
      <c r="MC614" s="263"/>
      <c r="MD614" s="263"/>
      <c r="ME614" s="263"/>
      <c r="MF614" s="263"/>
      <c r="MG614" s="263"/>
      <c r="MH614" s="263"/>
      <c r="MI614" s="263"/>
      <c r="MJ614" s="263"/>
      <c r="MK614" s="263"/>
      <c r="ML614" s="263"/>
      <c r="MM614" s="263"/>
      <c r="MN614" s="263"/>
      <c r="MO614" s="263"/>
      <c r="MP614" s="263"/>
      <c r="MQ614" s="263"/>
      <c r="MR614" s="263"/>
      <c r="MS614" s="263"/>
      <c r="MT614" s="263"/>
      <c r="MU614" s="263"/>
      <c r="MV614" s="263"/>
      <c r="MW614" s="263"/>
      <c r="MX614" s="263"/>
      <c r="MY614" s="263"/>
      <c r="MZ614" s="263"/>
      <c r="NA614" s="263"/>
      <c r="NB614" s="263"/>
      <c r="NC614" s="263"/>
      <c r="ND614" s="263"/>
      <c r="NE614" s="263"/>
      <c r="NF614" s="263"/>
      <c r="NG614" s="263"/>
      <c r="NH614" s="263"/>
      <c r="NI614" s="263"/>
      <c r="NJ614" s="263"/>
      <c r="NK614" s="263"/>
      <c r="NL614" s="263"/>
      <c r="NM614" s="263"/>
      <c r="NN614" s="263"/>
      <c r="NO614" s="263"/>
      <c r="NP614" s="263"/>
      <c r="NQ614" s="263"/>
      <c r="NR614" s="263"/>
      <c r="NS614" s="263"/>
      <c r="NT614" s="263"/>
      <c r="NU614" s="263"/>
      <c r="NV614" s="263"/>
      <c r="NW614" s="263"/>
      <c r="NX614" s="263"/>
      <c r="NY614" s="263"/>
      <c r="NZ614" s="263"/>
      <c r="OA614" s="263"/>
      <c r="OB614" s="263"/>
      <c r="OC614" s="263"/>
      <c r="OD614" s="263"/>
      <c r="OE614" s="263"/>
      <c r="OF614" s="263"/>
      <c r="OG614" s="263"/>
      <c r="OH614" s="263"/>
      <c r="OI614" s="263"/>
      <c r="OJ614" s="263"/>
      <c r="OK614" s="263"/>
      <c r="OL614" s="263"/>
      <c r="OM614" s="263"/>
      <c r="ON614" s="263"/>
      <c r="OO614" s="263"/>
      <c r="OP614" s="263"/>
      <c r="OQ614" s="263"/>
      <c r="OR614" s="263"/>
      <c r="OS614" s="263"/>
      <c r="OT614" s="263"/>
      <c r="OU614" s="263"/>
      <c r="OV614" s="263"/>
      <c r="OW614" s="263"/>
      <c r="OX614" s="263"/>
      <c r="OY614" s="263"/>
      <c r="OZ614" s="263"/>
      <c r="PA614" s="263"/>
      <c r="PB614" s="263"/>
      <c r="PC614" s="263"/>
      <c r="PD614" s="263"/>
      <c r="PE614" s="263"/>
      <c r="PF614" s="263"/>
      <c r="PG614" s="263"/>
      <c r="PH614" s="263"/>
      <c r="PI614" s="263"/>
      <c r="PJ614" s="263"/>
      <c r="PK614" s="263"/>
      <c r="PL614" s="263"/>
      <c r="PM614" s="263"/>
      <c r="PN614" s="263"/>
      <c r="PO614" s="263"/>
      <c r="PP614" s="263"/>
      <c r="PQ614" s="263"/>
      <c r="PR614" s="263"/>
      <c r="PS614" s="263"/>
      <c r="PT614" s="263"/>
      <c r="PU614" s="263"/>
      <c r="PV614" s="263"/>
      <c r="PW614" s="263"/>
      <c r="PX614" s="263"/>
      <c r="PY614" s="263"/>
      <c r="PZ614" s="263"/>
      <c r="QA614" s="263"/>
      <c r="QB614" s="263"/>
      <c r="QC614" s="263"/>
      <c r="QD614" s="263"/>
      <c r="QE614" s="263"/>
      <c r="QF614" s="263"/>
      <c r="QG614" s="263"/>
      <c r="QH614" s="263"/>
      <c r="QI614" s="263"/>
      <c r="QJ614" s="263"/>
      <c r="QK614" s="263"/>
      <c r="QL614" s="263"/>
      <c r="QM614" s="263"/>
      <c r="QN614" s="263"/>
      <c r="QO614" s="263"/>
      <c r="QP614" s="263"/>
      <c r="QQ614" s="263"/>
      <c r="QR614" s="263"/>
      <c r="QS614" s="263"/>
      <c r="QT614" s="263"/>
      <c r="QU614" s="263"/>
      <c r="QV614" s="263"/>
      <c r="QW614" s="263"/>
      <c r="QX614" s="263"/>
      <c r="QY614" s="263"/>
      <c r="QZ614" s="263"/>
      <c r="RA614" s="263"/>
      <c r="RB614" s="263"/>
      <c r="RC614" s="263"/>
      <c r="RD614" s="263"/>
      <c r="RE614" s="263"/>
      <c r="RF614" s="263"/>
      <c r="RG614" s="263"/>
      <c r="RH614" s="263"/>
      <c r="RI614" s="263"/>
      <c r="RJ614" s="263"/>
      <c r="RK614" s="263"/>
      <c r="RL614" s="263"/>
      <c r="RM614" s="263"/>
      <c r="RN614" s="263"/>
      <c r="RO614" s="263"/>
      <c r="RP614" s="263"/>
      <c r="RQ614" s="263"/>
      <c r="RR614" s="263"/>
      <c r="RS614" s="263"/>
      <c r="RT614" s="263"/>
      <c r="RU614" s="263"/>
      <c r="RV614" s="263"/>
      <c r="RW614" s="263"/>
      <c r="RX614" s="263"/>
      <c r="RY614" s="263"/>
      <c r="RZ614" s="263"/>
      <c r="SA614" s="263"/>
      <c r="SB614" s="263"/>
      <c r="SC614" s="263"/>
      <c r="SD614" s="263"/>
      <c r="SE614" s="263"/>
      <c r="SF614" s="263"/>
      <c r="SG614" s="263"/>
      <c r="SH614" s="263"/>
      <c r="SI614" s="263"/>
      <c r="SJ614" s="263"/>
      <c r="SK614" s="263"/>
      <c r="SL614" s="263"/>
      <c r="SM614" s="263"/>
      <c r="SN614" s="263"/>
      <c r="SO614" s="263"/>
      <c r="SP614" s="263"/>
      <c r="SQ614" s="263"/>
      <c r="SR614" s="263"/>
      <c r="SS614" s="263"/>
      <c r="ST614" s="263"/>
      <c r="SU614" s="263"/>
      <c r="SV614" s="263"/>
      <c r="SW614" s="263"/>
      <c r="SX614" s="263"/>
      <c r="SY614" s="263"/>
      <c r="SZ614" s="263"/>
      <c r="TA614" s="263"/>
      <c r="TB614" s="263"/>
      <c r="TC614" s="263"/>
      <c r="TD614" s="263"/>
      <c r="TE614" s="263"/>
      <c r="TF614" s="263"/>
      <c r="TG614" s="263"/>
      <c r="TH614" s="263"/>
      <c r="TI614" s="263"/>
      <c r="TJ614" s="263"/>
      <c r="TK614" s="263"/>
      <c r="TL614" s="263"/>
      <c r="TM614" s="263"/>
      <c r="TN614" s="263"/>
      <c r="TO614" s="263"/>
      <c r="TP614" s="263"/>
      <c r="TQ614" s="263"/>
      <c r="TR614" s="263"/>
      <c r="TS614" s="263"/>
      <c r="TT614" s="263"/>
      <c r="TU614" s="263"/>
      <c r="TV614" s="263"/>
      <c r="TW614" s="263"/>
      <c r="TX614" s="263"/>
      <c r="TY614" s="263"/>
      <c r="TZ614" s="263"/>
      <c r="UA614" s="263"/>
      <c r="UB614" s="263"/>
      <c r="UC614" s="263"/>
      <c r="UD614" s="263"/>
      <c r="UE614" s="263"/>
      <c r="UF614" s="263"/>
      <c r="UG614" s="263"/>
      <c r="UH614" s="263"/>
      <c r="UI614" s="263"/>
      <c r="UJ614" s="263"/>
      <c r="UK614" s="263"/>
      <c r="UL614" s="263"/>
      <c r="UM614" s="263"/>
      <c r="UN614" s="263"/>
      <c r="UO614" s="263"/>
      <c r="UP614" s="263"/>
      <c r="UQ614" s="263"/>
      <c r="UR614" s="263"/>
      <c r="US614" s="263"/>
      <c r="UT614" s="263"/>
      <c r="UU614" s="263"/>
      <c r="UV614" s="263"/>
      <c r="UW614" s="263"/>
      <c r="UX614" s="263"/>
      <c r="UY614" s="263"/>
      <c r="UZ614" s="263"/>
      <c r="VA614" s="263"/>
      <c r="VB614" s="263"/>
      <c r="VC614" s="263"/>
      <c r="VD614" s="263"/>
      <c r="VE614" s="263"/>
      <c r="VF614" s="263"/>
      <c r="VG614" s="263"/>
      <c r="VH614" s="263"/>
      <c r="VI614" s="263"/>
      <c r="VJ614" s="263"/>
      <c r="VK614" s="263"/>
      <c r="VL614" s="263"/>
      <c r="VM614" s="263"/>
      <c r="VN614" s="263"/>
      <c r="VO614" s="263"/>
      <c r="VP614" s="263"/>
      <c r="VQ614" s="263"/>
      <c r="VR614" s="263"/>
      <c r="VS614" s="263"/>
      <c r="VT614" s="263"/>
      <c r="VU614" s="263"/>
      <c r="VV614" s="263"/>
      <c r="VW614" s="263"/>
      <c r="VX614" s="263"/>
      <c r="VY614" s="263"/>
      <c r="VZ614" s="263"/>
      <c r="WA614" s="263"/>
      <c r="WB614" s="263"/>
      <c r="WC614" s="263"/>
      <c r="WD614" s="263"/>
      <c r="WE614" s="263"/>
      <c r="WF614" s="263"/>
      <c r="WG614" s="263"/>
      <c r="WH614" s="263"/>
      <c r="WI614" s="263"/>
      <c r="WJ614" s="263"/>
      <c r="WK614" s="263"/>
      <c r="WL614" s="263"/>
      <c r="WM614" s="263"/>
      <c r="WN614" s="263"/>
      <c r="WO614" s="263"/>
      <c r="WP614" s="263"/>
      <c r="WQ614" s="263"/>
      <c r="WR614" s="263"/>
      <c r="WS614" s="263"/>
      <c r="WT614" s="263"/>
      <c r="WU614" s="263"/>
      <c r="WV614" s="263"/>
      <c r="WW614" s="263"/>
      <c r="WX614" s="263"/>
      <c r="WY614" s="263"/>
      <c r="WZ614" s="263"/>
      <c r="XA614" s="263"/>
      <c r="XB614" s="263"/>
      <c r="XC614" s="263"/>
      <c r="XD614" s="263"/>
      <c r="XE614" s="263"/>
      <c r="XF614" s="263"/>
      <c r="XG614" s="263"/>
      <c r="XH614" s="263"/>
      <c r="XI614" s="263"/>
      <c r="XJ614" s="263"/>
      <c r="XK614" s="263"/>
      <c r="XL614" s="263"/>
      <c r="XM614" s="263"/>
      <c r="XN614" s="263"/>
      <c r="XO614" s="263"/>
      <c r="XP614" s="263"/>
      <c r="XQ614" s="263"/>
      <c r="XR614" s="263"/>
      <c r="XS614" s="263"/>
      <c r="XT614" s="263"/>
      <c r="XU614" s="263"/>
      <c r="XV614" s="263"/>
      <c r="XW614" s="263"/>
      <c r="XX614" s="263"/>
      <c r="XY614" s="263"/>
      <c r="XZ614" s="263"/>
      <c r="YA614" s="263"/>
      <c r="YB614" s="263"/>
      <c r="YC614" s="263"/>
      <c r="YD614" s="263"/>
      <c r="YE614" s="263"/>
      <c r="YF614" s="263"/>
      <c r="YG614" s="263"/>
      <c r="YH614" s="263"/>
      <c r="YI614" s="263"/>
      <c r="YJ614" s="263"/>
      <c r="YK614" s="263"/>
      <c r="YL614" s="263"/>
      <c r="YM614" s="263"/>
      <c r="YN614" s="263"/>
      <c r="YO614" s="263"/>
      <c r="YP614" s="263"/>
      <c r="YQ614" s="263"/>
      <c r="YR614" s="263"/>
      <c r="YS614" s="263"/>
      <c r="YT614" s="263"/>
      <c r="YU614" s="263"/>
      <c r="YV614" s="263"/>
      <c r="YW614" s="263"/>
      <c r="YX614" s="263"/>
      <c r="YY614" s="263"/>
      <c r="YZ614" s="263"/>
      <c r="ZA614" s="263"/>
      <c r="ZB614" s="263"/>
      <c r="ZC614" s="263"/>
      <c r="ZD614" s="263"/>
      <c r="ZE614" s="263"/>
      <c r="ZF614" s="263"/>
      <c r="ZG614" s="263"/>
      <c r="ZH614" s="263"/>
      <c r="ZI614" s="263"/>
      <c r="ZJ614" s="263"/>
      <c r="ZK614" s="263"/>
      <c r="ZL614" s="263"/>
      <c r="ZM614" s="263"/>
      <c r="ZN614" s="263"/>
      <c r="ZO614" s="263"/>
      <c r="ZP614" s="263"/>
      <c r="ZQ614" s="263"/>
      <c r="ZR614" s="263"/>
      <c r="ZS614" s="263"/>
      <c r="ZT614" s="263"/>
      <c r="ZU614" s="263"/>
      <c r="ZV614" s="263"/>
      <c r="ZW614" s="263"/>
      <c r="ZX614" s="263"/>
      <c r="ZY614" s="263"/>
      <c r="ZZ614" s="263"/>
      <c r="AAA614" s="263"/>
      <c r="AAB614" s="263"/>
      <c r="AAC614" s="263"/>
      <c r="AAD614" s="263"/>
      <c r="AAE614" s="263"/>
      <c r="AAF614" s="263"/>
      <c r="AAG614" s="263"/>
      <c r="AAH614" s="263"/>
      <c r="AAI614" s="263"/>
      <c r="AAJ614" s="263"/>
      <c r="AAK614" s="263"/>
      <c r="AAL614" s="263"/>
      <c r="AAM614" s="263"/>
      <c r="AAN614" s="263"/>
      <c r="AAO614" s="263"/>
      <c r="AAP614" s="263"/>
      <c r="AAQ614" s="263"/>
      <c r="AAR614" s="263"/>
      <c r="AAS614" s="263"/>
      <c r="AAT614" s="263"/>
      <c r="AAU614" s="263"/>
      <c r="AAV614" s="263"/>
      <c r="AAW614" s="263"/>
      <c r="AAX614" s="263"/>
      <c r="AAY614" s="263"/>
      <c r="AAZ614" s="263"/>
      <c r="ABA614" s="263"/>
      <c r="ABB614" s="263"/>
      <c r="ABC614" s="263"/>
      <c r="ABD614" s="263"/>
      <c r="ABE614" s="263"/>
      <c r="ABF614" s="263"/>
      <c r="ABG614" s="263"/>
      <c r="ABH614" s="263"/>
      <c r="ABI614" s="263"/>
      <c r="ABJ614" s="263"/>
      <c r="ABK614" s="263"/>
      <c r="ABL614" s="263"/>
      <c r="ABM614" s="263"/>
      <c r="ABN614" s="263"/>
      <c r="ABO614" s="263"/>
      <c r="ABP614" s="263"/>
      <c r="ABQ614" s="263"/>
      <c r="ABR614" s="263"/>
      <c r="ABS614" s="263"/>
      <c r="ABT614" s="263"/>
      <c r="ABU614" s="263"/>
      <c r="ABV614" s="263"/>
      <c r="ABW614" s="263"/>
      <c r="ABX614" s="263"/>
      <c r="ABY614" s="263"/>
      <c r="ABZ614" s="263"/>
      <c r="ACA614" s="263"/>
      <c r="ACB614" s="263"/>
      <c r="ACC614" s="263"/>
      <c r="ACD614" s="263"/>
      <c r="ACE614" s="263"/>
      <c r="ACF614" s="263"/>
      <c r="ACG614" s="263"/>
      <c r="ACH614" s="263"/>
      <c r="ACI614" s="263"/>
      <c r="ACJ614" s="263"/>
      <c r="ACK614" s="263"/>
      <c r="ACL614" s="263"/>
      <c r="ACM614" s="263"/>
      <c r="ACN614" s="263"/>
      <c r="ACO614" s="263"/>
      <c r="ACP614" s="263"/>
      <c r="ACQ614" s="263"/>
      <c r="ACR614" s="263"/>
      <c r="ACS614" s="263"/>
      <c r="ACT614" s="263"/>
      <c r="ACU614" s="263"/>
      <c r="ACV614" s="263"/>
      <c r="ACW614" s="263"/>
      <c r="ACX614" s="263"/>
      <c r="ACY614" s="263"/>
      <c r="ACZ614" s="263"/>
      <c r="ADA614" s="263"/>
      <c r="ADB614" s="263"/>
      <c r="ADC614" s="263"/>
      <c r="ADD614" s="263"/>
      <c r="ADE614" s="263"/>
      <c r="ADF614" s="263"/>
      <c r="ADG614" s="263"/>
      <c r="ADH614" s="263"/>
      <c r="ADI614" s="263"/>
      <c r="ADJ614" s="263"/>
      <c r="ADK614" s="263"/>
      <c r="ADL614" s="263"/>
      <c r="ADM614" s="263"/>
      <c r="ADN614" s="263"/>
      <c r="ADO614" s="263"/>
      <c r="ADP614" s="263"/>
      <c r="ADQ614" s="263"/>
      <c r="ADR614" s="263"/>
      <c r="ADS614" s="263"/>
      <c r="ADT614" s="263"/>
      <c r="ADU614" s="263"/>
      <c r="ADV614" s="263"/>
      <c r="ADW614" s="263"/>
      <c r="ADX614" s="263"/>
      <c r="ADY614" s="263"/>
      <c r="ADZ614" s="263"/>
      <c r="AEA614" s="263"/>
      <c r="AEB614" s="263"/>
      <c r="AEC614" s="263"/>
      <c r="AED614" s="263"/>
      <c r="AEE614" s="263"/>
      <c r="AEF614" s="263"/>
      <c r="AEG614" s="263"/>
      <c r="AEH614" s="263"/>
      <c r="AEI614" s="263"/>
      <c r="AEJ614" s="263"/>
      <c r="AEK614" s="263"/>
      <c r="AEL614" s="263"/>
      <c r="AEM614" s="263"/>
      <c r="AEN614" s="263"/>
      <c r="AEO614" s="263"/>
      <c r="AEP614" s="263"/>
      <c r="AEQ614" s="263"/>
      <c r="AER614" s="263"/>
      <c r="AES614" s="263"/>
      <c r="AET614" s="263"/>
      <c r="AEU614" s="263"/>
      <c r="AEV614" s="263"/>
      <c r="AEW614" s="263"/>
      <c r="AEX614" s="263"/>
      <c r="AEY614" s="263"/>
      <c r="AEZ614" s="263"/>
      <c r="AFA614" s="263"/>
      <c r="AFB614" s="263"/>
      <c r="AFC614" s="263"/>
      <c r="AFD614" s="263"/>
      <c r="AFE614" s="263"/>
      <c r="AFF614" s="263"/>
      <c r="AFG614" s="263"/>
      <c r="AFH614" s="263"/>
      <c r="AFI614" s="263"/>
      <c r="AFJ614" s="263"/>
      <c r="AFK614" s="263"/>
      <c r="AFL614" s="263"/>
      <c r="AFM614" s="263"/>
      <c r="AFN614" s="263"/>
      <c r="AFO614" s="263"/>
      <c r="AFP614" s="263"/>
      <c r="AFQ614" s="263"/>
      <c r="AFR614" s="263"/>
      <c r="AFS614" s="263"/>
      <c r="AFT614" s="263"/>
      <c r="AFU614" s="263"/>
      <c r="AFV614" s="263"/>
      <c r="AFW614" s="263"/>
      <c r="AFX614" s="263"/>
      <c r="AFY614" s="263"/>
      <c r="AFZ614" s="263"/>
      <c r="AGA614" s="263"/>
      <c r="AGB614" s="263"/>
      <c r="AGC614" s="263"/>
      <c r="AGD614" s="263"/>
      <c r="AGE614" s="263"/>
      <c r="AGF614" s="263"/>
      <c r="AGG614" s="263"/>
      <c r="AGH614" s="263"/>
      <c r="AGI614" s="263"/>
      <c r="AGJ614" s="263"/>
      <c r="AGK614" s="263"/>
      <c r="AGL614" s="263"/>
      <c r="AGM614" s="263"/>
      <c r="AGN614" s="263"/>
      <c r="AGO614" s="263"/>
      <c r="AGP614" s="263"/>
      <c r="AGQ614" s="263"/>
      <c r="AGR614" s="263"/>
      <c r="AGS614" s="263"/>
      <c r="AGT614" s="263"/>
      <c r="AGU614" s="263"/>
      <c r="AGV614" s="263"/>
      <c r="AGW614" s="263"/>
      <c r="AGX614" s="263"/>
      <c r="AGY614" s="263"/>
      <c r="AGZ614" s="263"/>
      <c r="AHA614" s="263"/>
      <c r="AHB614" s="263"/>
      <c r="AHC614" s="263"/>
      <c r="AHD614" s="263"/>
      <c r="AHE614" s="263"/>
      <c r="AHF614" s="263"/>
      <c r="AHG614" s="263"/>
      <c r="AHH614" s="263"/>
      <c r="AHI614" s="263"/>
      <c r="AHJ614" s="263"/>
      <c r="AHK614" s="263"/>
      <c r="AHL614" s="263"/>
      <c r="AHM614" s="263"/>
      <c r="AHN614" s="263"/>
      <c r="AHO614" s="263"/>
      <c r="AHP614" s="263"/>
      <c r="AHQ614" s="263"/>
      <c r="AHR614" s="263"/>
      <c r="AHS614" s="263"/>
      <c r="AHT614" s="263"/>
      <c r="AHU614" s="263"/>
      <c r="AHV614" s="263"/>
      <c r="AHW614" s="263"/>
      <c r="AHX614" s="263"/>
      <c r="AHY614" s="263"/>
      <c r="AHZ614" s="263"/>
      <c r="AIA614" s="263"/>
      <c r="AIB614" s="263"/>
      <c r="AIC614" s="263"/>
      <c r="AID614" s="263"/>
      <c r="AIE614" s="263"/>
      <c r="AIF614" s="263"/>
      <c r="AIG614" s="263"/>
      <c r="AIH614" s="263"/>
      <c r="AII614" s="263"/>
      <c r="AIJ614" s="263"/>
      <c r="AIK614" s="263"/>
      <c r="AIL614" s="263"/>
      <c r="AIM614" s="263"/>
      <c r="AIN614" s="263"/>
      <c r="AIO614" s="263"/>
      <c r="AIP614" s="263"/>
      <c r="AIQ614" s="263"/>
      <c r="AIR614" s="263"/>
      <c r="AIS614" s="263"/>
      <c r="AIT614" s="263"/>
      <c r="AIU614" s="263"/>
      <c r="AIV614" s="263"/>
      <c r="AIW614" s="263"/>
      <c r="AIX614" s="263"/>
      <c r="AIY614" s="263"/>
      <c r="AIZ614" s="263"/>
      <c r="AJA614" s="263"/>
      <c r="AJB614" s="263"/>
      <c r="AJC614" s="263"/>
      <c r="AJD614" s="263"/>
      <c r="AJE614" s="263"/>
      <c r="AJF614" s="263"/>
      <c r="AJG614" s="263"/>
      <c r="AJH614" s="263"/>
      <c r="AJI614" s="263"/>
      <c r="AJJ614" s="263"/>
      <c r="AJK614" s="263"/>
      <c r="AJL614" s="263"/>
      <c r="AJM614" s="263"/>
      <c r="AJN614" s="263"/>
      <c r="AJO614" s="263"/>
      <c r="AJP614" s="263"/>
      <c r="AJQ614" s="263"/>
      <c r="AJR614" s="263"/>
      <c r="AJS614" s="263"/>
      <c r="AJT614" s="263"/>
      <c r="AJU614" s="263"/>
      <c r="AJV614" s="263"/>
      <c r="AJW614" s="263"/>
      <c r="AJX614" s="263"/>
      <c r="AJY614" s="263"/>
      <c r="AJZ614" s="263"/>
      <c r="AKA614" s="263"/>
      <c r="AKB614" s="263"/>
      <c r="AKC614" s="263"/>
      <c r="AKD614" s="263"/>
      <c r="AKE614" s="263"/>
      <c r="AKF614" s="263"/>
      <c r="AKG614" s="263"/>
      <c r="AKH614" s="263"/>
      <c r="AKI614" s="263"/>
      <c r="AKJ614" s="263"/>
      <c r="AKK614" s="263"/>
      <c r="AKL614" s="263"/>
      <c r="AKM614" s="263"/>
      <c r="AKN614" s="263"/>
      <c r="AKO614" s="263"/>
      <c r="AKP614" s="263"/>
      <c r="AKQ614" s="263"/>
      <c r="AKR614" s="263"/>
      <c r="AKS614" s="263"/>
      <c r="AKT614" s="263"/>
      <c r="AKU614" s="263"/>
      <c r="AKV614" s="263"/>
      <c r="AKW614" s="263"/>
      <c r="AKX614" s="263"/>
      <c r="AKY614" s="263"/>
      <c r="AKZ614" s="263"/>
      <c r="ALA614" s="263"/>
      <c r="ALB614" s="263"/>
      <c r="ALC614" s="263"/>
      <c r="ALD614" s="263"/>
      <c r="ALE614" s="263"/>
      <c r="ALF614" s="263"/>
      <c r="ALG614" s="263"/>
      <c r="ALH614" s="263"/>
      <c r="ALI614" s="263"/>
      <c r="ALJ614" s="263"/>
      <c r="ALK614" s="263"/>
      <c r="ALL614" s="263"/>
      <c r="ALM614" s="263"/>
      <c r="ALN614" s="263"/>
      <c r="ALO614" s="263"/>
      <c r="ALP614" s="263"/>
      <c r="ALQ614" s="263"/>
      <c r="ALR614" s="263"/>
      <c r="ALS614" s="263"/>
      <c r="ALT614" s="263"/>
      <c r="ALU614" s="263"/>
      <c r="ALV614" s="263"/>
      <c r="ALW614" s="263"/>
      <c r="ALX614" s="263"/>
      <c r="ALY614" s="263"/>
      <c r="ALZ614" s="263"/>
      <c r="AMA614" s="263"/>
      <c r="AMB614" s="263"/>
      <c r="AMC614" s="263"/>
      <c r="AMD614" s="263"/>
      <c r="AME614" s="263"/>
      <c r="AMF614" s="263"/>
      <c r="AMG614" s="263"/>
      <c r="AMH614" s="263"/>
      <c r="AMI614" s="263"/>
      <c r="AMJ614" s="263"/>
      <c r="AMK614" s="263"/>
      <c r="AML614" s="263"/>
      <c r="AMM614" s="263"/>
      <c r="AMN614" s="263"/>
      <c r="AMO614" s="263"/>
      <c r="AMP614" s="263"/>
      <c r="AMQ614" s="263"/>
      <c r="AMR614" s="263"/>
      <c r="AMS614" s="263"/>
      <c r="AMT614" s="263"/>
      <c r="AMU614" s="263"/>
      <c r="AMV614" s="263"/>
      <c r="AMW614" s="263"/>
      <c r="AMX614" s="263"/>
      <c r="AMY614" s="263"/>
      <c r="AMZ614" s="263"/>
      <c r="ANA614" s="263"/>
      <c r="ANB614" s="263"/>
      <c r="ANC614" s="263"/>
      <c r="AND614" s="263"/>
      <c r="ANE614" s="263"/>
      <c r="ANF614" s="263"/>
      <c r="ANG614" s="263"/>
      <c r="ANH614" s="263"/>
      <c r="ANI614" s="263"/>
      <c r="ANJ614" s="263"/>
      <c r="ANK614" s="263"/>
      <c r="ANL614" s="263"/>
      <c r="ANM614" s="263"/>
      <c r="ANN614" s="263"/>
      <c r="ANO614" s="263"/>
      <c r="ANP614" s="263"/>
      <c r="ANQ614" s="263"/>
      <c r="ANR614" s="263"/>
      <c r="ANS614" s="263"/>
      <c r="ANT614" s="263"/>
      <c r="ANU614" s="263"/>
      <c r="ANV614" s="263"/>
      <c r="ANW614" s="263"/>
      <c r="ANX614" s="263"/>
      <c r="ANY614" s="263"/>
      <c r="ANZ614" s="263"/>
      <c r="AOA614" s="263"/>
      <c r="AOB614" s="263"/>
      <c r="AOC614" s="263"/>
      <c r="AOD614" s="263"/>
      <c r="AOE614" s="263"/>
      <c r="AOF614" s="263"/>
      <c r="AOG614" s="263"/>
      <c r="AOH614" s="263"/>
      <c r="AOI614" s="263"/>
      <c r="AOJ614" s="263"/>
      <c r="AOK614" s="263"/>
      <c r="AOL614" s="263"/>
      <c r="AOM614" s="263"/>
      <c r="AON614" s="263"/>
      <c r="AOO614" s="263"/>
      <c r="AOP614" s="263"/>
      <c r="AOQ614" s="263"/>
      <c r="AOR614" s="263"/>
      <c r="AOS614" s="263"/>
      <c r="AOT614" s="263"/>
      <c r="AOU614" s="263"/>
    </row>
    <row r="615" spans="1:1087" s="264" customFormat="1">
      <c r="A615" s="332"/>
      <c r="B615" s="328"/>
      <c r="C615" s="292"/>
      <c r="D615" s="292"/>
      <c r="E615" s="292"/>
      <c r="F615" s="333"/>
      <c r="G615" s="334"/>
      <c r="H615" s="334"/>
      <c r="I615" s="335"/>
      <c r="J615" s="292"/>
      <c r="K615" s="336"/>
      <c r="L615" s="292"/>
      <c r="N615" s="263"/>
      <c r="O615" s="263"/>
      <c r="P615" s="263"/>
      <c r="Q615" s="263"/>
      <c r="R615" s="263"/>
      <c r="S615" s="263"/>
      <c r="T615" s="263"/>
      <c r="U615" s="263"/>
      <c r="V615" s="263"/>
      <c r="W615" s="263"/>
      <c r="X615" s="263"/>
      <c r="Y615" s="263"/>
      <c r="Z615" s="263"/>
      <c r="AA615" s="263"/>
      <c r="AB615" s="263"/>
      <c r="AC615" s="263"/>
      <c r="AD615" s="263"/>
      <c r="AE615" s="263"/>
      <c r="AF615" s="263"/>
      <c r="AG615" s="263"/>
      <c r="AH615" s="263"/>
      <c r="AI615" s="263"/>
      <c r="AJ615" s="263"/>
      <c r="AK615" s="263"/>
      <c r="AL615" s="263"/>
      <c r="AM615" s="263"/>
      <c r="AN615" s="263"/>
      <c r="AO615" s="263"/>
      <c r="AP615" s="263"/>
      <c r="AQ615" s="263"/>
      <c r="AR615" s="263"/>
      <c r="AS615" s="263"/>
      <c r="AT615" s="263"/>
      <c r="AU615" s="263"/>
      <c r="AV615" s="263"/>
      <c r="AW615" s="263"/>
      <c r="AX615" s="263"/>
      <c r="AY615" s="263"/>
      <c r="AZ615" s="263"/>
      <c r="BA615" s="263"/>
      <c r="BB615" s="263"/>
      <c r="BC615" s="263"/>
      <c r="BD615" s="263"/>
      <c r="BE615" s="263"/>
      <c r="BF615" s="263"/>
      <c r="BG615" s="263"/>
      <c r="BH615" s="263"/>
      <c r="BI615" s="263"/>
      <c r="BJ615" s="263"/>
      <c r="BK615" s="263"/>
      <c r="BL615" s="263"/>
      <c r="BM615" s="263"/>
      <c r="BN615" s="263"/>
      <c r="BO615" s="263"/>
      <c r="BP615" s="263"/>
      <c r="BQ615" s="263"/>
      <c r="BR615" s="263"/>
      <c r="BS615" s="263"/>
      <c r="BT615" s="263"/>
      <c r="BU615" s="263"/>
      <c r="BV615" s="263"/>
      <c r="BW615" s="263"/>
      <c r="BX615" s="263"/>
      <c r="BY615" s="263"/>
      <c r="BZ615" s="263"/>
      <c r="CA615" s="263"/>
      <c r="CB615" s="263"/>
      <c r="CC615" s="263"/>
      <c r="CD615" s="263"/>
      <c r="CE615" s="263"/>
      <c r="CF615" s="263"/>
      <c r="CG615" s="263"/>
      <c r="CH615" s="263"/>
      <c r="CI615" s="263"/>
      <c r="CJ615" s="263"/>
      <c r="CK615" s="263"/>
      <c r="CL615" s="263"/>
      <c r="CM615" s="263"/>
      <c r="CN615" s="263"/>
      <c r="CO615" s="263"/>
      <c r="CP615" s="263"/>
      <c r="CQ615" s="263"/>
      <c r="CR615" s="263"/>
      <c r="CS615" s="263"/>
      <c r="CT615" s="263"/>
      <c r="CU615" s="263"/>
      <c r="CV615" s="263"/>
      <c r="CW615" s="263"/>
      <c r="CX615" s="263"/>
      <c r="CY615" s="263"/>
      <c r="CZ615" s="263"/>
      <c r="DA615" s="263"/>
      <c r="DB615" s="263"/>
      <c r="DC615" s="263"/>
      <c r="DD615" s="263"/>
      <c r="DE615" s="263"/>
      <c r="DF615" s="263"/>
      <c r="DG615" s="263"/>
      <c r="DH615" s="263"/>
      <c r="DI615" s="263"/>
      <c r="DJ615" s="263"/>
      <c r="DK615" s="263"/>
      <c r="DL615" s="263"/>
      <c r="DM615" s="263"/>
      <c r="DN615" s="263"/>
      <c r="DO615" s="263"/>
      <c r="DP615" s="263"/>
      <c r="DQ615" s="263"/>
      <c r="DR615" s="263"/>
      <c r="DS615" s="263"/>
      <c r="DT615" s="263"/>
      <c r="DU615" s="263"/>
      <c r="DV615" s="263"/>
      <c r="DW615" s="263"/>
      <c r="DX615" s="263"/>
      <c r="DY615" s="263"/>
      <c r="DZ615" s="263"/>
      <c r="EA615" s="263"/>
      <c r="EB615" s="263"/>
      <c r="EC615" s="263"/>
      <c r="ED615" s="263"/>
      <c r="EE615" s="263"/>
      <c r="EF615" s="263"/>
      <c r="EG615" s="263"/>
      <c r="EH615" s="263"/>
      <c r="EI615" s="263"/>
      <c r="EJ615" s="263"/>
      <c r="EK615" s="263"/>
      <c r="EL615" s="263"/>
      <c r="EM615" s="263"/>
      <c r="EN615" s="263"/>
      <c r="EO615" s="263"/>
      <c r="EP615" s="263"/>
      <c r="EQ615" s="263"/>
      <c r="ER615" s="263"/>
      <c r="ES615" s="263"/>
      <c r="ET615" s="263"/>
      <c r="EU615" s="263"/>
      <c r="EV615" s="263"/>
      <c r="EW615" s="263"/>
      <c r="EX615" s="263"/>
      <c r="EY615" s="263"/>
      <c r="EZ615" s="263"/>
      <c r="FA615" s="263"/>
      <c r="FB615" s="263"/>
      <c r="FC615" s="263"/>
      <c r="FD615" s="263"/>
      <c r="FE615" s="263"/>
      <c r="FF615" s="263"/>
      <c r="FG615" s="263"/>
      <c r="FH615" s="263"/>
      <c r="FI615" s="263"/>
      <c r="FJ615" s="263"/>
      <c r="FK615" s="263"/>
      <c r="FL615" s="263"/>
      <c r="FM615" s="263"/>
      <c r="FN615" s="263"/>
      <c r="FO615" s="263"/>
      <c r="FP615" s="263"/>
      <c r="FQ615" s="263"/>
      <c r="FR615" s="263"/>
      <c r="FS615" s="263"/>
      <c r="FT615" s="263"/>
      <c r="FU615" s="263"/>
      <c r="FV615" s="263"/>
      <c r="FW615" s="263"/>
      <c r="FX615" s="263"/>
      <c r="FY615" s="263"/>
      <c r="FZ615" s="263"/>
      <c r="GA615" s="263"/>
      <c r="GB615" s="263"/>
      <c r="GC615" s="263"/>
      <c r="GD615" s="263"/>
      <c r="GE615" s="263"/>
      <c r="GF615" s="263"/>
      <c r="GG615" s="263"/>
      <c r="GH615" s="263"/>
      <c r="GI615" s="263"/>
      <c r="GJ615" s="263"/>
      <c r="GK615" s="263"/>
      <c r="GL615" s="263"/>
      <c r="GM615" s="263"/>
      <c r="GN615" s="263"/>
      <c r="GO615" s="263"/>
      <c r="GP615" s="263"/>
      <c r="GQ615" s="263"/>
      <c r="GR615" s="263"/>
      <c r="GS615" s="263"/>
      <c r="GT615" s="263"/>
      <c r="GU615" s="263"/>
      <c r="GV615" s="263"/>
      <c r="GW615" s="263"/>
      <c r="GX615" s="263"/>
      <c r="GY615" s="263"/>
      <c r="GZ615" s="263"/>
      <c r="HA615" s="263"/>
      <c r="HB615" s="263"/>
      <c r="HC615" s="263"/>
      <c r="HD615" s="263"/>
      <c r="HE615" s="263"/>
      <c r="HF615" s="263"/>
      <c r="HG615" s="263"/>
      <c r="HH615" s="263"/>
      <c r="HI615" s="263"/>
      <c r="HJ615" s="263"/>
      <c r="HK615" s="263"/>
      <c r="HL615" s="263"/>
      <c r="HM615" s="263"/>
      <c r="HN615" s="263"/>
      <c r="HO615" s="263"/>
      <c r="HP615" s="263"/>
      <c r="HQ615" s="263"/>
      <c r="HR615" s="263"/>
      <c r="HS615" s="263"/>
      <c r="HT615" s="263"/>
      <c r="HU615" s="263"/>
      <c r="HV615" s="263"/>
      <c r="HW615" s="263"/>
      <c r="HX615" s="263"/>
      <c r="HY615" s="263"/>
      <c r="HZ615" s="263"/>
      <c r="IA615" s="263"/>
      <c r="IB615" s="263"/>
      <c r="IC615" s="263"/>
      <c r="ID615" s="263"/>
      <c r="IE615" s="263"/>
      <c r="IF615" s="263"/>
      <c r="IG615" s="263"/>
      <c r="IH615" s="263"/>
      <c r="II615" s="263"/>
      <c r="IJ615" s="263"/>
      <c r="IK615" s="263"/>
      <c r="IL615" s="263"/>
      <c r="IM615" s="263"/>
      <c r="IN615" s="263"/>
      <c r="IO615" s="263"/>
      <c r="IP615" s="263"/>
      <c r="IQ615" s="263"/>
      <c r="IR615" s="263"/>
      <c r="IS615" s="263"/>
      <c r="IT615" s="263"/>
      <c r="IU615" s="263"/>
      <c r="IV615" s="263"/>
      <c r="IW615" s="263"/>
      <c r="IX615" s="263"/>
      <c r="IY615" s="263"/>
      <c r="IZ615" s="263"/>
      <c r="JA615" s="263"/>
      <c r="JB615" s="263"/>
      <c r="JC615" s="263"/>
      <c r="JD615" s="263"/>
      <c r="JE615" s="263"/>
      <c r="JF615" s="263"/>
      <c r="JG615" s="263"/>
      <c r="JH615" s="263"/>
      <c r="JI615" s="263"/>
      <c r="JJ615" s="263"/>
      <c r="JK615" s="263"/>
      <c r="JL615" s="263"/>
      <c r="JM615" s="263"/>
      <c r="JN615" s="263"/>
      <c r="JO615" s="263"/>
      <c r="JP615" s="263"/>
      <c r="JQ615" s="263"/>
      <c r="JR615" s="263"/>
      <c r="JS615" s="263"/>
      <c r="JT615" s="263"/>
      <c r="JU615" s="263"/>
      <c r="JV615" s="263"/>
      <c r="JW615" s="263"/>
      <c r="JX615" s="263"/>
      <c r="JY615" s="263"/>
      <c r="JZ615" s="263"/>
      <c r="KA615" s="263"/>
      <c r="KB615" s="263"/>
      <c r="KC615" s="263"/>
      <c r="KD615" s="263"/>
      <c r="KE615" s="263"/>
      <c r="KF615" s="263"/>
      <c r="KG615" s="263"/>
      <c r="KH615" s="263"/>
      <c r="KI615" s="263"/>
      <c r="KJ615" s="263"/>
      <c r="KK615" s="263"/>
      <c r="KL615" s="263"/>
      <c r="KM615" s="263"/>
      <c r="KN615" s="263"/>
      <c r="KO615" s="263"/>
      <c r="KP615" s="263"/>
      <c r="KQ615" s="263"/>
      <c r="KR615" s="263"/>
      <c r="KS615" s="263"/>
      <c r="KT615" s="263"/>
      <c r="KU615" s="263"/>
      <c r="KV615" s="263"/>
      <c r="KW615" s="263"/>
      <c r="KX615" s="263"/>
      <c r="KY615" s="263"/>
      <c r="KZ615" s="263"/>
      <c r="LA615" s="263"/>
      <c r="LB615" s="263"/>
      <c r="LC615" s="263"/>
      <c r="LD615" s="263"/>
      <c r="LE615" s="263"/>
      <c r="LF615" s="263"/>
      <c r="LG615" s="263"/>
      <c r="LH615" s="263"/>
      <c r="LI615" s="263"/>
      <c r="LJ615" s="263"/>
      <c r="LK615" s="263"/>
      <c r="LL615" s="263"/>
      <c r="LM615" s="263"/>
      <c r="LN615" s="263"/>
      <c r="LO615" s="263"/>
      <c r="LP615" s="263"/>
      <c r="LQ615" s="263"/>
      <c r="LR615" s="263"/>
      <c r="LS615" s="263"/>
      <c r="LT615" s="263"/>
      <c r="LU615" s="263"/>
      <c r="LV615" s="263"/>
      <c r="LW615" s="263"/>
      <c r="LX615" s="263"/>
      <c r="LY615" s="263"/>
      <c r="LZ615" s="263"/>
      <c r="MA615" s="263"/>
      <c r="MB615" s="263"/>
      <c r="MC615" s="263"/>
      <c r="MD615" s="263"/>
      <c r="ME615" s="263"/>
      <c r="MF615" s="263"/>
      <c r="MG615" s="263"/>
      <c r="MH615" s="263"/>
      <c r="MI615" s="263"/>
      <c r="MJ615" s="263"/>
      <c r="MK615" s="263"/>
      <c r="ML615" s="263"/>
      <c r="MM615" s="263"/>
      <c r="MN615" s="263"/>
      <c r="MO615" s="263"/>
      <c r="MP615" s="263"/>
      <c r="MQ615" s="263"/>
      <c r="MR615" s="263"/>
      <c r="MS615" s="263"/>
      <c r="MT615" s="263"/>
      <c r="MU615" s="263"/>
      <c r="MV615" s="263"/>
      <c r="MW615" s="263"/>
      <c r="MX615" s="263"/>
      <c r="MY615" s="263"/>
      <c r="MZ615" s="263"/>
      <c r="NA615" s="263"/>
      <c r="NB615" s="263"/>
      <c r="NC615" s="263"/>
      <c r="ND615" s="263"/>
      <c r="NE615" s="263"/>
      <c r="NF615" s="263"/>
      <c r="NG615" s="263"/>
      <c r="NH615" s="263"/>
      <c r="NI615" s="263"/>
      <c r="NJ615" s="263"/>
      <c r="NK615" s="263"/>
      <c r="NL615" s="263"/>
      <c r="NM615" s="263"/>
      <c r="NN615" s="263"/>
      <c r="NO615" s="263"/>
      <c r="NP615" s="263"/>
      <c r="NQ615" s="263"/>
      <c r="NR615" s="263"/>
      <c r="NS615" s="263"/>
      <c r="NT615" s="263"/>
      <c r="NU615" s="263"/>
      <c r="NV615" s="263"/>
      <c r="NW615" s="263"/>
      <c r="NX615" s="263"/>
      <c r="NY615" s="263"/>
      <c r="NZ615" s="263"/>
      <c r="OA615" s="263"/>
      <c r="OB615" s="263"/>
      <c r="OC615" s="263"/>
      <c r="OD615" s="263"/>
      <c r="OE615" s="263"/>
      <c r="OF615" s="263"/>
      <c r="OG615" s="263"/>
      <c r="OH615" s="263"/>
      <c r="OI615" s="263"/>
      <c r="OJ615" s="263"/>
      <c r="OK615" s="263"/>
      <c r="OL615" s="263"/>
      <c r="OM615" s="263"/>
      <c r="ON615" s="263"/>
      <c r="OO615" s="263"/>
      <c r="OP615" s="263"/>
      <c r="OQ615" s="263"/>
      <c r="OR615" s="263"/>
      <c r="OS615" s="263"/>
      <c r="OT615" s="263"/>
      <c r="OU615" s="263"/>
      <c r="OV615" s="263"/>
      <c r="OW615" s="263"/>
      <c r="OX615" s="263"/>
      <c r="OY615" s="263"/>
      <c r="OZ615" s="263"/>
      <c r="PA615" s="263"/>
      <c r="PB615" s="263"/>
      <c r="PC615" s="263"/>
      <c r="PD615" s="263"/>
      <c r="PE615" s="263"/>
      <c r="PF615" s="263"/>
      <c r="PG615" s="263"/>
      <c r="PH615" s="263"/>
      <c r="PI615" s="263"/>
      <c r="PJ615" s="263"/>
      <c r="PK615" s="263"/>
      <c r="PL615" s="263"/>
      <c r="PM615" s="263"/>
      <c r="PN615" s="263"/>
      <c r="PO615" s="263"/>
      <c r="PP615" s="263"/>
      <c r="PQ615" s="263"/>
      <c r="PR615" s="263"/>
      <c r="PS615" s="263"/>
      <c r="PT615" s="263"/>
      <c r="PU615" s="263"/>
      <c r="PV615" s="263"/>
      <c r="PW615" s="263"/>
      <c r="PX615" s="263"/>
      <c r="PY615" s="263"/>
      <c r="PZ615" s="263"/>
      <c r="QA615" s="263"/>
      <c r="QB615" s="263"/>
      <c r="QC615" s="263"/>
      <c r="QD615" s="263"/>
      <c r="QE615" s="263"/>
      <c r="QF615" s="263"/>
      <c r="QG615" s="263"/>
      <c r="QH615" s="263"/>
      <c r="QI615" s="263"/>
      <c r="QJ615" s="263"/>
      <c r="QK615" s="263"/>
      <c r="QL615" s="263"/>
      <c r="QM615" s="263"/>
      <c r="QN615" s="263"/>
      <c r="QO615" s="263"/>
      <c r="QP615" s="263"/>
      <c r="QQ615" s="263"/>
      <c r="QR615" s="263"/>
      <c r="QS615" s="263"/>
      <c r="QT615" s="263"/>
      <c r="QU615" s="263"/>
      <c r="QV615" s="263"/>
      <c r="QW615" s="263"/>
      <c r="QX615" s="263"/>
      <c r="QY615" s="263"/>
      <c r="QZ615" s="263"/>
      <c r="RA615" s="263"/>
      <c r="RB615" s="263"/>
      <c r="RC615" s="263"/>
      <c r="RD615" s="263"/>
      <c r="RE615" s="263"/>
      <c r="RF615" s="263"/>
      <c r="RG615" s="263"/>
      <c r="RH615" s="263"/>
      <c r="RI615" s="263"/>
      <c r="RJ615" s="263"/>
      <c r="RK615" s="263"/>
      <c r="RL615" s="263"/>
      <c r="RM615" s="263"/>
      <c r="RN615" s="263"/>
      <c r="RO615" s="263"/>
      <c r="RP615" s="263"/>
      <c r="RQ615" s="263"/>
      <c r="RR615" s="263"/>
      <c r="RS615" s="263"/>
      <c r="RT615" s="263"/>
      <c r="RU615" s="263"/>
      <c r="RV615" s="263"/>
      <c r="RW615" s="263"/>
      <c r="RX615" s="263"/>
      <c r="RY615" s="263"/>
      <c r="RZ615" s="263"/>
      <c r="SA615" s="263"/>
      <c r="SB615" s="263"/>
      <c r="SC615" s="263"/>
      <c r="SD615" s="263"/>
      <c r="SE615" s="263"/>
      <c r="SF615" s="263"/>
      <c r="SG615" s="263"/>
      <c r="SH615" s="263"/>
      <c r="SI615" s="263"/>
      <c r="SJ615" s="263"/>
      <c r="SK615" s="263"/>
      <c r="SL615" s="263"/>
      <c r="SM615" s="263"/>
      <c r="SN615" s="263"/>
      <c r="SO615" s="263"/>
      <c r="SP615" s="263"/>
      <c r="SQ615" s="263"/>
      <c r="SR615" s="263"/>
      <c r="SS615" s="263"/>
      <c r="ST615" s="263"/>
      <c r="SU615" s="263"/>
      <c r="SV615" s="263"/>
      <c r="SW615" s="263"/>
      <c r="SX615" s="263"/>
      <c r="SY615" s="263"/>
      <c r="SZ615" s="263"/>
      <c r="TA615" s="263"/>
      <c r="TB615" s="263"/>
      <c r="TC615" s="263"/>
      <c r="TD615" s="263"/>
      <c r="TE615" s="263"/>
      <c r="TF615" s="263"/>
      <c r="TG615" s="263"/>
      <c r="TH615" s="263"/>
      <c r="TI615" s="263"/>
      <c r="TJ615" s="263"/>
      <c r="TK615" s="263"/>
      <c r="TL615" s="263"/>
      <c r="TM615" s="263"/>
      <c r="TN615" s="263"/>
      <c r="TO615" s="263"/>
      <c r="TP615" s="263"/>
      <c r="TQ615" s="263"/>
      <c r="TR615" s="263"/>
      <c r="TS615" s="263"/>
      <c r="TT615" s="263"/>
      <c r="TU615" s="263"/>
      <c r="TV615" s="263"/>
      <c r="TW615" s="263"/>
      <c r="TX615" s="263"/>
      <c r="TY615" s="263"/>
      <c r="TZ615" s="263"/>
      <c r="UA615" s="263"/>
      <c r="UB615" s="263"/>
      <c r="UC615" s="263"/>
      <c r="UD615" s="263"/>
      <c r="UE615" s="263"/>
      <c r="UF615" s="263"/>
      <c r="UG615" s="263"/>
      <c r="UH615" s="263"/>
      <c r="UI615" s="263"/>
      <c r="UJ615" s="263"/>
      <c r="UK615" s="263"/>
      <c r="UL615" s="263"/>
      <c r="UM615" s="263"/>
      <c r="UN615" s="263"/>
      <c r="UO615" s="263"/>
      <c r="UP615" s="263"/>
      <c r="UQ615" s="263"/>
      <c r="UR615" s="263"/>
      <c r="US615" s="263"/>
      <c r="UT615" s="263"/>
      <c r="UU615" s="263"/>
      <c r="UV615" s="263"/>
      <c r="UW615" s="263"/>
      <c r="UX615" s="263"/>
      <c r="UY615" s="263"/>
      <c r="UZ615" s="263"/>
      <c r="VA615" s="263"/>
      <c r="VB615" s="263"/>
      <c r="VC615" s="263"/>
      <c r="VD615" s="263"/>
      <c r="VE615" s="263"/>
      <c r="VF615" s="263"/>
      <c r="VG615" s="263"/>
      <c r="VH615" s="263"/>
      <c r="VI615" s="263"/>
      <c r="VJ615" s="263"/>
      <c r="VK615" s="263"/>
      <c r="VL615" s="263"/>
      <c r="VM615" s="263"/>
      <c r="VN615" s="263"/>
      <c r="VO615" s="263"/>
      <c r="VP615" s="263"/>
      <c r="VQ615" s="263"/>
      <c r="VR615" s="263"/>
      <c r="VS615" s="263"/>
      <c r="VT615" s="263"/>
      <c r="VU615" s="263"/>
      <c r="VV615" s="263"/>
      <c r="VW615" s="263"/>
      <c r="VX615" s="263"/>
      <c r="VY615" s="263"/>
      <c r="VZ615" s="263"/>
      <c r="WA615" s="263"/>
      <c r="WB615" s="263"/>
      <c r="WC615" s="263"/>
      <c r="WD615" s="263"/>
      <c r="WE615" s="263"/>
      <c r="WF615" s="263"/>
      <c r="WG615" s="263"/>
      <c r="WH615" s="263"/>
      <c r="WI615" s="263"/>
      <c r="WJ615" s="263"/>
      <c r="WK615" s="263"/>
      <c r="WL615" s="263"/>
      <c r="WM615" s="263"/>
      <c r="WN615" s="263"/>
      <c r="WO615" s="263"/>
      <c r="WP615" s="263"/>
      <c r="WQ615" s="263"/>
      <c r="WR615" s="263"/>
      <c r="WS615" s="263"/>
      <c r="WT615" s="263"/>
      <c r="WU615" s="263"/>
      <c r="WV615" s="263"/>
      <c r="WW615" s="263"/>
      <c r="WX615" s="263"/>
      <c r="WY615" s="263"/>
      <c r="WZ615" s="263"/>
      <c r="XA615" s="263"/>
      <c r="XB615" s="263"/>
      <c r="XC615" s="263"/>
      <c r="XD615" s="263"/>
      <c r="XE615" s="263"/>
      <c r="XF615" s="263"/>
      <c r="XG615" s="263"/>
      <c r="XH615" s="263"/>
      <c r="XI615" s="263"/>
      <c r="XJ615" s="263"/>
      <c r="XK615" s="263"/>
      <c r="XL615" s="263"/>
      <c r="XM615" s="263"/>
      <c r="XN615" s="263"/>
      <c r="XO615" s="263"/>
      <c r="XP615" s="263"/>
      <c r="XQ615" s="263"/>
      <c r="XR615" s="263"/>
      <c r="XS615" s="263"/>
      <c r="XT615" s="263"/>
      <c r="XU615" s="263"/>
      <c r="XV615" s="263"/>
      <c r="XW615" s="263"/>
      <c r="XX615" s="263"/>
      <c r="XY615" s="263"/>
      <c r="XZ615" s="263"/>
      <c r="YA615" s="263"/>
      <c r="YB615" s="263"/>
      <c r="YC615" s="263"/>
      <c r="YD615" s="263"/>
      <c r="YE615" s="263"/>
      <c r="YF615" s="263"/>
      <c r="YG615" s="263"/>
      <c r="YH615" s="263"/>
      <c r="YI615" s="263"/>
      <c r="YJ615" s="263"/>
      <c r="YK615" s="263"/>
      <c r="YL615" s="263"/>
      <c r="YM615" s="263"/>
      <c r="YN615" s="263"/>
      <c r="YO615" s="263"/>
      <c r="YP615" s="263"/>
      <c r="YQ615" s="263"/>
      <c r="YR615" s="263"/>
      <c r="YS615" s="263"/>
      <c r="YT615" s="263"/>
      <c r="YU615" s="263"/>
      <c r="YV615" s="263"/>
      <c r="YW615" s="263"/>
      <c r="YX615" s="263"/>
      <c r="YY615" s="263"/>
      <c r="YZ615" s="263"/>
      <c r="ZA615" s="263"/>
      <c r="ZB615" s="263"/>
      <c r="ZC615" s="263"/>
      <c r="ZD615" s="263"/>
      <c r="ZE615" s="263"/>
      <c r="ZF615" s="263"/>
      <c r="ZG615" s="263"/>
      <c r="ZH615" s="263"/>
      <c r="ZI615" s="263"/>
      <c r="ZJ615" s="263"/>
      <c r="ZK615" s="263"/>
      <c r="ZL615" s="263"/>
      <c r="ZM615" s="263"/>
      <c r="ZN615" s="263"/>
      <c r="ZO615" s="263"/>
      <c r="ZP615" s="263"/>
      <c r="ZQ615" s="263"/>
      <c r="ZR615" s="263"/>
      <c r="ZS615" s="263"/>
      <c r="ZT615" s="263"/>
      <c r="ZU615" s="263"/>
      <c r="ZV615" s="263"/>
      <c r="ZW615" s="263"/>
      <c r="ZX615" s="263"/>
      <c r="ZY615" s="263"/>
      <c r="ZZ615" s="263"/>
      <c r="AAA615" s="263"/>
      <c r="AAB615" s="263"/>
      <c r="AAC615" s="263"/>
      <c r="AAD615" s="263"/>
      <c r="AAE615" s="263"/>
      <c r="AAF615" s="263"/>
      <c r="AAG615" s="263"/>
      <c r="AAH615" s="263"/>
      <c r="AAI615" s="263"/>
      <c r="AAJ615" s="263"/>
      <c r="AAK615" s="263"/>
      <c r="AAL615" s="263"/>
      <c r="AAM615" s="263"/>
      <c r="AAN615" s="263"/>
      <c r="AAO615" s="263"/>
      <c r="AAP615" s="263"/>
      <c r="AAQ615" s="263"/>
      <c r="AAR615" s="263"/>
      <c r="AAS615" s="263"/>
      <c r="AAT615" s="263"/>
      <c r="AAU615" s="263"/>
      <c r="AAV615" s="263"/>
      <c r="AAW615" s="263"/>
      <c r="AAX615" s="263"/>
      <c r="AAY615" s="263"/>
      <c r="AAZ615" s="263"/>
      <c r="ABA615" s="263"/>
      <c r="ABB615" s="263"/>
      <c r="ABC615" s="263"/>
      <c r="ABD615" s="263"/>
      <c r="ABE615" s="263"/>
      <c r="ABF615" s="263"/>
      <c r="ABG615" s="263"/>
      <c r="ABH615" s="263"/>
      <c r="ABI615" s="263"/>
      <c r="ABJ615" s="263"/>
      <c r="ABK615" s="263"/>
      <c r="ABL615" s="263"/>
      <c r="ABM615" s="263"/>
      <c r="ABN615" s="263"/>
      <c r="ABO615" s="263"/>
      <c r="ABP615" s="263"/>
      <c r="ABQ615" s="263"/>
      <c r="ABR615" s="263"/>
      <c r="ABS615" s="263"/>
      <c r="ABT615" s="263"/>
      <c r="ABU615" s="263"/>
      <c r="ABV615" s="263"/>
      <c r="ABW615" s="263"/>
      <c r="ABX615" s="263"/>
      <c r="ABY615" s="263"/>
      <c r="ABZ615" s="263"/>
      <c r="ACA615" s="263"/>
      <c r="ACB615" s="263"/>
      <c r="ACC615" s="263"/>
      <c r="ACD615" s="263"/>
      <c r="ACE615" s="263"/>
      <c r="ACF615" s="263"/>
      <c r="ACG615" s="263"/>
      <c r="ACH615" s="263"/>
      <c r="ACI615" s="263"/>
      <c r="ACJ615" s="263"/>
      <c r="ACK615" s="263"/>
      <c r="ACL615" s="263"/>
      <c r="ACM615" s="263"/>
      <c r="ACN615" s="263"/>
      <c r="ACO615" s="263"/>
      <c r="ACP615" s="263"/>
      <c r="ACQ615" s="263"/>
      <c r="ACR615" s="263"/>
      <c r="ACS615" s="263"/>
      <c r="ACT615" s="263"/>
      <c r="ACU615" s="263"/>
      <c r="ACV615" s="263"/>
      <c r="ACW615" s="263"/>
      <c r="ACX615" s="263"/>
      <c r="ACY615" s="263"/>
      <c r="ACZ615" s="263"/>
      <c r="ADA615" s="263"/>
      <c r="ADB615" s="263"/>
      <c r="ADC615" s="263"/>
      <c r="ADD615" s="263"/>
      <c r="ADE615" s="263"/>
      <c r="ADF615" s="263"/>
      <c r="ADG615" s="263"/>
      <c r="ADH615" s="263"/>
      <c r="ADI615" s="263"/>
      <c r="ADJ615" s="263"/>
      <c r="ADK615" s="263"/>
      <c r="ADL615" s="263"/>
      <c r="ADM615" s="263"/>
      <c r="ADN615" s="263"/>
      <c r="ADO615" s="263"/>
      <c r="ADP615" s="263"/>
      <c r="ADQ615" s="263"/>
      <c r="ADR615" s="263"/>
      <c r="ADS615" s="263"/>
      <c r="ADT615" s="263"/>
      <c r="ADU615" s="263"/>
      <c r="ADV615" s="263"/>
      <c r="ADW615" s="263"/>
      <c r="ADX615" s="263"/>
      <c r="ADY615" s="263"/>
      <c r="ADZ615" s="263"/>
      <c r="AEA615" s="263"/>
      <c r="AEB615" s="263"/>
      <c r="AEC615" s="263"/>
      <c r="AED615" s="263"/>
      <c r="AEE615" s="263"/>
      <c r="AEF615" s="263"/>
      <c r="AEG615" s="263"/>
      <c r="AEH615" s="263"/>
      <c r="AEI615" s="263"/>
      <c r="AEJ615" s="263"/>
      <c r="AEK615" s="263"/>
      <c r="AEL615" s="263"/>
      <c r="AEM615" s="263"/>
      <c r="AEN615" s="263"/>
      <c r="AEO615" s="263"/>
      <c r="AEP615" s="263"/>
      <c r="AEQ615" s="263"/>
      <c r="AER615" s="263"/>
      <c r="AES615" s="263"/>
      <c r="AET615" s="263"/>
      <c r="AEU615" s="263"/>
      <c r="AEV615" s="263"/>
      <c r="AEW615" s="263"/>
      <c r="AEX615" s="263"/>
      <c r="AEY615" s="263"/>
      <c r="AEZ615" s="263"/>
      <c r="AFA615" s="263"/>
      <c r="AFB615" s="263"/>
      <c r="AFC615" s="263"/>
      <c r="AFD615" s="263"/>
      <c r="AFE615" s="263"/>
      <c r="AFF615" s="263"/>
      <c r="AFG615" s="263"/>
      <c r="AFH615" s="263"/>
      <c r="AFI615" s="263"/>
      <c r="AFJ615" s="263"/>
      <c r="AFK615" s="263"/>
      <c r="AFL615" s="263"/>
      <c r="AFM615" s="263"/>
      <c r="AFN615" s="263"/>
      <c r="AFO615" s="263"/>
      <c r="AFP615" s="263"/>
      <c r="AFQ615" s="263"/>
      <c r="AFR615" s="263"/>
      <c r="AFS615" s="263"/>
      <c r="AFT615" s="263"/>
      <c r="AFU615" s="263"/>
      <c r="AFV615" s="263"/>
      <c r="AFW615" s="263"/>
      <c r="AFX615" s="263"/>
      <c r="AFY615" s="263"/>
      <c r="AFZ615" s="263"/>
      <c r="AGA615" s="263"/>
      <c r="AGB615" s="263"/>
      <c r="AGC615" s="263"/>
      <c r="AGD615" s="263"/>
      <c r="AGE615" s="263"/>
      <c r="AGF615" s="263"/>
      <c r="AGG615" s="263"/>
      <c r="AGH615" s="263"/>
      <c r="AGI615" s="263"/>
      <c r="AGJ615" s="263"/>
      <c r="AGK615" s="263"/>
      <c r="AGL615" s="263"/>
      <c r="AGM615" s="263"/>
      <c r="AGN615" s="263"/>
      <c r="AGO615" s="263"/>
      <c r="AGP615" s="263"/>
      <c r="AGQ615" s="263"/>
      <c r="AGR615" s="263"/>
      <c r="AGS615" s="263"/>
      <c r="AGT615" s="263"/>
      <c r="AGU615" s="263"/>
      <c r="AGV615" s="263"/>
      <c r="AGW615" s="263"/>
      <c r="AGX615" s="263"/>
      <c r="AGY615" s="263"/>
      <c r="AGZ615" s="263"/>
      <c r="AHA615" s="263"/>
      <c r="AHB615" s="263"/>
      <c r="AHC615" s="263"/>
      <c r="AHD615" s="263"/>
      <c r="AHE615" s="263"/>
      <c r="AHF615" s="263"/>
      <c r="AHG615" s="263"/>
      <c r="AHH615" s="263"/>
      <c r="AHI615" s="263"/>
      <c r="AHJ615" s="263"/>
      <c r="AHK615" s="263"/>
      <c r="AHL615" s="263"/>
      <c r="AHM615" s="263"/>
      <c r="AHN615" s="263"/>
      <c r="AHO615" s="263"/>
      <c r="AHP615" s="263"/>
      <c r="AHQ615" s="263"/>
      <c r="AHR615" s="263"/>
      <c r="AHS615" s="263"/>
      <c r="AHT615" s="263"/>
      <c r="AHU615" s="263"/>
      <c r="AHV615" s="263"/>
      <c r="AHW615" s="263"/>
      <c r="AHX615" s="263"/>
      <c r="AHY615" s="263"/>
      <c r="AHZ615" s="263"/>
      <c r="AIA615" s="263"/>
      <c r="AIB615" s="263"/>
      <c r="AIC615" s="263"/>
      <c r="AID615" s="263"/>
      <c r="AIE615" s="263"/>
      <c r="AIF615" s="263"/>
      <c r="AIG615" s="263"/>
      <c r="AIH615" s="263"/>
      <c r="AII615" s="263"/>
      <c r="AIJ615" s="263"/>
      <c r="AIK615" s="263"/>
      <c r="AIL615" s="263"/>
      <c r="AIM615" s="263"/>
      <c r="AIN615" s="263"/>
      <c r="AIO615" s="263"/>
      <c r="AIP615" s="263"/>
      <c r="AIQ615" s="263"/>
      <c r="AIR615" s="263"/>
      <c r="AIS615" s="263"/>
      <c r="AIT615" s="263"/>
      <c r="AIU615" s="263"/>
      <c r="AIV615" s="263"/>
      <c r="AIW615" s="263"/>
      <c r="AIX615" s="263"/>
      <c r="AIY615" s="263"/>
      <c r="AIZ615" s="263"/>
      <c r="AJA615" s="263"/>
      <c r="AJB615" s="263"/>
      <c r="AJC615" s="263"/>
      <c r="AJD615" s="263"/>
      <c r="AJE615" s="263"/>
      <c r="AJF615" s="263"/>
      <c r="AJG615" s="263"/>
      <c r="AJH615" s="263"/>
      <c r="AJI615" s="263"/>
      <c r="AJJ615" s="263"/>
      <c r="AJK615" s="263"/>
      <c r="AJL615" s="263"/>
      <c r="AJM615" s="263"/>
      <c r="AJN615" s="263"/>
      <c r="AJO615" s="263"/>
      <c r="AJP615" s="263"/>
      <c r="AJQ615" s="263"/>
      <c r="AJR615" s="263"/>
      <c r="AJS615" s="263"/>
      <c r="AJT615" s="263"/>
      <c r="AJU615" s="263"/>
      <c r="AJV615" s="263"/>
      <c r="AJW615" s="263"/>
      <c r="AJX615" s="263"/>
      <c r="AJY615" s="263"/>
      <c r="AJZ615" s="263"/>
      <c r="AKA615" s="263"/>
      <c r="AKB615" s="263"/>
      <c r="AKC615" s="263"/>
      <c r="AKD615" s="263"/>
      <c r="AKE615" s="263"/>
      <c r="AKF615" s="263"/>
      <c r="AKG615" s="263"/>
      <c r="AKH615" s="263"/>
      <c r="AKI615" s="263"/>
      <c r="AKJ615" s="263"/>
      <c r="AKK615" s="263"/>
      <c r="AKL615" s="263"/>
      <c r="AKM615" s="263"/>
      <c r="AKN615" s="263"/>
      <c r="AKO615" s="263"/>
      <c r="AKP615" s="263"/>
      <c r="AKQ615" s="263"/>
      <c r="AKR615" s="263"/>
      <c r="AKS615" s="263"/>
      <c r="AKT615" s="263"/>
      <c r="AKU615" s="263"/>
      <c r="AKV615" s="263"/>
      <c r="AKW615" s="263"/>
      <c r="AKX615" s="263"/>
      <c r="AKY615" s="263"/>
      <c r="AKZ615" s="263"/>
      <c r="ALA615" s="263"/>
      <c r="ALB615" s="263"/>
      <c r="ALC615" s="263"/>
      <c r="ALD615" s="263"/>
      <c r="ALE615" s="263"/>
      <c r="ALF615" s="263"/>
      <c r="ALG615" s="263"/>
      <c r="ALH615" s="263"/>
      <c r="ALI615" s="263"/>
      <c r="ALJ615" s="263"/>
      <c r="ALK615" s="263"/>
      <c r="ALL615" s="263"/>
      <c r="ALM615" s="263"/>
      <c r="ALN615" s="263"/>
      <c r="ALO615" s="263"/>
      <c r="ALP615" s="263"/>
      <c r="ALQ615" s="263"/>
      <c r="ALR615" s="263"/>
      <c r="ALS615" s="263"/>
      <c r="ALT615" s="263"/>
      <c r="ALU615" s="263"/>
      <c r="ALV615" s="263"/>
      <c r="ALW615" s="263"/>
      <c r="ALX615" s="263"/>
      <c r="ALY615" s="263"/>
      <c r="ALZ615" s="263"/>
      <c r="AMA615" s="263"/>
      <c r="AMB615" s="263"/>
      <c r="AMC615" s="263"/>
      <c r="AMD615" s="263"/>
      <c r="AME615" s="263"/>
      <c r="AMF615" s="263"/>
      <c r="AMG615" s="263"/>
      <c r="AMH615" s="263"/>
      <c r="AMI615" s="263"/>
      <c r="AMJ615" s="263"/>
      <c r="AMK615" s="263"/>
      <c r="AML615" s="263"/>
      <c r="AMM615" s="263"/>
      <c r="AMN615" s="263"/>
      <c r="AMO615" s="263"/>
      <c r="AMP615" s="263"/>
      <c r="AMQ615" s="263"/>
      <c r="AMR615" s="263"/>
      <c r="AMS615" s="263"/>
      <c r="AMT615" s="263"/>
      <c r="AMU615" s="263"/>
      <c r="AMV615" s="263"/>
      <c r="AMW615" s="263"/>
      <c r="AMX615" s="263"/>
      <c r="AMY615" s="263"/>
      <c r="AMZ615" s="263"/>
      <c r="ANA615" s="263"/>
      <c r="ANB615" s="263"/>
      <c r="ANC615" s="263"/>
      <c r="AND615" s="263"/>
      <c r="ANE615" s="263"/>
      <c r="ANF615" s="263"/>
      <c r="ANG615" s="263"/>
      <c r="ANH615" s="263"/>
      <c r="ANI615" s="263"/>
      <c r="ANJ615" s="263"/>
      <c r="ANK615" s="263"/>
      <c r="ANL615" s="263"/>
      <c r="ANM615" s="263"/>
      <c r="ANN615" s="263"/>
      <c r="ANO615" s="263"/>
      <c r="ANP615" s="263"/>
      <c r="ANQ615" s="263"/>
      <c r="ANR615" s="263"/>
      <c r="ANS615" s="263"/>
      <c r="ANT615" s="263"/>
      <c r="ANU615" s="263"/>
      <c r="ANV615" s="263"/>
      <c r="ANW615" s="263"/>
      <c r="ANX615" s="263"/>
      <c r="ANY615" s="263"/>
      <c r="ANZ615" s="263"/>
      <c r="AOA615" s="263"/>
      <c r="AOB615" s="263"/>
      <c r="AOC615" s="263"/>
      <c r="AOD615" s="263"/>
      <c r="AOE615" s="263"/>
      <c r="AOF615" s="263"/>
      <c r="AOG615" s="263"/>
      <c r="AOH615" s="263"/>
      <c r="AOI615" s="263"/>
      <c r="AOJ615" s="263"/>
      <c r="AOK615" s="263"/>
      <c r="AOL615" s="263"/>
      <c r="AOM615" s="263"/>
      <c r="AON615" s="263"/>
      <c r="AOO615" s="263"/>
      <c r="AOP615" s="263"/>
      <c r="AOQ615" s="263"/>
      <c r="AOR615" s="263"/>
      <c r="AOS615" s="263"/>
      <c r="AOT615" s="263"/>
      <c r="AOU615" s="263"/>
    </row>
    <row r="616" spans="1:1087" s="264" customFormat="1">
      <c r="A616" s="332"/>
      <c r="B616" s="328"/>
      <c r="C616" s="292"/>
      <c r="D616" s="292"/>
      <c r="E616" s="292"/>
      <c r="F616" s="333"/>
      <c r="G616" s="334"/>
      <c r="H616" s="334"/>
      <c r="I616" s="335"/>
      <c r="J616" s="292"/>
      <c r="K616" s="336"/>
      <c r="L616" s="292"/>
      <c r="N616" s="263"/>
      <c r="O616" s="263"/>
      <c r="P616" s="263"/>
      <c r="Q616" s="263"/>
      <c r="R616" s="263"/>
      <c r="S616" s="263"/>
      <c r="T616" s="263"/>
      <c r="U616" s="263"/>
      <c r="V616" s="263"/>
      <c r="W616" s="263"/>
      <c r="X616" s="263"/>
      <c r="Y616" s="263"/>
      <c r="Z616" s="263"/>
      <c r="AA616" s="263"/>
      <c r="AB616" s="263"/>
      <c r="AC616" s="263"/>
      <c r="AD616" s="263"/>
      <c r="AE616" s="263"/>
      <c r="AF616" s="263"/>
      <c r="AG616" s="263"/>
      <c r="AH616" s="263"/>
      <c r="AI616" s="263"/>
      <c r="AJ616" s="263"/>
      <c r="AK616" s="263"/>
      <c r="AL616" s="263"/>
      <c r="AM616" s="263"/>
      <c r="AN616" s="263"/>
      <c r="AO616" s="263"/>
      <c r="AP616" s="263"/>
      <c r="AQ616" s="263"/>
      <c r="AR616" s="263"/>
      <c r="AS616" s="263"/>
      <c r="AT616" s="263"/>
      <c r="AU616" s="263"/>
      <c r="AV616" s="263"/>
      <c r="AW616" s="263"/>
      <c r="AX616" s="263"/>
      <c r="AY616" s="263"/>
      <c r="AZ616" s="263"/>
      <c r="BA616" s="263"/>
      <c r="BB616" s="263"/>
      <c r="BC616" s="263"/>
      <c r="BD616" s="263"/>
      <c r="BE616" s="263"/>
      <c r="BF616" s="263"/>
      <c r="BG616" s="263"/>
      <c r="BH616" s="263"/>
      <c r="BI616" s="263"/>
      <c r="BJ616" s="263"/>
      <c r="BK616" s="263"/>
      <c r="BL616" s="263"/>
      <c r="BM616" s="263"/>
      <c r="BN616" s="263"/>
      <c r="BO616" s="263"/>
      <c r="BP616" s="263"/>
      <c r="BQ616" s="263"/>
      <c r="BR616" s="263"/>
      <c r="BS616" s="263"/>
      <c r="BT616" s="263"/>
      <c r="BU616" s="263"/>
      <c r="BV616" s="263"/>
      <c r="BW616" s="263"/>
      <c r="BX616" s="263"/>
      <c r="BY616" s="263"/>
      <c r="BZ616" s="263"/>
      <c r="CA616" s="263"/>
      <c r="CB616" s="263"/>
      <c r="CC616" s="263"/>
      <c r="CD616" s="263"/>
      <c r="CE616" s="263"/>
      <c r="CF616" s="263"/>
      <c r="CG616" s="263"/>
      <c r="CH616" s="263"/>
      <c r="CI616" s="263"/>
      <c r="CJ616" s="263"/>
      <c r="CK616" s="263"/>
      <c r="CL616" s="263"/>
      <c r="CM616" s="263"/>
      <c r="CN616" s="263"/>
      <c r="CO616" s="263"/>
      <c r="CP616" s="263"/>
      <c r="CQ616" s="263"/>
      <c r="CR616" s="263"/>
      <c r="CS616" s="263"/>
      <c r="CT616" s="263"/>
      <c r="CU616" s="263"/>
      <c r="CV616" s="263"/>
      <c r="CW616" s="263"/>
      <c r="CX616" s="263"/>
      <c r="CY616" s="263"/>
      <c r="CZ616" s="263"/>
      <c r="DA616" s="263"/>
      <c r="DB616" s="263"/>
      <c r="DC616" s="263"/>
      <c r="DD616" s="263"/>
      <c r="DE616" s="263"/>
      <c r="DF616" s="263"/>
      <c r="DG616" s="263"/>
      <c r="DH616" s="263"/>
      <c r="DI616" s="263"/>
      <c r="DJ616" s="263"/>
      <c r="DK616" s="263"/>
      <c r="DL616" s="263"/>
      <c r="DM616" s="263"/>
      <c r="DN616" s="263"/>
      <c r="DO616" s="263"/>
      <c r="DP616" s="263"/>
      <c r="DQ616" s="263"/>
      <c r="DR616" s="263"/>
      <c r="DS616" s="263"/>
      <c r="DT616" s="263"/>
      <c r="DU616" s="263"/>
      <c r="DV616" s="263"/>
      <c r="DW616" s="263"/>
      <c r="DX616" s="263"/>
      <c r="DY616" s="263"/>
      <c r="DZ616" s="263"/>
      <c r="EA616" s="263"/>
      <c r="EB616" s="263"/>
      <c r="EC616" s="263"/>
      <c r="ED616" s="263"/>
      <c r="EE616" s="263"/>
      <c r="EF616" s="263"/>
      <c r="EG616" s="263"/>
      <c r="EH616" s="263"/>
      <c r="EI616" s="263"/>
      <c r="EJ616" s="263"/>
      <c r="EK616" s="263"/>
      <c r="EL616" s="263"/>
      <c r="EM616" s="263"/>
      <c r="EN616" s="263"/>
      <c r="EO616" s="263"/>
      <c r="EP616" s="263"/>
      <c r="EQ616" s="263"/>
      <c r="ER616" s="263"/>
      <c r="ES616" s="263"/>
      <c r="ET616" s="263"/>
      <c r="EU616" s="263"/>
      <c r="EV616" s="263"/>
      <c r="EW616" s="263"/>
      <c r="EX616" s="263"/>
      <c r="EY616" s="263"/>
      <c r="EZ616" s="263"/>
      <c r="FA616" s="263"/>
      <c r="FB616" s="263"/>
      <c r="FC616" s="263"/>
      <c r="FD616" s="263"/>
      <c r="FE616" s="263"/>
      <c r="FF616" s="263"/>
      <c r="FG616" s="263"/>
      <c r="FH616" s="263"/>
      <c r="FI616" s="263"/>
      <c r="FJ616" s="263"/>
      <c r="FK616" s="263"/>
      <c r="FL616" s="263"/>
      <c r="FM616" s="263"/>
      <c r="FN616" s="263"/>
      <c r="FO616" s="263"/>
      <c r="FP616" s="263"/>
      <c r="FQ616" s="263"/>
      <c r="FR616" s="263"/>
      <c r="FS616" s="263"/>
      <c r="FT616" s="263"/>
      <c r="FU616" s="263"/>
      <c r="FV616" s="263"/>
      <c r="FW616" s="263"/>
      <c r="FX616" s="263"/>
      <c r="FY616" s="263"/>
      <c r="FZ616" s="263"/>
      <c r="GA616" s="263"/>
      <c r="GB616" s="263"/>
      <c r="GC616" s="263"/>
      <c r="GD616" s="263"/>
      <c r="GE616" s="263"/>
      <c r="GF616" s="263"/>
      <c r="GG616" s="263"/>
      <c r="GH616" s="263"/>
      <c r="GI616" s="263"/>
      <c r="GJ616" s="263"/>
      <c r="GK616" s="263"/>
      <c r="GL616" s="263"/>
      <c r="GM616" s="263"/>
      <c r="GN616" s="263"/>
      <c r="GO616" s="263"/>
      <c r="GP616" s="263"/>
      <c r="GQ616" s="263"/>
      <c r="GR616" s="263"/>
      <c r="GS616" s="263"/>
      <c r="GT616" s="263"/>
      <c r="GU616" s="263"/>
      <c r="GV616" s="263"/>
      <c r="GW616" s="263"/>
      <c r="GX616" s="263"/>
      <c r="GY616" s="263"/>
      <c r="GZ616" s="263"/>
      <c r="HA616" s="263"/>
      <c r="HB616" s="263"/>
      <c r="HC616" s="263"/>
      <c r="HD616" s="263"/>
      <c r="HE616" s="263"/>
      <c r="HF616" s="263"/>
      <c r="HG616" s="263"/>
      <c r="HH616" s="263"/>
      <c r="HI616" s="263"/>
      <c r="HJ616" s="263"/>
      <c r="HK616" s="263"/>
      <c r="HL616" s="263"/>
      <c r="HM616" s="263"/>
      <c r="HN616" s="263"/>
      <c r="HO616" s="263"/>
      <c r="HP616" s="263"/>
      <c r="HQ616" s="263"/>
      <c r="HR616" s="263"/>
      <c r="HS616" s="263"/>
      <c r="HT616" s="263"/>
      <c r="HU616" s="263"/>
      <c r="HV616" s="263"/>
      <c r="HW616" s="263"/>
      <c r="HX616" s="263"/>
      <c r="HY616" s="263"/>
      <c r="HZ616" s="263"/>
      <c r="IA616" s="263"/>
      <c r="IB616" s="263"/>
      <c r="IC616" s="263"/>
      <c r="ID616" s="263"/>
      <c r="IE616" s="263"/>
      <c r="IF616" s="263"/>
      <c r="IG616" s="263"/>
      <c r="IH616" s="263"/>
      <c r="II616" s="263"/>
      <c r="IJ616" s="263"/>
      <c r="IK616" s="263"/>
      <c r="IL616" s="263"/>
      <c r="IM616" s="263"/>
      <c r="IN616" s="263"/>
      <c r="IO616" s="263"/>
      <c r="IP616" s="263"/>
      <c r="IQ616" s="263"/>
      <c r="IR616" s="263"/>
      <c r="IS616" s="263"/>
      <c r="IT616" s="263"/>
      <c r="IU616" s="263"/>
      <c r="IV616" s="263"/>
      <c r="IW616" s="263"/>
      <c r="IX616" s="263"/>
      <c r="IY616" s="263"/>
      <c r="IZ616" s="263"/>
      <c r="JA616" s="263"/>
      <c r="JB616" s="263"/>
      <c r="JC616" s="263"/>
      <c r="JD616" s="263"/>
      <c r="JE616" s="263"/>
      <c r="JF616" s="263"/>
      <c r="JG616" s="263"/>
      <c r="JH616" s="263"/>
      <c r="JI616" s="263"/>
      <c r="JJ616" s="263"/>
      <c r="JK616" s="263"/>
      <c r="JL616" s="263"/>
      <c r="JM616" s="263"/>
      <c r="JN616" s="263"/>
      <c r="JO616" s="263"/>
      <c r="JP616" s="263"/>
      <c r="JQ616" s="263"/>
      <c r="JR616" s="263"/>
      <c r="JS616" s="263"/>
      <c r="JT616" s="263"/>
      <c r="JU616" s="263"/>
      <c r="JV616" s="263"/>
      <c r="JW616" s="263"/>
      <c r="JX616" s="263"/>
      <c r="JY616" s="263"/>
      <c r="JZ616" s="263"/>
      <c r="KA616" s="263"/>
      <c r="KB616" s="263"/>
      <c r="KC616" s="263"/>
      <c r="KD616" s="263"/>
      <c r="KE616" s="263"/>
      <c r="KF616" s="263"/>
      <c r="KG616" s="263"/>
      <c r="KH616" s="263"/>
      <c r="KI616" s="263"/>
      <c r="KJ616" s="263"/>
      <c r="KK616" s="263"/>
      <c r="KL616" s="263"/>
      <c r="KM616" s="263"/>
      <c r="KN616" s="263"/>
      <c r="KO616" s="263"/>
      <c r="KP616" s="263"/>
      <c r="KQ616" s="263"/>
      <c r="KR616" s="263"/>
      <c r="KS616" s="263"/>
      <c r="KT616" s="263"/>
      <c r="KU616" s="263"/>
      <c r="KV616" s="263"/>
      <c r="KW616" s="263"/>
      <c r="KX616" s="263"/>
      <c r="KY616" s="263"/>
      <c r="KZ616" s="263"/>
      <c r="LA616" s="263"/>
      <c r="LB616" s="263"/>
      <c r="LC616" s="263"/>
      <c r="LD616" s="263"/>
      <c r="LE616" s="263"/>
      <c r="LF616" s="263"/>
      <c r="LG616" s="263"/>
      <c r="LH616" s="263"/>
      <c r="LI616" s="263"/>
      <c r="LJ616" s="263"/>
      <c r="LK616" s="263"/>
      <c r="LL616" s="263"/>
      <c r="LM616" s="263"/>
      <c r="LN616" s="263"/>
      <c r="LO616" s="263"/>
      <c r="LP616" s="263"/>
      <c r="LQ616" s="263"/>
      <c r="LR616" s="263"/>
      <c r="LS616" s="263"/>
      <c r="LT616" s="263"/>
      <c r="LU616" s="263"/>
      <c r="LV616" s="263"/>
      <c r="LW616" s="263"/>
      <c r="LX616" s="263"/>
      <c r="LY616" s="263"/>
      <c r="LZ616" s="263"/>
      <c r="MA616" s="263"/>
      <c r="MB616" s="263"/>
      <c r="MC616" s="263"/>
      <c r="MD616" s="263"/>
      <c r="ME616" s="263"/>
      <c r="MF616" s="263"/>
      <c r="MG616" s="263"/>
      <c r="MH616" s="263"/>
      <c r="MI616" s="263"/>
      <c r="MJ616" s="263"/>
      <c r="MK616" s="263"/>
      <c r="ML616" s="263"/>
      <c r="MM616" s="263"/>
      <c r="MN616" s="263"/>
      <c r="MO616" s="263"/>
      <c r="MP616" s="263"/>
      <c r="MQ616" s="263"/>
      <c r="MR616" s="263"/>
      <c r="MS616" s="263"/>
      <c r="MT616" s="263"/>
      <c r="MU616" s="263"/>
      <c r="MV616" s="263"/>
      <c r="MW616" s="263"/>
      <c r="MX616" s="263"/>
      <c r="MY616" s="263"/>
      <c r="MZ616" s="263"/>
      <c r="NA616" s="263"/>
      <c r="NB616" s="263"/>
      <c r="NC616" s="263"/>
      <c r="ND616" s="263"/>
      <c r="NE616" s="263"/>
      <c r="NF616" s="263"/>
      <c r="NG616" s="263"/>
      <c r="NH616" s="263"/>
      <c r="NI616" s="263"/>
      <c r="NJ616" s="263"/>
      <c r="NK616" s="263"/>
      <c r="NL616" s="263"/>
      <c r="NM616" s="263"/>
      <c r="NN616" s="263"/>
      <c r="NO616" s="263"/>
      <c r="NP616" s="263"/>
      <c r="NQ616" s="263"/>
      <c r="NR616" s="263"/>
      <c r="NS616" s="263"/>
      <c r="NT616" s="263"/>
      <c r="NU616" s="263"/>
      <c r="NV616" s="263"/>
      <c r="NW616" s="263"/>
      <c r="NX616" s="263"/>
      <c r="NY616" s="263"/>
      <c r="NZ616" s="263"/>
      <c r="OA616" s="263"/>
      <c r="OB616" s="263"/>
      <c r="OC616" s="263"/>
      <c r="OD616" s="263"/>
      <c r="OE616" s="263"/>
      <c r="OF616" s="263"/>
      <c r="OG616" s="263"/>
      <c r="OH616" s="263"/>
      <c r="OI616" s="263"/>
      <c r="OJ616" s="263"/>
      <c r="OK616" s="263"/>
      <c r="OL616" s="263"/>
      <c r="OM616" s="263"/>
      <c r="ON616" s="263"/>
      <c r="OO616" s="263"/>
      <c r="OP616" s="263"/>
      <c r="OQ616" s="263"/>
      <c r="OR616" s="263"/>
      <c r="OS616" s="263"/>
      <c r="OT616" s="263"/>
      <c r="OU616" s="263"/>
      <c r="OV616" s="263"/>
      <c r="OW616" s="263"/>
      <c r="OX616" s="263"/>
      <c r="OY616" s="263"/>
      <c r="OZ616" s="263"/>
      <c r="PA616" s="263"/>
      <c r="PB616" s="263"/>
      <c r="PC616" s="263"/>
      <c r="PD616" s="263"/>
      <c r="PE616" s="263"/>
      <c r="PF616" s="263"/>
      <c r="PG616" s="263"/>
      <c r="PH616" s="263"/>
      <c r="PI616" s="263"/>
      <c r="PJ616" s="263"/>
      <c r="PK616" s="263"/>
      <c r="PL616" s="263"/>
      <c r="PM616" s="263"/>
      <c r="PN616" s="263"/>
      <c r="PO616" s="263"/>
      <c r="PP616" s="263"/>
      <c r="PQ616" s="263"/>
      <c r="PR616" s="263"/>
      <c r="PS616" s="263"/>
      <c r="PT616" s="263"/>
      <c r="PU616" s="263"/>
      <c r="PV616" s="263"/>
      <c r="PW616" s="263"/>
      <c r="PX616" s="263"/>
      <c r="PY616" s="263"/>
      <c r="PZ616" s="263"/>
      <c r="QA616" s="263"/>
      <c r="QB616" s="263"/>
      <c r="QC616" s="263"/>
      <c r="QD616" s="263"/>
      <c r="QE616" s="263"/>
      <c r="QF616" s="263"/>
      <c r="QG616" s="263"/>
      <c r="QH616" s="263"/>
      <c r="QI616" s="263"/>
      <c r="QJ616" s="263"/>
      <c r="QK616" s="263"/>
      <c r="QL616" s="263"/>
      <c r="QM616" s="263"/>
      <c r="QN616" s="263"/>
      <c r="QO616" s="263"/>
      <c r="QP616" s="263"/>
      <c r="QQ616" s="263"/>
      <c r="QR616" s="263"/>
      <c r="QS616" s="263"/>
      <c r="QT616" s="263"/>
      <c r="QU616" s="263"/>
      <c r="QV616" s="263"/>
      <c r="QW616" s="263"/>
      <c r="QX616" s="263"/>
      <c r="QY616" s="263"/>
      <c r="QZ616" s="263"/>
      <c r="RA616" s="263"/>
      <c r="RB616" s="263"/>
      <c r="RC616" s="263"/>
      <c r="RD616" s="263"/>
      <c r="RE616" s="263"/>
      <c r="RF616" s="263"/>
      <c r="RG616" s="263"/>
      <c r="RH616" s="263"/>
      <c r="RI616" s="263"/>
      <c r="RJ616" s="263"/>
      <c r="RK616" s="263"/>
      <c r="RL616" s="263"/>
      <c r="RM616" s="263"/>
      <c r="RN616" s="263"/>
      <c r="RO616" s="263"/>
      <c r="RP616" s="263"/>
      <c r="RQ616" s="263"/>
      <c r="RR616" s="263"/>
      <c r="RS616" s="263"/>
      <c r="RT616" s="263"/>
      <c r="RU616" s="263"/>
      <c r="RV616" s="263"/>
      <c r="RW616" s="263"/>
      <c r="RX616" s="263"/>
      <c r="RY616" s="263"/>
      <c r="RZ616" s="263"/>
      <c r="SA616" s="263"/>
      <c r="SB616" s="263"/>
      <c r="SC616" s="263"/>
      <c r="SD616" s="263"/>
      <c r="SE616" s="263"/>
      <c r="SF616" s="263"/>
      <c r="SG616" s="263"/>
      <c r="SH616" s="263"/>
      <c r="SI616" s="263"/>
      <c r="SJ616" s="263"/>
      <c r="SK616" s="263"/>
      <c r="SL616" s="263"/>
      <c r="SM616" s="263"/>
      <c r="SN616" s="263"/>
      <c r="SO616" s="263"/>
      <c r="SP616" s="263"/>
      <c r="SQ616" s="263"/>
      <c r="SR616" s="263"/>
      <c r="SS616" s="263"/>
      <c r="ST616" s="263"/>
      <c r="SU616" s="263"/>
      <c r="SV616" s="263"/>
      <c r="SW616" s="263"/>
      <c r="SX616" s="263"/>
      <c r="SY616" s="263"/>
      <c r="SZ616" s="263"/>
      <c r="TA616" s="263"/>
      <c r="TB616" s="263"/>
      <c r="TC616" s="263"/>
      <c r="TD616" s="263"/>
      <c r="TE616" s="263"/>
      <c r="TF616" s="263"/>
      <c r="TG616" s="263"/>
      <c r="TH616" s="263"/>
      <c r="TI616" s="263"/>
      <c r="TJ616" s="263"/>
      <c r="TK616" s="263"/>
      <c r="TL616" s="263"/>
      <c r="TM616" s="263"/>
      <c r="TN616" s="263"/>
      <c r="TO616" s="263"/>
      <c r="TP616" s="263"/>
      <c r="TQ616" s="263"/>
      <c r="TR616" s="263"/>
      <c r="TS616" s="263"/>
      <c r="TT616" s="263"/>
      <c r="TU616" s="263"/>
      <c r="TV616" s="263"/>
      <c r="TW616" s="263"/>
      <c r="TX616" s="263"/>
      <c r="TY616" s="263"/>
      <c r="TZ616" s="263"/>
      <c r="UA616" s="263"/>
      <c r="UB616" s="263"/>
      <c r="UC616" s="263"/>
      <c r="UD616" s="263"/>
      <c r="UE616" s="263"/>
      <c r="UF616" s="263"/>
      <c r="UG616" s="263"/>
      <c r="UH616" s="263"/>
      <c r="UI616" s="263"/>
      <c r="UJ616" s="263"/>
      <c r="UK616" s="263"/>
      <c r="UL616" s="263"/>
      <c r="UM616" s="263"/>
      <c r="UN616" s="263"/>
      <c r="UO616" s="263"/>
      <c r="UP616" s="263"/>
      <c r="UQ616" s="263"/>
      <c r="UR616" s="263"/>
      <c r="US616" s="263"/>
      <c r="UT616" s="263"/>
      <c r="UU616" s="263"/>
      <c r="UV616" s="263"/>
      <c r="UW616" s="263"/>
      <c r="UX616" s="263"/>
      <c r="UY616" s="263"/>
      <c r="UZ616" s="263"/>
      <c r="VA616" s="263"/>
      <c r="VB616" s="263"/>
      <c r="VC616" s="263"/>
      <c r="VD616" s="263"/>
      <c r="VE616" s="263"/>
      <c r="VF616" s="263"/>
      <c r="VG616" s="263"/>
      <c r="VH616" s="263"/>
      <c r="VI616" s="263"/>
      <c r="VJ616" s="263"/>
      <c r="VK616" s="263"/>
      <c r="VL616" s="263"/>
      <c r="VM616" s="263"/>
      <c r="VN616" s="263"/>
      <c r="VO616" s="263"/>
      <c r="VP616" s="263"/>
      <c r="VQ616" s="263"/>
      <c r="VR616" s="263"/>
      <c r="VS616" s="263"/>
      <c r="VT616" s="263"/>
      <c r="VU616" s="263"/>
      <c r="VV616" s="263"/>
      <c r="VW616" s="263"/>
      <c r="VX616" s="263"/>
      <c r="VY616" s="263"/>
      <c r="VZ616" s="263"/>
      <c r="WA616" s="263"/>
      <c r="WB616" s="263"/>
      <c r="WC616" s="263"/>
      <c r="WD616" s="263"/>
      <c r="WE616" s="263"/>
      <c r="WF616" s="263"/>
      <c r="WG616" s="263"/>
      <c r="WH616" s="263"/>
      <c r="WI616" s="263"/>
      <c r="WJ616" s="263"/>
      <c r="WK616" s="263"/>
      <c r="WL616" s="263"/>
      <c r="WM616" s="263"/>
      <c r="WN616" s="263"/>
      <c r="WO616" s="263"/>
      <c r="WP616" s="263"/>
      <c r="WQ616" s="263"/>
      <c r="WR616" s="263"/>
      <c r="WS616" s="263"/>
      <c r="WT616" s="263"/>
      <c r="WU616" s="263"/>
      <c r="WV616" s="263"/>
      <c r="WW616" s="263"/>
      <c r="WX616" s="263"/>
      <c r="WY616" s="263"/>
      <c r="WZ616" s="263"/>
      <c r="XA616" s="263"/>
      <c r="XB616" s="263"/>
      <c r="XC616" s="263"/>
      <c r="XD616" s="263"/>
      <c r="XE616" s="263"/>
      <c r="XF616" s="263"/>
      <c r="XG616" s="263"/>
      <c r="XH616" s="263"/>
      <c r="XI616" s="263"/>
      <c r="XJ616" s="263"/>
      <c r="XK616" s="263"/>
      <c r="XL616" s="263"/>
      <c r="XM616" s="263"/>
      <c r="XN616" s="263"/>
      <c r="XO616" s="263"/>
      <c r="XP616" s="263"/>
      <c r="XQ616" s="263"/>
      <c r="XR616" s="263"/>
      <c r="XS616" s="263"/>
      <c r="XT616" s="263"/>
      <c r="XU616" s="263"/>
      <c r="XV616" s="263"/>
      <c r="XW616" s="263"/>
      <c r="XX616" s="263"/>
      <c r="XY616" s="263"/>
      <c r="XZ616" s="263"/>
      <c r="YA616" s="263"/>
      <c r="YB616" s="263"/>
      <c r="YC616" s="263"/>
      <c r="YD616" s="263"/>
      <c r="YE616" s="263"/>
      <c r="YF616" s="263"/>
      <c r="YG616" s="263"/>
      <c r="YH616" s="263"/>
      <c r="YI616" s="263"/>
      <c r="YJ616" s="263"/>
      <c r="YK616" s="263"/>
      <c r="YL616" s="263"/>
      <c r="YM616" s="263"/>
      <c r="YN616" s="263"/>
      <c r="YO616" s="263"/>
      <c r="YP616" s="263"/>
      <c r="YQ616" s="263"/>
      <c r="YR616" s="263"/>
      <c r="YS616" s="263"/>
      <c r="YT616" s="263"/>
      <c r="YU616" s="263"/>
      <c r="YV616" s="263"/>
      <c r="YW616" s="263"/>
      <c r="YX616" s="263"/>
      <c r="YY616" s="263"/>
      <c r="YZ616" s="263"/>
      <c r="ZA616" s="263"/>
      <c r="ZB616" s="263"/>
      <c r="ZC616" s="263"/>
      <c r="ZD616" s="263"/>
      <c r="ZE616" s="263"/>
      <c r="ZF616" s="263"/>
      <c r="ZG616" s="263"/>
      <c r="ZH616" s="263"/>
      <c r="ZI616" s="263"/>
      <c r="ZJ616" s="263"/>
      <c r="ZK616" s="263"/>
      <c r="ZL616" s="263"/>
      <c r="ZM616" s="263"/>
      <c r="ZN616" s="263"/>
      <c r="ZO616" s="263"/>
      <c r="ZP616" s="263"/>
      <c r="ZQ616" s="263"/>
      <c r="ZR616" s="263"/>
      <c r="ZS616" s="263"/>
      <c r="ZT616" s="263"/>
      <c r="ZU616" s="263"/>
      <c r="ZV616" s="263"/>
      <c r="ZW616" s="263"/>
      <c r="ZX616" s="263"/>
      <c r="ZY616" s="263"/>
      <c r="ZZ616" s="263"/>
      <c r="AAA616" s="263"/>
      <c r="AAB616" s="263"/>
      <c r="AAC616" s="263"/>
      <c r="AAD616" s="263"/>
      <c r="AAE616" s="263"/>
      <c r="AAF616" s="263"/>
      <c r="AAG616" s="263"/>
      <c r="AAH616" s="263"/>
      <c r="AAI616" s="263"/>
      <c r="AAJ616" s="263"/>
      <c r="AAK616" s="263"/>
      <c r="AAL616" s="263"/>
      <c r="AAM616" s="263"/>
      <c r="AAN616" s="263"/>
      <c r="AAO616" s="263"/>
      <c r="AAP616" s="263"/>
      <c r="AAQ616" s="263"/>
      <c r="AAR616" s="263"/>
      <c r="AAS616" s="263"/>
      <c r="AAT616" s="263"/>
      <c r="AAU616" s="263"/>
      <c r="AAV616" s="263"/>
      <c r="AAW616" s="263"/>
      <c r="AAX616" s="263"/>
      <c r="AAY616" s="263"/>
      <c r="AAZ616" s="263"/>
      <c r="ABA616" s="263"/>
      <c r="ABB616" s="263"/>
      <c r="ABC616" s="263"/>
      <c r="ABD616" s="263"/>
      <c r="ABE616" s="263"/>
      <c r="ABF616" s="263"/>
      <c r="ABG616" s="263"/>
      <c r="ABH616" s="263"/>
      <c r="ABI616" s="263"/>
      <c r="ABJ616" s="263"/>
      <c r="ABK616" s="263"/>
      <c r="ABL616" s="263"/>
      <c r="ABM616" s="263"/>
      <c r="ABN616" s="263"/>
      <c r="ABO616" s="263"/>
      <c r="ABP616" s="263"/>
      <c r="ABQ616" s="263"/>
      <c r="ABR616" s="263"/>
      <c r="ABS616" s="263"/>
      <c r="ABT616" s="263"/>
      <c r="ABU616" s="263"/>
      <c r="ABV616" s="263"/>
      <c r="ABW616" s="263"/>
      <c r="ABX616" s="263"/>
      <c r="ABY616" s="263"/>
      <c r="ABZ616" s="263"/>
      <c r="ACA616" s="263"/>
      <c r="ACB616" s="263"/>
      <c r="ACC616" s="263"/>
      <c r="ACD616" s="263"/>
      <c r="ACE616" s="263"/>
      <c r="ACF616" s="263"/>
      <c r="ACG616" s="263"/>
      <c r="ACH616" s="263"/>
      <c r="ACI616" s="263"/>
      <c r="ACJ616" s="263"/>
      <c r="ACK616" s="263"/>
      <c r="ACL616" s="263"/>
      <c r="ACM616" s="263"/>
      <c r="ACN616" s="263"/>
      <c r="ACO616" s="263"/>
      <c r="ACP616" s="263"/>
      <c r="ACQ616" s="263"/>
      <c r="ACR616" s="263"/>
      <c r="ACS616" s="263"/>
      <c r="ACT616" s="263"/>
      <c r="ACU616" s="263"/>
      <c r="ACV616" s="263"/>
      <c r="ACW616" s="263"/>
      <c r="ACX616" s="263"/>
      <c r="ACY616" s="263"/>
      <c r="ACZ616" s="263"/>
      <c r="ADA616" s="263"/>
      <c r="ADB616" s="263"/>
      <c r="ADC616" s="263"/>
      <c r="ADD616" s="263"/>
      <c r="ADE616" s="263"/>
      <c r="ADF616" s="263"/>
      <c r="ADG616" s="263"/>
      <c r="ADH616" s="263"/>
      <c r="ADI616" s="263"/>
      <c r="ADJ616" s="263"/>
      <c r="ADK616" s="263"/>
      <c r="ADL616" s="263"/>
      <c r="ADM616" s="263"/>
      <c r="ADN616" s="263"/>
      <c r="ADO616" s="263"/>
      <c r="ADP616" s="263"/>
      <c r="ADQ616" s="263"/>
      <c r="ADR616" s="263"/>
      <c r="ADS616" s="263"/>
      <c r="ADT616" s="263"/>
      <c r="ADU616" s="263"/>
      <c r="ADV616" s="263"/>
      <c r="ADW616" s="263"/>
      <c r="ADX616" s="263"/>
      <c r="ADY616" s="263"/>
      <c r="ADZ616" s="263"/>
      <c r="AEA616" s="263"/>
      <c r="AEB616" s="263"/>
      <c r="AEC616" s="263"/>
      <c r="AED616" s="263"/>
      <c r="AEE616" s="263"/>
      <c r="AEF616" s="263"/>
      <c r="AEG616" s="263"/>
      <c r="AEH616" s="263"/>
      <c r="AEI616" s="263"/>
      <c r="AEJ616" s="263"/>
      <c r="AEK616" s="263"/>
      <c r="AEL616" s="263"/>
      <c r="AEM616" s="263"/>
      <c r="AEN616" s="263"/>
      <c r="AEO616" s="263"/>
      <c r="AEP616" s="263"/>
      <c r="AEQ616" s="263"/>
      <c r="AER616" s="263"/>
      <c r="AES616" s="263"/>
      <c r="AET616" s="263"/>
      <c r="AEU616" s="263"/>
      <c r="AEV616" s="263"/>
      <c r="AEW616" s="263"/>
      <c r="AEX616" s="263"/>
      <c r="AEY616" s="263"/>
      <c r="AEZ616" s="263"/>
      <c r="AFA616" s="263"/>
      <c r="AFB616" s="263"/>
      <c r="AFC616" s="263"/>
      <c r="AFD616" s="263"/>
      <c r="AFE616" s="263"/>
      <c r="AFF616" s="263"/>
      <c r="AFG616" s="263"/>
      <c r="AFH616" s="263"/>
      <c r="AFI616" s="263"/>
      <c r="AFJ616" s="263"/>
      <c r="AFK616" s="263"/>
      <c r="AFL616" s="263"/>
      <c r="AFM616" s="263"/>
      <c r="AFN616" s="263"/>
      <c r="AFO616" s="263"/>
      <c r="AFP616" s="263"/>
      <c r="AFQ616" s="263"/>
      <c r="AFR616" s="263"/>
      <c r="AFS616" s="263"/>
      <c r="AFT616" s="263"/>
      <c r="AFU616" s="263"/>
      <c r="AFV616" s="263"/>
      <c r="AFW616" s="263"/>
      <c r="AFX616" s="263"/>
      <c r="AFY616" s="263"/>
      <c r="AFZ616" s="263"/>
      <c r="AGA616" s="263"/>
      <c r="AGB616" s="263"/>
      <c r="AGC616" s="263"/>
      <c r="AGD616" s="263"/>
      <c r="AGE616" s="263"/>
      <c r="AGF616" s="263"/>
      <c r="AGG616" s="263"/>
      <c r="AGH616" s="263"/>
      <c r="AGI616" s="263"/>
      <c r="AGJ616" s="263"/>
      <c r="AGK616" s="263"/>
      <c r="AGL616" s="263"/>
      <c r="AGM616" s="263"/>
      <c r="AGN616" s="263"/>
      <c r="AGO616" s="263"/>
      <c r="AGP616" s="263"/>
      <c r="AGQ616" s="263"/>
      <c r="AGR616" s="263"/>
      <c r="AGS616" s="263"/>
      <c r="AGT616" s="263"/>
      <c r="AGU616" s="263"/>
      <c r="AGV616" s="263"/>
      <c r="AGW616" s="263"/>
      <c r="AGX616" s="263"/>
      <c r="AGY616" s="263"/>
      <c r="AGZ616" s="263"/>
      <c r="AHA616" s="263"/>
      <c r="AHB616" s="263"/>
      <c r="AHC616" s="263"/>
      <c r="AHD616" s="263"/>
      <c r="AHE616" s="263"/>
      <c r="AHF616" s="263"/>
      <c r="AHG616" s="263"/>
      <c r="AHH616" s="263"/>
      <c r="AHI616" s="263"/>
      <c r="AHJ616" s="263"/>
      <c r="AHK616" s="263"/>
      <c r="AHL616" s="263"/>
      <c r="AHM616" s="263"/>
      <c r="AHN616" s="263"/>
      <c r="AHO616" s="263"/>
      <c r="AHP616" s="263"/>
      <c r="AHQ616" s="263"/>
      <c r="AHR616" s="263"/>
      <c r="AHS616" s="263"/>
      <c r="AHT616" s="263"/>
      <c r="AHU616" s="263"/>
      <c r="AHV616" s="263"/>
      <c r="AHW616" s="263"/>
      <c r="AHX616" s="263"/>
      <c r="AHY616" s="263"/>
      <c r="AHZ616" s="263"/>
      <c r="AIA616" s="263"/>
      <c r="AIB616" s="263"/>
      <c r="AIC616" s="263"/>
      <c r="AID616" s="263"/>
      <c r="AIE616" s="263"/>
      <c r="AIF616" s="263"/>
      <c r="AIG616" s="263"/>
      <c r="AIH616" s="263"/>
      <c r="AII616" s="263"/>
      <c r="AIJ616" s="263"/>
      <c r="AIK616" s="263"/>
      <c r="AIL616" s="263"/>
      <c r="AIM616" s="263"/>
      <c r="AIN616" s="263"/>
      <c r="AIO616" s="263"/>
      <c r="AIP616" s="263"/>
      <c r="AIQ616" s="263"/>
      <c r="AIR616" s="263"/>
      <c r="AIS616" s="263"/>
      <c r="AIT616" s="263"/>
      <c r="AIU616" s="263"/>
      <c r="AIV616" s="263"/>
      <c r="AIW616" s="263"/>
      <c r="AIX616" s="263"/>
      <c r="AIY616" s="263"/>
      <c r="AIZ616" s="263"/>
      <c r="AJA616" s="263"/>
      <c r="AJB616" s="263"/>
      <c r="AJC616" s="263"/>
      <c r="AJD616" s="263"/>
      <c r="AJE616" s="263"/>
      <c r="AJF616" s="263"/>
      <c r="AJG616" s="263"/>
      <c r="AJH616" s="263"/>
      <c r="AJI616" s="263"/>
      <c r="AJJ616" s="263"/>
      <c r="AJK616" s="263"/>
      <c r="AJL616" s="263"/>
      <c r="AJM616" s="263"/>
      <c r="AJN616" s="263"/>
      <c r="AJO616" s="263"/>
      <c r="AJP616" s="263"/>
      <c r="AJQ616" s="263"/>
      <c r="AJR616" s="263"/>
      <c r="AJS616" s="263"/>
      <c r="AJT616" s="263"/>
      <c r="AJU616" s="263"/>
      <c r="AJV616" s="263"/>
      <c r="AJW616" s="263"/>
      <c r="AJX616" s="263"/>
      <c r="AJY616" s="263"/>
      <c r="AJZ616" s="263"/>
      <c r="AKA616" s="263"/>
      <c r="AKB616" s="263"/>
      <c r="AKC616" s="263"/>
      <c r="AKD616" s="263"/>
      <c r="AKE616" s="263"/>
      <c r="AKF616" s="263"/>
      <c r="AKG616" s="263"/>
      <c r="AKH616" s="263"/>
      <c r="AKI616" s="263"/>
      <c r="AKJ616" s="263"/>
      <c r="AKK616" s="263"/>
      <c r="AKL616" s="263"/>
      <c r="AKM616" s="263"/>
      <c r="AKN616" s="263"/>
      <c r="AKO616" s="263"/>
      <c r="AKP616" s="263"/>
      <c r="AKQ616" s="263"/>
      <c r="AKR616" s="263"/>
      <c r="AKS616" s="263"/>
      <c r="AKT616" s="263"/>
      <c r="AKU616" s="263"/>
      <c r="AKV616" s="263"/>
      <c r="AKW616" s="263"/>
      <c r="AKX616" s="263"/>
      <c r="AKY616" s="263"/>
      <c r="AKZ616" s="263"/>
      <c r="ALA616" s="263"/>
      <c r="ALB616" s="263"/>
      <c r="ALC616" s="263"/>
      <c r="ALD616" s="263"/>
      <c r="ALE616" s="263"/>
      <c r="ALF616" s="263"/>
      <c r="ALG616" s="263"/>
      <c r="ALH616" s="263"/>
      <c r="ALI616" s="263"/>
      <c r="ALJ616" s="263"/>
      <c r="ALK616" s="263"/>
      <c r="ALL616" s="263"/>
      <c r="ALM616" s="263"/>
      <c r="ALN616" s="263"/>
      <c r="ALO616" s="263"/>
      <c r="ALP616" s="263"/>
      <c r="ALQ616" s="263"/>
      <c r="ALR616" s="263"/>
      <c r="ALS616" s="263"/>
      <c r="ALT616" s="263"/>
      <c r="ALU616" s="263"/>
      <c r="ALV616" s="263"/>
      <c r="ALW616" s="263"/>
      <c r="ALX616" s="263"/>
      <c r="ALY616" s="263"/>
      <c r="ALZ616" s="263"/>
      <c r="AMA616" s="263"/>
      <c r="AMB616" s="263"/>
      <c r="AMC616" s="263"/>
      <c r="AMD616" s="263"/>
      <c r="AME616" s="263"/>
      <c r="AMF616" s="263"/>
      <c r="AMG616" s="263"/>
      <c r="AMH616" s="263"/>
      <c r="AMI616" s="263"/>
      <c r="AMJ616" s="263"/>
      <c r="AMK616" s="263"/>
      <c r="AML616" s="263"/>
      <c r="AMM616" s="263"/>
      <c r="AMN616" s="263"/>
      <c r="AMO616" s="263"/>
      <c r="AMP616" s="263"/>
      <c r="AMQ616" s="263"/>
      <c r="AMR616" s="263"/>
      <c r="AMS616" s="263"/>
      <c r="AMT616" s="263"/>
      <c r="AMU616" s="263"/>
      <c r="AMV616" s="263"/>
      <c r="AMW616" s="263"/>
      <c r="AMX616" s="263"/>
      <c r="AMY616" s="263"/>
      <c r="AMZ616" s="263"/>
      <c r="ANA616" s="263"/>
      <c r="ANB616" s="263"/>
      <c r="ANC616" s="263"/>
      <c r="AND616" s="263"/>
      <c r="ANE616" s="263"/>
      <c r="ANF616" s="263"/>
      <c r="ANG616" s="263"/>
      <c r="ANH616" s="263"/>
      <c r="ANI616" s="263"/>
      <c r="ANJ616" s="263"/>
      <c r="ANK616" s="263"/>
      <c r="ANL616" s="263"/>
      <c r="ANM616" s="263"/>
      <c r="ANN616" s="263"/>
      <c r="ANO616" s="263"/>
      <c r="ANP616" s="263"/>
      <c r="ANQ616" s="263"/>
      <c r="ANR616" s="263"/>
      <c r="ANS616" s="263"/>
      <c r="ANT616" s="263"/>
      <c r="ANU616" s="263"/>
      <c r="ANV616" s="263"/>
      <c r="ANW616" s="263"/>
      <c r="ANX616" s="263"/>
      <c r="ANY616" s="263"/>
      <c r="ANZ616" s="263"/>
      <c r="AOA616" s="263"/>
      <c r="AOB616" s="263"/>
      <c r="AOC616" s="263"/>
      <c r="AOD616" s="263"/>
      <c r="AOE616" s="263"/>
      <c r="AOF616" s="263"/>
      <c r="AOG616" s="263"/>
      <c r="AOH616" s="263"/>
      <c r="AOI616" s="263"/>
      <c r="AOJ616" s="263"/>
      <c r="AOK616" s="263"/>
      <c r="AOL616" s="263"/>
      <c r="AOM616" s="263"/>
      <c r="AON616" s="263"/>
      <c r="AOO616" s="263"/>
      <c r="AOP616" s="263"/>
      <c r="AOQ616" s="263"/>
      <c r="AOR616" s="263"/>
      <c r="AOS616" s="263"/>
      <c r="AOT616" s="263"/>
      <c r="AOU616" s="263"/>
    </row>
    <row r="617" spans="1:1087" s="264" customFormat="1">
      <c r="A617" s="332"/>
      <c r="B617" s="328"/>
      <c r="C617" s="292"/>
      <c r="D617" s="292"/>
      <c r="E617" s="292"/>
      <c r="F617" s="333"/>
      <c r="G617" s="334"/>
      <c r="H617" s="334"/>
      <c r="I617" s="335"/>
      <c r="J617" s="292"/>
      <c r="K617" s="336"/>
      <c r="L617" s="292"/>
      <c r="N617" s="263"/>
      <c r="O617" s="263"/>
      <c r="P617" s="263"/>
      <c r="Q617" s="263"/>
      <c r="R617" s="263"/>
      <c r="S617" s="263"/>
      <c r="T617" s="263"/>
      <c r="U617" s="263"/>
      <c r="V617" s="263"/>
      <c r="W617" s="263"/>
      <c r="X617" s="263"/>
      <c r="Y617" s="263"/>
      <c r="Z617" s="263"/>
      <c r="AA617" s="263"/>
      <c r="AB617" s="263"/>
      <c r="AC617" s="263"/>
      <c r="AD617" s="263"/>
      <c r="AE617" s="263"/>
      <c r="AF617" s="263"/>
      <c r="AG617" s="263"/>
      <c r="AH617" s="263"/>
      <c r="AI617" s="263"/>
      <c r="AJ617" s="263"/>
      <c r="AK617" s="263"/>
      <c r="AL617" s="263"/>
      <c r="AM617" s="263"/>
      <c r="AN617" s="263"/>
      <c r="AO617" s="263"/>
      <c r="AP617" s="263"/>
      <c r="AQ617" s="263"/>
      <c r="AR617" s="263"/>
      <c r="AS617" s="263"/>
      <c r="AT617" s="263"/>
      <c r="AU617" s="263"/>
      <c r="AV617" s="263"/>
      <c r="AW617" s="263"/>
      <c r="AX617" s="263"/>
      <c r="AY617" s="263"/>
      <c r="AZ617" s="263"/>
      <c r="BA617" s="263"/>
      <c r="BB617" s="263"/>
      <c r="BC617" s="263"/>
      <c r="BD617" s="263"/>
      <c r="BE617" s="263"/>
      <c r="BF617" s="263"/>
      <c r="BG617" s="263"/>
      <c r="BH617" s="263"/>
      <c r="BI617" s="263"/>
      <c r="BJ617" s="263"/>
      <c r="BK617" s="263"/>
      <c r="BL617" s="263"/>
      <c r="BM617" s="263"/>
      <c r="BN617" s="263"/>
      <c r="BO617" s="263"/>
      <c r="BP617" s="263"/>
      <c r="BQ617" s="263"/>
      <c r="BR617" s="263"/>
      <c r="BS617" s="263"/>
      <c r="BT617" s="263"/>
      <c r="BU617" s="263"/>
      <c r="BV617" s="263"/>
      <c r="BW617" s="263"/>
      <c r="BX617" s="263"/>
      <c r="BY617" s="263"/>
      <c r="BZ617" s="263"/>
      <c r="CA617" s="263"/>
      <c r="CB617" s="263"/>
      <c r="CC617" s="263"/>
      <c r="CD617" s="263"/>
      <c r="CE617" s="263"/>
      <c r="CF617" s="263"/>
      <c r="CG617" s="263"/>
      <c r="CH617" s="263"/>
      <c r="CI617" s="263"/>
      <c r="CJ617" s="263"/>
      <c r="CK617" s="263"/>
      <c r="CL617" s="263"/>
      <c r="CM617" s="263"/>
      <c r="CN617" s="263"/>
      <c r="CO617" s="263"/>
      <c r="CP617" s="263"/>
      <c r="CQ617" s="263"/>
      <c r="CR617" s="263"/>
      <c r="CS617" s="263"/>
      <c r="CT617" s="263"/>
      <c r="CU617" s="263"/>
      <c r="CV617" s="263"/>
      <c r="CW617" s="263"/>
      <c r="CX617" s="263"/>
      <c r="CY617" s="263"/>
      <c r="CZ617" s="263"/>
      <c r="DA617" s="263"/>
      <c r="DB617" s="263"/>
      <c r="DC617" s="263"/>
      <c r="DD617" s="263"/>
      <c r="DE617" s="263"/>
      <c r="DF617" s="263"/>
      <c r="DG617" s="263"/>
      <c r="DH617" s="263"/>
      <c r="DI617" s="263"/>
      <c r="DJ617" s="263"/>
      <c r="DK617" s="263"/>
      <c r="DL617" s="263"/>
      <c r="DM617" s="263"/>
      <c r="DN617" s="263"/>
      <c r="DO617" s="263"/>
      <c r="DP617" s="263"/>
      <c r="DQ617" s="263"/>
      <c r="DR617" s="263"/>
      <c r="DS617" s="263"/>
      <c r="DT617" s="263"/>
      <c r="DU617" s="263"/>
      <c r="DV617" s="263"/>
      <c r="DW617" s="263"/>
      <c r="DX617" s="263"/>
      <c r="DY617" s="263"/>
      <c r="DZ617" s="263"/>
      <c r="EA617" s="263"/>
      <c r="EB617" s="263"/>
      <c r="EC617" s="263"/>
      <c r="ED617" s="263"/>
      <c r="EE617" s="263"/>
      <c r="EF617" s="263"/>
      <c r="EG617" s="263"/>
      <c r="EH617" s="263"/>
      <c r="EI617" s="263"/>
      <c r="EJ617" s="263"/>
      <c r="EK617" s="263"/>
      <c r="EL617" s="263"/>
      <c r="EM617" s="263"/>
      <c r="EN617" s="263"/>
      <c r="EO617" s="263"/>
      <c r="EP617" s="263"/>
      <c r="EQ617" s="263"/>
      <c r="ER617" s="263"/>
      <c r="ES617" s="263"/>
      <c r="ET617" s="263"/>
      <c r="EU617" s="263"/>
      <c r="EV617" s="263"/>
      <c r="EW617" s="263"/>
      <c r="EX617" s="263"/>
      <c r="EY617" s="263"/>
      <c r="EZ617" s="263"/>
      <c r="FA617" s="263"/>
      <c r="FB617" s="263"/>
      <c r="FC617" s="263"/>
      <c r="FD617" s="263"/>
      <c r="FE617" s="263"/>
      <c r="FF617" s="263"/>
      <c r="FG617" s="263"/>
      <c r="FH617" s="263"/>
      <c r="FI617" s="263"/>
      <c r="FJ617" s="263"/>
      <c r="FK617" s="263"/>
      <c r="FL617" s="263"/>
      <c r="FM617" s="263"/>
      <c r="FN617" s="263"/>
      <c r="FO617" s="263"/>
      <c r="FP617" s="263"/>
      <c r="FQ617" s="263"/>
      <c r="FR617" s="263"/>
      <c r="FS617" s="263"/>
      <c r="FT617" s="263"/>
      <c r="FU617" s="263"/>
      <c r="FV617" s="263"/>
      <c r="FW617" s="263"/>
      <c r="FX617" s="263"/>
      <c r="FY617" s="263"/>
      <c r="FZ617" s="263"/>
      <c r="GA617" s="263"/>
      <c r="GB617" s="263"/>
      <c r="GC617" s="263"/>
      <c r="GD617" s="263"/>
      <c r="GE617" s="263"/>
      <c r="GF617" s="263"/>
      <c r="GG617" s="263"/>
      <c r="GH617" s="263"/>
      <c r="GI617" s="263"/>
      <c r="GJ617" s="263"/>
      <c r="GK617" s="263"/>
      <c r="GL617" s="263"/>
      <c r="GM617" s="263"/>
      <c r="GN617" s="263"/>
      <c r="GO617" s="263"/>
      <c r="GP617" s="263"/>
      <c r="GQ617" s="263"/>
      <c r="GR617" s="263"/>
      <c r="GS617" s="263"/>
      <c r="GT617" s="263"/>
      <c r="GU617" s="263"/>
      <c r="GV617" s="263"/>
      <c r="GW617" s="263"/>
      <c r="GX617" s="263"/>
      <c r="GY617" s="263"/>
      <c r="GZ617" s="263"/>
      <c r="HA617" s="263"/>
      <c r="HB617" s="263"/>
      <c r="HC617" s="263"/>
      <c r="HD617" s="263"/>
      <c r="HE617" s="263"/>
      <c r="HF617" s="263"/>
      <c r="HG617" s="263"/>
      <c r="HH617" s="263"/>
      <c r="HI617" s="263"/>
      <c r="HJ617" s="263"/>
      <c r="HK617" s="263"/>
      <c r="HL617" s="263"/>
      <c r="HM617" s="263"/>
      <c r="HN617" s="263"/>
      <c r="HO617" s="263"/>
      <c r="HP617" s="263"/>
      <c r="HQ617" s="263"/>
      <c r="HR617" s="263"/>
      <c r="HS617" s="263"/>
      <c r="HT617" s="263"/>
      <c r="HU617" s="263"/>
      <c r="HV617" s="263"/>
      <c r="HW617" s="263"/>
      <c r="HX617" s="263"/>
      <c r="HY617" s="263"/>
      <c r="HZ617" s="263"/>
      <c r="IA617" s="263"/>
      <c r="IB617" s="263"/>
      <c r="IC617" s="263"/>
      <c r="ID617" s="263"/>
      <c r="IE617" s="263"/>
      <c r="IF617" s="263"/>
      <c r="IG617" s="263"/>
      <c r="IH617" s="263"/>
      <c r="II617" s="263"/>
      <c r="IJ617" s="263"/>
      <c r="IK617" s="263"/>
      <c r="IL617" s="263"/>
      <c r="IM617" s="263"/>
      <c r="IN617" s="263"/>
      <c r="IO617" s="263"/>
      <c r="IP617" s="263"/>
      <c r="IQ617" s="263"/>
      <c r="IR617" s="263"/>
      <c r="IS617" s="263"/>
      <c r="IT617" s="263"/>
      <c r="IU617" s="263"/>
      <c r="IV617" s="263"/>
      <c r="IW617" s="263"/>
      <c r="IX617" s="263"/>
      <c r="IY617" s="263"/>
      <c r="IZ617" s="263"/>
      <c r="JA617" s="263"/>
      <c r="JB617" s="263"/>
      <c r="JC617" s="263"/>
      <c r="JD617" s="263"/>
      <c r="JE617" s="263"/>
      <c r="JF617" s="263"/>
      <c r="JG617" s="263"/>
      <c r="JH617" s="263"/>
      <c r="JI617" s="263"/>
      <c r="JJ617" s="263"/>
      <c r="JK617" s="263"/>
      <c r="JL617" s="263"/>
      <c r="JM617" s="263"/>
      <c r="JN617" s="263"/>
      <c r="JO617" s="263"/>
      <c r="JP617" s="263"/>
      <c r="JQ617" s="263"/>
      <c r="JR617" s="263"/>
      <c r="JS617" s="263"/>
      <c r="JT617" s="263"/>
      <c r="JU617" s="263"/>
      <c r="JV617" s="263"/>
      <c r="JW617" s="263"/>
      <c r="JX617" s="263"/>
      <c r="JY617" s="263"/>
      <c r="JZ617" s="263"/>
      <c r="KA617" s="263"/>
      <c r="KB617" s="263"/>
      <c r="KC617" s="263"/>
      <c r="KD617" s="263"/>
      <c r="KE617" s="263"/>
      <c r="KF617" s="263"/>
      <c r="KG617" s="263"/>
      <c r="KH617" s="263"/>
      <c r="KI617" s="263"/>
      <c r="KJ617" s="263"/>
      <c r="KK617" s="263"/>
      <c r="KL617" s="263"/>
      <c r="KM617" s="263"/>
      <c r="KN617" s="263"/>
      <c r="KO617" s="263"/>
      <c r="KP617" s="263"/>
      <c r="KQ617" s="263"/>
      <c r="KR617" s="263"/>
      <c r="KS617" s="263"/>
      <c r="KT617" s="263"/>
      <c r="KU617" s="263"/>
      <c r="KV617" s="263"/>
      <c r="KW617" s="263"/>
      <c r="KX617" s="263"/>
      <c r="KY617" s="263"/>
      <c r="KZ617" s="263"/>
      <c r="LA617" s="263"/>
      <c r="LB617" s="263"/>
      <c r="LC617" s="263"/>
      <c r="LD617" s="263"/>
      <c r="LE617" s="263"/>
      <c r="LF617" s="263"/>
      <c r="LG617" s="263"/>
      <c r="LH617" s="263"/>
      <c r="LI617" s="263"/>
      <c r="LJ617" s="263"/>
      <c r="LK617" s="263"/>
      <c r="LL617" s="263"/>
      <c r="LM617" s="263"/>
      <c r="LN617" s="263"/>
      <c r="LO617" s="263"/>
      <c r="LP617" s="263"/>
      <c r="LQ617" s="263"/>
      <c r="LR617" s="263"/>
      <c r="LS617" s="263"/>
      <c r="LT617" s="263"/>
      <c r="LU617" s="263"/>
      <c r="LV617" s="263"/>
      <c r="LW617" s="263"/>
      <c r="LX617" s="263"/>
      <c r="LY617" s="263"/>
      <c r="LZ617" s="263"/>
      <c r="MA617" s="263"/>
      <c r="MB617" s="263"/>
      <c r="MC617" s="263"/>
      <c r="MD617" s="263"/>
      <c r="ME617" s="263"/>
      <c r="MF617" s="263"/>
      <c r="MG617" s="263"/>
      <c r="MH617" s="263"/>
      <c r="MI617" s="263"/>
      <c r="MJ617" s="263"/>
      <c r="MK617" s="263"/>
      <c r="ML617" s="263"/>
      <c r="MM617" s="263"/>
      <c r="MN617" s="263"/>
      <c r="MO617" s="263"/>
      <c r="MP617" s="263"/>
      <c r="MQ617" s="263"/>
      <c r="MR617" s="263"/>
      <c r="MS617" s="263"/>
      <c r="MT617" s="263"/>
      <c r="MU617" s="263"/>
      <c r="MV617" s="263"/>
      <c r="MW617" s="263"/>
      <c r="MX617" s="263"/>
      <c r="MY617" s="263"/>
      <c r="MZ617" s="263"/>
      <c r="NA617" s="263"/>
      <c r="NB617" s="263"/>
      <c r="NC617" s="263"/>
      <c r="ND617" s="263"/>
      <c r="NE617" s="263"/>
      <c r="NF617" s="263"/>
      <c r="NG617" s="263"/>
      <c r="NH617" s="263"/>
      <c r="NI617" s="263"/>
      <c r="NJ617" s="263"/>
      <c r="NK617" s="263"/>
      <c r="NL617" s="263"/>
      <c r="NM617" s="263"/>
      <c r="NN617" s="263"/>
      <c r="NO617" s="263"/>
      <c r="NP617" s="263"/>
      <c r="NQ617" s="263"/>
      <c r="NR617" s="263"/>
      <c r="NS617" s="263"/>
      <c r="NT617" s="263"/>
      <c r="NU617" s="263"/>
      <c r="NV617" s="263"/>
      <c r="NW617" s="263"/>
      <c r="NX617" s="263"/>
      <c r="NY617" s="263"/>
      <c r="NZ617" s="263"/>
      <c r="OA617" s="263"/>
      <c r="OB617" s="263"/>
      <c r="OC617" s="263"/>
      <c r="OD617" s="263"/>
      <c r="OE617" s="263"/>
      <c r="OF617" s="263"/>
      <c r="OG617" s="263"/>
      <c r="OH617" s="263"/>
      <c r="OI617" s="263"/>
      <c r="OJ617" s="263"/>
      <c r="OK617" s="263"/>
      <c r="OL617" s="263"/>
      <c r="OM617" s="263"/>
      <c r="ON617" s="263"/>
      <c r="OO617" s="263"/>
      <c r="OP617" s="263"/>
      <c r="OQ617" s="263"/>
      <c r="OR617" s="263"/>
      <c r="OS617" s="263"/>
      <c r="OT617" s="263"/>
      <c r="OU617" s="263"/>
      <c r="OV617" s="263"/>
      <c r="OW617" s="263"/>
      <c r="OX617" s="263"/>
      <c r="OY617" s="263"/>
      <c r="OZ617" s="263"/>
      <c r="PA617" s="263"/>
      <c r="PB617" s="263"/>
      <c r="PC617" s="263"/>
      <c r="PD617" s="263"/>
      <c r="PE617" s="263"/>
      <c r="PF617" s="263"/>
      <c r="PG617" s="263"/>
      <c r="PH617" s="263"/>
      <c r="PI617" s="263"/>
      <c r="PJ617" s="263"/>
      <c r="PK617" s="263"/>
      <c r="PL617" s="263"/>
      <c r="PM617" s="263"/>
      <c r="PN617" s="263"/>
      <c r="PO617" s="263"/>
      <c r="PP617" s="263"/>
      <c r="PQ617" s="263"/>
      <c r="PR617" s="263"/>
      <c r="PS617" s="263"/>
      <c r="PT617" s="263"/>
      <c r="PU617" s="263"/>
      <c r="PV617" s="263"/>
      <c r="PW617" s="263"/>
      <c r="PX617" s="263"/>
      <c r="PY617" s="263"/>
      <c r="PZ617" s="263"/>
      <c r="QA617" s="263"/>
      <c r="QB617" s="263"/>
      <c r="QC617" s="263"/>
      <c r="QD617" s="263"/>
      <c r="QE617" s="263"/>
      <c r="QF617" s="263"/>
      <c r="QG617" s="263"/>
      <c r="QH617" s="263"/>
      <c r="QI617" s="263"/>
      <c r="QJ617" s="263"/>
      <c r="QK617" s="263"/>
      <c r="QL617" s="263"/>
      <c r="QM617" s="263"/>
      <c r="QN617" s="263"/>
      <c r="QO617" s="263"/>
      <c r="QP617" s="263"/>
      <c r="QQ617" s="263"/>
      <c r="QR617" s="263"/>
      <c r="QS617" s="263"/>
      <c r="QT617" s="263"/>
      <c r="QU617" s="263"/>
      <c r="QV617" s="263"/>
      <c r="QW617" s="263"/>
      <c r="QX617" s="263"/>
      <c r="QY617" s="263"/>
      <c r="QZ617" s="263"/>
      <c r="RA617" s="263"/>
      <c r="RB617" s="263"/>
      <c r="RC617" s="263"/>
      <c r="RD617" s="263"/>
      <c r="RE617" s="263"/>
      <c r="RF617" s="263"/>
      <c r="RG617" s="263"/>
      <c r="RH617" s="263"/>
      <c r="RI617" s="263"/>
      <c r="RJ617" s="263"/>
      <c r="RK617" s="263"/>
      <c r="RL617" s="263"/>
      <c r="RM617" s="263"/>
      <c r="RN617" s="263"/>
      <c r="RO617" s="263"/>
      <c r="RP617" s="263"/>
      <c r="RQ617" s="263"/>
      <c r="RR617" s="263"/>
      <c r="RS617" s="263"/>
      <c r="RT617" s="263"/>
      <c r="RU617" s="263"/>
      <c r="RV617" s="263"/>
      <c r="RW617" s="263"/>
      <c r="RX617" s="263"/>
      <c r="RY617" s="263"/>
      <c r="RZ617" s="263"/>
      <c r="SA617" s="263"/>
      <c r="SB617" s="263"/>
      <c r="SC617" s="263"/>
      <c r="SD617" s="263"/>
      <c r="SE617" s="263"/>
      <c r="SF617" s="263"/>
      <c r="SG617" s="263"/>
      <c r="SH617" s="263"/>
      <c r="SI617" s="263"/>
      <c r="SJ617" s="263"/>
      <c r="SK617" s="263"/>
      <c r="SL617" s="263"/>
      <c r="SM617" s="263"/>
      <c r="SN617" s="263"/>
      <c r="SO617" s="263"/>
      <c r="SP617" s="263"/>
      <c r="SQ617" s="263"/>
      <c r="SR617" s="263"/>
      <c r="SS617" s="263"/>
      <c r="ST617" s="263"/>
      <c r="SU617" s="263"/>
      <c r="SV617" s="263"/>
      <c r="SW617" s="263"/>
      <c r="SX617" s="263"/>
      <c r="SY617" s="263"/>
      <c r="SZ617" s="263"/>
      <c r="TA617" s="263"/>
      <c r="TB617" s="263"/>
      <c r="TC617" s="263"/>
      <c r="TD617" s="263"/>
      <c r="TE617" s="263"/>
      <c r="TF617" s="263"/>
      <c r="TG617" s="263"/>
      <c r="TH617" s="263"/>
      <c r="TI617" s="263"/>
      <c r="TJ617" s="263"/>
      <c r="TK617" s="263"/>
      <c r="TL617" s="263"/>
      <c r="TM617" s="263"/>
      <c r="TN617" s="263"/>
      <c r="TO617" s="263"/>
      <c r="TP617" s="263"/>
      <c r="TQ617" s="263"/>
      <c r="TR617" s="263"/>
      <c r="TS617" s="263"/>
      <c r="TT617" s="263"/>
      <c r="TU617" s="263"/>
      <c r="TV617" s="263"/>
      <c r="TW617" s="263"/>
      <c r="TX617" s="263"/>
      <c r="TY617" s="263"/>
      <c r="TZ617" s="263"/>
      <c r="UA617" s="263"/>
      <c r="UB617" s="263"/>
      <c r="UC617" s="263"/>
      <c r="UD617" s="263"/>
      <c r="UE617" s="263"/>
      <c r="UF617" s="263"/>
      <c r="UG617" s="263"/>
      <c r="UH617" s="263"/>
      <c r="UI617" s="263"/>
      <c r="UJ617" s="263"/>
      <c r="UK617" s="263"/>
      <c r="UL617" s="263"/>
      <c r="UM617" s="263"/>
      <c r="UN617" s="263"/>
      <c r="UO617" s="263"/>
      <c r="UP617" s="263"/>
      <c r="UQ617" s="263"/>
      <c r="UR617" s="263"/>
      <c r="US617" s="263"/>
      <c r="UT617" s="263"/>
      <c r="UU617" s="263"/>
      <c r="UV617" s="263"/>
      <c r="UW617" s="263"/>
      <c r="UX617" s="263"/>
      <c r="UY617" s="263"/>
      <c r="UZ617" s="263"/>
      <c r="VA617" s="263"/>
      <c r="VB617" s="263"/>
      <c r="VC617" s="263"/>
      <c r="VD617" s="263"/>
      <c r="VE617" s="263"/>
      <c r="VF617" s="263"/>
      <c r="VG617" s="263"/>
      <c r="VH617" s="263"/>
      <c r="VI617" s="263"/>
      <c r="VJ617" s="263"/>
      <c r="VK617" s="263"/>
      <c r="VL617" s="263"/>
      <c r="VM617" s="263"/>
      <c r="VN617" s="263"/>
      <c r="VO617" s="263"/>
      <c r="VP617" s="263"/>
      <c r="VQ617" s="263"/>
      <c r="VR617" s="263"/>
      <c r="VS617" s="263"/>
      <c r="VT617" s="263"/>
      <c r="VU617" s="263"/>
      <c r="VV617" s="263"/>
      <c r="VW617" s="263"/>
      <c r="VX617" s="263"/>
      <c r="VY617" s="263"/>
      <c r="VZ617" s="263"/>
      <c r="WA617" s="263"/>
      <c r="WB617" s="263"/>
      <c r="WC617" s="263"/>
      <c r="WD617" s="263"/>
      <c r="WE617" s="263"/>
      <c r="WF617" s="263"/>
      <c r="WG617" s="263"/>
      <c r="WH617" s="263"/>
      <c r="WI617" s="263"/>
      <c r="WJ617" s="263"/>
      <c r="WK617" s="263"/>
      <c r="WL617" s="263"/>
      <c r="WM617" s="263"/>
      <c r="WN617" s="263"/>
      <c r="WO617" s="263"/>
      <c r="WP617" s="263"/>
      <c r="WQ617" s="263"/>
      <c r="WR617" s="263"/>
      <c r="WS617" s="263"/>
      <c r="WT617" s="263"/>
      <c r="WU617" s="263"/>
      <c r="WV617" s="263"/>
      <c r="WW617" s="263"/>
      <c r="WX617" s="263"/>
      <c r="WY617" s="263"/>
      <c r="WZ617" s="263"/>
      <c r="XA617" s="263"/>
      <c r="XB617" s="263"/>
      <c r="XC617" s="263"/>
      <c r="XD617" s="263"/>
      <c r="XE617" s="263"/>
      <c r="XF617" s="263"/>
      <c r="XG617" s="263"/>
      <c r="XH617" s="263"/>
      <c r="XI617" s="263"/>
      <c r="XJ617" s="263"/>
      <c r="XK617" s="263"/>
      <c r="XL617" s="263"/>
      <c r="XM617" s="263"/>
      <c r="XN617" s="263"/>
      <c r="XO617" s="263"/>
      <c r="XP617" s="263"/>
      <c r="XQ617" s="263"/>
      <c r="XR617" s="263"/>
      <c r="XS617" s="263"/>
      <c r="XT617" s="263"/>
      <c r="XU617" s="263"/>
      <c r="XV617" s="263"/>
      <c r="XW617" s="263"/>
      <c r="XX617" s="263"/>
      <c r="XY617" s="263"/>
      <c r="XZ617" s="263"/>
      <c r="YA617" s="263"/>
      <c r="YB617" s="263"/>
      <c r="YC617" s="263"/>
      <c r="YD617" s="263"/>
      <c r="YE617" s="263"/>
      <c r="YF617" s="263"/>
      <c r="YG617" s="263"/>
      <c r="YH617" s="263"/>
      <c r="YI617" s="263"/>
      <c r="YJ617" s="263"/>
      <c r="YK617" s="263"/>
      <c r="YL617" s="263"/>
      <c r="YM617" s="263"/>
      <c r="YN617" s="263"/>
      <c r="YO617" s="263"/>
      <c r="YP617" s="263"/>
      <c r="YQ617" s="263"/>
      <c r="YR617" s="263"/>
      <c r="YS617" s="263"/>
      <c r="YT617" s="263"/>
      <c r="YU617" s="263"/>
      <c r="YV617" s="263"/>
      <c r="YW617" s="263"/>
      <c r="YX617" s="263"/>
      <c r="YY617" s="263"/>
      <c r="YZ617" s="263"/>
      <c r="ZA617" s="263"/>
      <c r="ZB617" s="263"/>
      <c r="ZC617" s="263"/>
      <c r="ZD617" s="263"/>
      <c r="ZE617" s="263"/>
      <c r="ZF617" s="263"/>
      <c r="ZG617" s="263"/>
      <c r="ZH617" s="263"/>
      <c r="ZI617" s="263"/>
      <c r="ZJ617" s="263"/>
      <c r="ZK617" s="263"/>
      <c r="ZL617" s="263"/>
      <c r="ZM617" s="263"/>
      <c r="ZN617" s="263"/>
      <c r="ZO617" s="263"/>
      <c r="ZP617" s="263"/>
      <c r="ZQ617" s="263"/>
      <c r="ZR617" s="263"/>
      <c r="ZS617" s="263"/>
      <c r="ZT617" s="263"/>
      <c r="ZU617" s="263"/>
      <c r="ZV617" s="263"/>
      <c r="ZW617" s="263"/>
      <c r="ZX617" s="263"/>
      <c r="ZY617" s="263"/>
      <c r="ZZ617" s="263"/>
      <c r="AAA617" s="263"/>
      <c r="AAB617" s="263"/>
      <c r="AAC617" s="263"/>
      <c r="AAD617" s="263"/>
      <c r="AAE617" s="263"/>
      <c r="AAF617" s="263"/>
      <c r="AAG617" s="263"/>
      <c r="AAH617" s="263"/>
      <c r="AAI617" s="263"/>
      <c r="AAJ617" s="263"/>
      <c r="AAK617" s="263"/>
      <c r="AAL617" s="263"/>
      <c r="AAM617" s="263"/>
      <c r="AAN617" s="263"/>
      <c r="AAO617" s="263"/>
      <c r="AAP617" s="263"/>
      <c r="AAQ617" s="263"/>
      <c r="AAR617" s="263"/>
      <c r="AAS617" s="263"/>
      <c r="AAT617" s="263"/>
      <c r="AAU617" s="263"/>
      <c r="AAV617" s="263"/>
      <c r="AAW617" s="263"/>
      <c r="AAX617" s="263"/>
      <c r="AAY617" s="263"/>
      <c r="AAZ617" s="263"/>
      <c r="ABA617" s="263"/>
      <c r="ABB617" s="263"/>
      <c r="ABC617" s="263"/>
      <c r="ABD617" s="263"/>
      <c r="ABE617" s="263"/>
      <c r="ABF617" s="263"/>
      <c r="ABG617" s="263"/>
      <c r="ABH617" s="263"/>
      <c r="ABI617" s="263"/>
      <c r="ABJ617" s="263"/>
      <c r="ABK617" s="263"/>
      <c r="ABL617" s="263"/>
      <c r="ABM617" s="263"/>
      <c r="ABN617" s="263"/>
      <c r="ABO617" s="263"/>
      <c r="ABP617" s="263"/>
      <c r="ABQ617" s="263"/>
      <c r="ABR617" s="263"/>
      <c r="ABS617" s="263"/>
      <c r="ABT617" s="263"/>
      <c r="ABU617" s="263"/>
      <c r="ABV617" s="263"/>
      <c r="ABW617" s="263"/>
      <c r="ABX617" s="263"/>
      <c r="ABY617" s="263"/>
      <c r="ABZ617" s="263"/>
      <c r="ACA617" s="263"/>
      <c r="ACB617" s="263"/>
      <c r="ACC617" s="263"/>
      <c r="ACD617" s="263"/>
      <c r="ACE617" s="263"/>
      <c r="ACF617" s="263"/>
      <c r="ACG617" s="263"/>
      <c r="ACH617" s="263"/>
      <c r="ACI617" s="263"/>
      <c r="ACJ617" s="263"/>
      <c r="ACK617" s="263"/>
      <c r="ACL617" s="263"/>
      <c r="ACM617" s="263"/>
      <c r="ACN617" s="263"/>
      <c r="ACO617" s="263"/>
      <c r="ACP617" s="263"/>
      <c r="ACQ617" s="263"/>
      <c r="ACR617" s="263"/>
      <c r="ACS617" s="263"/>
      <c r="ACT617" s="263"/>
      <c r="ACU617" s="263"/>
      <c r="ACV617" s="263"/>
      <c r="ACW617" s="263"/>
      <c r="ACX617" s="263"/>
      <c r="ACY617" s="263"/>
      <c r="ACZ617" s="263"/>
      <c r="ADA617" s="263"/>
      <c r="ADB617" s="263"/>
      <c r="ADC617" s="263"/>
      <c r="ADD617" s="263"/>
      <c r="ADE617" s="263"/>
      <c r="ADF617" s="263"/>
      <c r="ADG617" s="263"/>
      <c r="ADH617" s="263"/>
      <c r="ADI617" s="263"/>
      <c r="ADJ617" s="263"/>
      <c r="ADK617" s="263"/>
      <c r="ADL617" s="263"/>
      <c r="ADM617" s="263"/>
      <c r="ADN617" s="263"/>
      <c r="ADO617" s="263"/>
      <c r="ADP617" s="263"/>
      <c r="ADQ617" s="263"/>
      <c r="ADR617" s="263"/>
      <c r="ADS617" s="263"/>
      <c r="ADT617" s="263"/>
      <c r="ADU617" s="263"/>
      <c r="ADV617" s="263"/>
      <c r="ADW617" s="263"/>
      <c r="ADX617" s="263"/>
      <c r="ADY617" s="263"/>
      <c r="ADZ617" s="263"/>
      <c r="AEA617" s="263"/>
      <c r="AEB617" s="263"/>
      <c r="AEC617" s="263"/>
      <c r="AED617" s="263"/>
      <c r="AEE617" s="263"/>
      <c r="AEF617" s="263"/>
      <c r="AEG617" s="263"/>
      <c r="AEH617" s="263"/>
      <c r="AEI617" s="263"/>
      <c r="AEJ617" s="263"/>
      <c r="AEK617" s="263"/>
      <c r="AEL617" s="263"/>
      <c r="AEM617" s="263"/>
      <c r="AEN617" s="263"/>
      <c r="AEO617" s="263"/>
      <c r="AEP617" s="263"/>
      <c r="AEQ617" s="263"/>
      <c r="AER617" s="263"/>
      <c r="AES617" s="263"/>
      <c r="AET617" s="263"/>
      <c r="AEU617" s="263"/>
      <c r="AEV617" s="263"/>
      <c r="AEW617" s="263"/>
      <c r="AEX617" s="263"/>
      <c r="AEY617" s="263"/>
      <c r="AEZ617" s="263"/>
      <c r="AFA617" s="263"/>
      <c r="AFB617" s="263"/>
      <c r="AFC617" s="263"/>
      <c r="AFD617" s="263"/>
      <c r="AFE617" s="263"/>
      <c r="AFF617" s="263"/>
      <c r="AFG617" s="263"/>
      <c r="AFH617" s="263"/>
      <c r="AFI617" s="263"/>
      <c r="AFJ617" s="263"/>
      <c r="AFK617" s="263"/>
      <c r="AFL617" s="263"/>
      <c r="AFM617" s="263"/>
      <c r="AFN617" s="263"/>
      <c r="AFO617" s="263"/>
      <c r="AFP617" s="263"/>
      <c r="AFQ617" s="263"/>
      <c r="AFR617" s="263"/>
      <c r="AFS617" s="263"/>
      <c r="AFT617" s="263"/>
      <c r="AFU617" s="263"/>
      <c r="AFV617" s="263"/>
      <c r="AFW617" s="263"/>
      <c r="AFX617" s="263"/>
      <c r="AFY617" s="263"/>
      <c r="AFZ617" s="263"/>
      <c r="AGA617" s="263"/>
      <c r="AGB617" s="263"/>
      <c r="AGC617" s="263"/>
      <c r="AGD617" s="263"/>
      <c r="AGE617" s="263"/>
      <c r="AGF617" s="263"/>
      <c r="AGG617" s="263"/>
      <c r="AGH617" s="263"/>
      <c r="AGI617" s="263"/>
      <c r="AGJ617" s="263"/>
      <c r="AGK617" s="263"/>
      <c r="AGL617" s="263"/>
      <c r="AGM617" s="263"/>
      <c r="AGN617" s="263"/>
      <c r="AGO617" s="263"/>
      <c r="AGP617" s="263"/>
      <c r="AGQ617" s="263"/>
      <c r="AGR617" s="263"/>
      <c r="AGS617" s="263"/>
      <c r="AGT617" s="263"/>
      <c r="AGU617" s="263"/>
      <c r="AGV617" s="263"/>
      <c r="AGW617" s="263"/>
      <c r="AGX617" s="263"/>
      <c r="AGY617" s="263"/>
      <c r="AGZ617" s="263"/>
      <c r="AHA617" s="263"/>
      <c r="AHB617" s="263"/>
      <c r="AHC617" s="263"/>
      <c r="AHD617" s="263"/>
      <c r="AHE617" s="263"/>
      <c r="AHF617" s="263"/>
      <c r="AHG617" s="263"/>
      <c r="AHH617" s="263"/>
      <c r="AHI617" s="263"/>
      <c r="AHJ617" s="263"/>
      <c r="AHK617" s="263"/>
      <c r="AHL617" s="263"/>
      <c r="AHM617" s="263"/>
      <c r="AHN617" s="263"/>
      <c r="AHO617" s="263"/>
      <c r="AHP617" s="263"/>
      <c r="AHQ617" s="263"/>
      <c r="AHR617" s="263"/>
      <c r="AHS617" s="263"/>
      <c r="AHT617" s="263"/>
      <c r="AHU617" s="263"/>
      <c r="AHV617" s="263"/>
      <c r="AHW617" s="263"/>
      <c r="AHX617" s="263"/>
      <c r="AHY617" s="263"/>
      <c r="AHZ617" s="263"/>
      <c r="AIA617" s="263"/>
      <c r="AIB617" s="263"/>
      <c r="AIC617" s="263"/>
      <c r="AID617" s="263"/>
      <c r="AIE617" s="263"/>
      <c r="AIF617" s="263"/>
      <c r="AIG617" s="263"/>
      <c r="AIH617" s="263"/>
      <c r="AII617" s="263"/>
      <c r="AIJ617" s="263"/>
      <c r="AIK617" s="263"/>
      <c r="AIL617" s="263"/>
      <c r="AIM617" s="263"/>
      <c r="AIN617" s="263"/>
      <c r="AIO617" s="263"/>
      <c r="AIP617" s="263"/>
      <c r="AIQ617" s="263"/>
      <c r="AIR617" s="263"/>
      <c r="AIS617" s="263"/>
      <c r="AIT617" s="263"/>
      <c r="AIU617" s="263"/>
      <c r="AIV617" s="263"/>
      <c r="AIW617" s="263"/>
      <c r="AIX617" s="263"/>
      <c r="AIY617" s="263"/>
      <c r="AIZ617" s="263"/>
      <c r="AJA617" s="263"/>
      <c r="AJB617" s="263"/>
      <c r="AJC617" s="263"/>
      <c r="AJD617" s="263"/>
      <c r="AJE617" s="263"/>
      <c r="AJF617" s="263"/>
      <c r="AJG617" s="263"/>
      <c r="AJH617" s="263"/>
      <c r="AJI617" s="263"/>
      <c r="AJJ617" s="263"/>
      <c r="AJK617" s="263"/>
      <c r="AJL617" s="263"/>
      <c r="AJM617" s="263"/>
      <c r="AJN617" s="263"/>
      <c r="AJO617" s="263"/>
      <c r="AJP617" s="263"/>
      <c r="AJQ617" s="263"/>
      <c r="AJR617" s="263"/>
      <c r="AJS617" s="263"/>
      <c r="AJT617" s="263"/>
      <c r="AJU617" s="263"/>
      <c r="AJV617" s="263"/>
      <c r="AJW617" s="263"/>
      <c r="AJX617" s="263"/>
      <c r="AJY617" s="263"/>
      <c r="AJZ617" s="263"/>
      <c r="AKA617" s="263"/>
      <c r="AKB617" s="263"/>
      <c r="AKC617" s="263"/>
      <c r="AKD617" s="263"/>
      <c r="AKE617" s="263"/>
      <c r="AKF617" s="263"/>
      <c r="AKG617" s="263"/>
      <c r="AKH617" s="263"/>
      <c r="AKI617" s="263"/>
      <c r="AKJ617" s="263"/>
      <c r="AKK617" s="263"/>
      <c r="AKL617" s="263"/>
      <c r="AKM617" s="263"/>
      <c r="AKN617" s="263"/>
      <c r="AKO617" s="263"/>
      <c r="AKP617" s="263"/>
      <c r="AKQ617" s="263"/>
      <c r="AKR617" s="263"/>
      <c r="AKS617" s="263"/>
      <c r="AKT617" s="263"/>
      <c r="AKU617" s="263"/>
      <c r="AKV617" s="263"/>
      <c r="AKW617" s="263"/>
      <c r="AKX617" s="263"/>
      <c r="AKY617" s="263"/>
      <c r="AKZ617" s="263"/>
      <c r="ALA617" s="263"/>
      <c r="ALB617" s="263"/>
      <c r="ALC617" s="263"/>
      <c r="ALD617" s="263"/>
      <c r="ALE617" s="263"/>
      <c r="ALF617" s="263"/>
      <c r="ALG617" s="263"/>
      <c r="ALH617" s="263"/>
      <c r="ALI617" s="263"/>
      <c r="ALJ617" s="263"/>
      <c r="ALK617" s="263"/>
      <c r="ALL617" s="263"/>
      <c r="ALM617" s="263"/>
      <c r="ALN617" s="263"/>
      <c r="ALO617" s="263"/>
      <c r="ALP617" s="263"/>
      <c r="ALQ617" s="263"/>
      <c r="ALR617" s="263"/>
      <c r="ALS617" s="263"/>
      <c r="ALT617" s="263"/>
      <c r="ALU617" s="263"/>
      <c r="ALV617" s="263"/>
      <c r="ALW617" s="263"/>
      <c r="ALX617" s="263"/>
      <c r="ALY617" s="263"/>
      <c r="ALZ617" s="263"/>
      <c r="AMA617" s="263"/>
      <c r="AMB617" s="263"/>
      <c r="AMC617" s="263"/>
      <c r="AMD617" s="263"/>
      <c r="AME617" s="263"/>
      <c r="AMF617" s="263"/>
      <c r="AMG617" s="263"/>
      <c r="AMH617" s="263"/>
      <c r="AMI617" s="263"/>
      <c r="AMJ617" s="263"/>
      <c r="AMK617" s="263"/>
      <c r="AML617" s="263"/>
      <c r="AMM617" s="263"/>
      <c r="AMN617" s="263"/>
      <c r="AMO617" s="263"/>
      <c r="AMP617" s="263"/>
      <c r="AMQ617" s="263"/>
      <c r="AMR617" s="263"/>
      <c r="AMS617" s="263"/>
      <c r="AMT617" s="263"/>
      <c r="AMU617" s="263"/>
      <c r="AMV617" s="263"/>
      <c r="AMW617" s="263"/>
      <c r="AMX617" s="263"/>
      <c r="AMY617" s="263"/>
      <c r="AMZ617" s="263"/>
      <c r="ANA617" s="263"/>
      <c r="ANB617" s="263"/>
      <c r="ANC617" s="263"/>
      <c r="AND617" s="263"/>
      <c r="ANE617" s="263"/>
      <c r="ANF617" s="263"/>
      <c r="ANG617" s="263"/>
      <c r="ANH617" s="263"/>
      <c r="ANI617" s="263"/>
      <c r="ANJ617" s="263"/>
      <c r="ANK617" s="263"/>
      <c r="ANL617" s="263"/>
      <c r="ANM617" s="263"/>
      <c r="ANN617" s="263"/>
      <c r="ANO617" s="263"/>
      <c r="ANP617" s="263"/>
      <c r="ANQ617" s="263"/>
      <c r="ANR617" s="263"/>
      <c r="ANS617" s="263"/>
      <c r="ANT617" s="263"/>
      <c r="ANU617" s="263"/>
      <c r="ANV617" s="263"/>
      <c r="ANW617" s="263"/>
      <c r="ANX617" s="263"/>
      <c r="ANY617" s="263"/>
      <c r="ANZ617" s="263"/>
      <c r="AOA617" s="263"/>
      <c r="AOB617" s="263"/>
      <c r="AOC617" s="263"/>
      <c r="AOD617" s="263"/>
      <c r="AOE617" s="263"/>
      <c r="AOF617" s="263"/>
      <c r="AOG617" s="263"/>
      <c r="AOH617" s="263"/>
      <c r="AOI617" s="263"/>
      <c r="AOJ617" s="263"/>
      <c r="AOK617" s="263"/>
      <c r="AOL617" s="263"/>
      <c r="AOM617" s="263"/>
      <c r="AON617" s="263"/>
      <c r="AOO617" s="263"/>
      <c r="AOP617" s="263"/>
      <c r="AOQ617" s="263"/>
      <c r="AOR617" s="263"/>
      <c r="AOS617" s="263"/>
      <c r="AOT617" s="263"/>
      <c r="AOU617" s="263"/>
    </row>
    <row r="618" spans="1:1087" s="264" customFormat="1">
      <c r="A618" s="332"/>
      <c r="B618" s="328"/>
      <c r="C618" s="292"/>
      <c r="D618" s="292"/>
      <c r="E618" s="292"/>
      <c r="F618" s="333"/>
      <c r="G618" s="334"/>
      <c r="H618" s="334"/>
      <c r="I618" s="335"/>
      <c r="J618" s="292"/>
      <c r="K618" s="336"/>
      <c r="L618" s="292"/>
      <c r="N618" s="263"/>
      <c r="O618" s="263"/>
      <c r="P618" s="263"/>
      <c r="Q618" s="263"/>
      <c r="R618" s="263"/>
      <c r="S618" s="263"/>
      <c r="T618" s="263"/>
      <c r="U618" s="263"/>
      <c r="V618" s="263"/>
      <c r="W618" s="263"/>
      <c r="X618" s="263"/>
      <c r="Y618" s="263"/>
      <c r="Z618" s="263"/>
      <c r="AA618" s="263"/>
      <c r="AB618" s="263"/>
      <c r="AC618" s="263"/>
      <c r="AD618" s="263"/>
      <c r="AE618" s="263"/>
      <c r="AF618" s="263"/>
      <c r="AG618" s="263"/>
      <c r="AH618" s="263"/>
      <c r="AI618" s="263"/>
      <c r="AJ618" s="263"/>
      <c r="AK618" s="263"/>
      <c r="AL618" s="263"/>
      <c r="AM618" s="263"/>
      <c r="AN618" s="263"/>
      <c r="AO618" s="263"/>
      <c r="AP618" s="263"/>
      <c r="AQ618" s="263"/>
      <c r="AR618" s="263"/>
      <c r="AS618" s="263"/>
      <c r="AT618" s="263"/>
      <c r="AU618" s="263"/>
      <c r="AV618" s="263"/>
      <c r="AW618" s="263"/>
      <c r="AX618" s="263"/>
      <c r="AY618" s="263"/>
      <c r="AZ618" s="263"/>
      <c r="BA618" s="263"/>
      <c r="BB618" s="263"/>
      <c r="BC618" s="263"/>
      <c r="BD618" s="263"/>
      <c r="BE618" s="263"/>
      <c r="BF618" s="263"/>
      <c r="BG618" s="263"/>
      <c r="BH618" s="263"/>
      <c r="BI618" s="263"/>
      <c r="BJ618" s="263"/>
      <c r="BK618" s="263"/>
      <c r="BL618" s="263"/>
      <c r="BM618" s="263"/>
      <c r="BN618" s="263"/>
      <c r="BO618" s="263"/>
      <c r="BP618" s="263"/>
      <c r="BQ618" s="263"/>
      <c r="BR618" s="263"/>
      <c r="BS618" s="263"/>
      <c r="BT618" s="263"/>
      <c r="BU618" s="263"/>
      <c r="BV618" s="263"/>
      <c r="BW618" s="263"/>
      <c r="BX618" s="263"/>
      <c r="BY618" s="263"/>
      <c r="BZ618" s="263"/>
      <c r="CA618" s="263"/>
      <c r="CB618" s="263"/>
      <c r="CC618" s="263"/>
      <c r="CD618" s="263"/>
      <c r="CE618" s="263"/>
      <c r="CF618" s="263"/>
      <c r="CG618" s="263"/>
      <c r="CH618" s="263"/>
      <c r="CI618" s="263"/>
      <c r="CJ618" s="263"/>
      <c r="CK618" s="263"/>
      <c r="CL618" s="263"/>
      <c r="CM618" s="263"/>
      <c r="CN618" s="263"/>
      <c r="CO618" s="263"/>
      <c r="CP618" s="263"/>
      <c r="CQ618" s="263"/>
      <c r="CR618" s="263"/>
      <c r="CS618" s="263"/>
      <c r="CT618" s="263"/>
      <c r="CU618" s="263"/>
      <c r="CV618" s="263"/>
      <c r="CW618" s="263"/>
      <c r="CX618" s="263"/>
      <c r="CY618" s="263"/>
      <c r="CZ618" s="263"/>
      <c r="DA618" s="263"/>
      <c r="DB618" s="263"/>
      <c r="DC618" s="263"/>
      <c r="DD618" s="263"/>
      <c r="DE618" s="263"/>
      <c r="DF618" s="263"/>
      <c r="DG618" s="263"/>
      <c r="DH618" s="263"/>
      <c r="DI618" s="263"/>
      <c r="DJ618" s="263"/>
      <c r="DK618" s="263"/>
      <c r="DL618" s="263"/>
      <c r="DM618" s="263"/>
      <c r="DN618" s="263"/>
      <c r="DO618" s="263"/>
      <c r="DP618" s="263"/>
      <c r="DQ618" s="263"/>
      <c r="DR618" s="263"/>
      <c r="DS618" s="263"/>
      <c r="DT618" s="263"/>
      <c r="DU618" s="263"/>
      <c r="DV618" s="263"/>
      <c r="DW618" s="263"/>
      <c r="DX618" s="263"/>
      <c r="DY618" s="263"/>
      <c r="DZ618" s="263"/>
      <c r="EA618" s="263"/>
      <c r="EB618" s="263"/>
      <c r="EC618" s="263"/>
      <c r="ED618" s="263"/>
      <c r="EE618" s="263"/>
      <c r="EF618" s="263"/>
      <c r="EG618" s="263"/>
      <c r="EH618" s="263"/>
      <c r="EI618" s="263"/>
      <c r="EJ618" s="263"/>
      <c r="EK618" s="263"/>
      <c r="EL618" s="263"/>
      <c r="EM618" s="263"/>
      <c r="EN618" s="263"/>
      <c r="EO618" s="263"/>
      <c r="EP618" s="263"/>
      <c r="EQ618" s="263"/>
      <c r="ER618" s="263"/>
      <c r="ES618" s="263"/>
      <c r="ET618" s="263"/>
      <c r="EU618" s="263"/>
      <c r="EV618" s="263"/>
      <c r="EW618" s="263"/>
      <c r="EX618" s="263"/>
      <c r="EY618" s="263"/>
      <c r="EZ618" s="263"/>
      <c r="FA618" s="263"/>
      <c r="FB618" s="263"/>
      <c r="FC618" s="263"/>
      <c r="FD618" s="263"/>
      <c r="FE618" s="263"/>
      <c r="FF618" s="263"/>
      <c r="FG618" s="263"/>
      <c r="FH618" s="263"/>
      <c r="FI618" s="263"/>
      <c r="FJ618" s="263"/>
      <c r="FK618" s="263"/>
      <c r="FL618" s="263"/>
      <c r="FM618" s="263"/>
      <c r="FN618" s="263"/>
      <c r="FO618" s="263"/>
      <c r="FP618" s="263"/>
      <c r="FQ618" s="263"/>
      <c r="FR618" s="263"/>
      <c r="FS618" s="263"/>
      <c r="FT618" s="263"/>
      <c r="FU618" s="263"/>
      <c r="FV618" s="263"/>
      <c r="FW618" s="263"/>
      <c r="FX618" s="263"/>
      <c r="FY618" s="263"/>
      <c r="FZ618" s="263"/>
      <c r="GA618" s="263"/>
      <c r="GB618" s="263"/>
      <c r="GC618" s="263"/>
      <c r="GD618" s="263"/>
      <c r="GE618" s="263"/>
      <c r="GF618" s="263"/>
      <c r="GG618" s="263"/>
      <c r="GH618" s="263"/>
      <c r="GI618" s="263"/>
      <c r="GJ618" s="263"/>
      <c r="GK618" s="263"/>
      <c r="GL618" s="263"/>
      <c r="GM618" s="263"/>
      <c r="GN618" s="263"/>
      <c r="GO618" s="263"/>
      <c r="GP618" s="263"/>
      <c r="GQ618" s="263"/>
      <c r="GR618" s="263"/>
      <c r="GS618" s="263"/>
      <c r="GT618" s="263"/>
      <c r="GU618" s="263"/>
      <c r="GV618" s="263"/>
      <c r="GW618" s="263"/>
      <c r="GX618" s="263"/>
      <c r="GY618" s="263"/>
      <c r="GZ618" s="263"/>
      <c r="HA618" s="263"/>
      <c r="HB618" s="263"/>
      <c r="HC618" s="263"/>
      <c r="HD618" s="263"/>
      <c r="HE618" s="263"/>
      <c r="HF618" s="263"/>
      <c r="HG618" s="263"/>
      <c r="HH618" s="263"/>
      <c r="HI618" s="263"/>
      <c r="HJ618" s="263"/>
      <c r="HK618" s="263"/>
      <c r="HL618" s="263"/>
      <c r="HM618" s="263"/>
      <c r="HN618" s="263"/>
      <c r="HO618" s="263"/>
      <c r="HP618" s="263"/>
      <c r="HQ618" s="263"/>
      <c r="HR618" s="263"/>
      <c r="HS618" s="263"/>
      <c r="HT618" s="263"/>
      <c r="HU618" s="263"/>
      <c r="HV618" s="263"/>
      <c r="HW618" s="263"/>
      <c r="HX618" s="263"/>
      <c r="HY618" s="263"/>
      <c r="HZ618" s="263"/>
      <c r="IA618" s="263"/>
      <c r="IB618" s="263"/>
      <c r="IC618" s="263"/>
      <c r="ID618" s="263"/>
      <c r="IE618" s="263"/>
      <c r="IF618" s="263"/>
      <c r="IG618" s="263"/>
      <c r="IH618" s="263"/>
      <c r="II618" s="263"/>
      <c r="IJ618" s="263"/>
      <c r="IK618" s="263"/>
      <c r="IL618" s="263"/>
      <c r="IM618" s="263"/>
      <c r="IN618" s="263"/>
      <c r="IO618" s="263"/>
      <c r="IP618" s="263"/>
      <c r="IQ618" s="263"/>
      <c r="IR618" s="263"/>
      <c r="IS618" s="263"/>
      <c r="IT618" s="263"/>
      <c r="IU618" s="263"/>
      <c r="IV618" s="263"/>
      <c r="IW618" s="263"/>
      <c r="IX618" s="263"/>
      <c r="IY618" s="263"/>
      <c r="IZ618" s="263"/>
      <c r="JA618" s="263"/>
      <c r="JB618" s="263"/>
      <c r="JC618" s="263"/>
      <c r="JD618" s="263"/>
      <c r="JE618" s="263"/>
      <c r="JF618" s="263"/>
      <c r="JG618" s="263"/>
      <c r="JH618" s="263"/>
      <c r="JI618" s="263"/>
      <c r="JJ618" s="263"/>
      <c r="JK618" s="263"/>
      <c r="JL618" s="263"/>
      <c r="JM618" s="263"/>
      <c r="JN618" s="263"/>
      <c r="JO618" s="263"/>
      <c r="JP618" s="263"/>
      <c r="JQ618" s="263"/>
      <c r="JR618" s="263"/>
      <c r="JS618" s="263"/>
      <c r="JT618" s="263"/>
      <c r="JU618" s="263"/>
      <c r="JV618" s="263"/>
      <c r="JW618" s="263"/>
      <c r="JX618" s="263"/>
      <c r="JY618" s="263"/>
      <c r="JZ618" s="263"/>
      <c r="KA618" s="263"/>
      <c r="KB618" s="263"/>
      <c r="KC618" s="263"/>
      <c r="KD618" s="263"/>
      <c r="KE618" s="263"/>
      <c r="KF618" s="263"/>
      <c r="KG618" s="263"/>
      <c r="KH618" s="263"/>
      <c r="KI618" s="263"/>
      <c r="KJ618" s="263"/>
      <c r="KK618" s="263"/>
      <c r="KL618" s="263"/>
      <c r="KM618" s="263"/>
      <c r="KN618" s="263"/>
      <c r="KO618" s="263"/>
      <c r="KP618" s="263"/>
      <c r="KQ618" s="263"/>
      <c r="KR618" s="263"/>
      <c r="KS618" s="263"/>
      <c r="KT618" s="263"/>
      <c r="KU618" s="263"/>
      <c r="KV618" s="263"/>
      <c r="KW618" s="263"/>
      <c r="KX618" s="263"/>
      <c r="KY618" s="263"/>
      <c r="KZ618" s="263"/>
      <c r="LA618" s="263"/>
      <c r="LB618" s="263"/>
      <c r="LC618" s="263"/>
      <c r="LD618" s="263"/>
      <c r="LE618" s="263"/>
      <c r="LF618" s="263"/>
      <c r="LG618" s="263"/>
      <c r="LH618" s="263"/>
      <c r="LI618" s="263"/>
      <c r="LJ618" s="263"/>
      <c r="LK618" s="263"/>
      <c r="LL618" s="263"/>
      <c r="LM618" s="263"/>
      <c r="LN618" s="263"/>
      <c r="LO618" s="263"/>
      <c r="LP618" s="263"/>
      <c r="LQ618" s="263"/>
      <c r="LR618" s="263"/>
      <c r="LS618" s="263"/>
      <c r="LT618" s="263"/>
      <c r="LU618" s="263"/>
      <c r="LV618" s="263"/>
      <c r="LW618" s="263"/>
      <c r="LX618" s="263"/>
      <c r="LY618" s="263"/>
      <c r="LZ618" s="263"/>
      <c r="MA618" s="263"/>
      <c r="MB618" s="263"/>
      <c r="MC618" s="263"/>
      <c r="MD618" s="263"/>
      <c r="ME618" s="263"/>
      <c r="MF618" s="263"/>
      <c r="MG618" s="263"/>
      <c r="MH618" s="263"/>
      <c r="MI618" s="263"/>
      <c r="MJ618" s="263"/>
      <c r="MK618" s="263"/>
      <c r="ML618" s="263"/>
      <c r="MM618" s="263"/>
      <c r="MN618" s="263"/>
      <c r="MO618" s="263"/>
      <c r="MP618" s="263"/>
      <c r="MQ618" s="263"/>
      <c r="MR618" s="263"/>
      <c r="MS618" s="263"/>
      <c r="MT618" s="263"/>
      <c r="MU618" s="263"/>
      <c r="MV618" s="263"/>
      <c r="MW618" s="263"/>
      <c r="MX618" s="263"/>
      <c r="MY618" s="263"/>
      <c r="MZ618" s="263"/>
      <c r="NA618" s="263"/>
      <c r="NB618" s="263"/>
      <c r="NC618" s="263"/>
      <c r="ND618" s="263"/>
      <c r="NE618" s="263"/>
      <c r="NF618" s="263"/>
      <c r="NG618" s="263"/>
      <c r="NH618" s="263"/>
      <c r="NI618" s="263"/>
      <c r="NJ618" s="263"/>
      <c r="NK618" s="263"/>
      <c r="NL618" s="263"/>
      <c r="NM618" s="263"/>
      <c r="NN618" s="263"/>
      <c r="NO618" s="263"/>
      <c r="NP618" s="263"/>
      <c r="NQ618" s="263"/>
      <c r="NR618" s="263"/>
      <c r="NS618" s="263"/>
      <c r="NT618" s="263"/>
      <c r="NU618" s="263"/>
      <c r="NV618" s="263"/>
      <c r="NW618" s="263"/>
      <c r="NX618" s="263"/>
      <c r="NY618" s="263"/>
      <c r="NZ618" s="263"/>
      <c r="OA618" s="263"/>
      <c r="OB618" s="263"/>
      <c r="OC618" s="263"/>
      <c r="OD618" s="263"/>
      <c r="OE618" s="263"/>
      <c r="OF618" s="263"/>
      <c r="OG618" s="263"/>
      <c r="OH618" s="263"/>
      <c r="OI618" s="263"/>
      <c r="OJ618" s="263"/>
      <c r="OK618" s="263"/>
      <c r="OL618" s="263"/>
      <c r="OM618" s="263"/>
      <c r="ON618" s="263"/>
      <c r="OO618" s="263"/>
      <c r="OP618" s="263"/>
      <c r="OQ618" s="263"/>
      <c r="OR618" s="263"/>
      <c r="OS618" s="263"/>
      <c r="OT618" s="263"/>
      <c r="OU618" s="263"/>
      <c r="OV618" s="263"/>
      <c r="OW618" s="263"/>
      <c r="OX618" s="263"/>
      <c r="OY618" s="263"/>
      <c r="OZ618" s="263"/>
      <c r="PA618" s="263"/>
      <c r="PB618" s="263"/>
      <c r="PC618" s="263"/>
      <c r="PD618" s="263"/>
      <c r="PE618" s="263"/>
      <c r="PF618" s="263"/>
      <c r="PG618" s="263"/>
      <c r="PH618" s="263"/>
      <c r="PI618" s="263"/>
      <c r="PJ618" s="263"/>
      <c r="PK618" s="263"/>
      <c r="PL618" s="263"/>
      <c r="PM618" s="263"/>
      <c r="PN618" s="263"/>
      <c r="PO618" s="263"/>
      <c r="PP618" s="263"/>
      <c r="PQ618" s="263"/>
      <c r="PR618" s="263"/>
      <c r="PS618" s="263"/>
      <c r="PT618" s="263"/>
      <c r="PU618" s="263"/>
      <c r="PV618" s="263"/>
      <c r="PW618" s="263"/>
      <c r="PX618" s="263"/>
      <c r="PY618" s="263"/>
      <c r="PZ618" s="263"/>
      <c r="QA618" s="263"/>
      <c r="QB618" s="263"/>
      <c r="QC618" s="263"/>
      <c r="QD618" s="263"/>
      <c r="QE618" s="263"/>
      <c r="QF618" s="263"/>
      <c r="QG618" s="263"/>
      <c r="QH618" s="263"/>
      <c r="QI618" s="263"/>
      <c r="QJ618" s="263"/>
      <c r="QK618" s="263"/>
      <c r="QL618" s="263"/>
      <c r="QM618" s="263"/>
      <c r="QN618" s="263"/>
      <c r="QO618" s="263"/>
      <c r="QP618" s="263"/>
      <c r="QQ618" s="263"/>
      <c r="QR618" s="263"/>
      <c r="QS618" s="263"/>
      <c r="QT618" s="263"/>
      <c r="QU618" s="263"/>
      <c r="QV618" s="263"/>
      <c r="QW618" s="263"/>
      <c r="QX618" s="263"/>
      <c r="QY618" s="263"/>
      <c r="QZ618" s="263"/>
      <c r="RA618" s="263"/>
      <c r="RB618" s="263"/>
      <c r="RC618" s="263"/>
      <c r="RD618" s="263"/>
      <c r="RE618" s="263"/>
      <c r="RF618" s="263"/>
      <c r="RG618" s="263"/>
      <c r="RH618" s="263"/>
      <c r="RI618" s="263"/>
      <c r="RJ618" s="263"/>
      <c r="RK618" s="263"/>
      <c r="RL618" s="263"/>
      <c r="RM618" s="263"/>
      <c r="RN618" s="263"/>
      <c r="RO618" s="263"/>
      <c r="RP618" s="263"/>
      <c r="RQ618" s="263"/>
      <c r="RR618" s="263"/>
      <c r="RS618" s="263"/>
      <c r="RT618" s="263"/>
      <c r="RU618" s="263"/>
      <c r="RV618" s="263"/>
      <c r="RW618" s="263"/>
      <c r="RX618" s="263"/>
      <c r="RY618" s="263"/>
      <c r="RZ618" s="263"/>
      <c r="SA618" s="263"/>
      <c r="SB618" s="263"/>
      <c r="SC618" s="263"/>
      <c r="SD618" s="263"/>
      <c r="SE618" s="263"/>
      <c r="SF618" s="263"/>
      <c r="SG618" s="263"/>
      <c r="SH618" s="263"/>
      <c r="SI618" s="263"/>
      <c r="SJ618" s="263"/>
      <c r="SK618" s="263"/>
      <c r="SL618" s="263"/>
      <c r="SM618" s="263"/>
      <c r="SN618" s="263"/>
      <c r="SO618" s="263"/>
      <c r="SP618" s="263"/>
      <c r="SQ618" s="263"/>
      <c r="SR618" s="263"/>
      <c r="SS618" s="263"/>
      <c r="ST618" s="263"/>
      <c r="SU618" s="263"/>
      <c r="SV618" s="263"/>
      <c r="SW618" s="263"/>
      <c r="SX618" s="263"/>
      <c r="SY618" s="263"/>
      <c r="SZ618" s="263"/>
      <c r="TA618" s="263"/>
      <c r="TB618" s="263"/>
      <c r="TC618" s="263"/>
      <c r="TD618" s="263"/>
      <c r="TE618" s="263"/>
      <c r="TF618" s="263"/>
      <c r="TG618" s="263"/>
      <c r="TH618" s="263"/>
      <c r="TI618" s="263"/>
      <c r="TJ618" s="263"/>
      <c r="TK618" s="263"/>
      <c r="TL618" s="263"/>
      <c r="TM618" s="263"/>
      <c r="TN618" s="263"/>
      <c r="TO618" s="263"/>
      <c r="TP618" s="263"/>
      <c r="TQ618" s="263"/>
      <c r="TR618" s="263"/>
      <c r="TS618" s="263"/>
      <c r="TT618" s="263"/>
      <c r="TU618" s="263"/>
      <c r="TV618" s="263"/>
      <c r="TW618" s="263"/>
      <c r="TX618" s="263"/>
      <c r="TY618" s="263"/>
      <c r="TZ618" s="263"/>
      <c r="UA618" s="263"/>
      <c r="UB618" s="263"/>
      <c r="UC618" s="263"/>
      <c r="UD618" s="263"/>
      <c r="UE618" s="263"/>
      <c r="UF618" s="263"/>
      <c r="UG618" s="263"/>
      <c r="UH618" s="263"/>
      <c r="UI618" s="263"/>
      <c r="UJ618" s="263"/>
      <c r="UK618" s="263"/>
      <c r="UL618" s="263"/>
      <c r="UM618" s="263"/>
      <c r="UN618" s="263"/>
      <c r="UO618" s="263"/>
      <c r="UP618" s="263"/>
      <c r="UQ618" s="263"/>
      <c r="UR618" s="263"/>
      <c r="US618" s="263"/>
      <c r="UT618" s="263"/>
      <c r="UU618" s="263"/>
      <c r="UV618" s="263"/>
      <c r="UW618" s="263"/>
      <c r="UX618" s="263"/>
      <c r="UY618" s="263"/>
      <c r="UZ618" s="263"/>
      <c r="VA618" s="263"/>
      <c r="VB618" s="263"/>
      <c r="VC618" s="263"/>
      <c r="VD618" s="263"/>
      <c r="VE618" s="263"/>
      <c r="VF618" s="263"/>
      <c r="VG618" s="263"/>
      <c r="VH618" s="263"/>
      <c r="VI618" s="263"/>
      <c r="VJ618" s="263"/>
      <c r="VK618" s="263"/>
      <c r="VL618" s="263"/>
      <c r="VM618" s="263"/>
      <c r="VN618" s="263"/>
      <c r="VO618" s="263"/>
      <c r="VP618" s="263"/>
      <c r="VQ618" s="263"/>
      <c r="VR618" s="263"/>
      <c r="VS618" s="263"/>
      <c r="VT618" s="263"/>
      <c r="VU618" s="263"/>
      <c r="VV618" s="263"/>
      <c r="VW618" s="263"/>
      <c r="VX618" s="263"/>
      <c r="VY618" s="263"/>
      <c r="VZ618" s="263"/>
      <c r="WA618" s="263"/>
      <c r="WB618" s="263"/>
      <c r="WC618" s="263"/>
      <c r="WD618" s="263"/>
      <c r="WE618" s="263"/>
      <c r="WF618" s="263"/>
      <c r="WG618" s="263"/>
      <c r="WH618" s="263"/>
      <c r="WI618" s="263"/>
      <c r="WJ618" s="263"/>
      <c r="WK618" s="263"/>
      <c r="WL618" s="263"/>
      <c r="WM618" s="263"/>
      <c r="WN618" s="263"/>
      <c r="WO618" s="263"/>
      <c r="WP618" s="263"/>
      <c r="WQ618" s="263"/>
      <c r="WR618" s="263"/>
      <c r="WS618" s="263"/>
      <c r="WT618" s="263"/>
      <c r="WU618" s="263"/>
      <c r="WV618" s="263"/>
      <c r="WW618" s="263"/>
      <c r="WX618" s="263"/>
      <c r="WY618" s="263"/>
      <c r="WZ618" s="263"/>
      <c r="XA618" s="263"/>
      <c r="XB618" s="263"/>
      <c r="XC618" s="263"/>
      <c r="XD618" s="263"/>
      <c r="XE618" s="263"/>
      <c r="XF618" s="263"/>
      <c r="XG618" s="263"/>
      <c r="XH618" s="263"/>
      <c r="XI618" s="263"/>
      <c r="XJ618" s="263"/>
      <c r="XK618" s="263"/>
      <c r="XL618" s="263"/>
      <c r="XM618" s="263"/>
      <c r="XN618" s="263"/>
      <c r="XO618" s="263"/>
      <c r="XP618" s="263"/>
      <c r="XQ618" s="263"/>
      <c r="XR618" s="263"/>
      <c r="XS618" s="263"/>
      <c r="XT618" s="263"/>
      <c r="XU618" s="263"/>
      <c r="XV618" s="263"/>
      <c r="XW618" s="263"/>
      <c r="XX618" s="263"/>
      <c r="XY618" s="263"/>
      <c r="XZ618" s="263"/>
      <c r="YA618" s="263"/>
      <c r="YB618" s="263"/>
      <c r="YC618" s="263"/>
      <c r="YD618" s="263"/>
      <c r="YE618" s="263"/>
      <c r="YF618" s="263"/>
      <c r="YG618" s="263"/>
      <c r="YH618" s="263"/>
      <c r="YI618" s="263"/>
      <c r="YJ618" s="263"/>
      <c r="YK618" s="263"/>
      <c r="YL618" s="263"/>
      <c r="YM618" s="263"/>
      <c r="YN618" s="263"/>
      <c r="YO618" s="263"/>
      <c r="YP618" s="263"/>
      <c r="YQ618" s="263"/>
      <c r="YR618" s="263"/>
      <c r="YS618" s="263"/>
      <c r="YT618" s="263"/>
      <c r="YU618" s="263"/>
      <c r="YV618" s="263"/>
      <c r="YW618" s="263"/>
      <c r="YX618" s="263"/>
      <c r="YY618" s="263"/>
      <c r="YZ618" s="263"/>
      <c r="ZA618" s="263"/>
      <c r="ZB618" s="263"/>
      <c r="ZC618" s="263"/>
      <c r="ZD618" s="263"/>
      <c r="ZE618" s="263"/>
      <c r="ZF618" s="263"/>
      <c r="ZG618" s="263"/>
      <c r="ZH618" s="263"/>
      <c r="ZI618" s="263"/>
      <c r="ZJ618" s="263"/>
      <c r="ZK618" s="263"/>
      <c r="ZL618" s="263"/>
      <c r="ZM618" s="263"/>
      <c r="ZN618" s="263"/>
      <c r="ZO618" s="263"/>
      <c r="ZP618" s="263"/>
      <c r="ZQ618" s="263"/>
      <c r="ZR618" s="263"/>
      <c r="ZS618" s="263"/>
      <c r="ZT618" s="263"/>
      <c r="ZU618" s="263"/>
      <c r="ZV618" s="263"/>
      <c r="ZW618" s="263"/>
      <c r="ZX618" s="263"/>
      <c r="ZY618" s="263"/>
      <c r="ZZ618" s="263"/>
      <c r="AAA618" s="263"/>
      <c r="AAB618" s="263"/>
      <c r="AAC618" s="263"/>
      <c r="AAD618" s="263"/>
      <c r="AAE618" s="263"/>
      <c r="AAF618" s="263"/>
      <c r="AAG618" s="263"/>
      <c r="AAH618" s="263"/>
      <c r="AAI618" s="263"/>
      <c r="AAJ618" s="263"/>
      <c r="AAK618" s="263"/>
      <c r="AAL618" s="263"/>
      <c r="AAM618" s="263"/>
      <c r="AAN618" s="263"/>
      <c r="AAO618" s="263"/>
      <c r="AAP618" s="263"/>
      <c r="AAQ618" s="263"/>
      <c r="AAR618" s="263"/>
      <c r="AAS618" s="263"/>
      <c r="AAT618" s="263"/>
      <c r="AAU618" s="263"/>
      <c r="AAV618" s="263"/>
      <c r="AAW618" s="263"/>
      <c r="AAX618" s="263"/>
      <c r="AAY618" s="263"/>
      <c r="AAZ618" s="263"/>
      <c r="ABA618" s="263"/>
      <c r="ABB618" s="263"/>
      <c r="ABC618" s="263"/>
      <c r="ABD618" s="263"/>
      <c r="ABE618" s="263"/>
      <c r="ABF618" s="263"/>
      <c r="ABG618" s="263"/>
      <c r="ABH618" s="263"/>
      <c r="ABI618" s="263"/>
      <c r="ABJ618" s="263"/>
      <c r="ABK618" s="263"/>
      <c r="ABL618" s="263"/>
      <c r="ABM618" s="263"/>
      <c r="ABN618" s="263"/>
      <c r="ABO618" s="263"/>
      <c r="ABP618" s="263"/>
      <c r="ABQ618" s="263"/>
      <c r="ABR618" s="263"/>
      <c r="ABS618" s="263"/>
      <c r="ABT618" s="263"/>
      <c r="ABU618" s="263"/>
      <c r="ABV618" s="263"/>
      <c r="ABW618" s="263"/>
      <c r="ABX618" s="263"/>
      <c r="ABY618" s="263"/>
      <c r="ABZ618" s="263"/>
      <c r="ACA618" s="263"/>
      <c r="ACB618" s="263"/>
      <c r="ACC618" s="263"/>
      <c r="ACD618" s="263"/>
      <c r="ACE618" s="263"/>
      <c r="ACF618" s="263"/>
      <c r="ACG618" s="263"/>
      <c r="ACH618" s="263"/>
      <c r="ACI618" s="263"/>
      <c r="ACJ618" s="263"/>
      <c r="ACK618" s="263"/>
      <c r="ACL618" s="263"/>
      <c r="ACM618" s="263"/>
      <c r="ACN618" s="263"/>
      <c r="ACO618" s="263"/>
      <c r="ACP618" s="263"/>
      <c r="ACQ618" s="263"/>
      <c r="ACR618" s="263"/>
      <c r="ACS618" s="263"/>
      <c r="ACT618" s="263"/>
      <c r="ACU618" s="263"/>
      <c r="ACV618" s="263"/>
      <c r="ACW618" s="263"/>
      <c r="ACX618" s="263"/>
      <c r="ACY618" s="263"/>
      <c r="ACZ618" s="263"/>
      <c r="ADA618" s="263"/>
      <c r="ADB618" s="263"/>
      <c r="ADC618" s="263"/>
      <c r="ADD618" s="263"/>
      <c r="ADE618" s="263"/>
      <c r="ADF618" s="263"/>
      <c r="ADG618" s="263"/>
      <c r="ADH618" s="263"/>
      <c r="ADI618" s="263"/>
      <c r="ADJ618" s="263"/>
      <c r="ADK618" s="263"/>
      <c r="ADL618" s="263"/>
      <c r="ADM618" s="263"/>
      <c r="ADN618" s="263"/>
      <c r="ADO618" s="263"/>
      <c r="ADP618" s="263"/>
      <c r="ADQ618" s="263"/>
      <c r="ADR618" s="263"/>
      <c r="ADS618" s="263"/>
      <c r="ADT618" s="263"/>
      <c r="ADU618" s="263"/>
      <c r="ADV618" s="263"/>
      <c r="ADW618" s="263"/>
      <c r="ADX618" s="263"/>
      <c r="ADY618" s="263"/>
      <c r="ADZ618" s="263"/>
      <c r="AEA618" s="263"/>
      <c r="AEB618" s="263"/>
      <c r="AEC618" s="263"/>
      <c r="AED618" s="263"/>
      <c r="AEE618" s="263"/>
      <c r="AEF618" s="263"/>
      <c r="AEG618" s="263"/>
      <c r="AEH618" s="263"/>
      <c r="AEI618" s="263"/>
      <c r="AEJ618" s="263"/>
      <c r="AEK618" s="263"/>
      <c r="AEL618" s="263"/>
      <c r="AEM618" s="263"/>
      <c r="AEN618" s="263"/>
      <c r="AEO618" s="263"/>
      <c r="AEP618" s="263"/>
      <c r="AEQ618" s="263"/>
      <c r="AER618" s="263"/>
      <c r="AES618" s="263"/>
      <c r="AET618" s="263"/>
      <c r="AEU618" s="263"/>
      <c r="AEV618" s="263"/>
      <c r="AEW618" s="263"/>
      <c r="AEX618" s="263"/>
      <c r="AEY618" s="263"/>
      <c r="AEZ618" s="263"/>
      <c r="AFA618" s="263"/>
      <c r="AFB618" s="263"/>
      <c r="AFC618" s="263"/>
      <c r="AFD618" s="263"/>
      <c r="AFE618" s="263"/>
      <c r="AFF618" s="263"/>
      <c r="AFG618" s="263"/>
      <c r="AFH618" s="263"/>
      <c r="AFI618" s="263"/>
      <c r="AFJ618" s="263"/>
      <c r="AFK618" s="263"/>
      <c r="AFL618" s="263"/>
      <c r="AFM618" s="263"/>
      <c r="AFN618" s="263"/>
      <c r="AFO618" s="263"/>
      <c r="AFP618" s="263"/>
      <c r="AFQ618" s="263"/>
      <c r="AFR618" s="263"/>
      <c r="AFS618" s="263"/>
      <c r="AFT618" s="263"/>
      <c r="AFU618" s="263"/>
      <c r="AFV618" s="263"/>
      <c r="AFW618" s="263"/>
      <c r="AFX618" s="263"/>
      <c r="AFY618" s="263"/>
      <c r="AFZ618" s="263"/>
      <c r="AGA618" s="263"/>
      <c r="AGB618" s="263"/>
      <c r="AGC618" s="263"/>
      <c r="AGD618" s="263"/>
      <c r="AGE618" s="263"/>
      <c r="AGF618" s="263"/>
      <c r="AGG618" s="263"/>
      <c r="AGH618" s="263"/>
      <c r="AGI618" s="263"/>
      <c r="AGJ618" s="263"/>
      <c r="AGK618" s="263"/>
      <c r="AGL618" s="263"/>
      <c r="AGM618" s="263"/>
      <c r="AGN618" s="263"/>
      <c r="AGO618" s="263"/>
      <c r="AGP618" s="263"/>
      <c r="AGQ618" s="263"/>
      <c r="AGR618" s="263"/>
      <c r="AGS618" s="263"/>
      <c r="AGT618" s="263"/>
      <c r="AGU618" s="263"/>
      <c r="AGV618" s="263"/>
      <c r="AGW618" s="263"/>
      <c r="AGX618" s="263"/>
      <c r="AGY618" s="263"/>
      <c r="AGZ618" s="263"/>
      <c r="AHA618" s="263"/>
      <c r="AHB618" s="263"/>
      <c r="AHC618" s="263"/>
      <c r="AHD618" s="263"/>
      <c r="AHE618" s="263"/>
      <c r="AHF618" s="263"/>
      <c r="AHG618" s="263"/>
      <c r="AHH618" s="263"/>
      <c r="AHI618" s="263"/>
      <c r="AHJ618" s="263"/>
      <c r="AHK618" s="263"/>
      <c r="AHL618" s="263"/>
      <c r="AHM618" s="263"/>
      <c r="AHN618" s="263"/>
      <c r="AHO618" s="263"/>
      <c r="AHP618" s="263"/>
      <c r="AHQ618" s="263"/>
      <c r="AHR618" s="263"/>
      <c r="AHS618" s="263"/>
      <c r="AHT618" s="263"/>
      <c r="AHU618" s="263"/>
      <c r="AHV618" s="263"/>
      <c r="AHW618" s="263"/>
      <c r="AHX618" s="263"/>
      <c r="AHY618" s="263"/>
      <c r="AHZ618" s="263"/>
      <c r="AIA618" s="263"/>
      <c r="AIB618" s="263"/>
      <c r="AIC618" s="263"/>
      <c r="AID618" s="263"/>
      <c r="AIE618" s="263"/>
      <c r="AIF618" s="263"/>
      <c r="AIG618" s="263"/>
      <c r="AIH618" s="263"/>
      <c r="AII618" s="263"/>
      <c r="AIJ618" s="263"/>
      <c r="AIK618" s="263"/>
      <c r="AIL618" s="263"/>
      <c r="AIM618" s="263"/>
      <c r="AIN618" s="263"/>
      <c r="AIO618" s="263"/>
      <c r="AIP618" s="263"/>
      <c r="AIQ618" s="263"/>
      <c r="AIR618" s="263"/>
      <c r="AIS618" s="263"/>
      <c r="AIT618" s="263"/>
      <c r="AIU618" s="263"/>
      <c r="AIV618" s="263"/>
      <c r="AIW618" s="263"/>
      <c r="AIX618" s="263"/>
      <c r="AIY618" s="263"/>
      <c r="AIZ618" s="263"/>
      <c r="AJA618" s="263"/>
      <c r="AJB618" s="263"/>
      <c r="AJC618" s="263"/>
      <c r="AJD618" s="263"/>
      <c r="AJE618" s="263"/>
      <c r="AJF618" s="263"/>
      <c r="AJG618" s="263"/>
      <c r="AJH618" s="263"/>
      <c r="AJI618" s="263"/>
      <c r="AJJ618" s="263"/>
      <c r="AJK618" s="263"/>
      <c r="AJL618" s="263"/>
      <c r="AJM618" s="263"/>
      <c r="AJN618" s="263"/>
      <c r="AJO618" s="263"/>
      <c r="AJP618" s="263"/>
      <c r="AJQ618" s="263"/>
      <c r="AJR618" s="263"/>
      <c r="AJS618" s="263"/>
      <c r="AJT618" s="263"/>
      <c r="AJU618" s="263"/>
      <c r="AJV618" s="263"/>
      <c r="AJW618" s="263"/>
      <c r="AJX618" s="263"/>
      <c r="AJY618" s="263"/>
      <c r="AJZ618" s="263"/>
      <c r="AKA618" s="263"/>
      <c r="AKB618" s="263"/>
      <c r="AKC618" s="263"/>
      <c r="AKD618" s="263"/>
      <c r="AKE618" s="263"/>
      <c r="AKF618" s="263"/>
      <c r="AKG618" s="263"/>
      <c r="AKH618" s="263"/>
      <c r="AKI618" s="263"/>
      <c r="AKJ618" s="263"/>
      <c r="AKK618" s="263"/>
      <c r="AKL618" s="263"/>
      <c r="AKM618" s="263"/>
      <c r="AKN618" s="263"/>
      <c r="AKO618" s="263"/>
      <c r="AKP618" s="263"/>
      <c r="AKQ618" s="263"/>
      <c r="AKR618" s="263"/>
      <c r="AKS618" s="263"/>
      <c r="AKT618" s="263"/>
      <c r="AKU618" s="263"/>
      <c r="AKV618" s="263"/>
      <c r="AKW618" s="263"/>
      <c r="AKX618" s="263"/>
      <c r="AKY618" s="263"/>
      <c r="AKZ618" s="263"/>
      <c r="ALA618" s="263"/>
      <c r="ALB618" s="263"/>
      <c r="ALC618" s="263"/>
      <c r="ALD618" s="263"/>
      <c r="ALE618" s="263"/>
      <c r="ALF618" s="263"/>
      <c r="ALG618" s="263"/>
      <c r="ALH618" s="263"/>
      <c r="ALI618" s="263"/>
      <c r="ALJ618" s="263"/>
      <c r="ALK618" s="263"/>
      <c r="ALL618" s="263"/>
      <c r="ALM618" s="263"/>
      <c r="ALN618" s="263"/>
      <c r="ALO618" s="263"/>
      <c r="ALP618" s="263"/>
      <c r="ALQ618" s="263"/>
      <c r="ALR618" s="263"/>
      <c r="ALS618" s="263"/>
      <c r="ALT618" s="263"/>
      <c r="ALU618" s="263"/>
      <c r="ALV618" s="263"/>
      <c r="ALW618" s="263"/>
      <c r="ALX618" s="263"/>
      <c r="ALY618" s="263"/>
      <c r="ALZ618" s="263"/>
      <c r="AMA618" s="263"/>
      <c r="AMB618" s="263"/>
      <c r="AMC618" s="263"/>
      <c r="AMD618" s="263"/>
      <c r="AME618" s="263"/>
      <c r="AMF618" s="263"/>
      <c r="AMG618" s="263"/>
      <c r="AMH618" s="263"/>
      <c r="AMI618" s="263"/>
      <c r="AMJ618" s="263"/>
      <c r="AMK618" s="263"/>
      <c r="AML618" s="263"/>
      <c r="AMM618" s="263"/>
      <c r="AMN618" s="263"/>
      <c r="AMO618" s="263"/>
      <c r="AMP618" s="263"/>
      <c r="AMQ618" s="263"/>
      <c r="AMR618" s="263"/>
      <c r="AMS618" s="263"/>
      <c r="AMT618" s="263"/>
      <c r="AMU618" s="263"/>
      <c r="AMV618" s="263"/>
      <c r="AMW618" s="263"/>
      <c r="AMX618" s="263"/>
      <c r="AMY618" s="263"/>
      <c r="AMZ618" s="263"/>
      <c r="ANA618" s="263"/>
      <c r="ANB618" s="263"/>
      <c r="ANC618" s="263"/>
      <c r="AND618" s="263"/>
      <c r="ANE618" s="263"/>
      <c r="ANF618" s="263"/>
      <c r="ANG618" s="263"/>
      <c r="ANH618" s="263"/>
      <c r="ANI618" s="263"/>
      <c r="ANJ618" s="263"/>
      <c r="ANK618" s="263"/>
      <c r="ANL618" s="263"/>
      <c r="ANM618" s="263"/>
      <c r="ANN618" s="263"/>
      <c r="ANO618" s="263"/>
      <c r="ANP618" s="263"/>
      <c r="ANQ618" s="263"/>
      <c r="ANR618" s="263"/>
      <c r="ANS618" s="263"/>
      <c r="ANT618" s="263"/>
      <c r="ANU618" s="263"/>
      <c r="ANV618" s="263"/>
      <c r="ANW618" s="263"/>
      <c r="ANX618" s="263"/>
      <c r="ANY618" s="263"/>
      <c r="ANZ618" s="263"/>
      <c r="AOA618" s="263"/>
      <c r="AOB618" s="263"/>
      <c r="AOC618" s="263"/>
      <c r="AOD618" s="263"/>
      <c r="AOE618" s="263"/>
      <c r="AOF618" s="263"/>
      <c r="AOG618" s="263"/>
      <c r="AOH618" s="263"/>
      <c r="AOI618" s="263"/>
      <c r="AOJ618" s="263"/>
      <c r="AOK618" s="263"/>
      <c r="AOL618" s="263"/>
      <c r="AOM618" s="263"/>
      <c r="AON618" s="263"/>
      <c r="AOO618" s="263"/>
      <c r="AOP618" s="263"/>
      <c r="AOQ618" s="263"/>
      <c r="AOR618" s="263"/>
      <c r="AOS618" s="263"/>
      <c r="AOT618" s="263"/>
      <c r="AOU618" s="263"/>
    </row>
    <row r="619" spans="1:1087" s="264" customFormat="1">
      <c r="A619" s="332"/>
      <c r="B619" s="328"/>
      <c r="C619" s="292"/>
      <c r="D619" s="292"/>
      <c r="E619" s="292"/>
      <c r="F619" s="333"/>
      <c r="G619" s="334"/>
      <c r="H619" s="334"/>
      <c r="I619" s="335"/>
      <c r="J619" s="292"/>
      <c r="K619" s="336"/>
      <c r="L619" s="292"/>
      <c r="N619" s="263"/>
      <c r="O619" s="263"/>
      <c r="P619" s="263"/>
      <c r="Q619" s="263"/>
      <c r="R619" s="263"/>
      <c r="S619" s="263"/>
      <c r="T619" s="263"/>
      <c r="U619" s="263"/>
      <c r="V619" s="263"/>
      <c r="W619" s="263"/>
      <c r="X619" s="263"/>
      <c r="Y619" s="263"/>
      <c r="Z619" s="263"/>
      <c r="AA619" s="263"/>
      <c r="AB619" s="263"/>
      <c r="AC619" s="263"/>
      <c r="AD619" s="263"/>
      <c r="AE619" s="263"/>
      <c r="AF619" s="263"/>
      <c r="AG619" s="263"/>
      <c r="AH619" s="263"/>
      <c r="AI619" s="263"/>
      <c r="AJ619" s="263"/>
      <c r="AK619" s="263"/>
      <c r="AL619" s="263"/>
      <c r="AM619" s="263"/>
      <c r="AN619" s="263"/>
      <c r="AO619" s="263"/>
      <c r="AP619" s="263"/>
      <c r="AQ619" s="263"/>
      <c r="AR619" s="263"/>
      <c r="AS619" s="263"/>
      <c r="AT619" s="263"/>
      <c r="AU619" s="263"/>
      <c r="AV619" s="263"/>
      <c r="AW619" s="263"/>
      <c r="AX619" s="263"/>
      <c r="AY619" s="263"/>
      <c r="AZ619" s="263"/>
      <c r="BA619" s="263"/>
      <c r="BB619" s="263"/>
      <c r="BC619" s="263"/>
      <c r="BD619" s="263"/>
      <c r="BE619" s="263"/>
      <c r="BF619" s="263"/>
      <c r="BG619" s="263"/>
      <c r="BH619" s="263"/>
      <c r="BI619" s="263"/>
      <c r="BJ619" s="263"/>
      <c r="BK619" s="263"/>
      <c r="BL619" s="263"/>
      <c r="BM619" s="263"/>
      <c r="BN619" s="263"/>
      <c r="BO619" s="263"/>
      <c r="BP619" s="263"/>
      <c r="BQ619" s="263"/>
      <c r="BR619" s="263"/>
      <c r="BS619" s="263"/>
      <c r="BT619" s="263"/>
      <c r="BU619" s="263"/>
      <c r="BV619" s="263"/>
      <c r="BW619" s="263"/>
      <c r="BX619" s="263"/>
      <c r="BY619" s="263"/>
      <c r="BZ619" s="263"/>
      <c r="CA619" s="263"/>
      <c r="CB619" s="263"/>
      <c r="CC619" s="263"/>
      <c r="CD619" s="263"/>
      <c r="CE619" s="263"/>
      <c r="CF619" s="263"/>
      <c r="CG619" s="263"/>
      <c r="CH619" s="263"/>
      <c r="CI619" s="263"/>
      <c r="CJ619" s="263"/>
      <c r="CK619" s="263"/>
      <c r="CL619" s="263"/>
      <c r="CM619" s="263"/>
      <c r="CN619" s="263"/>
      <c r="CO619" s="263"/>
      <c r="CP619" s="263"/>
      <c r="CQ619" s="263"/>
      <c r="CR619" s="263"/>
      <c r="CS619" s="263"/>
      <c r="CT619" s="263"/>
      <c r="CU619" s="263"/>
      <c r="CV619" s="263"/>
      <c r="CW619" s="263"/>
      <c r="CX619" s="263"/>
      <c r="CY619" s="263"/>
      <c r="CZ619" s="263"/>
      <c r="DA619" s="263"/>
      <c r="DB619" s="263"/>
      <c r="DC619" s="263"/>
      <c r="DD619" s="263"/>
      <c r="DE619" s="263"/>
      <c r="DF619" s="263"/>
      <c r="DG619" s="263"/>
      <c r="DH619" s="263"/>
      <c r="DI619" s="263"/>
      <c r="DJ619" s="263"/>
      <c r="DK619" s="263"/>
      <c r="DL619" s="263"/>
      <c r="DM619" s="263"/>
      <c r="DN619" s="263"/>
      <c r="DO619" s="263"/>
      <c r="DP619" s="263"/>
      <c r="DQ619" s="263"/>
      <c r="DR619" s="263"/>
      <c r="DS619" s="263"/>
      <c r="DT619" s="263"/>
      <c r="DU619" s="263"/>
      <c r="DV619" s="263"/>
      <c r="DW619" s="263"/>
      <c r="DX619" s="263"/>
      <c r="DY619" s="263"/>
      <c r="DZ619" s="263"/>
      <c r="EA619" s="263"/>
      <c r="EB619" s="263"/>
      <c r="EC619" s="263"/>
      <c r="ED619" s="263"/>
      <c r="EE619" s="263"/>
      <c r="EF619" s="263"/>
      <c r="EG619" s="263"/>
      <c r="EH619" s="263"/>
      <c r="EI619" s="263"/>
      <c r="EJ619" s="263"/>
      <c r="EK619" s="263"/>
      <c r="EL619" s="263"/>
      <c r="EM619" s="263"/>
      <c r="EN619" s="263"/>
      <c r="EO619" s="263"/>
      <c r="EP619" s="263"/>
      <c r="EQ619" s="263"/>
      <c r="ER619" s="263"/>
      <c r="ES619" s="263"/>
      <c r="ET619" s="263"/>
      <c r="EU619" s="263"/>
      <c r="EV619" s="263"/>
      <c r="EW619" s="263"/>
      <c r="EX619" s="263"/>
      <c r="EY619" s="263"/>
      <c r="EZ619" s="263"/>
      <c r="FA619" s="263"/>
      <c r="FB619" s="263"/>
      <c r="FC619" s="263"/>
      <c r="FD619" s="263"/>
      <c r="FE619" s="263"/>
      <c r="FF619" s="263"/>
      <c r="FG619" s="263"/>
      <c r="FH619" s="263"/>
      <c r="FI619" s="263"/>
      <c r="FJ619" s="263"/>
      <c r="FK619" s="263"/>
      <c r="FL619" s="263"/>
      <c r="FM619" s="263"/>
      <c r="FN619" s="263"/>
      <c r="FO619" s="263"/>
      <c r="FP619" s="263"/>
      <c r="FQ619" s="263"/>
      <c r="FR619" s="263"/>
      <c r="FS619" s="263"/>
      <c r="FT619" s="263"/>
      <c r="FU619" s="263"/>
      <c r="FV619" s="263"/>
      <c r="FW619" s="263"/>
      <c r="FX619" s="263"/>
      <c r="FY619" s="263"/>
      <c r="FZ619" s="263"/>
      <c r="GA619" s="263"/>
      <c r="GB619" s="263"/>
      <c r="GC619" s="263"/>
      <c r="GD619" s="263"/>
      <c r="GE619" s="263"/>
      <c r="GF619" s="263"/>
      <c r="GG619" s="263"/>
      <c r="GH619" s="263"/>
      <c r="GI619" s="263"/>
      <c r="GJ619" s="263"/>
      <c r="GK619" s="263"/>
      <c r="GL619" s="263"/>
      <c r="GM619" s="263"/>
      <c r="GN619" s="263"/>
      <c r="GO619" s="263"/>
      <c r="GP619" s="263"/>
      <c r="GQ619" s="263"/>
      <c r="GR619" s="263"/>
      <c r="GS619" s="263"/>
      <c r="GT619" s="263"/>
      <c r="GU619" s="263"/>
      <c r="GV619" s="263"/>
      <c r="GW619" s="263"/>
      <c r="GX619" s="263"/>
      <c r="GY619" s="263"/>
      <c r="GZ619" s="263"/>
      <c r="HA619" s="263"/>
      <c r="HB619" s="263"/>
      <c r="HC619" s="263"/>
      <c r="HD619" s="263"/>
      <c r="HE619" s="263"/>
      <c r="HF619" s="263"/>
      <c r="HG619" s="263"/>
      <c r="HH619" s="263"/>
      <c r="HI619" s="263"/>
      <c r="HJ619" s="263"/>
      <c r="HK619" s="263"/>
      <c r="HL619" s="263"/>
      <c r="HM619" s="263"/>
      <c r="HN619" s="263"/>
      <c r="HO619" s="263"/>
      <c r="HP619" s="263"/>
      <c r="HQ619" s="263"/>
      <c r="HR619" s="263"/>
      <c r="HS619" s="263"/>
      <c r="HT619" s="263"/>
      <c r="HU619" s="263"/>
      <c r="HV619" s="263"/>
      <c r="HW619" s="263"/>
      <c r="HX619" s="263"/>
      <c r="HY619" s="263"/>
      <c r="HZ619" s="263"/>
      <c r="IA619" s="263"/>
      <c r="IB619" s="263"/>
      <c r="IC619" s="263"/>
      <c r="ID619" s="263"/>
      <c r="IE619" s="263"/>
      <c r="IF619" s="263"/>
      <c r="IG619" s="263"/>
      <c r="IH619" s="263"/>
      <c r="II619" s="263"/>
      <c r="IJ619" s="263"/>
      <c r="IK619" s="263"/>
      <c r="IL619" s="263"/>
      <c r="IM619" s="263"/>
      <c r="IN619" s="263"/>
      <c r="IO619" s="263"/>
      <c r="IP619" s="263"/>
      <c r="IQ619" s="263"/>
      <c r="IR619" s="263"/>
      <c r="IS619" s="263"/>
      <c r="IT619" s="263"/>
      <c r="IU619" s="263"/>
      <c r="IV619" s="263"/>
      <c r="IW619" s="263"/>
      <c r="IX619" s="263"/>
      <c r="IY619" s="263"/>
      <c r="IZ619" s="263"/>
      <c r="JA619" s="263"/>
      <c r="JB619" s="263"/>
      <c r="JC619" s="263"/>
      <c r="JD619" s="263"/>
      <c r="JE619" s="263"/>
      <c r="JF619" s="263"/>
      <c r="JG619" s="263"/>
      <c r="JH619" s="263"/>
      <c r="JI619" s="263"/>
      <c r="JJ619" s="263"/>
      <c r="JK619" s="263"/>
      <c r="JL619" s="263"/>
      <c r="JM619" s="263"/>
      <c r="JN619" s="263"/>
      <c r="JO619" s="263"/>
      <c r="JP619" s="263"/>
      <c r="JQ619" s="263"/>
      <c r="JR619" s="263"/>
      <c r="JS619" s="263"/>
      <c r="JT619" s="263"/>
      <c r="JU619" s="263"/>
      <c r="JV619" s="263"/>
      <c r="JW619" s="263"/>
      <c r="JX619" s="263"/>
      <c r="JY619" s="263"/>
      <c r="JZ619" s="263"/>
      <c r="KA619" s="263"/>
      <c r="KB619" s="263"/>
      <c r="KC619" s="263"/>
      <c r="KD619" s="263"/>
      <c r="KE619" s="263"/>
      <c r="KF619" s="263"/>
      <c r="KG619" s="263"/>
      <c r="KH619" s="263"/>
      <c r="KI619" s="263"/>
      <c r="KJ619" s="263"/>
      <c r="KK619" s="263"/>
      <c r="KL619" s="263"/>
      <c r="KM619" s="263"/>
      <c r="KN619" s="263"/>
      <c r="KO619" s="263"/>
      <c r="KP619" s="263"/>
      <c r="KQ619" s="263"/>
      <c r="KR619" s="263"/>
      <c r="KS619" s="263"/>
      <c r="KT619" s="263"/>
      <c r="KU619" s="263"/>
      <c r="KV619" s="263"/>
      <c r="KW619" s="263"/>
      <c r="KX619" s="263"/>
      <c r="KY619" s="263"/>
      <c r="KZ619" s="263"/>
      <c r="LA619" s="263"/>
      <c r="LB619" s="263"/>
      <c r="LC619" s="263"/>
      <c r="LD619" s="263"/>
      <c r="LE619" s="263"/>
      <c r="LF619" s="263"/>
      <c r="LG619" s="263"/>
      <c r="LH619" s="263"/>
      <c r="LI619" s="263"/>
      <c r="LJ619" s="263"/>
      <c r="LK619" s="263"/>
      <c r="LL619" s="263"/>
      <c r="LM619" s="263"/>
      <c r="LN619" s="263"/>
      <c r="LO619" s="263"/>
      <c r="LP619" s="263"/>
      <c r="LQ619" s="263"/>
      <c r="LR619" s="263"/>
      <c r="LS619" s="263"/>
      <c r="LT619" s="263"/>
      <c r="LU619" s="263"/>
      <c r="LV619" s="263"/>
      <c r="LW619" s="263"/>
      <c r="LX619" s="263"/>
      <c r="LY619" s="263"/>
      <c r="LZ619" s="263"/>
      <c r="MA619" s="263"/>
      <c r="MB619" s="263"/>
      <c r="MC619" s="263"/>
      <c r="MD619" s="263"/>
      <c r="ME619" s="263"/>
      <c r="MF619" s="263"/>
      <c r="MG619" s="263"/>
      <c r="MH619" s="263"/>
      <c r="MI619" s="263"/>
      <c r="MJ619" s="263"/>
      <c r="MK619" s="263"/>
      <c r="ML619" s="263"/>
      <c r="MM619" s="263"/>
      <c r="MN619" s="263"/>
      <c r="MO619" s="263"/>
      <c r="MP619" s="263"/>
      <c r="MQ619" s="263"/>
      <c r="MR619" s="263"/>
      <c r="MS619" s="263"/>
      <c r="MT619" s="263"/>
      <c r="MU619" s="263"/>
      <c r="MV619" s="263"/>
      <c r="MW619" s="263"/>
      <c r="MX619" s="263"/>
      <c r="MY619" s="263"/>
      <c r="MZ619" s="263"/>
      <c r="NA619" s="263"/>
      <c r="NB619" s="263"/>
      <c r="NC619" s="263"/>
      <c r="ND619" s="263"/>
      <c r="NE619" s="263"/>
      <c r="NF619" s="263"/>
      <c r="NG619" s="263"/>
      <c r="NH619" s="263"/>
      <c r="NI619" s="263"/>
      <c r="NJ619" s="263"/>
      <c r="NK619" s="263"/>
      <c r="NL619" s="263"/>
      <c r="NM619" s="263"/>
      <c r="NN619" s="263"/>
      <c r="NO619" s="263"/>
      <c r="NP619" s="263"/>
      <c r="NQ619" s="263"/>
      <c r="NR619" s="263"/>
      <c r="NS619" s="263"/>
      <c r="NT619" s="263"/>
      <c r="NU619" s="263"/>
      <c r="NV619" s="263"/>
      <c r="NW619" s="263"/>
      <c r="NX619" s="263"/>
      <c r="NY619" s="263"/>
      <c r="NZ619" s="263"/>
      <c r="OA619" s="263"/>
      <c r="OB619" s="263"/>
      <c r="OC619" s="263"/>
      <c r="OD619" s="263"/>
      <c r="OE619" s="263"/>
      <c r="OF619" s="263"/>
      <c r="OG619" s="263"/>
      <c r="OH619" s="263"/>
      <c r="OI619" s="263"/>
      <c r="OJ619" s="263"/>
      <c r="OK619" s="263"/>
      <c r="OL619" s="263"/>
      <c r="OM619" s="263"/>
      <c r="ON619" s="263"/>
      <c r="OO619" s="263"/>
      <c r="OP619" s="263"/>
      <c r="OQ619" s="263"/>
      <c r="OR619" s="263"/>
      <c r="OS619" s="263"/>
      <c r="OT619" s="263"/>
      <c r="OU619" s="263"/>
      <c r="OV619" s="263"/>
      <c r="OW619" s="263"/>
      <c r="OX619" s="263"/>
      <c r="OY619" s="263"/>
      <c r="OZ619" s="263"/>
      <c r="PA619" s="263"/>
      <c r="PB619" s="263"/>
      <c r="PC619" s="263"/>
      <c r="PD619" s="263"/>
      <c r="PE619" s="263"/>
      <c r="PF619" s="263"/>
      <c r="PG619" s="263"/>
      <c r="PH619" s="263"/>
      <c r="PI619" s="263"/>
      <c r="PJ619" s="263"/>
      <c r="PK619" s="263"/>
      <c r="PL619" s="263"/>
      <c r="PM619" s="263"/>
      <c r="PN619" s="263"/>
      <c r="PO619" s="263"/>
      <c r="PP619" s="263"/>
      <c r="PQ619" s="263"/>
      <c r="PR619" s="263"/>
      <c r="PS619" s="263"/>
      <c r="PT619" s="263"/>
      <c r="PU619" s="263"/>
      <c r="PV619" s="263"/>
      <c r="PW619" s="263"/>
      <c r="PX619" s="263"/>
      <c r="PY619" s="263"/>
      <c r="PZ619" s="263"/>
      <c r="QA619" s="263"/>
      <c r="QB619" s="263"/>
      <c r="QC619" s="263"/>
      <c r="QD619" s="263"/>
      <c r="QE619" s="263"/>
      <c r="QF619" s="263"/>
      <c r="QG619" s="263"/>
      <c r="QH619" s="263"/>
      <c r="QI619" s="263"/>
      <c r="QJ619" s="263"/>
      <c r="QK619" s="263"/>
      <c r="QL619" s="263"/>
      <c r="QM619" s="263"/>
      <c r="QN619" s="263"/>
      <c r="QO619" s="263"/>
      <c r="QP619" s="263"/>
      <c r="QQ619" s="263"/>
      <c r="QR619" s="263"/>
      <c r="QS619" s="263"/>
      <c r="QT619" s="263"/>
      <c r="QU619" s="263"/>
      <c r="QV619" s="263"/>
      <c r="QW619" s="263"/>
      <c r="QX619" s="263"/>
      <c r="QY619" s="263"/>
      <c r="QZ619" s="263"/>
      <c r="RA619" s="263"/>
      <c r="RB619" s="263"/>
      <c r="RC619" s="263"/>
      <c r="RD619" s="263"/>
      <c r="RE619" s="263"/>
      <c r="RF619" s="263"/>
      <c r="RG619" s="263"/>
      <c r="RH619" s="263"/>
      <c r="RI619" s="263"/>
      <c r="RJ619" s="263"/>
      <c r="RK619" s="263"/>
      <c r="RL619" s="263"/>
      <c r="RM619" s="263"/>
      <c r="RN619" s="263"/>
      <c r="RO619" s="263"/>
      <c r="RP619" s="263"/>
      <c r="RQ619" s="263"/>
      <c r="RR619" s="263"/>
      <c r="RS619" s="263"/>
      <c r="RT619" s="263"/>
      <c r="RU619" s="263"/>
      <c r="RV619" s="263"/>
      <c r="RW619" s="263"/>
      <c r="RX619" s="263"/>
      <c r="RY619" s="263"/>
      <c r="RZ619" s="263"/>
      <c r="SA619" s="263"/>
      <c r="SB619" s="263"/>
      <c r="SC619" s="263"/>
      <c r="SD619" s="263"/>
      <c r="SE619" s="263"/>
      <c r="SF619" s="263"/>
      <c r="SG619" s="263"/>
      <c r="SH619" s="263"/>
      <c r="SI619" s="263"/>
      <c r="SJ619" s="263"/>
      <c r="SK619" s="263"/>
      <c r="SL619" s="263"/>
      <c r="SM619" s="263"/>
      <c r="SN619" s="263"/>
      <c r="SO619" s="263"/>
      <c r="SP619" s="263"/>
      <c r="SQ619" s="263"/>
      <c r="SR619" s="263"/>
      <c r="SS619" s="263"/>
      <c r="ST619" s="263"/>
      <c r="SU619" s="263"/>
      <c r="SV619" s="263"/>
      <c r="SW619" s="263"/>
      <c r="SX619" s="263"/>
      <c r="SY619" s="263"/>
      <c r="SZ619" s="263"/>
      <c r="TA619" s="263"/>
      <c r="TB619" s="263"/>
      <c r="TC619" s="263"/>
      <c r="TD619" s="263"/>
      <c r="TE619" s="263"/>
      <c r="TF619" s="263"/>
      <c r="TG619" s="263"/>
      <c r="TH619" s="263"/>
      <c r="TI619" s="263"/>
      <c r="TJ619" s="263"/>
      <c r="TK619" s="263"/>
      <c r="TL619" s="263"/>
      <c r="TM619" s="263"/>
      <c r="TN619" s="263"/>
      <c r="TO619" s="263"/>
      <c r="TP619" s="263"/>
      <c r="TQ619" s="263"/>
      <c r="TR619" s="263"/>
      <c r="TS619" s="263"/>
      <c r="TT619" s="263"/>
      <c r="TU619" s="263"/>
      <c r="TV619" s="263"/>
      <c r="TW619" s="263"/>
      <c r="TX619" s="263"/>
      <c r="TY619" s="263"/>
      <c r="TZ619" s="263"/>
      <c r="UA619" s="263"/>
      <c r="UB619" s="263"/>
      <c r="UC619" s="263"/>
      <c r="UD619" s="263"/>
      <c r="UE619" s="263"/>
      <c r="UF619" s="263"/>
      <c r="UG619" s="263"/>
      <c r="UH619" s="263"/>
      <c r="UI619" s="263"/>
      <c r="UJ619" s="263"/>
      <c r="UK619" s="263"/>
      <c r="UL619" s="263"/>
      <c r="UM619" s="263"/>
      <c r="UN619" s="263"/>
      <c r="UO619" s="263"/>
      <c r="UP619" s="263"/>
      <c r="UQ619" s="263"/>
      <c r="UR619" s="263"/>
      <c r="US619" s="263"/>
      <c r="UT619" s="263"/>
      <c r="UU619" s="263"/>
      <c r="UV619" s="263"/>
      <c r="UW619" s="263"/>
      <c r="UX619" s="263"/>
      <c r="UY619" s="263"/>
      <c r="UZ619" s="263"/>
      <c r="VA619" s="263"/>
      <c r="VB619" s="263"/>
      <c r="VC619" s="263"/>
      <c r="VD619" s="263"/>
      <c r="VE619" s="263"/>
      <c r="VF619" s="263"/>
      <c r="VG619" s="263"/>
      <c r="VH619" s="263"/>
      <c r="VI619" s="263"/>
      <c r="VJ619" s="263"/>
      <c r="VK619" s="263"/>
      <c r="VL619" s="263"/>
      <c r="VM619" s="263"/>
      <c r="VN619" s="263"/>
      <c r="VO619" s="263"/>
      <c r="VP619" s="263"/>
      <c r="VQ619" s="263"/>
      <c r="VR619" s="263"/>
      <c r="VS619" s="263"/>
      <c r="VT619" s="263"/>
      <c r="VU619" s="263"/>
      <c r="VV619" s="263"/>
      <c r="VW619" s="263"/>
      <c r="VX619" s="263"/>
      <c r="VY619" s="263"/>
      <c r="VZ619" s="263"/>
      <c r="WA619" s="263"/>
      <c r="WB619" s="263"/>
      <c r="WC619" s="263"/>
      <c r="WD619" s="263"/>
      <c r="WE619" s="263"/>
      <c r="WF619" s="263"/>
      <c r="WG619" s="263"/>
      <c r="WH619" s="263"/>
      <c r="WI619" s="263"/>
      <c r="WJ619" s="263"/>
      <c r="WK619" s="263"/>
      <c r="WL619" s="263"/>
      <c r="WM619" s="263"/>
      <c r="WN619" s="263"/>
      <c r="WO619" s="263"/>
      <c r="WP619" s="263"/>
      <c r="WQ619" s="263"/>
      <c r="WR619" s="263"/>
      <c r="WS619" s="263"/>
      <c r="WT619" s="263"/>
      <c r="WU619" s="263"/>
      <c r="WV619" s="263"/>
      <c r="WW619" s="263"/>
      <c r="WX619" s="263"/>
      <c r="WY619" s="263"/>
      <c r="WZ619" s="263"/>
      <c r="XA619" s="263"/>
      <c r="XB619" s="263"/>
      <c r="XC619" s="263"/>
      <c r="XD619" s="263"/>
      <c r="XE619" s="263"/>
      <c r="XF619" s="263"/>
      <c r="XG619" s="263"/>
      <c r="XH619" s="263"/>
      <c r="XI619" s="263"/>
      <c r="XJ619" s="263"/>
      <c r="XK619" s="263"/>
      <c r="XL619" s="263"/>
      <c r="XM619" s="263"/>
      <c r="XN619" s="263"/>
      <c r="XO619" s="263"/>
      <c r="XP619" s="263"/>
      <c r="XQ619" s="263"/>
      <c r="XR619" s="263"/>
      <c r="XS619" s="263"/>
      <c r="XT619" s="263"/>
      <c r="XU619" s="263"/>
      <c r="XV619" s="263"/>
      <c r="XW619" s="263"/>
      <c r="XX619" s="263"/>
      <c r="XY619" s="263"/>
      <c r="XZ619" s="263"/>
      <c r="YA619" s="263"/>
      <c r="YB619" s="263"/>
      <c r="YC619" s="263"/>
      <c r="YD619" s="263"/>
      <c r="YE619" s="263"/>
      <c r="YF619" s="263"/>
      <c r="YG619" s="263"/>
      <c r="YH619" s="263"/>
      <c r="YI619" s="263"/>
      <c r="YJ619" s="263"/>
      <c r="YK619" s="263"/>
      <c r="YL619" s="263"/>
      <c r="YM619" s="263"/>
      <c r="YN619" s="263"/>
      <c r="YO619" s="263"/>
      <c r="YP619" s="263"/>
      <c r="YQ619" s="263"/>
      <c r="YR619" s="263"/>
      <c r="YS619" s="263"/>
      <c r="YT619" s="263"/>
      <c r="YU619" s="263"/>
      <c r="YV619" s="263"/>
      <c r="YW619" s="263"/>
      <c r="YX619" s="263"/>
      <c r="YY619" s="263"/>
      <c r="YZ619" s="263"/>
      <c r="ZA619" s="263"/>
      <c r="ZB619" s="263"/>
      <c r="ZC619" s="263"/>
      <c r="ZD619" s="263"/>
      <c r="ZE619" s="263"/>
      <c r="ZF619" s="263"/>
      <c r="ZG619" s="263"/>
      <c r="ZH619" s="263"/>
      <c r="ZI619" s="263"/>
      <c r="ZJ619" s="263"/>
      <c r="ZK619" s="263"/>
      <c r="ZL619" s="263"/>
      <c r="ZM619" s="263"/>
      <c r="ZN619" s="263"/>
      <c r="ZO619" s="263"/>
      <c r="ZP619" s="263"/>
      <c r="ZQ619" s="263"/>
      <c r="ZR619" s="263"/>
      <c r="ZS619" s="263"/>
      <c r="ZT619" s="263"/>
      <c r="ZU619" s="263"/>
      <c r="ZV619" s="263"/>
      <c r="ZW619" s="263"/>
      <c r="ZX619" s="263"/>
      <c r="ZY619" s="263"/>
      <c r="ZZ619" s="263"/>
      <c r="AAA619" s="263"/>
      <c r="AAB619" s="263"/>
      <c r="AAC619" s="263"/>
      <c r="AAD619" s="263"/>
      <c r="AAE619" s="263"/>
      <c r="AAF619" s="263"/>
      <c r="AAG619" s="263"/>
      <c r="AAH619" s="263"/>
      <c r="AAI619" s="263"/>
      <c r="AAJ619" s="263"/>
      <c r="AAK619" s="263"/>
      <c r="AAL619" s="263"/>
      <c r="AAM619" s="263"/>
      <c r="AAN619" s="263"/>
      <c r="AAO619" s="263"/>
      <c r="AAP619" s="263"/>
      <c r="AAQ619" s="263"/>
      <c r="AAR619" s="263"/>
      <c r="AAS619" s="263"/>
      <c r="AAT619" s="263"/>
      <c r="AAU619" s="263"/>
      <c r="AAV619" s="263"/>
      <c r="AAW619" s="263"/>
      <c r="AAX619" s="263"/>
      <c r="AAY619" s="263"/>
      <c r="AAZ619" s="263"/>
      <c r="ABA619" s="263"/>
      <c r="ABB619" s="263"/>
      <c r="ABC619" s="263"/>
      <c r="ABD619" s="263"/>
      <c r="ABE619" s="263"/>
      <c r="ABF619" s="263"/>
      <c r="ABG619" s="263"/>
      <c r="ABH619" s="263"/>
      <c r="ABI619" s="263"/>
      <c r="ABJ619" s="263"/>
      <c r="ABK619" s="263"/>
      <c r="ABL619" s="263"/>
      <c r="ABM619" s="263"/>
      <c r="ABN619" s="263"/>
      <c r="ABO619" s="263"/>
      <c r="ABP619" s="263"/>
      <c r="ABQ619" s="263"/>
      <c r="ABR619" s="263"/>
      <c r="ABS619" s="263"/>
      <c r="ABT619" s="263"/>
      <c r="ABU619" s="263"/>
      <c r="ABV619" s="263"/>
      <c r="ABW619" s="263"/>
      <c r="ABX619" s="263"/>
      <c r="ABY619" s="263"/>
      <c r="ABZ619" s="263"/>
      <c r="ACA619" s="263"/>
      <c r="ACB619" s="263"/>
      <c r="ACC619" s="263"/>
      <c r="ACD619" s="263"/>
      <c r="ACE619" s="263"/>
      <c r="ACF619" s="263"/>
      <c r="ACG619" s="263"/>
      <c r="ACH619" s="263"/>
      <c r="ACI619" s="263"/>
      <c r="ACJ619" s="263"/>
      <c r="ACK619" s="263"/>
      <c r="ACL619" s="263"/>
      <c r="ACM619" s="263"/>
      <c r="ACN619" s="263"/>
      <c r="ACO619" s="263"/>
      <c r="ACP619" s="263"/>
      <c r="ACQ619" s="263"/>
      <c r="ACR619" s="263"/>
      <c r="ACS619" s="263"/>
      <c r="ACT619" s="263"/>
      <c r="ACU619" s="263"/>
      <c r="ACV619" s="263"/>
      <c r="ACW619" s="263"/>
      <c r="ACX619" s="263"/>
      <c r="ACY619" s="263"/>
      <c r="ACZ619" s="263"/>
      <c r="ADA619" s="263"/>
      <c r="ADB619" s="263"/>
      <c r="ADC619" s="263"/>
      <c r="ADD619" s="263"/>
      <c r="ADE619" s="263"/>
      <c r="ADF619" s="263"/>
      <c r="ADG619" s="263"/>
      <c r="ADH619" s="263"/>
      <c r="ADI619" s="263"/>
      <c r="ADJ619" s="263"/>
      <c r="ADK619" s="263"/>
      <c r="ADL619" s="263"/>
      <c r="ADM619" s="263"/>
      <c r="ADN619" s="263"/>
      <c r="ADO619" s="263"/>
      <c r="ADP619" s="263"/>
      <c r="ADQ619" s="263"/>
      <c r="ADR619" s="263"/>
      <c r="ADS619" s="263"/>
      <c r="ADT619" s="263"/>
      <c r="ADU619" s="263"/>
      <c r="ADV619" s="263"/>
      <c r="ADW619" s="263"/>
      <c r="ADX619" s="263"/>
      <c r="ADY619" s="263"/>
      <c r="ADZ619" s="263"/>
      <c r="AEA619" s="263"/>
      <c r="AEB619" s="263"/>
      <c r="AEC619" s="263"/>
      <c r="AED619" s="263"/>
      <c r="AEE619" s="263"/>
      <c r="AEF619" s="263"/>
      <c r="AEG619" s="263"/>
      <c r="AEH619" s="263"/>
      <c r="AEI619" s="263"/>
      <c r="AEJ619" s="263"/>
      <c r="AEK619" s="263"/>
      <c r="AEL619" s="263"/>
      <c r="AEM619" s="263"/>
      <c r="AEN619" s="263"/>
      <c r="AEO619" s="263"/>
      <c r="AEP619" s="263"/>
      <c r="AEQ619" s="263"/>
      <c r="AER619" s="263"/>
      <c r="AES619" s="263"/>
      <c r="AET619" s="263"/>
      <c r="AEU619" s="263"/>
      <c r="AEV619" s="263"/>
      <c r="AEW619" s="263"/>
      <c r="AEX619" s="263"/>
      <c r="AEY619" s="263"/>
      <c r="AEZ619" s="263"/>
      <c r="AFA619" s="263"/>
      <c r="AFB619" s="263"/>
      <c r="AFC619" s="263"/>
      <c r="AFD619" s="263"/>
      <c r="AFE619" s="263"/>
      <c r="AFF619" s="263"/>
      <c r="AFG619" s="263"/>
      <c r="AFH619" s="263"/>
      <c r="AFI619" s="263"/>
      <c r="AFJ619" s="263"/>
      <c r="AFK619" s="263"/>
      <c r="AFL619" s="263"/>
      <c r="AFM619" s="263"/>
      <c r="AFN619" s="263"/>
      <c r="AFO619" s="263"/>
      <c r="AFP619" s="263"/>
      <c r="AFQ619" s="263"/>
      <c r="AFR619" s="263"/>
      <c r="AFS619" s="263"/>
      <c r="AFT619" s="263"/>
      <c r="AFU619" s="263"/>
      <c r="AFV619" s="263"/>
      <c r="AFW619" s="263"/>
      <c r="AFX619" s="263"/>
      <c r="AFY619" s="263"/>
      <c r="AFZ619" s="263"/>
      <c r="AGA619" s="263"/>
      <c r="AGB619" s="263"/>
      <c r="AGC619" s="263"/>
      <c r="AGD619" s="263"/>
      <c r="AGE619" s="263"/>
      <c r="AGF619" s="263"/>
      <c r="AGG619" s="263"/>
      <c r="AGH619" s="263"/>
      <c r="AGI619" s="263"/>
      <c r="AGJ619" s="263"/>
      <c r="AGK619" s="263"/>
      <c r="AGL619" s="263"/>
      <c r="AGM619" s="263"/>
      <c r="AGN619" s="263"/>
      <c r="AGO619" s="263"/>
      <c r="AGP619" s="263"/>
      <c r="AGQ619" s="263"/>
      <c r="AGR619" s="263"/>
      <c r="AGS619" s="263"/>
      <c r="AGT619" s="263"/>
      <c r="AGU619" s="263"/>
      <c r="AGV619" s="263"/>
      <c r="AGW619" s="263"/>
      <c r="AGX619" s="263"/>
      <c r="AGY619" s="263"/>
      <c r="AGZ619" s="263"/>
      <c r="AHA619" s="263"/>
      <c r="AHB619" s="263"/>
      <c r="AHC619" s="263"/>
      <c r="AHD619" s="263"/>
      <c r="AHE619" s="263"/>
      <c r="AHF619" s="263"/>
      <c r="AHG619" s="263"/>
      <c r="AHH619" s="263"/>
      <c r="AHI619" s="263"/>
      <c r="AHJ619" s="263"/>
      <c r="AHK619" s="263"/>
      <c r="AHL619" s="263"/>
      <c r="AHM619" s="263"/>
      <c r="AHN619" s="263"/>
      <c r="AHO619" s="263"/>
      <c r="AHP619" s="263"/>
      <c r="AHQ619" s="263"/>
      <c r="AHR619" s="263"/>
      <c r="AHS619" s="263"/>
      <c r="AHT619" s="263"/>
      <c r="AHU619" s="263"/>
      <c r="AHV619" s="263"/>
      <c r="AHW619" s="263"/>
      <c r="AHX619" s="263"/>
      <c r="AHY619" s="263"/>
      <c r="AHZ619" s="263"/>
      <c r="AIA619" s="263"/>
      <c r="AIB619" s="263"/>
      <c r="AIC619" s="263"/>
      <c r="AID619" s="263"/>
      <c r="AIE619" s="263"/>
      <c r="AIF619" s="263"/>
      <c r="AIG619" s="263"/>
      <c r="AIH619" s="263"/>
      <c r="AII619" s="263"/>
      <c r="AIJ619" s="263"/>
      <c r="AIK619" s="263"/>
      <c r="AIL619" s="263"/>
      <c r="AIM619" s="263"/>
      <c r="AIN619" s="263"/>
      <c r="AIO619" s="263"/>
      <c r="AIP619" s="263"/>
      <c r="AIQ619" s="263"/>
      <c r="AIR619" s="263"/>
      <c r="AIS619" s="263"/>
      <c r="AIT619" s="263"/>
      <c r="AIU619" s="263"/>
      <c r="AIV619" s="263"/>
      <c r="AIW619" s="263"/>
      <c r="AIX619" s="263"/>
      <c r="AIY619" s="263"/>
      <c r="AIZ619" s="263"/>
      <c r="AJA619" s="263"/>
      <c r="AJB619" s="263"/>
      <c r="AJC619" s="263"/>
      <c r="AJD619" s="263"/>
      <c r="AJE619" s="263"/>
      <c r="AJF619" s="263"/>
      <c r="AJG619" s="263"/>
      <c r="AJH619" s="263"/>
      <c r="AJI619" s="263"/>
      <c r="AJJ619" s="263"/>
      <c r="AJK619" s="263"/>
      <c r="AJL619" s="263"/>
      <c r="AJM619" s="263"/>
      <c r="AJN619" s="263"/>
      <c r="AJO619" s="263"/>
      <c r="AJP619" s="263"/>
      <c r="AJQ619" s="263"/>
      <c r="AJR619" s="263"/>
      <c r="AJS619" s="263"/>
      <c r="AJT619" s="263"/>
      <c r="AJU619" s="263"/>
      <c r="AJV619" s="263"/>
      <c r="AJW619" s="263"/>
      <c r="AJX619" s="263"/>
      <c r="AJY619" s="263"/>
      <c r="AJZ619" s="263"/>
      <c r="AKA619" s="263"/>
      <c r="AKB619" s="263"/>
      <c r="AKC619" s="263"/>
      <c r="AKD619" s="263"/>
      <c r="AKE619" s="263"/>
      <c r="AKF619" s="263"/>
      <c r="AKG619" s="263"/>
      <c r="AKH619" s="263"/>
      <c r="AKI619" s="263"/>
      <c r="AKJ619" s="263"/>
      <c r="AKK619" s="263"/>
      <c r="AKL619" s="263"/>
      <c r="AKM619" s="263"/>
      <c r="AKN619" s="263"/>
      <c r="AKO619" s="263"/>
      <c r="AKP619" s="263"/>
      <c r="AKQ619" s="263"/>
      <c r="AKR619" s="263"/>
      <c r="AKS619" s="263"/>
      <c r="AKT619" s="263"/>
      <c r="AKU619" s="263"/>
      <c r="AKV619" s="263"/>
      <c r="AKW619" s="263"/>
      <c r="AKX619" s="263"/>
      <c r="AKY619" s="263"/>
      <c r="AKZ619" s="263"/>
      <c r="ALA619" s="263"/>
      <c r="ALB619" s="263"/>
      <c r="ALC619" s="263"/>
      <c r="ALD619" s="263"/>
      <c r="ALE619" s="263"/>
      <c r="ALF619" s="263"/>
      <c r="ALG619" s="263"/>
      <c r="ALH619" s="263"/>
      <c r="ALI619" s="263"/>
      <c r="ALJ619" s="263"/>
      <c r="ALK619" s="263"/>
      <c r="ALL619" s="263"/>
      <c r="ALM619" s="263"/>
      <c r="ALN619" s="263"/>
      <c r="ALO619" s="263"/>
      <c r="ALP619" s="263"/>
      <c r="ALQ619" s="263"/>
      <c r="ALR619" s="263"/>
      <c r="ALS619" s="263"/>
      <c r="ALT619" s="263"/>
      <c r="ALU619" s="263"/>
      <c r="ALV619" s="263"/>
      <c r="ALW619" s="263"/>
      <c r="ALX619" s="263"/>
      <c r="ALY619" s="263"/>
      <c r="ALZ619" s="263"/>
      <c r="AMA619" s="263"/>
      <c r="AMB619" s="263"/>
      <c r="AMC619" s="263"/>
      <c r="AMD619" s="263"/>
      <c r="AME619" s="263"/>
      <c r="AMF619" s="263"/>
      <c r="AMG619" s="263"/>
      <c r="AMH619" s="263"/>
      <c r="AMI619" s="263"/>
      <c r="AMJ619" s="263"/>
      <c r="AMK619" s="263"/>
      <c r="AML619" s="263"/>
      <c r="AMM619" s="263"/>
      <c r="AMN619" s="263"/>
      <c r="AMO619" s="263"/>
      <c r="AMP619" s="263"/>
      <c r="AMQ619" s="263"/>
      <c r="AMR619" s="263"/>
      <c r="AMS619" s="263"/>
      <c r="AMT619" s="263"/>
      <c r="AMU619" s="263"/>
      <c r="AMV619" s="263"/>
      <c r="AMW619" s="263"/>
      <c r="AMX619" s="263"/>
      <c r="AMY619" s="263"/>
      <c r="AMZ619" s="263"/>
      <c r="ANA619" s="263"/>
      <c r="ANB619" s="263"/>
      <c r="ANC619" s="263"/>
      <c r="AND619" s="263"/>
      <c r="ANE619" s="263"/>
      <c r="ANF619" s="263"/>
      <c r="ANG619" s="263"/>
      <c r="ANH619" s="263"/>
      <c r="ANI619" s="263"/>
      <c r="ANJ619" s="263"/>
      <c r="ANK619" s="263"/>
      <c r="ANL619" s="263"/>
      <c r="ANM619" s="263"/>
      <c r="ANN619" s="263"/>
      <c r="ANO619" s="263"/>
      <c r="ANP619" s="263"/>
      <c r="ANQ619" s="263"/>
      <c r="ANR619" s="263"/>
      <c r="ANS619" s="263"/>
      <c r="ANT619" s="263"/>
      <c r="ANU619" s="263"/>
      <c r="ANV619" s="263"/>
      <c r="ANW619" s="263"/>
      <c r="ANX619" s="263"/>
      <c r="ANY619" s="263"/>
      <c r="ANZ619" s="263"/>
      <c r="AOA619" s="263"/>
      <c r="AOB619" s="263"/>
      <c r="AOC619" s="263"/>
      <c r="AOD619" s="263"/>
      <c r="AOE619" s="263"/>
      <c r="AOF619" s="263"/>
      <c r="AOG619" s="263"/>
      <c r="AOH619" s="263"/>
      <c r="AOI619" s="263"/>
      <c r="AOJ619" s="263"/>
      <c r="AOK619" s="263"/>
      <c r="AOL619" s="263"/>
      <c r="AOM619" s="263"/>
      <c r="AON619" s="263"/>
      <c r="AOO619" s="263"/>
      <c r="AOP619" s="263"/>
      <c r="AOQ619" s="263"/>
      <c r="AOR619" s="263"/>
      <c r="AOS619" s="263"/>
      <c r="AOT619" s="263"/>
      <c r="AOU619" s="263"/>
    </row>
    <row r="620" spans="1:1087" s="264" customFormat="1">
      <c r="A620" s="332"/>
      <c r="B620" s="328"/>
      <c r="C620" s="292"/>
      <c r="D620" s="292"/>
      <c r="E620" s="292"/>
      <c r="F620" s="333"/>
      <c r="G620" s="334"/>
      <c r="H620" s="334"/>
      <c r="I620" s="335"/>
      <c r="J620" s="292"/>
      <c r="K620" s="336"/>
      <c r="L620" s="292"/>
      <c r="N620" s="263"/>
      <c r="O620" s="263"/>
      <c r="P620" s="263"/>
      <c r="Q620" s="263"/>
      <c r="R620" s="263"/>
      <c r="S620" s="263"/>
      <c r="T620" s="263"/>
      <c r="U620" s="263"/>
      <c r="V620" s="263"/>
      <c r="W620" s="263"/>
      <c r="X620" s="263"/>
      <c r="Y620" s="263"/>
      <c r="Z620" s="263"/>
      <c r="AA620" s="263"/>
      <c r="AB620" s="263"/>
      <c r="AC620" s="263"/>
      <c r="AD620" s="263"/>
      <c r="AE620" s="263"/>
      <c r="AF620" s="263"/>
      <c r="AG620" s="263"/>
      <c r="AH620" s="263"/>
      <c r="AI620" s="263"/>
      <c r="AJ620" s="263"/>
      <c r="AK620" s="263"/>
      <c r="AL620" s="263"/>
      <c r="AM620" s="263"/>
      <c r="AN620" s="263"/>
      <c r="AO620" s="263"/>
      <c r="AP620" s="263"/>
      <c r="AQ620" s="263"/>
      <c r="AR620" s="263"/>
      <c r="AS620" s="263"/>
      <c r="AT620" s="263"/>
      <c r="AU620" s="263"/>
      <c r="AV620" s="263"/>
      <c r="AW620" s="263"/>
      <c r="AX620" s="263"/>
      <c r="AY620" s="263"/>
      <c r="AZ620" s="263"/>
      <c r="BA620" s="263"/>
      <c r="BB620" s="263"/>
      <c r="BC620" s="263"/>
      <c r="BD620" s="263"/>
      <c r="BE620" s="263"/>
      <c r="BF620" s="263"/>
      <c r="BG620" s="263"/>
      <c r="BH620" s="263"/>
      <c r="BI620" s="263"/>
      <c r="BJ620" s="263"/>
      <c r="BK620" s="263"/>
      <c r="BL620" s="263"/>
      <c r="BM620" s="263"/>
      <c r="BN620" s="263"/>
      <c r="BO620" s="263"/>
      <c r="BP620" s="263"/>
      <c r="BQ620" s="263"/>
      <c r="BR620" s="263"/>
      <c r="BS620" s="263"/>
      <c r="BT620" s="263"/>
      <c r="BU620" s="263"/>
      <c r="BV620" s="263"/>
      <c r="BW620" s="263"/>
      <c r="BX620" s="263"/>
      <c r="BY620" s="263"/>
      <c r="BZ620" s="263"/>
      <c r="CA620" s="263"/>
      <c r="CB620" s="263"/>
      <c r="CC620" s="263"/>
      <c r="CD620" s="263"/>
      <c r="CE620" s="263"/>
      <c r="CF620" s="263"/>
      <c r="CG620" s="263"/>
      <c r="CH620" s="263"/>
      <c r="CI620" s="263"/>
      <c r="CJ620" s="263"/>
      <c r="CK620" s="263"/>
      <c r="CL620" s="263"/>
      <c r="CM620" s="263"/>
      <c r="CN620" s="263"/>
      <c r="CO620" s="263"/>
      <c r="CP620" s="263"/>
      <c r="CQ620" s="263"/>
      <c r="CR620" s="263"/>
      <c r="CS620" s="263"/>
      <c r="CT620" s="263"/>
      <c r="CU620" s="263"/>
      <c r="CV620" s="263"/>
      <c r="CW620" s="263"/>
      <c r="CX620" s="263"/>
      <c r="CY620" s="263"/>
      <c r="CZ620" s="263"/>
      <c r="DA620" s="263"/>
      <c r="DB620" s="263"/>
      <c r="DC620" s="263"/>
      <c r="DD620" s="263"/>
      <c r="DE620" s="263"/>
      <c r="DF620" s="263"/>
      <c r="DG620" s="263"/>
      <c r="DH620" s="263"/>
      <c r="DI620" s="263"/>
      <c r="DJ620" s="263"/>
      <c r="DK620" s="263"/>
      <c r="DL620" s="263"/>
      <c r="DM620" s="263"/>
      <c r="DN620" s="263"/>
      <c r="DO620" s="263"/>
      <c r="DP620" s="263"/>
      <c r="DQ620" s="263"/>
      <c r="DR620" s="263"/>
      <c r="DS620" s="263"/>
      <c r="DT620" s="263"/>
      <c r="DU620" s="263"/>
      <c r="DV620" s="263"/>
      <c r="DW620" s="263"/>
      <c r="DX620" s="263"/>
      <c r="DY620" s="263"/>
      <c r="DZ620" s="263"/>
      <c r="EA620" s="263"/>
      <c r="EB620" s="263"/>
      <c r="EC620" s="263"/>
      <c r="ED620" s="263"/>
      <c r="EE620" s="263"/>
      <c r="EF620" s="263"/>
      <c r="EG620" s="263"/>
      <c r="EH620" s="263"/>
      <c r="EI620" s="263"/>
      <c r="EJ620" s="263"/>
      <c r="EK620" s="263"/>
      <c r="EL620" s="263"/>
      <c r="EM620" s="263"/>
      <c r="EN620" s="263"/>
      <c r="EO620" s="263"/>
      <c r="EP620" s="263"/>
      <c r="EQ620" s="263"/>
      <c r="ER620" s="263"/>
      <c r="ES620" s="263"/>
      <c r="ET620" s="263"/>
      <c r="EU620" s="263"/>
      <c r="EV620" s="263"/>
      <c r="EW620" s="263"/>
      <c r="EX620" s="263"/>
      <c r="EY620" s="263"/>
      <c r="EZ620" s="263"/>
      <c r="FA620" s="263"/>
      <c r="FB620" s="263"/>
      <c r="FC620" s="263"/>
      <c r="FD620" s="263"/>
      <c r="FE620" s="263"/>
      <c r="FF620" s="263"/>
      <c r="FG620" s="263"/>
      <c r="FH620" s="263"/>
      <c r="FI620" s="263"/>
      <c r="FJ620" s="263"/>
      <c r="FK620" s="263"/>
      <c r="FL620" s="263"/>
      <c r="FM620" s="263"/>
      <c r="FN620" s="263"/>
      <c r="FO620" s="263"/>
      <c r="FP620" s="263"/>
      <c r="FQ620" s="263"/>
      <c r="FR620" s="263"/>
      <c r="FS620" s="263"/>
      <c r="FT620" s="263"/>
      <c r="FU620" s="263"/>
      <c r="FV620" s="263"/>
      <c r="FW620" s="263"/>
      <c r="FX620" s="263"/>
      <c r="FY620" s="263"/>
      <c r="FZ620" s="263"/>
      <c r="GA620" s="263"/>
      <c r="GB620" s="263"/>
      <c r="GC620" s="263"/>
      <c r="GD620" s="263"/>
      <c r="GE620" s="263"/>
      <c r="GF620" s="263"/>
      <c r="GG620" s="263"/>
      <c r="GH620" s="263"/>
      <c r="GI620" s="263"/>
      <c r="GJ620" s="263"/>
      <c r="GK620" s="263"/>
      <c r="GL620" s="263"/>
      <c r="GM620" s="263"/>
      <c r="GN620" s="263"/>
      <c r="GO620" s="263"/>
      <c r="GP620" s="263"/>
      <c r="GQ620" s="263"/>
      <c r="GR620" s="263"/>
      <c r="GS620" s="263"/>
      <c r="GT620" s="263"/>
      <c r="GU620" s="263"/>
      <c r="GV620" s="263"/>
      <c r="GW620" s="263"/>
      <c r="GX620" s="263"/>
      <c r="GY620" s="263"/>
      <c r="GZ620" s="263"/>
      <c r="HA620" s="263"/>
      <c r="HB620" s="263"/>
      <c r="HC620" s="263"/>
      <c r="HD620" s="263"/>
      <c r="HE620" s="263"/>
      <c r="HF620" s="263"/>
      <c r="HG620" s="263"/>
      <c r="HH620" s="263"/>
      <c r="HI620" s="263"/>
      <c r="HJ620" s="263"/>
      <c r="HK620" s="263"/>
      <c r="HL620" s="263"/>
      <c r="HM620" s="263"/>
      <c r="HN620" s="263"/>
      <c r="HO620" s="263"/>
      <c r="HP620" s="263"/>
      <c r="HQ620" s="263"/>
      <c r="HR620" s="263"/>
      <c r="HS620" s="263"/>
      <c r="HT620" s="263"/>
      <c r="HU620" s="263"/>
      <c r="HV620" s="263"/>
      <c r="HW620" s="263"/>
      <c r="HX620" s="263"/>
      <c r="HY620" s="263"/>
      <c r="HZ620" s="263"/>
      <c r="IA620" s="263"/>
      <c r="IB620" s="263"/>
      <c r="IC620" s="263"/>
      <c r="ID620" s="263"/>
      <c r="IE620" s="263"/>
      <c r="IF620" s="263"/>
      <c r="IG620" s="263"/>
      <c r="IH620" s="263"/>
      <c r="II620" s="263"/>
      <c r="IJ620" s="263"/>
      <c r="IK620" s="263"/>
      <c r="IL620" s="263"/>
      <c r="IM620" s="263"/>
      <c r="IN620" s="263"/>
      <c r="IO620" s="263"/>
      <c r="IP620" s="263"/>
      <c r="IQ620" s="263"/>
      <c r="IR620" s="263"/>
      <c r="IS620" s="263"/>
      <c r="IT620" s="263"/>
      <c r="IU620" s="263"/>
      <c r="IV620" s="263"/>
      <c r="IW620" s="263"/>
      <c r="IX620" s="263"/>
      <c r="IY620" s="263"/>
      <c r="IZ620" s="263"/>
      <c r="JA620" s="263"/>
      <c r="JB620" s="263"/>
      <c r="JC620" s="263"/>
      <c r="JD620" s="263"/>
      <c r="JE620" s="263"/>
      <c r="JF620" s="263"/>
      <c r="JG620" s="263"/>
      <c r="JH620" s="263"/>
      <c r="JI620" s="263"/>
      <c r="JJ620" s="263"/>
      <c r="JK620" s="263"/>
      <c r="JL620" s="263"/>
      <c r="JM620" s="263"/>
      <c r="JN620" s="263"/>
      <c r="JO620" s="263"/>
      <c r="JP620" s="263"/>
      <c r="JQ620" s="263"/>
      <c r="JR620" s="263"/>
      <c r="JS620" s="263"/>
      <c r="JT620" s="263"/>
      <c r="JU620" s="263"/>
      <c r="JV620" s="263"/>
      <c r="JW620" s="263"/>
      <c r="JX620" s="263"/>
      <c r="JY620" s="263"/>
      <c r="JZ620" s="263"/>
      <c r="KA620" s="263"/>
      <c r="KB620" s="263"/>
      <c r="KC620" s="263"/>
      <c r="KD620" s="263"/>
      <c r="KE620" s="263"/>
      <c r="KF620" s="263"/>
      <c r="KG620" s="263"/>
      <c r="KH620" s="263"/>
      <c r="KI620" s="263"/>
      <c r="KJ620" s="263"/>
      <c r="KK620" s="263"/>
      <c r="KL620" s="263"/>
      <c r="KM620" s="263"/>
      <c r="KN620" s="263"/>
      <c r="KO620" s="263"/>
      <c r="KP620" s="263"/>
      <c r="KQ620" s="263"/>
      <c r="KR620" s="263"/>
      <c r="KS620" s="263"/>
      <c r="KT620" s="263"/>
      <c r="KU620" s="263"/>
      <c r="KV620" s="263"/>
      <c r="KW620" s="263"/>
      <c r="KX620" s="263"/>
      <c r="KY620" s="263"/>
      <c r="KZ620" s="263"/>
      <c r="LA620" s="263"/>
      <c r="LB620" s="263"/>
      <c r="LC620" s="263"/>
      <c r="LD620" s="263"/>
      <c r="LE620" s="263"/>
      <c r="LF620" s="263"/>
      <c r="LG620" s="263"/>
      <c r="LH620" s="263"/>
      <c r="LI620" s="263"/>
      <c r="LJ620" s="263"/>
      <c r="LK620" s="263"/>
      <c r="LL620" s="263"/>
      <c r="LM620" s="263"/>
      <c r="LN620" s="263"/>
      <c r="LO620" s="263"/>
      <c r="LP620" s="263"/>
      <c r="LQ620" s="263"/>
      <c r="LR620" s="263"/>
      <c r="LS620" s="263"/>
      <c r="LT620" s="263"/>
      <c r="LU620" s="263"/>
      <c r="LV620" s="263"/>
      <c r="LW620" s="263"/>
      <c r="LX620" s="263"/>
      <c r="LY620" s="263"/>
      <c r="LZ620" s="263"/>
      <c r="MA620" s="263"/>
      <c r="MB620" s="263"/>
      <c r="MC620" s="263"/>
      <c r="MD620" s="263"/>
      <c r="ME620" s="263"/>
      <c r="MF620" s="263"/>
      <c r="MG620" s="263"/>
      <c r="MH620" s="263"/>
      <c r="MI620" s="263"/>
      <c r="MJ620" s="263"/>
      <c r="MK620" s="263"/>
      <c r="ML620" s="263"/>
      <c r="MM620" s="263"/>
      <c r="MN620" s="263"/>
      <c r="MO620" s="263"/>
      <c r="MP620" s="263"/>
      <c r="MQ620" s="263"/>
      <c r="MR620" s="263"/>
      <c r="MS620" s="263"/>
      <c r="MT620" s="263"/>
      <c r="MU620" s="263"/>
      <c r="MV620" s="263"/>
      <c r="MW620" s="263"/>
      <c r="MX620" s="263"/>
      <c r="MY620" s="263"/>
      <c r="MZ620" s="263"/>
      <c r="NA620" s="263"/>
      <c r="NB620" s="263"/>
      <c r="NC620" s="263"/>
      <c r="ND620" s="263"/>
      <c r="NE620" s="263"/>
      <c r="NF620" s="263"/>
      <c r="NG620" s="263"/>
      <c r="NH620" s="263"/>
      <c r="NI620" s="263"/>
      <c r="NJ620" s="263"/>
      <c r="NK620" s="263"/>
      <c r="NL620" s="263"/>
      <c r="NM620" s="263"/>
      <c r="NN620" s="263"/>
      <c r="NO620" s="263"/>
      <c r="NP620" s="263"/>
      <c r="NQ620" s="263"/>
      <c r="NR620" s="263"/>
      <c r="NS620" s="263"/>
      <c r="NT620" s="263"/>
      <c r="NU620" s="263"/>
      <c r="NV620" s="263"/>
      <c r="NW620" s="263"/>
      <c r="NX620" s="263"/>
      <c r="NY620" s="263"/>
      <c r="NZ620" s="263"/>
      <c r="OA620" s="263"/>
      <c r="OB620" s="263"/>
      <c r="OC620" s="263"/>
      <c r="OD620" s="263"/>
      <c r="OE620" s="263"/>
      <c r="OF620" s="263"/>
      <c r="OG620" s="263"/>
      <c r="OH620" s="263"/>
      <c r="OI620" s="263"/>
      <c r="OJ620" s="263"/>
      <c r="OK620" s="263"/>
      <c r="OL620" s="263"/>
      <c r="OM620" s="263"/>
      <c r="ON620" s="263"/>
      <c r="OO620" s="263"/>
      <c r="OP620" s="263"/>
      <c r="OQ620" s="263"/>
      <c r="OR620" s="263"/>
      <c r="OS620" s="263"/>
      <c r="OT620" s="263"/>
      <c r="OU620" s="263"/>
      <c r="OV620" s="263"/>
      <c r="OW620" s="263"/>
      <c r="OX620" s="263"/>
      <c r="OY620" s="263"/>
      <c r="OZ620" s="263"/>
      <c r="PA620" s="263"/>
      <c r="PB620" s="263"/>
      <c r="PC620" s="263"/>
      <c r="PD620" s="263"/>
      <c r="PE620" s="263"/>
      <c r="PF620" s="263"/>
      <c r="PG620" s="263"/>
      <c r="PH620" s="263"/>
      <c r="PI620" s="263"/>
      <c r="PJ620" s="263"/>
      <c r="PK620" s="263"/>
      <c r="PL620" s="263"/>
      <c r="PM620" s="263"/>
      <c r="PN620" s="263"/>
      <c r="PO620" s="263"/>
      <c r="PP620" s="263"/>
      <c r="PQ620" s="263"/>
      <c r="PR620" s="263"/>
      <c r="PS620" s="263"/>
      <c r="PT620" s="263"/>
      <c r="PU620" s="263"/>
      <c r="PV620" s="263"/>
      <c r="PW620" s="263"/>
      <c r="PX620" s="263"/>
      <c r="PY620" s="263"/>
      <c r="PZ620" s="263"/>
      <c r="QA620" s="263"/>
      <c r="QB620" s="263"/>
      <c r="QC620" s="263"/>
      <c r="QD620" s="263"/>
      <c r="QE620" s="263"/>
      <c r="QF620" s="263"/>
      <c r="QG620" s="263"/>
      <c r="QH620" s="263"/>
      <c r="QI620" s="263"/>
      <c r="QJ620" s="263"/>
      <c r="QK620" s="263"/>
      <c r="QL620" s="263"/>
      <c r="QM620" s="263"/>
      <c r="QN620" s="263"/>
      <c r="QO620" s="263"/>
      <c r="QP620" s="263"/>
      <c r="QQ620" s="263"/>
      <c r="QR620" s="263"/>
      <c r="QS620" s="263"/>
      <c r="QT620" s="263"/>
      <c r="QU620" s="263"/>
      <c r="QV620" s="263"/>
      <c r="QW620" s="263"/>
      <c r="QX620" s="263"/>
      <c r="QY620" s="263"/>
      <c r="QZ620" s="263"/>
      <c r="RA620" s="263"/>
      <c r="RB620" s="263"/>
      <c r="RC620" s="263"/>
      <c r="RD620" s="263"/>
      <c r="RE620" s="263"/>
      <c r="RF620" s="263"/>
      <c r="RG620" s="263"/>
      <c r="RH620" s="263"/>
      <c r="RI620" s="263"/>
      <c r="RJ620" s="263"/>
      <c r="RK620" s="263"/>
      <c r="RL620" s="263"/>
      <c r="RM620" s="263"/>
      <c r="RN620" s="263"/>
      <c r="RO620" s="263"/>
      <c r="RP620" s="263"/>
      <c r="RQ620" s="263"/>
      <c r="RR620" s="263"/>
      <c r="RS620" s="263"/>
      <c r="RT620" s="263"/>
      <c r="RU620" s="263"/>
      <c r="RV620" s="263"/>
      <c r="RW620" s="263"/>
      <c r="RX620" s="263"/>
      <c r="RY620" s="263"/>
      <c r="RZ620" s="263"/>
      <c r="SA620" s="263"/>
      <c r="SB620" s="263"/>
      <c r="SC620" s="263"/>
      <c r="SD620" s="263"/>
      <c r="SE620" s="263"/>
      <c r="SF620" s="263"/>
      <c r="SG620" s="263"/>
      <c r="SH620" s="263"/>
      <c r="SI620" s="263"/>
      <c r="SJ620" s="263"/>
      <c r="SK620" s="263"/>
      <c r="SL620" s="263"/>
      <c r="SM620" s="263"/>
      <c r="SN620" s="263"/>
      <c r="SO620" s="263"/>
      <c r="SP620" s="263"/>
      <c r="SQ620" s="263"/>
      <c r="SR620" s="263"/>
      <c r="SS620" s="263"/>
      <c r="ST620" s="263"/>
      <c r="SU620" s="263"/>
      <c r="SV620" s="263"/>
      <c r="SW620" s="263"/>
      <c r="SX620" s="263"/>
      <c r="SY620" s="263"/>
      <c r="SZ620" s="263"/>
      <c r="TA620" s="263"/>
      <c r="TB620" s="263"/>
      <c r="TC620" s="263"/>
      <c r="TD620" s="263"/>
      <c r="TE620" s="263"/>
      <c r="TF620" s="263"/>
      <c r="TG620" s="263"/>
      <c r="TH620" s="263"/>
      <c r="TI620" s="263"/>
      <c r="TJ620" s="263"/>
      <c r="TK620" s="263"/>
      <c r="TL620" s="263"/>
      <c r="TM620" s="263"/>
      <c r="TN620" s="263"/>
      <c r="TO620" s="263"/>
      <c r="TP620" s="263"/>
      <c r="TQ620" s="263"/>
      <c r="TR620" s="263"/>
      <c r="TS620" s="263"/>
      <c r="TT620" s="263"/>
      <c r="TU620" s="263"/>
      <c r="TV620" s="263"/>
      <c r="TW620" s="263"/>
      <c r="TX620" s="263"/>
      <c r="TY620" s="263"/>
      <c r="TZ620" s="263"/>
      <c r="UA620" s="263"/>
      <c r="UB620" s="263"/>
      <c r="UC620" s="263"/>
      <c r="UD620" s="263"/>
      <c r="UE620" s="263"/>
      <c r="UF620" s="263"/>
      <c r="UG620" s="263"/>
      <c r="UH620" s="263"/>
      <c r="UI620" s="263"/>
      <c r="UJ620" s="263"/>
      <c r="UK620" s="263"/>
      <c r="UL620" s="263"/>
      <c r="UM620" s="263"/>
      <c r="UN620" s="263"/>
      <c r="UO620" s="263"/>
      <c r="UP620" s="263"/>
      <c r="UQ620" s="263"/>
      <c r="UR620" s="263"/>
      <c r="US620" s="263"/>
      <c r="UT620" s="263"/>
      <c r="UU620" s="263"/>
      <c r="UV620" s="263"/>
      <c r="UW620" s="263"/>
      <c r="UX620" s="263"/>
      <c r="UY620" s="263"/>
      <c r="UZ620" s="263"/>
      <c r="VA620" s="263"/>
      <c r="VB620" s="263"/>
      <c r="VC620" s="263"/>
      <c r="VD620" s="263"/>
      <c r="VE620" s="263"/>
      <c r="VF620" s="263"/>
      <c r="VG620" s="263"/>
      <c r="VH620" s="263"/>
      <c r="VI620" s="263"/>
      <c r="VJ620" s="263"/>
      <c r="VK620" s="263"/>
      <c r="VL620" s="263"/>
      <c r="VM620" s="263"/>
      <c r="VN620" s="263"/>
      <c r="VO620" s="263"/>
      <c r="VP620" s="263"/>
      <c r="VQ620" s="263"/>
      <c r="VR620" s="263"/>
      <c r="VS620" s="263"/>
      <c r="VT620" s="263"/>
      <c r="VU620" s="263"/>
      <c r="VV620" s="263"/>
      <c r="VW620" s="263"/>
      <c r="VX620" s="263"/>
      <c r="VY620" s="263"/>
      <c r="VZ620" s="263"/>
      <c r="WA620" s="263"/>
      <c r="WB620" s="263"/>
      <c r="WC620" s="263"/>
      <c r="WD620" s="263"/>
      <c r="WE620" s="263"/>
      <c r="WF620" s="263"/>
      <c r="WG620" s="263"/>
      <c r="WH620" s="263"/>
      <c r="WI620" s="263"/>
      <c r="WJ620" s="263"/>
      <c r="WK620" s="263"/>
      <c r="WL620" s="263"/>
      <c r="WM620" s="263"/>
      <c r="WN620" s="263"/>
      <c r="WO620" s="263"/>
      <c r="WP620" s="263"/>
      <c r="WQ620" s="263"/>
      <c r="WR620" s="263"/>
      <c r="WS620" s="263"/>
      <c r="WT620" s="263"/>
      <c r="WU620" s="263"/>
      <c r="WV620" s="263"/>
      <c r="WW620" s="263"/>
      <c r="WX620" s="263"/>
      <c r="WY620" s="263"/>
      <c r="WZ620" s="263"/>
      <c r="XA620" s="263"/>
      <c r="XB620" s="263"/>
      <c r="XC620" s="263"/>
      <c r="XD620" s="263"/>
      <c r="XE620" s="263"/>
      <c r="XF620" s="263"/>
      <c r="XG620" s="263"/>
      <c r="XH620" s="263"/>
      <c r="XI620" s="263"/>
      <c r="XJ620" s="263"/>
      <c r="XK620" s="263"/>
      <c r="XL620" s="263"/>
      <c r="XM620" s="263"/>
      <c r="XN620" s="263"/>
      <c r="XO620" s="263"/>
      <c r="XP620" s="263"/>
      <c r="XQ620" s="263"/>
      <c r="XR620" s="263"/>
      <c r="XS620" s="263"/>
      <c r="XT620" s="263"/>
      <c r="XU620" s="263"/>
      <c r="XV620" s="263"/>
      <c r="XW620" s="263"/>
      <c r="XX620" s="263"/>
      <c r="XY620" s="263"/>
      <c r="XZ620" s="263"/>
      <c r="YA620" s="263"/>
      <c r="YB620" s="263"/>
      <c r="YC620" s="263"/>
      <c r="YD620" s="263"/>
      <c r="YE620" s="263"/>
      <c r="YF620" s="263"/>
      <c r="YG620" s="263"/>
      <c r="YH620" s="263"/>
      <c r="YI620" s="263"/>
      <c r="YJ620" s="263"/>
      <c r="YK620" s="263"/>
      <c r="YL620" s="263"/>
      <c r="YM620" s="263"/>
      <c r="YN620" s="263"/>
      <c r="YO620" s="263"/>
      <c r="YP620" s="263"/>
      <c r="YQ620" s="263"/>
      <c r="YR620" s="263"/>
      <c r="YS620" s="263"/>
      <c r="YT620" s="263"/>
      <c r="YU620" s="263"/>
      <c r="YV620" s="263"/>
      <c r="YW620" s="263"/>
      <c r="YX620" s="263"/>
      <c r="YY620" s="263"/>
      <c r="YZ620" s="263"/>
      <c r="ZA620" s="263"/>
      <c r="ZB620" s="263"/>
      <c r="ZC620" s="263"/>
      <c r="ZD620" s="263"/>
      <c r="ZE620" s="263"/>
      <c r="ZF620" s="263"/>
      <c r="ZG620" s="263"/>
      <c r="ZH620" s="263"/>
      <c r="ZI620" s="263"/>
      <c r="ZJ620" s="263"/>
      <c r="ZK620" s="263"/>
      <c r="ZL620" s="263"/>
      <c r="ZM620" s="263"/>
      <c r="ZN620" s="263"/>
      <c r="ZO620" s="263"/>
      <c r="ZP620" s="263"/>
      <c r="ZQ620" s="263"/>
      <c r="ZR620" s="263"/>
      <c r="ZS620" s="263"/>
      <c r="ZT620" s="263"/>
      <c r="ZU620" s="263"/>
      <c r="ZV620" s="263"/>
      <c r="ZW620" s="263"/>
      <c r="ZX620" s="263"/>
      <c r="ZY620" s="263"/>
      <c r="ZZ620" s="263"/>
      <c r="AAA620" s="263"/>
      <c r="AAB620" s="263"/>
      <c r="AAC620" s="263"/>
      <c r="AAD620" s="263"/>
      <c r="AAE620" s="263"/>
      <c r="AAF620" s="263"/>
      <c r="AAG620" s="263"/>
      <c r="AAH620" s="263"/>
      <c r="AAI620" s="263"/>
      <c r="AAJ620" s="263"/>
      <c r="AAK620" s="263"/>
      <c r="AAL620" s="263"/>
      <c r="AAM620" s="263"/>
      <c r="AAN620" s="263"/>
      <c r="AAO620" s="263"/>
      <c r="AAP620" s="263"/>
      <c r="AAQ620" s="263"/>
      <c r="AAR620" s="263"/>
      <c r="AAS620" s="263"/>
      <c r="AAT620" s="263"/>
      <c r="AAU620" s="263"/>
      <c r="AAV620" s="263"/>
      <c r="AAW620" s="263"/>
      <c r="AAX620" s="263"/>
      <c r="AAY620" s="263"/>
      <c r="AAZ620" s="263"/>
      <c r="ABA620" s="263"/>
      <c r="ABB620" s="263"/>
      <c r="ABC620" s="263"/>
      <c r="ABD620" s="263"/>
      <c r="ABE620" s="263"/>
      <c r="ABF620" s="263"/>
      <c r="ABG620" s="263"/>
      <c r="ABH620" s="263"/>
      <c r="ABI620" s="263"/>
      <c r="ABJ620" s="263"/>
      <c r="ABK620" s="263"/>
      <c r="ABL620" s="263"/>
      <c r="ABM620" s="263"/>
      <c r="ABN620" s="263"/>
      <c r="ABO620" s="263"/>
      <c r="ABP620" s="263"/>
      <c r="ABQ620" s="263"/>
      <c r="ABR620" s="263"/>
      <c r="ABS620" s="263"/>
      <c r="ABT620" s="263"/>
      <c r="ABU620" s="263"/>
      <c r="ABV620" s="263"/>
      <c r="ABW620" s="263"/>
      <c r="ABX620" s="263"/>
      <c r="ABY620" s="263"/>
      <c r="ABZ620" s="263"/>
      <c r="ACA620" s="263"/>
      <c r="ACB620" s="263"/>
      <c r="ACC620" s="263"/>
      <c r="ACD620" s="263"/>
      <c r="ACE620" s="263"/>
      <c r="ACF620" s="263"/>
      <c r="ACG620" s="263"/>
      <c r="ACH620" s="263"/>
      <c r="ACI620" s="263"/>
      <c r="ACJ620" s="263"/>
      <c r="ACK620" s="263"/>
      <c r="ACL620" s="263"/>
      <c r="ACM620" s="263"/>
      <c r="ACN620" s="263"/>
      <c r="ACO620" s="263"/>
      <c r="ACP620" s="263"/>
      <c r="ACQ620" s="263"/>
      <c r="ACR620" s="263"/>
      <c r="ACS620" s="263"/>
      <c r="ACT620" s="263"/>
      <c r="ACU620" s="263"/>
      <c r="ACV620" s="263"/>
      <c r="ACW620" s="263"/>
      <c r="ACX620" s="263"/>
      <c r="ACY620" s="263"/>
      <c r="ACZ620" s="263"/>
      <c r="ADA620" s="263"/>
      <c r="ADB620" s="263"/>
      <c r="ADC620" s="263"/>
      <c r="ADD620" s="263"/>
      <c r="ADE620" s="263"/>
      <c r="ADF620" s="263"/>
      <c r="ADG620" s="263"/>
      <c r="ADH620" s="263"/>
      <c r="ADI620" s="263"/>
      <c r="ADJ620" s="263"/>
      <c r="ADK620" s="263"/>
      <c r="ADL620" s="263"/>
      <c r="ADM620" s="263"/>
      <c r="ADN620" s="263"/>
      <c r="ADO620" s="263"/>
      <c r="ADP620" s="263"/>
      <c r="ADQ620" s="263"/>
      <c r="ADR620" s="263"/>
      <c r="ADS620" s="263"/>
      <c r="ADT620" s="263"/>
      <c r="ADU620" s="263"/>
      <c r="ADV620" s="263"/>
      <c r="ADW620" s="263"/>
      <c r="ADX620" s="263"/>
      <c r="ADY620" s="263"/>
      <c r="ADZ620" s="263"/>
      <c r="AEA620" s="263"/>
      <c r="AEB620" s="263"/>
      <c r="AEC620" s="263"/>
      <c r="AED620" s="263"/>
      <c r="AEE620" s="263"/>
      <c r="AEF620" s="263"/>
      <c r="AEG620" s="263"/>
      <c r="AEH620" s="263"/>
      <c r="AEI620" s="263"/>
      <c r="AEJ620" s="263"/>
      <c r="AEK620" s="263"/>
      <c r="AEL620" s="263"/>
      <c r="AEM620" s="263"/>
      <c r="AEN620" s="263"/>
      <c r="AEO620" s="263"/>
      <c r="AEP620" s="263"/>
      <c r="AEQ620" s="263"/>
      <c r="AER620" s="263"/>
      <c r="AES620" s="263"/>
      <c r="AET620" s="263"/>
      <c r="AEU620" s="263"/>
      <c r="AEV620" s="263"/>
      <c r="AEW620" s="263"/>
      <c r="AEX620" s="263"/>
      <c r="AEY620" s="263"/>
      <c r="AEZ620" s="263"/>
      <c r="AFA620" s="263"/>
      <c r="AFB620" s="263"/>
      <c r="AFC620" s="263"/>
      <c r="AFD620" s="263"/>
      <c r="AFE620" s="263"/>
      <c r="AFF620" s="263"/>
      <c r="AFG620" s="263"/>
      <c r="AFH620" s="263"/>
      <c r="AFI620" s="263"/>
      <c r="AFJ620" s="263"/>
      <c r="AFK620" s="263"/>
      <c r="AFL620" s="263"/>
      <c r="AFM620" s="263"/>
      <c r="AFN620" s="263"/>
      <c r="AFO620" s="263"/>
      <c r="AFP620" s="263"/>
      <c r="AFQ620" s="263"/>
      <c r="AFR620" s="263"/>
      <c r="AFS620" s="263"/>
      <c r="AFT620" s="263"/>
      <c r="AFU620" s="263"/>
      <c r="AFV620" s="263"/>
      <c r="AFW620" s="263"/>
      <c r="AFX620" s="263"/>
      <c r="AFY620" s="263"/>
      <c r="AFZ620" s="263"/>
      <c r="AGA620" s="263"/>
      <c r="AGB620" s="263"/>
      <c r="AGC620" s="263"/>
      <c r="AGD620" s="263"/>
      <c r="AGE620" s="263"/>
      <c r="AGF620" s="263"/>
      <c r="AGG620" s="263"/>
      <c r="AGH620" s="263"/>
      <c r="AGI620" s="263"/>
      <c r="AGJ620" s="263"/>
      <c r="AGK620" s="263"/>
      <c r="AGL620" s="263"/>
      <c r="AGM620" s="263"/>
      <c r="AGN620" s="263"/>
      <c r="AGO620" s="263"/>
      <c r="AGP620" s="263"/>
      <c r="AGQ620" s="263"/>
      <c r="AGR620" s="263"/>
      <c r="AGS620" s="263"/>
      <c r="AGT620" s="263"/>
      <c r="AGU620" s="263"/>
      <c r="AGV620" s="263"/>
      <c r="AGW620" s="263"/>
      <c r="AGX620" s="263"/>
      <c r="AGY620" s="263"/>
      <c r="AGZ620" s="263"/>
      <c r="AHA620" s="263"/>
      <c r="AHB620" s="263"/>
      <c r="AHC620" s="263"/>
      <c r="AHD620" s="263"/>
      <c r="AHE620" s="263"/>
      <c r="AHF620" s="263"/>
      <c r="AHG620" s="263"/>
      <c r="AHH620" s="263"/>
      <c r="AHI620" s="263"/>
      <c r="AHJ620" s="263"/>
      <c r="AHK620" s="263"/>
      <c r="AHL620" s="263"/>
      <c r="AHM620" s="263"/>
      <c r="AHN620" s="263"/>
      <c r="AHO620" s="263"/>
      <c r="AHP620" s="263"/>
      <c r="AHQ620" s="263"/>
      <c r="AHR620" s="263"/>
      <c r="AHS620" s="263"/>
      <c r="AHT620" s="263"/>
      <c r="AHU620" s="263"/>
      <c r="AHV620" s="263"/>
      <c r="AHW620" s="263"/>
      <c r="AHX620" s="263"/>
      <c r="AHY620" s="263"/>
      <c r="AHZ620" s="263"/>
      <c r="AIA620" s="263"/>
      <c r="AIB620" s="263"/>
      <c r="AIC620" s="263"/>
      <c r="AID620" s="263"/>
      <c r="AIE620" s="263"/>
      <c r="AIF620" s="263"/>
      <c r="AIG620" s="263"/>
      <c r="AIH620" s="263"/>
      <c r="AII620" s="263"/>
      <c r="AIJ620" s="263"/>
      <c r="AIK620" s="263"/>
      <c r="AIL620" s="263"/>
      <c r="AIM620" s="263"/>
      <c r="AIN620" s="263"/>
      <c r="AIO620" s="263"/>
      <c r="AIP620" s="263"/>
      <c r="AIQ620" s="263"/>
      <c r="AIR620" s="263"/>
      <c r="AIS620" s="263"/>
      <c r="AIT620" s="263"/>
      <c r="AIU620" s="263"/>
      <c r="AIV620" s="263"/>
      <c r="AIW620" s="263"/>
      <c r="AIX620" s="263"/>
      <c r="AIY620" s="263"/>
      <c r="AIZ620" s="263"/>
      <c r="AJA620" s="263"/>
      <c r="AJB620" s="263"/>
      <c r="AJC620" s="263"/>
      <c r="AJD620" s="263"/>
      <c r="AJE620" s="263"/>
      <c r="AJF620" s="263"/>
      <c r="AJG620" s="263"/>
      <c r="AJH620" s="263"/>
      <c r="AJI620" s="263"/>
      <c r="AJJ620" s="263"/>
      <c r="AJK620" s="263"/>
      <c r="AJL620" s="263"/>
      <c r="AJM620" s="263"/>
      <c r="AJN620" s="263"/>
      <c r="AJO620" s="263"/>
      <c r="AJP620" s="263"/>
      <c r="AJQ620" s="263"/>
      <c r="AJR620" s="263"/>
      <c r="AJS620" s="263"/>
      <c r="AJT620" s="263"/>
      <c r="AJU620" s="263"/>
      <c r="AJV620" s="263"/>
      <c r="AJW620" s="263"/>
      <c r="AJX620" s="263"/>
      <c r="AJY620" s="263"/>
      <c r="AJZ620" s="263"/>
      <c r="AKA620" s="263"/>
      <c r="AKB620" s="263"/>
      <c r="AKC620" s="263"/>
      <c r="AKD620" s="263"/>
      <c r="AKE620" s="263"/>
      <c r="AKF620" s="263"/>
      <c r="AKG620" s="263"/>
      <c r="AKH620" s="263"/>
      <c r="AKI620" s="263"/>
      <c r="AKJ620" s="263"/>
      <c r="AKK620" s="263"/>
      <c r="AKL620" s="263"/>
      <c r="AKM620" s="263"/>
      <c r="AKN620" s="263"/>
      <c r="AKO620" s="263"/>
      <c r="AKP620" s="263"/>
      <c r="AKQ620" s="263"/>
      <c r="AKR620" s="263"/>
      <c r="AKS620" s="263"/>
      <c r="AKT620" s="263"/>
      <c r="AKU620" s="263"/>
      <c r="AKV620" s="263"/>
      <c r="AKW620" s="263"/>
      <c r="AKX620" s="263"/>
      <c r="AKY620" s="263"/>
      <c r="AKZ620" s="263"/>
      <c r="ALA620" s="263"/>
      <c r="ALB620" s="263"/>
      <c r="ALC620" s="263"/>
      <c r="ALD620" s="263"/>
      <c r="ALE620" s="263"/>
      <c r="ALF620" s="263"/>
      <c r="ALG620" s="263"/>
      <c r="ALH620" s="263"/>
      <c r="ALI620" s="263"/>
      <c r="ALJ620" s="263"/>
      <c r="ALK620" s="263"/>
      <c r="ALL620" s="263"/>
      <c r="ALM620" s="263"/>
      <c r="ALN620" s="263"/>
      <c r="ALO620" s="263"/>
      <c r="ALP620" s="263"/>
      <c r="ALQ620" s="263"/>
      <c r="ALR620" s="263"/>
      <c r="ALS620" s="263"/>
      <c r="ALT620" s="263"/>
      <c r="ALU620" s="263"/>
      <c r="ALV620" s="263"/>
      <c r="ALW620" s="263"/>
      <c r="ALX620" s="263"/>
      <c r="ALY620" s="263"/>
      <c r="ALZ620" s="263"/>
      <c r="AMA620" s="263"/>
      <c r="AMB620" s="263"/>
      <c r="AMC620" s="263"/>
      <c r="AMD620" s="263"/>
      <c r="AME620" s="263"/>
      <c r="AMF620" s="263"/>
      <c r="AMG620" s="263"/>
      <c r="AMH620" s="263"/>
      <c r="AMI620" s="263"/>
      <c r="AMJ620" s="263"/>
      <c r="AMK620" s="263"/>
      <c r="AML620" s="263"/>
      <c r="AMM620" s="263"/>
      <c r="AMN620" s="263"/>
      <c r="AMO620" s="263"/>
      <c r="AMP620" s="263"/>
      <c r="AMQ620" s="263"/>
      <c r="AMR620" s="263"/>
      <c r="AMS620" s="263"/>
      <c r="AMT620" s="263"/>
      <c r="AMU620" s="263"/>
      <c r="AMV620" s="263"/>
      <c r="AMW620" s="263"/>
      <c r="AMX620" s="263"/>
      <c r="AMY620" s="263"/>
      <c r="AMZ620" s="263"/>
      <c r="ANA620" s="263"/>
      <c r="ANB620" s="263"/>
      <c r="ANC620" s="263"/>
      <c r="AND620" s="263"/>
      <c r="ANE620" s="263"/>
      <c r="ANF620" s="263"/>
      <c r="ANG620" s="263"/>
      <c r="ANH620" s="263"/>
      <c r="ANI620" s="263"/>
      <c r="ANJ620" s="263"/>
      <c r="ANK620" s="263"/>
      <c r="ANL620" s="263"/>
      <c r="ANM620" s="263"/>
      <c r="ANN620" s="263"/>
      <c r="ANO620" s="263"/>
      <c r="ANP620" s="263"/>
      <c r="ANQ620" s="263"/>
      <c r="ANR620" s="263"/>
      <c r="ANS620" s="263"/>
      <c r="ANT620" s="263"/>
      <c r="ANU620" s="263"/>
      <c r="ANV620" s="263"/>
      <c r="ANW620" s="263"/>
      <c r="ANX620" s="263"/>
      <c r="ANY620" s="263"/>
      <c r="ANZ620" s="263"/>
      <c r="AOA620" s="263"/>
      <c r="AOB620" s="263"/>
      <c r="AOC620" s="263"/>
      <c r="AOD620" s="263"/>
      <c r="AOE620" s="263"/>
      <c r="AOF620" s="263"/>
      <c r="AOG620" s="263"/>
      <c r="AOH620" s="263"/>
      <c r="AOI620" s="263"/>
      <c r="AOJ620" s="263"/>
      <c r="AOK620" s="263"/>
      <c r="AOL620" s="263"/>
      <c r="AOM620" s="263"/>
      <c r="AON620" s="263"/>
      <c r="AOO620" s="263"/>
      <c r="AOP620" s="263"/>
      <c r="AOQ620" s="263"/>
      <c r="AOR620" s="263"/>
      <c r="AOS620" s="263"/>
      <c r="AOT620" s="263"/>
      <c r="AOU620" s="263"/>
    </row>
    <row r="621" spans="1:1087" s="264" customFormat="1">
      <c r="A621" s="332"/>
      <c r="B621" s="328"/>
      <c r="C621" s="292"/>
      <c r="D621" s="292"/>
      <c r="E621" s="292"/>
      <c r="F621" s="333"/>
      <c r="G621" s="334"/>
      <c r="H621" s="334"/>
      <c r="I621" s="335"/>
      <c r="J621" s="292"/>
      <c r="K621" s="336"/>
      <c r="L621" s="292"/>
      <c r="N621" s="263"/>
      <c r="O621" s="263"/>
      <c r="P621" s="263"/>
      <c r="Q621" s="263"/>
      <c r="R621" s="263"/>
      <c r="S621" s="263"/>
      <c r="T621" s="263"/>
      <c r="U621" s="263"/>
      <c r="V621" s="263"/>
      <c r="W621" s="263"/>
      <c r="X621" s="263"/>
      <c r="Y621" s="263"/>
      <c r="Z621" s="263"/>
      <c r="AA621" s="263"/>
      <c r="AB621" s="263"/>
      <c r="AC621" s="263"/>
      <c r="AD621" s="263"/>
      <c r="AE621" s="263"/>
      <c r="AF621" s="263"/>
      <c r="AG621" s="263"/>
      <c r="AH621" s="263"/>
      <c r="AI621" s="263"/>
      <c r="AJ621" s="263"/>
      <c r="AK621" s="263"/>
      <c r="AL621" s="263"/>
      <c r="AM621" s="263"/>
      <c r="AN621" s="263"/>
      <c r="AO621" s="263"/>
      <c r="AP621" s="263"/>
      <c r="AQ621" s="263"/>
      <c r="AR621" s="263"/>
      <c r="AS621" s="263"/>
      <c r="AT621" s="263"/>
      <c r="AU621" s="263"/>
      <c r="AV621" s="263"/>
      <c r="AW621" s="263"/>
      <c r="AX621" s="263"/>
      <c r="AY621" s="263"/>
      <c r="AZ621" s="263"/>
      <c r="BA621" s="263"/>
      <c r="BB621" s="263"/>
      <c r="BC621" s="263"/>
      <c r="BD621" s="263"/>
      <c r="BE621" s="263"/>
      <c r="BF621" s="263"/>
      <c r="BG621" s="263"/>
      <c r="BH621" s="263"/>
      <c r="BI621" s="263"/>
      <c r="BJ621" s="263"/>
      <c r="BK621" s="263"/>
      <c r="BL621" s="263"/>
      <c r="BM621" s="263"/>
      <c r="BN621" s="263"/>
      <c r="BO621" s="263"/>
      <c r="BP621" s="263"/>
      <c r="BQ621" s="263"/>
      <c r="BR621" s="263"/>
      <c r="BS621" s="263"/>
      <c r="BT621" s="263"/>
      <c r="BU621" s="263"/>
      <c r="BV621" s="263"/>
      <c r="BW621" s="263"/>
      <c r="BX621" s="263"/>
      <c r="BY621" s="263"/>
      <c r="BZ621" s="263"/>
      <c r="CA621" s="263"/>
      <c r="CB621" s="263"/>
      <c r="CC621" s="263"/>
      <c r="CD621" s="263"/>
      <c r="CE621" s="263"/>
      <c r="CF621" s="263"/>
      <c r="CG621" s="263"/>
      <c r="CH621" s="263"/>
      <c r="CI621" s="263"/>
      <c r="CJ621" s="263"/>
      <c r="CK621" s="263"/>
      <c r="CL621" s="263"/>
      <c r="CM621" s="263"/>
      <c r="CN621" s="263"/>
      <c r="CO621" s="263"/>
      <c r="CP621" s="263"/>
      <c r="CQ621" s="263"/>
      <c r="CR621" s="263"/>
      <c r="CS621" s="263"/>
      <c r="CT621" s="263"/>
      <c r="CU621" s="263"/>
      <c r="CV621" s="263"/>
      <c r="CW621" s="263"/>
      <c r="CX621" s="263"/>
      <c r="CY621" s="263"/>
      <c r="CZ621" s="263"/>
      <c r="DA621" s="263"/>
      <c r="DB621" s="263"/>
      <c r="DC621" s="263"/>
      <c r="DD621" s="263"/>
      <c r="DE621" s="263"/>
      <c r="DF621" s="263"/>
      <c r="DG621" s="263"/>
      <c r="DH621" s="263"/>
      <c r="DI621" s="263"/>
      <c r="DJ621" s="263"/>
      <c r="DK621" s="263"/>
      <c r="DL621" s="263"/>
      <c r="DM621" s="263"/>
      <c r="DN621" s="263"/>
      <c r="DO621" s="263"/>
      <c r="DP621" s="263"/>
      <c r="DQ621" s="263"/>
      <c r="DR621" s="263"/>
      <c r="DS621" s="263"/>
      <c r="DT621" s="263"/>
      <c r="DU621" s="263"/>
      <c r="DV621" s="263"/>
      <c r="DW621" s="263"/>
      <c r="DX621" s="263"/>
      <c r="DY621" s="263"/>
      <c r="DZ621" s="263"/>
      <c r="EA621" s="263"/>
      <c r="EB621" s="263"/>
      <c r="EC621" s="263"/>
      <c r="ED621" s="263"/>
      <c r="EE621" s="263"/>
      <c r="EF621" s="263"/>
      <c r="EG621" s="263"/>
      <c r="EH621" s="263"/>
      <c r="EI621" s="263"/>
      <c r="EJ621" s="263"/>
      <c r="EK621" s="263"/>
      <c r="EL621" s="263"/>
      <c r="EM621" s="263"/>
      <c r="EN621" s="263"/>
      <c r="EO621" s="263"/>
      <c r="EP621" s="263"/>
      <c r="EQ621" s="263"/>
      <c r="ER621" s="263"/>
      <c r="ES621" s="263"/>
      <c r="ET621" s="263"/>
      <c r="EU621" s="263"/>
      <c r="EV621" s="263"/>
      <c r="EW621" s="263"/>
      <c r="EX621" s="263"/>
      <c r="EY621" s="263"/>
      <c r="EZ621" s="263"/>
      <c r="FA621" s="263"/>
      <c r="FB621" s="263"/>
      <c r="FC621" s="263"/>
      <c r="FD621" s="263"/>
      <c r="FE621" s="263"/>
      <c r="FF621" s="263"/>
      <c r="FG621" s="263"/>
      <c r="FH621" s="263"/>
      <c r="FI621" s="263"/>
      <c r="FJ621" s="263"/>
      <c r="FK621" s="263"/>
      <c r="FL621" s="263"/>
      <c r="FM621" s="263"/>
      <c r="FN621" s="263"/>
      <c r="FO621" s="263"/>
      <c r="FP621" s="263"/>
      <c r="FQ621" s="263"/>
      <c r="FR621" s="263"/>
      <c r="FS621" s="263"/>
      <c r="FT621" s="263"/>
      <c r="FU621" s="263"/>
      <c r="FV621" s="263"/>
      <c r="FW621" s="263"/>
      <c r="FX621" s="263"/>
      <c r="FY621" s="263"/>
      <c r="FZ621" s="263"/>
      <c r="GA621" s="263"/>
      <c r="GB621" s="263"/>
      <c r="GC621" s="263"/>
      <c r="GD621" s="263"/>
      <c r="GE621" s="263"/>
      <c r="GF621" s="263"/>
      <c r="GG621" s="263"/>
      <c r="GH621" s="263"/>
      <c r="GI621" s="263"/>
      <c r="GJ621" s="263"/>
      <c r="GK621" s="263"/>
      <c r="GL621" s="263"/>
      <c r="GM621" s="263"/>
      <c r="GN621" s="263"/>
      <c r="GO621" s="263"/>
      <c r="GP621" s="263"/>
      <c r="GQ621" s="263"/>
      <c r="GR621" s="263"/>
      <c r="GS621" s="263"/>
      <c r="GT621" s="263"/>
      <c r="GU621" s="263"/>
      <c r="GV621" s="263"/>
      <c r="GW621" s="263"/>
      <c r="GX621" s="263"/>
      <c r="GY621" s="263"/>
      <c r="GZ621" s="263"/>
      <c r="HA621" s="263"/>
      <c r="HB621" s="263"/>
      <c r="HC621" s="263"/>
      <c r="HD621" s="263"/>
      <c r="HE621" s="263"/>
      <c r="HF621" s="263"/>
      <c r="HG621" s="263"/>
      <c r="HH621" s="263"/>
      <c r="HI621" s="263"/>
      <c r="HJ621" s="263"/>
      <c r="HK621" s="263"/>
      <c r="HL621" s="263"/>
      <c r="HM621" s="263"/>
      <c r="HN621" s="263"/>
      <c r="HO621" s="263"/>
      <c r="HP621" s="263"/>
      <c r="HQ621" s="263"/>
      <c r="HR621" s="263"/>
      <c r="HS621" s="263"/>
      <c r="HT621" s="263"/>
      <c r="HU621" s="263"/>
      <c r="HV621" s="263"/>
      <c r="HW621" s="263"/>
      <c r="HX621" s="263"/>
      <c r="HY621" s="263"/>
      <c r="HZ621" s="263"/>
      <c r="IA621" s="263"/>
      <c r="IB621" s="263"/>
      <c r="IC621" s="263"/>
      <c r="ID621" s="263"/>
      <c r="IE621" s="263"/>
      <c r="IF621" s="263"/>
      <c r="IG621" s="263"/>
      <c r="IH621" s="263"/>
      <c r="II621" s="263"/>
      <c r="IJ621" s="263"/>
      <c r="IK621" s="263"/>
      <c r="IL621" s="263"/>
      <c r="IM621" s="263"/>
      <c r="IN621" s="263"/>
      <c r="IO621" s="263"/>
      <c r="IP621" s="263"/>
      <c r="IQ621" s="263"/>
      <c r="IR621" s="263"/>
      <c r="IS621" s="263"/>
      <c r="IT621" s="263"/>
      <c r="IU621" s="263"/>
      <c r="IV621" s="263"/>
      <c r="IW621" s="263"/>
      <c r="IX621" s="263"/>
      <c r="IY621" s="263"/>
      <c r="IZ621" s="263"/>
      <c r="JA621" s="263"/>
      <c r="JB621" s="263"/>
      <c r="JC621" s="263"/>
      <c r="JD621" s="263"/>
      <c r="JE621" s="263"/>
      <c r="JF621" s="263"/>
      <c r="JG621" s="263"/>
      <c r="JH621" s="263"/>
      <c r="JI621" s="263"/>
      <c r="JJ621" s="263"/>
      <c r="JK621" s="263"/>
      <c r="JL621" s="263"/>
      <c r="JM621" s="263"/>
      <c r="JN621" s="263"/>
      <c r="JO621" s="263"/>
      <c r="JP621" s="263"/>
      <c r="JQ621" s="263"/>
      <c r="JR621" s="263"/>
      <c r="JS621" s="263"/>
      <c r="JT621" s="263"/>
      <c r="JU621" s="263"/>
      <c r="JV621" s="263"/>
      <c r="JW621" s="263"/>
      <c r="JX621" s="263"/>
      <c r="JY621" s="263"/>
      <c r="JZ621" s="263"/>
      <c r="KA621" s="263"/>
      <c r="KB621" s="263"/>
      <c r="KC621" s="263"/>
      <c r="KD621" s="263"/>
      <c r="KE621" s="263"/>
      <c r="KF621" s="263"/>
      <c r="KG621" s="263"/>
      <c r="KH621" s="263"/>
      <c r="KI621" s="263"/>
      <c r="KJ621" s="263"/>
      <c r="KK621" s="263"/>
      <c r="KL621" s="263"/>
      <c r="KM621" s="263"/>
      <c r="KN621" s="263"/>
      <c r="KO621" s="263"/>
      <c r="KP621" s="263"/>
      <c r="KQ621" s="263"/>
      <c r="KR621" s="263"/>
      <c r="KS621" s="263"/>
      <c r="KT621" s="263"/>
      <c r="KU621" s="263"/>
      <c r="KV621" s="263"/>
      <c r="KW621" s="263"/>
      <c r="KX621" s="263"/>
      <c r="KY621" s="263"/>
      <c r="KZ621" s="263"/>
      <c r="LA621" s="263"/>
      <c r="LB621" s="263"/>
      <c r="LC621" s="263"/>
      <c r="LD621" s="263"/>
      <c r="LE621" s="263"/>
      <c r="LF621" s="263"/>
      <c r="LG621" s="263"/>
      <c r="LH621" s="263"/>
      <c r="LI621" s="263"/>
      <c r="LJ621" s="263"/>
      <c r="LK621" s="263"/>
      <c r="LL621" s="263"/>
      <c r="LM621" s="263"/>
      <c r="LN621" s="263"/>
      <c r="LO621" s="263"/>
      <c r="LP621" s="263"/>
      <c r="LQ621" s="263"/>
      <c r="LR621" s="263"/>
      <c r="LS621" s="263"/>
      <c r="LT621" s="263"/>
      <c r="LU621" s="263"/>
      <c r="LV621" s="263"/>
      <c r="LW621" s="263"/>
      <c r="LX621" s="263"/>
      <c r="LY621" s="263"/>
      <c r="LZ621" s="263"/>
      <c r="MA621" s="263"/>
      <c r="MB621" s="263"/>
      <c r="MC621" s="263"/>
      <c r="MD621" s="263"/>
      <c r="ME621" s="263"/>
      <c r="MF621" s="263"/>
      <c r="MG621" s="263"/>
      <c r="MH621" s="263"/>
      <c r="MI621" s="263"/>
      <c r="MJ621" s="263"/>
      <c r="MK621" s="263"/>
      <c r="ML621" s="263"/>
      <c r="MM621" s="263"/>
      <c r="MN621" s="263"/>
      <c r="MO621" s="263"/>
      <c r="MP621" s="263"/>
      <c r="MQ621" s="263"/>
      <c r="MR621" s="263"/>
      <c r="MS621" s="263"/>
      <c r="MT621" s="263"/>
      <c r="MU621" s="263"/>
      <c r="MV621" s="263"/>
      <c r="MW621" s="263"/>
      <c r="MX621" s="263"/>
      <c r="MY621" s="263"/>
      <c r="MZ621" s="263"/>
      <c r="NA621" s="263"/>
      <c r="NB621" s="263"/>
      <c r="NC621" s="263"/>
      <c r="ND621" s="263"/>
      <c r="NE621" s="263"/>
      <c r="NF621" s="263"/>
      <c r="NG621" s="263"/>
      <c r="NH621" s="263"/>
      <c r="NI621" s="263"/>
      <c r="NJ621" s="263"/>
      <c r="NK621" s="263"/>
      <c r="NL621" s="263"/>
      <c r="NM621" s="263"/>
      <c r="NN621" s="263"/>
      <c r="NO621" s="263"/>
      <c r="NP621" s="263"/>
      <c r="NQ621" s="263"/>
      <c r="NR621" s="263"/>
      <c r="NS621" s="263"/>
      <c r="NT621" s="263"/>
      <c r="NU621" s="263"/>
      <c r="NV621" s="263"/>
      <c r="NW621" s="263"/>
      <c r="NX621" s="263"/>
      <c r="NY621" s="263"/>
      <c r="NZ621" s="263"/>
      <c r="OA621" s="263"/>
      <c r="OB621" s="263"/>
      <c r="OC621" s="263"/>
      <c r="OD621" s="263"/>
      <c r="OE621" s="263"/>
      <c r="OF621" s="263"/>
      <c r="OG621" s="263"/>
      <c r="OH621" s="263"/>
      <c r="OI621" s="263"/>
      <c r="OJ621" s="263"/>
      <c r="OK621" s="263"/>
      <c r="OL621" s="263"/>
      <c r="OM621" s="263"/>
      <c r="ON621" s="263"/>
      <c r="OO621" s="263"/>
      <c r="OP621" s="263"/>
      <c r="OQ621" s="263"/>
      <c r="OR621" s="263"/>
      <c r="OS621" s="263"/>
      <c r="OT621" s="263"/>
      <c r="OU621" s="263"/>
      <c r="OV621" s="263"/>
      <c r="OW621" s="263"/>
      <c r="OX621" s="263"/>
      <c r="OY621" s="263"/>
      <c r="OZ621" s="263"/>
      <c r="PA621" s="263"/>
      <c r="PB621" s="263"/>
      <c r="PC621" s="263"/>
      <c r="PD621" s="263"/>
      <c r="PE621" s="263"/>
      <c r="PF621" s="263"/>
      <c r="PG621" s="263"/>
      <c r="PH621" s="263"/>
      <c r="PI621" s="263"/>
      <c r="PJ621" s="263"/>
      <c r="PK621" s="263"/>
      <c r="PL621" s="263"/>
      <c r="PM621" s="263"/>
      <c r="PN621" s="263"/>
      <c r="PO621" s="263"/>
      <c r="PP621" s="263"/>
      <c r="PQ621" s="263"/>
      <c r="PR621" s="263"/>
      <c r="PS621" s="263"/>
      <c r="PT621" s="263"/>
      <c r="PU621" s="263"/>
      <c r="PV621" s="263"/>
      <c r="PW621" s="263"/>
      <c r="PX621" s="263"/>
      <c r="PY621" s="263"/>
      <c r="PZ621" s="263"/>
      <c r="QA621" s="263"/>
      <c r="QB621" s="263"/>
      <c r="QC621" s="263"/>
      <c r="QD621" s="263"/>
      <c r="QE621" s="263"/>
      <c r="QF621" s="263"/>
      <c r="QG621" s="263"/>
      <c r="QH621" s="263"/>
      <c r="QI621" s="263"/>
      <c r="QJ621" s="263"/>
      <c r="QK621" s="263"/>
      <c r="QL621" s="263"/>
      <c r="QM621" s="263"/>
      <c r="QN621" s="263"/>
      <c r="QO621" s="263"/>
      <c r="QP621" s="263"/>
      <c r="QQ621" s="263"/>
      <c r="QR621" s="263"/>
      <c r="QS621" s="263"/>
      <c r="QT621" s="263"/>
      <c r="QU621" s="263"/>
      <c r="QV621" s="263"/>
      <c r="QW621" s="263"/>
      <c r="QX621" s="263"/>
      <c r="QY621" s="263"/>
      <c r="QZ621" s="263"/>
      <c r="RA621" s="263"/>
      <c r="RB621" s="263"/>
      <c r="RC621" s="263"/>
      <c r="RD621" s="263"/>
      <c r="RE621" s="263"/>
      <c r="RF621" s="263"/>
      <c r="RG621" s="263"/>
      <c r="RH621" s="263"/>
      <c r="RI621" s="263"/>
      <c r="RJ621" s="263"/>
      <c r="RK621" s="263"/>
      <c r="RL621" s="263"/>
      <c r="RM621" s="263"/>
      <c r="RN621" s="263"/>
      <c r="RO621" s="263"/>
      <c r="RP621" s="263"/>
      <c r="RQ621" s="263"/>
      <c r="RR621" s="263"/>
      <c r="RS621" s="263"/>
      <c r="RT621" s="263"/>
      <c r="RU621" s="263"/>
      <c r="RV621" s="263"/>
      <c r="RW621" s="263"/>
      <c r="RX621" s="263"/>
      <c r="RY621" s="263"/>
      <c r="RZ621" s="263"/>
      <c r="SA621" s="263"/>
      <c r="SB621" s="263"/>
      <c r="SC621" s="263"/>
      <c r="SD621" s="263"/>
      <c r="SE621" s="263"/>
      <c r="SF621" s="263"/>
      <c r="SG621" s="263"/>
      <c r="SH621" s="263"/>
      <c r="SI621" s="263"/>
      <c r="SJ621" s="263"/>
      <c r="SK621" s="263"/>
      <c r="SL621" s="263"/>
      <c r="SM621" s="263"/>
      <c r="SN621" s="263"/>
      <c r="SO621" s="263"/>
      <c r="SP621" s="263"/>
      <c r="SQ621" s="263"/>
      <c r="SR621" s="263"/>
      <c r="SS621" s="263"/>
      <c r="ST621" s="263"/>
      <c r="SU621" s="263"/>
      <c r="SV621" s="263"/>
      <c r="SW621" s="263"/>
      <c r="SX621" s="263"/>
      <c r="SY621" s="263"/>
      <c r="SZ621" s="263"/>
      <c r="TA621" s="263"/>
      <c r="TB621" s="263"/>
      <c r="TC621" s="263"/>
      <c r="TD621" s="263"/>
      <c r="TE621" s="263"/>
      <c r="TF621" s="263"/>
      <c r="TG621" s="263"/>
      <c r="TH621" s="263"/>
      <c r="TI621" s="263"/>
      <c r="TJ621" s="263"/>
      <c r="TK621" s="263"/>
      <c r="TL621" s="263"/>
      <c r="TM621" s="263"/>
      <c r="TN621" s="263"/>
      <c r="TO621" s="263"/>
      <c r="TP621" s="263"/>
      <c r="TQ621" s="263"/>
      <c r="TR621" s="263"/>
      <c r="TS621" s="263"/>
      <c r="TT621" s="263"/>
      <c r="TU621" s="263"/>
      <c r="TV621" s="263"/>
      <c r="TW621" s="263"/>
      <c r="TX621" s="263"/>
      <c r="TY621" s="263"/>
      <c r="TZ621" s="263"/>
      <c r="UA621" s="263"/>
      <c r="UB621" s="263"/>
      <c r="UC621" s="263"/>
      <c r="UD621" s="263"/>
      <c r="UE621" s="263"/>
      <c r="UF621" s="263"/>
      <c r="UG621" s="263"/>
      <c r="UH621" s="263"/>
      <c r="UI621" s="263"/>
      <c r="UJ621" s="263"/>
      <c r="UK621" s="263"/>
      <c r="UL621" s="263"/>
      <c r="UM621" s="263"/>
      <c r="UN621" s="263"/>
      <c r="UO621" s="263"/>
      <c r="UP621" s="263"/>
      <c r="UQ621" s="263"/>
      <c r="UR621" s="263"/>
      <c r="US621" s="263"/>
      <c r="UT621" s="263"/>
      <c r="UU621" s="263"/>
      <c r="UV621" s="263"/>
      <c r="UW621" s="263"/>
      <c r="UX621" s="263"/>
      <c r="UY621" s="263"/>
      <c r="UZ621" s="263"/>
      <c r="VA621" s="263"/>
      <c r="VB621" s="263"/>
      <c r="VC621" s="263"/>
      <c r="VD621" s="263"/>
      <c r="VE621" s="263"/>
      <c r="VF621" s="263"/>
      <c r="VG621" s="263"/>
      <c r="VH621" s="263"/>
      <c r="VI621" s="263"/>
      <c r="VJ621" s="263"/>
      <c r="VK621" s="263"/>
      <c r="VL621" s="263"/>
      <c r="VM621" s="263"/>
      <c r="VN621" s="263"/>
      <c r="VO621" s="263"/>
      <c r="VP621" s="263"/>
      <c r="VQ621" s="263"/>
      <c r="VR621" s="263"/>
      <c r="VS621" s="263"/>
      <c r="VT621" s="263"/>
      <c r="VU621" s="263"/>
      <c r="VV621" s="263"/>
      <c r="VW621" s="263"/>
      <c r="VX621" s="263"/>
      <c r="VY621" s="263"/>
      <c r="VZ621" s="263"/>
      <c r="WA621" s="263"/>
      <c r="WB621" s="263"/>
      <c r="WC621" s="263"/>
      <c r="WD621" s="263"/>
      <c r="WE621" s="263"/>
      <c r="WF621" s="263"/>
      <c r="WG621" s="263"/>
      <c r="WH621" s="263"/>
      <c r="WI621" s="263"/>
      <c r="WJ621" s="263"/>
      <c r="WK621" s="263"/>
      <c r="WL621" s="263"/>
      <c r="WM621" s="263"/>
      <c r="WN621" s="263"/>
      <c r="WO621" s="263"/>
      <c r="WP621" s="263"/>
      <c r="WQ621" s="263"/>
      <c r="WR621" s="263"/>
      <c r="WS621" s="263"/>
      <c r="WT621" s="263"/>
      <c r="WU621" s="263"/>
      <c r="WV621" s="263"/>
      <c r="WW621" s="263"/>
      <c r="WX621" s="263"/>
      <c r="WY621" s="263"/>
      <c r="WZ621" s="263"/>
      <c r="XA621" s="263"/>
      <c r="XB621" s="263"/>
      <c r="XC621" s="263"/>
      <c r="XD621" s="263"/>
      <c r="XE621" s="263"/>
      <c r="XF621" s="263"/>
      <c r="XG621" s="263"/>
      <c r="XH621" s="263"/>
      <c r="XI621" s="263"/>
      <c r="XJ621" s="263"/>
      <c r="XK621" s="263"/>
      <c r="XL621" s="263"/>
      <c r="XM621" s="263"/>
      <c r="XN621" s="263"/>
      <c r="XO621" s="263"/>
      <c r="XP621" s="263"/>
      <c r="XQ621" s="263"/>
      <c r="XR621" s="263"/>
      <c r="XS621" s="263"/>
      <c r="XT621" s="263"/>
      <c r="XU621" s="263"/>
      <c r="XV621" s="263"/>
      <c r="XW621" s="263"/>
      <c r="XX621" s="263"/>
      <c r="XY621" s="263"/>
      <c r="XZ621" s="263"/>
      <c r="YA621" s="263"/>
      <c r="YB621" s="263"/>
      <c r="YC621" s="263"/>
      <c r="YD621" s="263"/>
      <c r="YE621" s="263"/>
      <c r="YF621" s="263"/>
      <c r="YG621" s="263"/>
      <c r="YH621" s="263"/>
      <c r="YI621" s="263"/>
      <c r="YJ621" s="263"/>
      <c r="YK621" s="263"/>
      <c r="YL621" s="263"/>
      <c r="YM621" s="263"/>
      <c r="YN621" s="263"/>
      <c r="YO621" s="263"/>
      <c r="YP621" s="263"/>
      <c r="YQ621" s="263"/>
      <c r="YR621" s="263"/>
      <c r="YS621" s="263"/>
      <c r="YT621" s="263"/>
      <c r="YU621" s="263"/>
      <c r="YV621" s="263"/>
      <c r="YW621" s="263"/>
      <c r="YX621" s="263"/>
      <c r="YY621" s="263"/>
      <c r="YZ621" s="263"/>
      <c r="ZA621" s="263"/>
      <c r="ZB621" s="263"/>
      <c r="ZC621" s="263"/>
      <c r="ZD621" s="263"/>
      <c r="ZE621" s="263"/>
      <c r="ZF621" s="263"/>
      <c r="ZG621" s="263"/>
      <c r="ZH621" s="263"/>
      <c r="ZI621" s="263"/>
      <c r="ZJ621" s="263"/>
      <c r="ZK621" s="263"/>
      <c r="ZL621" s="263"/>
      <c r="ZM621" s="263"/>
      <c r="ZN621" s="263"/>
      <c r="ZO621" s="263"/>
      <c r="ZP621" s="263"/>
      <c r="ZQ621" s="263"/>
      <c r="ZR621" s="263"/>
      <c r="ZS621" s="263"/>
      <c r="ZT621" s="263"/>
      <c r="ZU621" s="263"/>
      <c r="ZV621" s="263"/>
      <c r="ZW621" s="263"/>
      <c r="ZX621" s="263"/>
      <c r="ZY621" s="263"/>
      <c r="ZZ621" s="263"/>
      <c r="AAA621" s="263"/>
      <c r="AAB621" s="263"/>
      <c r="AAC621" s="263"/>
      <c r="AAD621" s="263"/>
      <c r="AAE621" s="263"/>
      <c r="AAF621" s="263"/>
      <c r="AAG621" s="263"/>
      <c r="AAH621" s="263"/>
      <c r="AAI621" s="263"/>
      <c r="AAJ621" s="263"/>
      <c r="AAK621" s="263"/>
      <c r="AAL621" s="263"/>
      <c r="AAM621" s="263"/>
      <c r="AAN621" s="263"/>
      <c r="AAO621" s="263"/>
      <c r="AAP621" s="263"/>
      <c r="AAQ621" s="263"/>
      <c r="AAR621" s="263"/>
      <c r="AAS621" s="263"/>
      <c r="AAT621" s="263"/>
      <c r="AAU621" s="263"/>
      <c r="AAV621" s="263"/>
      <c r="AAW621" s="263"/>
      <c r="AAX621" s="263"/>
      <c r="AAY621" s="263"/>
      <c r="AAZ621" s="263"/>
      <c r="ABA621" s="263"/>
      <c r="ABB621" s="263"/>
      <c r="ABC621" s="263"/>
      <c r="ABD621" s="263"/>
      <c r="ABE621" s="263"/>
      <c r="ABF621" s="263"/>
      <c r="ABG621" s="263"/>
      <c r="ABH621" s="263"/>
      <c r="ABI621" s="263"/>
      <c r="ABJ621" s="263"/>
      <c r="ABK621" s="263"/>
      <c r="ABL621" s="263"/>
      <c r="ABM621" s="263"/>
      <c r="ABN621" s="263"/>
      <c r="ABO621" s="263"/>
      <c r="ABP621" s="263"/>
      <c r="ABQ621" s="263"/>
      <c r="ABR621" s="263"/>
      <c r="ABS621" s="263"/>
      <c r="ABT621" s="263"/>
      <c r="ABU621" s="263"/>
      <c r="ABV621" s="263"/>
      <c r="ABW621" s="263"/>
      <c r="ABX621" s="263"/>
      <c r="ABY621" s="263"/>
      <c r="ABZ621" s="263"/>
      <c r="ACA621" s="263"/>
      <c r="ACB621" s="263"/>
      <c r="ACC621" s="263"/>
      <c r="ACD621" s="263"/>
      <c r="ACE621" s="263"/>
      <c r="ACF621" s="263"/>
      <c r="ACG621" s="263"/>
      <c r="ACH621" s="263"/>
      <c r="ACI621" s="263"/>
      <c r="ACJ621" s="263"/>
      <c r="ACK621" s="263"/>
      <c r="ACL621" s="263"/>
      <c r="ACM621" s="263"/>
      <c r="ACN621" s="263"/>
      <c r="ACO621" s="263"/>
      <c r="ACP621" s="263"/>
      <c r="ACQ621" s="263"/>
      <c r="ACR621" s="263"/>
      <c r="ACS621" s="263"/>
      <c r="ACT621" s="263"/>
      <c r="ACU621" s="263"/>
      <c r="ACV621" s="263"/>
      <c r="ACW621" s="263"/>
      <c r="ACX621" s="263"/>
      <c r="ACY621" s="263"/>
      <c r="ACZ621" s="263"/>
      <c r="ADA621" s="263"/>
      <c r="ADB621" s="263"/>
      <c r="ADC621" s="263"/>
      <c r="ADD621" s="263"/>
      <c r="ADE621" s="263"/>
      <c r="ADF621" s="263"/>
      <c r="ADG621" s="263"/>
      <c r="ADH621" s="263"/>
      <c r="ADI621" s="263"/>
      <c r="ADJ621" s="263"/>
      <c r="ADK621" s="263"/>
      <c r="ADL621" s="263"/>
      <c r="ADM621" s="263"/>
      <c r="ADN621" s="263"/>
      <c r="ADO621" s="263"/>
      <c r="ADP621" s="263"/>
      <c r="ADQ621" s="263"/>
      <c r="ADR621" s="263"/>
      <c r="ADS621" s="263"/>
      <c r="ADT621" s="263"/>
      <c r="ADU621" s="263"/>
      <c r="ADV621" s="263"/>
      <c r="ADW621" s="263"/>
      <c r="ADX621" s="263"/>
      <c r="ADY621" s="263"/>
      <c r="ADZ621" s="263"/>
      <c r="AEA621" s="263"/>
      <c r="AEB621" s="263"/>
      <c r="AEC621" s="263"/>
      <c r="AED621" s="263"/>
      <c r="AEE621" s="263"/>
      <c r="AEF621" s="263"/>
      <c r="AEG621" s="263"/>
      <c r="AEH621" s="263"/>
      <c r="AEI621" s="263"/>
      <c r="AEJ621" s="263"/>
      <c r="AEK621" s="263"/>
      <c r="AEL621" s="263"/>
      <c r="AEM621" s="263"/>
      <c r="AEN621" s="263"/>
      <c r="AEO621" s="263"/>
      <c r="AEP621" s="263"/>
      <c r="AEQ621" s="263"/>
      <c r="AER621" s="263"/>
      <c r="AES621" s="263"/>
      <c r="AET621" s="263"/>
      <c r="AEU621" s="263"/>
      <c r="AEV621" s="263"/>
      <c r="AEW621" s="263"/>
      <c r="AEX621" s="263"/>
      <c r="AEY621" s="263"/>
      <c r="AEZ621" s="263"/>
      <c r="AFA621" s="263"/>
      <c r="AFB621" s="263"/>
      <c r="AFC621" s="263"/>
      <c r="AFD621" s="263"/>
      <c r="AFE621" s="263"/>
      <c r="AFF621" s="263"/>
      <c r="AFG621" s="263"/>
      <c r="AFH621" s="263"/>
      <c r="AFI621" s="263"/>
      <c r="AFJ621" s="263"/>
      <c r="AFK621" s="263"/>
      <c r="AFL621" s="263"/>
      <c r="AFM621" s="263"/>
      <c r="AFN621" s="263"/>
      <c r="AFO621" s="263"/>
      <c r="AFP621" s="263"/>
      <c r="AFQ621" s="263"/>
      <c r="AFR621" s="263"/>
      <c r="AFS621" s="263"/>
      <c r="AFT621" s="263"/>
      <c r="AFU621" s="263"/>
      <c r="AFV621" s="263"/>
      <c r="AFW621" s="263"/>
      <c r="AFX621" s="263"/>
      <c r="AFY621" s="263"/>
      <c r="AFZ621" s="263"/>
      <c r="AGA621" s="263"/>
      <c r="AGB621" s="263"/>
      <c r="AGC621" s="263"/>
      <c r="AGD621" s="263"/>
      <c r="AGE621" s="263"/>
      <c r="AGF621" s="263"/>
      <c r="AGG621" s="263"/>
      <c r="AGH621" s="263"/>
      <c r="AGI621" s="263"/>
      <c r="AGJ621" s="263"/>
      <c r="AGK621" s="263"/>
      <c r="AGL621" s="263"/>
      <c r="AGM621" s="263"/>
      <c r="AGN621" s="263"/>
      <c r="AGO621" s="263"/>
      <c r="AGP621" s="263"/>
      <c r="AGQ621" s="263"/>
      <c r="AGR621" s="263"/>
      <c r="AGS621" s="263"/>
      <c r="AGT621" s="263"/>
      <c r="AGU621" s="263"/>
      <c r="AGV621" s="263"/>
      <c r="AGW621" s="263"/>
      <c r="AGX621" s="263"/>
      <c r="AGY621" s="263"/>
      <c r="AGZ621" s="263"/>
      <c r="AHA621" s="263"/>
      <c r="AHB621" s="263"/>
      <c r="AHC621" s="263"/>
      <c r="AHD621" s="263"/>
      <c r="AHE621" s="263"/>
      <c r="AHF621" s="263"/>
      <c r="AHG621" s="263"/>
      <c r="AHH621" s="263"/>
      <c r="AHI621" s="263"/>
      <c r="AHJ621" s="263"/>
      <c r="AHK621" s="263"/>
      <c r="AHL621" s="263"/>
      <c r="AHM621" s="263"/>
      <c r="AHN621" s="263"/>
      <c r="AHO621" s="263"/>
      <c r="AHP621" s="263"/>
      <c r="AHQ621" s="263"/>
      <c r="AHR621" s="263"/>
      <c r="AHS621" s="263"/>
      <c r="AHT621" s="263"/>
      <c r="AHU621" s="263"/>
      <c r="AHV621" s="263"/>
      <c r="AHW621" s="263"/>
      <c r="AHX621" s="263"/>
      <c r="AHY621" s="263"/>
      <c r="AHZ621" s="263"/>
      <c r="AIA621" s="263"/>
      <c r="AIB621" s="263"/>
      <c r="AIC621" s="263"/>
      <c r="AID621" s="263"/>
      <c r="AIE621" s="263"/>
      <c r="AIF621" s="263"/>
      <c r="AIG621" s="263"/>
      <c r="AIH621" s="263"/>
      <c r="AII621" s="263"/>
      <c r="AIJ621" s="263"/>
      <c r="AIK621" s="263"/>
      <c r="AIL621" s="263"/>
      <c r="AIM621" s="263"/>
      <c r="AIN621" s="263"/>
      <c r="AIO621" s="263"/>
      <c r="AIP621" s="263"/>
      <c r="AIQ621" s="263"/>
      <c r="AIR621" s="263"/>
      <c r="AIS621" s="263"/>
      <c r="AIT621" s="263"/>
      <c r="AIU621" s="263"/>
      <c r="AIV621" s="263"/>
      <c r="AIW621" s="263"/>
      <c r="AIX621" s="263"/>
      <c r="AIY621" s="263"/>
      <c r="AIZ621" s="263"/>
      <c r="AJA621" s="263"/>
      <c r="AJB621" s="263"/>
      <c r="AJC621" s="263"/>
      <c r="AJD621" s="263"/>
      <c r="AJE621" s="263"/>
      <c r="AJF621" s="263"/>
      <c r="AJG621" s="263"/>
      <c r="AJH621" s="263"/>
      <c r="AJI621" s="263"/>
      <c r="AJJ621" s="263"/>
      <c r="AJK621" s="263"/>
      <c r="AJL621" s="263"/>
      <c r="AJM621" s="263"/>
      <c r="AJN621" s="263"/>
      <c r="AJO621" s="263"/>
      <c r="AJP621" s="263"/>
      <c r="AJQ621" s="263"/>
      <c r="AJR621" s="263"/>
      <c r="AJS621" s="263"/>
      <c r="AJT621" s="263"/>
      <c r="AJU621" s="263"/>
      <c r="AJV621" s="263"/>
      <c r="AJW621" s="263"/>
      <c r="AJX621" s="263"/>
      <c r="AJY621" s="263"/>
      <c r="AJZ621" s="263"/>
      <c r="AKA621" s="263"/>
      <c r="AKB621" s="263"/>
      <c r="AKC621" s="263"/>
      <c r="AKD621" s="263"/>
      <c r="AKE621" s="263"/>
      <c r="AKF621" s="263"/>
      <c r="AKG621" s="263"/>
      <c r="AKH621" s="263"/>
      <c r="AKI621" s="263"/>
      <c r="AKJ621" s="263"/>
      <c r="AKK621" s="263"/>
      <c r="AKL621" s="263"/>
      <c r="AKM621" s="263"/>
      <c r="AKN621" s="263"/>
      <c r="AKO621" s="263"/>
      <c r="AKP621" s="263"/>
      <c r="AKQ621" s="263"/>
      <c r="AKR621" s="263"/>
      <c r="AKS621" s="263"/>
      <c r="AKT621" s="263"/>
      <c r="AKU621" s="263"/>
      <c r="AKV621" s="263"/>
      <c r="AKW621" s="263"/>
      <c r="AKX621" s="263"/>
      <c r="AKY621" s="263"/>
      <c r="AKZ621" s="263"/>
      <c r="ALA621" s="263"/>
      <c r="ALB621" s="263"/>
      <c r="ALC621" s="263"/>
      <c r="ALD621" s="263"/>
      <c r="ALE621" s="263"/>
      <c r="ALF621" s="263"/>
      <c r="ALG621" s="263"/>
      <c r="ALH621" s="263"/>
      <c r="ALI621" s="263"/>
      <c r="ALJ621" s="263"/>
      <c r="ALK621" s="263"/>
      <c r="ALL621" s="263"/>
      <c r="ALM621" s="263"/>
      <c r="ALN621" s="263"/>
      <c r="ALO621" s="263"/>
      <c r="ALP621" s="263"/>
      <c r="ALQ621" s="263"/>
      <c r="ALR621" s="263"/>
      <c r="ALS621" s="263"/>
      <c r="ALT621" s="263"/>
      <c r="ALU621" s="263"/>
      <c r="ALV621" s="263"/>
      <c r="ALW621" s="263"/>
      <c r="ALX621" s="263"/>
      <c r="ALY621" s="263"/>
      <c r="ALZ621" s="263"/>
      <c r="AMA621" s="263"/>
      <c r="AMB621" s="263"/>
      <c r="AMC621" s="263"/>
      <c r="AMD621" s="263"/>
      <c r="AME621" s="263"/>
      <c r="AMF621" s="263"/>
      <c r="AMG621" s="263"/>
      <c r="AMH621" s="263"/>
      <c r="AMI621" s="263"/>
      <c r="AMJ621" s="263"/>
      <c r="AMK621" s="263"/>
      <c r="AML621" s="263"/>
      <c r="AMM621" s="263"/>
      <c r="AMN621" s="263"/>
      <c r="AMO621" s="263"/>
      <c r="AMP621" s="263"/>
      <c r="AMQ621" s="263"/>
      <c r="AMR621" s="263"/>
      <c r="AMS621" s="263"/>
      <c r="AMT621" s="263"/>
      <c r="AMU621" s="263"/>
      <c r="AMV621" s="263"/>
      <c r="AMW621" s="263"/>
      <c r="AMX621" s="263"/>
      <c r="AMY621" s="263"/>
      <c r="AMZ621" s="263"/>
      <c r="ANA621" s="263"/>
      <c r="ANB621" s="263"/>
      <c r="ANC621" s="263"/>
      <c r="AND621" s="263"/>
      <c r="ANE621" s="263"/>
      <c r="ANF621" s="263"/>
      <c r="ANG621" s="263"/>
      <c r="ANH621" s="263"/>
      <c r="ANI621" s="263"/>
      <c r="ANJ621" s="263"/>
      <c r="ANK621" s="263"/>
      <c r="ANL621" s="263"/>
      <c r="ANM621" s="263"/>
      <c r="ANN621" s="263"/>
      <c r="ANO621" s="263"/>
      <c r="ANP621" s="263"/>
      <c r="ANQ621" s="263"/>
      <c r="ANR621" s="263"/>
      <c r="ANS621" s="263"/>
      <c r="ANT621" s="263"/>
      <c r="ANU621" s="263"/>
      <c r="ANV621" s="263"/>
      <c r="ANW621" s="263"/>
      <c r="ANX621" s="263"/>
      <c r="ANY621" s="263"/>
      <c r="ANZ621" s="263"/>
      <c r="AOA621" s="263"/>
      <c r="AOB621" s="263"/>
      <c r="AOC621" s="263"/>
      <c r="AOD621" s="263"/>
      <c r="AOE621" s="263"/>
      <c r="AOF621" s="263"/>
      <c r="AOG621" s="263"/>
      <c r="AOH621" s="263"/>
      <c r="AOI621" s="263"/>
      <c r="AOJ621" s="263"/>
      <c r="AOK621" s="263"/>
      <c r="AOL621" s="263"/>
      <c r="AOM621" s="263"/>
      <c r="AON621" s="263"/>
      <c r="AOO621" s="263"/>
      <c r="AOP621" s="263"/>
      <c r="AOQ621" s="263"/>
      <c r="AOR621" s="263"/>
      <c r="AOS621" s="263"/>
      <c r="AOT621" s="263"/>
      <c r="AOU621" s="263"/>
    </row>
    <row r="622" spans="1:1087" s="264" customFormat="1">
      <c r="A622" s="332"/>
      <c r="B622" s="328"/>
      <c r="C622" s="292"/>
      <c r="D622" s="292"/>
      <c r="E622" s="292"/>
      <c r="F622" s="333"/>
      <c r="G622" s="334"/>
      <c r="H622" s="334"/>
      <c r="I622" s="335"/>
      <c r="J622" s="292"/>
      <c r="K622" s="336"/>
      <c r="L622" s="292"/>
      <c r="N622" s="263"/>
      <c r="O622" s="263"/>
      <c r="P622" s="263"/>
      <c r="Q622" s="263"/>
      <c r="R622" s="263"/>
      <c r="S622" s="263"/>
      <c r="T622" s="263"/>
      <c r="U622" s="263"/>
      <c r="V622" s="263"/>
      <c r="W622" s="263"/>
      <c r="X622" s="263"/>
      <c r="Y622" s="263"/>
      <c r="Z622" s="263"/>
      <c r="AA622" s="263"/>
      <c r="AB622" s="263"/>
      <c r="AC622" s="263"/>
      <c r="AD622" s="263"/>
      <c r="AE622" s="263"/>
      <c r="AF622" s="263"/>
      <c r="AG622" s="263"/>
      <c r="AH622" s="263"/>
      <c r="AI622" s="263"/>
      <c r="AJ622" s="263"/>
      <c r="AK622" s="263"/>
      <c r="AL622" s="263"/>
      <c r="AM622" s="263"/>
      <c r="AN622" s="263"/>
      <c r="AO622" s="263"/>
      <c r="AP622" s="263"/>
      <c r="AQ622" s="263"/>
      <c r="AR622" s="263"/>
      <c r="AS622" s="263"/>
      <c r="AT622" s="263"/>
      <c r="AU622" s="263"/>
      <c r="AV622" s="263"/>
      <c r="AW622" s="263"/>
      <c r="AX622" s="263"/>
      <c r="AY622" s="263"/>
      <c r="AZ622" s="263"/>
      <c r="BA622" s="263"/>
      <c r="BB622" s="263"/>
      <c r="BC622" s="263"/>
      <c r="BD622" s="263"/>
      <c r="BE622" s="263"/>
      <c r="BF622" s="263"/>
      <c r="BG622" s="263"/>
      <c r="BH622" s="263"/>
      <c r="BI622" s="263"/>
      <c r="BJ622" s="263"/>
      <c r="BK622" s="263"/>
      <c r="BL622" s="263"/>
      <c r="BM622" s="263"/>
      <c r="BN622" s="263"/>
      <c r="BO622" s="263"/>
      <c r="BP622" s="263"/>
      <c r="BQ622" s="263"/>
      <c r="BR622" s="263"/>
      <c r="BS622" s="263"/>
      <c r="BT622" s="263"/>
      <c r="BU622" s="263"/>
      <c r="BV622" s="263"/>
      <c r="BW622" s="263"/>
      <c r="BX622" s="263"/>
      <c r="BY622" s="263"/>
      <c r="BZ622" s="263"/>
      <c r="CA622" s="263"/>
      <c r="CB622" s="263"/>
      <c r="CC622" s="263"/>
      <c r="CD622" s="263"/>
      <c r="CE622" s="263"/>
      <c r="CF622" s="263"/>
      <c r="CG622" s="263"/>
      <c r="CH622" s="263"/>
      <c r="CI622" s="263"/>
      <c r="CJ622" s="263"/>
      <c r="CK622" s="263"/>
      <c r="CL622" s="263"/>
      <c r="CM622" s="263"/>
      <c r="CN622" s="263"/>
      <c r="CO622" s="263"/>
      <c r="CP622" s="263"/>
      <c r="CQ622" s="263"/>
      <c r="CR622" s="263"/>
      <c r="CS622" s="263"/>
      <c r="CT622" s="263"/>
      <c r="CU622" s="263"/>
      <c r="CV622" s="263"/>
      <c r="CW622" s="263"/>
      <c r="CX622" s="263"/>
      <c r="CY622" s="263"/>
      <c r="CZ622" s="263"/>
      <c r="DA622" s="263"/>
      <c r="DB622" s="263"/>
      <c r="DC622" s="263"/>
      <c r="DD622" s="263"/>
      <c r="DE622" s="263"/>
      <c r="DF622" s="263"/>
      <c r="DG622" s="263"/>
      <c r="DH622" s="263"/>
      <c r="DI622" s="263"/>
      <c r="DJ622" s="263"/>
      <c r="DK622" s="263"/>
      <c r="DL622" s="263"/>
      <c r="DM622" s="263"/>
      <c r="DN622" s="263"/>
      <c r="DO622" s="263"/>
      <c r="DP622" s="263"/>
      <c r="DQ622" s="263"/>
      <c r="DR622" s="263"/>
      <c r="DS622" s="263"/>
      <c r="DT622" s="263"/>
      <c r="DU622" s="263"/>
      <c r="DV622" s="263"/>
      <c r="DW622" s="263"/>
      <c r="DX622" s="263"/>
      <c r="DY622" s="263"/>
      <c r="DZ622" s="263"/>
      <c r="EA622" s="263"/>
      <c r="EB622" s="263"/>
      <c r="EC622" s="263"/>
      <c r="ED622" s="263"/>
      <c r="EE622" s="263"/>
      <c r="EF622" s="263"/>
      <c r="EG622" s="263"/>
      <c r="EH622" s="263"/>
      <c r="EI622" s="263"/>
      <c r="EJ622" s="263"/>
      <c r="EK622" s="263"/>
      <c r="EL622" s="263"/>
      <c r="EM622" s="263"/>
      <c r="EN622" s="263"/>
      <c r="EO622" s="263"/>
      <c r="EP622" s="263"/>
      <c r="EQ622" s="263"/>
      <c r="ER622" s="263"/>
      <c r="ES622" s="263"/>
      <c r="ET622" s="263"/>
      <c r="EU622" s="263"/>
      <c r="EV622" s="263"/>
      <c r="EW622" s="263"/>
      <c r="EX622" s="263"/>
      <c r="EY622" s="263"/>
      <c r="EZ622" s="263"/>
      <c r="FA622" s="263"/>
      <c r="FB622" s="263"/>
      <c r="FC622" s="263"/>
      <c r="FD622" s="263"/>
      <c r="FE622" s="263"/>
      <c r="FF622" s="263"/>
      <c r="FG622" s="263"/>
      <c r="FH622" s="263"/>
      <c r="FI622" s="263"/>
      <c r="FJ622" s="263"/>
      <c r="FK622" s="263"/>
      <c r="FL622" s="263"/>
      <c r="FM622" s="263"/>
      <c r="FN622" s="263"/>
      <c r="FO622" s="263"/>
      <c r="FP622" s="263"/>
      <c r="FQ622" s="263"/>
      <c r="FR622" s="263"/>
      <c r="FS622" s="263"/>
      <c r="FT622" s="263"/>
      <c r="FU622" s="263"/>
      <c r="FV622" s="263"/>
      <c r="FW622" s="263"/>
      <c r="FX622" s="263"/>
      <c r="FY622" s="263"/>
      <c r="FZ622" s="263"/>
      <c r="GA622" s="263"/>
      <c r="GB622" s="263"/>
      <c r="GC622" s="263"/>
      <c r="GD622" s="263"/>
      <c r="GE622" s="263"/>
      <c r="GF622" s="263"/>
      <c r="GG622" s="263"/>
      <c r="GH622" s="263"/>
      <c r="GI622" s="263"/>
      <c r="GJ622" s="263"/>
      <c r="GK622" s="263"/>
      <c r="GL622" s="263"/>
      <c r="GM622" s="263"/>
      <c r="GN622" s="263"/>
      <c r="GO622" s="263"/>
      <c r="GP622" s="263"/>
      <c r="GQ622" s="263"/>
      <c r="GR622" s="263"/>
      <c r="GS622" s="263"/>
      <c r="GT622" s="263"/>
      <c r="GU622" s="263"/>
      <c r="GV622" s="263"/>
      <c r="GW622" s="263"/>
      <c r="GX622" s="263"/>
      <c r="GY622" s="263"/>
      <c r="GZ622" s="263"/>
      <c r="HA622" s="263"/>
      <c r="HB622" s="263"/>
      <c r="HC622" s="263"/>
      <c r="HD622" s="263"/>
      <c r="HE622" s="263"/>
      <c r="HF622" s="263"/>
      <c r="HG622" s="263"/>
      <c r="HH622" s="263"/>
      <c r="HI622" s="263"/>
      <c r="HJ622" s="263"/>
      <c r="HK622" s="263"/>
      <c r="HL622" s="263"/>
      <c r="HM622" s="263"/>
      <c r="HN622" s="263"/>
      <c r="HO622" s="263"/>
      <c r="HP622" s="263"/>
      <c r="HQ622" s="263"/>
      <c r="HR622" s="263"/>
      <c r="HS622" s="263"/>
      <c r="HT622" s="263"/>
      <c r="HU622" s="263"/>
      <c r="HV622" s="263"/>
      <c r="HW622" s="263"/>
      <c r="HX622" s="263"/>
      <c r="HY622" s="263"/>
      <c r="HZ622" s="263"/>
      <c r="IA622" s="263"/>
      <c r="IB622" s="263"/>
      <c r="IC622" s="263"/>
      <c r="ID622" s="263"/>
      <c r="IE622" s="263"/>
      <c r="IF622" s="263"/>
      <c r="IG622" s="263"/>
      <c r="IH622" s="263"/>
      <c r="II622" s="263"/>
      <c r="IJ622" s="263"/>
      <c r="IK622" s="263"/>
      <c r="IL622" s="263"/>
      <c r="IM622" s="263"/>
      <c r="IN622" s="263"/>
      <c r="IO622" s="263"/>
      <c r="IP622" s="263"/>
      <c r="IQ622" s="263"/>
      <c r="IR622" s="263"/>
      <c r="IS622" s="263"/>
      <c r="IT622" s="263"/>
      <c r="IU622" s="263"/>
      <c r="IV622" s="263"/>
      <c r="IW622" s="263"/>
      <c r="IX622" s="263"/>
      <c r="IY622" s="263"/>
      <c r="IZ622" s="263"/>
      <c r="JA622" s="263"/>
      <c r="JB622" s="263"/>
      <c r="JC622" s="263"/>
      <c r="JD622" s="263"/>
      <c r="JE622" s="263"/>
      <c r="JF622" s="263"/>
      <c r="JG622" s="263"/>
      <c r="JH622" s="263"/>
      <c r="JI622" s="263"/>
      <c r="JJ622" s="263"/>
      <c r="JK622" s="263"/>
      <c r="JL622" s="263"/>
      <c r="JM622" s="263"/>
      <c r="JN622" s="263"/>
      <c r="JO622" s="263"/>
      <c r="JP622" s="263"/>
      <c r="JQ622" s="263"/>
      <c r="JR622" s="263"/>
      <c r="JS622" s="263"/>
      <c r="JT622" s="263"/>
      <c r="JU622" s="263"/>
      <c r="JV622" s="263"/>
      <c r="JW622" s="263"/>
      <c r="JX622" s="263"/>
      <c r="JY622" s="263"/>
      <c r="JZ622" s="263"/>
      <c r="KA622" s="263"/>
      <c r="KB622" s="263"/>
      <c r="KC622" s="263"/>
      <c r="KD622" s="263"/>
      <c r="KE622" s="263"/>
      <c r="KF622" s="263"/>
      <c r="KG622" s="263"/>
      <c r="KH622" s="263"/>
      <c r="KI622" s="263"/>
      <c r="KJ622" s="263"/>
      <c r="KK622" s="263"/>
      <c r="KL622" s="263"/>
      <c r="KM622" s="263"/>
      <c r="KN622" s="263"/>
      <c r="KO622" s="263"/>
      <c r="KP622" s="263"/>
      <c r="KQ622" s="263"/>
      <c r="KR622" s="263"/>
      <c r="KS622" s="263"/>
      <c r="KT622" s="263"/>
      <c r="KU622" s="263"/>
      <c r="KV622" s="263"/>
      <c r="KW622" s="263"/>
      <c r="KX622" s="263"/>
      <c r="KY622" s="263"/>
      <c r="KZ622" s="263"/>
      <c r="LA622" s="263"/>
      <c r="LB622" s="263"/>
      <c r="LC622" s="263"/>
      <c r="LD622" s="263"/>
      <c r="LE622" s="263"/>
      <c r="LF622" s="263"/>
      <c r="LG622" s="263"/>
      <c r="LH622" s="263"/>
      <c r="LI622" s="263"/>
      <c r="LJ622" s="263"/>
      <c r="LK622" s="263"/>
      <c r="LL622" s="263"/>
      <c r="LM622" s="263"/>
      <c r="LN622" s="263"/>
      <c r="LO622" s="263"/>
      <c r="LP622" s="263"/>
      <c r="LQ622" s="263"/>
      <c r="LR622" s="263"/>
      <c r="LS622" s="263"/>
      <c r="LT622" s="263"/>
      <c r="LU622" s="263"/>
      <c r="LV622" s="263"/>
      <c r="LW622" s="263"/>
      <c r="LX622" s="263"/>
      <c r="LY622" s="263"/>
      <c r="LZ622" s="263"/>
      <c r="MA622" s="263"/>
      <c r="MB622" s="263"/>
      <c r="MC622" s="263"/>
      <c r="MD622" s="263"/>
      <c r="ME622" s="263"/>
      <c r="MF622" s="263"/>
      <c r="MG622" s="263"/>
      <c r="MH622" s="263"/>
      <c r="MI622" s="263"/>
      <c r="MJ622" s="263"/>
      <c r="MK622" s="263"/>
      <c r="ML622" s="263"/>
      <c r="MM622" s="263"/>
      <c r="MN622" s="263"/>
      <c r="MO622" s="263"/>
      <c r="MP622" s="263"/>
      <c r="MQ622" s="263"/>
      <c r="MR622" s="263"/>
      <c r="MS622" s="263"/>
      <c r="MT622" s="263"/>
      <c r="MU622" s="263"/>
      <c r="MV622" s="263"/>
      <c r="MW622" s="263"/>
      <c r="MX622" s="263"/>
      <c r="MY622" s="263"/>
      <c r="MZ622" s="263"/>
      <c r="NA622" s="263"/>
      <c r="NB622" s="263"/>
      <c r="NC622" s="263"/>
      <c r="ND622" s="263"/>
      <c r="NE622" s="263"/>
      <c r="NF622" s="263"/>
      <c r="NG622" s="263"/>
      <c r="NH622" s="263"/>
      <c r="NI622" s="263"/>
      <c r="NJ622" s="263"/>
      <c r="NK622" s="263"/>
      <c r="NL622" s="263"/>
      <c r="NM622" s="263"/>
      <c r="NN622" s="263"/>
      <c r="NO622" s="263"/>
      <c r="NP622" s="263"/>
      <c r="NQ622" s="263"/>
      <c r="NR622" s="263"/>
      <c r="NS622" s="263"/>
      <c r="NT622" s="263"/>
      <c r="NU622" s="263"/>
      <c r="NV622" s="263"/>
      <c r="NW622" s="263"/>
      <c r="NX622" s="263"/>
      <c r="NY622" s="263"/>
      <c r="NZ622" s="263"/>
      <c r="OA622" s="263"/>
      <c r="OB622" s="263"/>
      <c r="OC622" s="263"/>
      <c r="OD622" s="263"/>
      <c r="OE622" s="263"/>
      <c r="OF622" s="263"/>
      <c r="OG622" s="263"/>
      <c r="OH622" s="263"/>
      <c r="OI622" s="263"/>
      <c r="OJ622" s="263"/>
      <c r="OK622" s="263"/>
      <c r="OL622" s="263"/>
      <c r="OM622" s="263"/>
      <c r="ON622" s="263"/>
      <c r="OO622" s="263"/>
      <c r="OP622" s="263"/>
      <c r="OQ622" s="263"/>
      <c r="OR622" s="263"/>
      <c r="OS622" s="263"/>
      <c r="OT622" s="263"/>
      <c r="OU622" s="263"/>
      <c r="OV622" s="263"/>
      <c r="OW622" s="263"/>
      <c r="OX622" s="263"/>
      <c r="OY622" s="263"/>
      <c r="OZ622" s="263"/>
      <c r="PA622" s="263"/>
      <c r="PB622" s="263"/>
      <c r="PC622" s="263"/>
      <c r="PD622" s="263"/>
      <c r="PE622" s="263"/>
      <c r="PF622" s="263"/>
      <c r="PG622" s="263"/>
      <c r="PH622" s="263"/>
      <c r="PI622" s="263"/>
      <c r="PJ622" s="263"/>
      <c r="PK622" s="263"/>
      <c r="PL622" s="263"/>
      <c r="PM622" s="263"/>
      <c r="PN622" s="263"/>
      <c r="PO622" s="263"/>
      <c r="PP622" s="263"/>
      <c r="PQ622" s="263"/>
      <c r="PR622" s="263"/>
      <c r="PS622" s="263"/>
      <c r="PT622" s="263"/>
      <c r="PU622" s="263"/>
      <c r="PV622" s="263"/>
      <c r="PW622" s="263"/>
      <c r="PX622" s="263"/>
      <c r="PY622" s="263"/>
      <c r="PZ622" s="263"/>
      <c r="QA622" s="263"/>
      <c r="QB622" s="263"/>
      <c r="QC622" s="263"/>
      <c r="QD622" s="263"/>
      <c r="QE622" s="263"/>
      <c r="QF622" s="263"/>
      <c r="QG622" s="263"/>
      <c r="QH622" s="263"/>
      <c r="QI622" s="263"/>
      <c r="QJ622" s="263"/>
      <c r="QK622" s="263"/>
      <c r="QL622" s="263"/>
      <c r="QM622" s="263"/>
      <c r="QN622" s="263"/>
      <c r="QO622" s="263"/>
      <c r="QP622" s="263"/>
      <c r="QQ622" s="263"/>
      <c r="QR622" s="263"/>
      <c r="QS622" s="263"/>
      <c r="QT622" s="263"/>
      <c r="QU622" s="263"/>
      <c r="QV622" s="263"/>
      <c r="QW622" s="263"/>
      <c r="QX622" s="263"/>
      <c r="QY622" s="263"/>
      <c r="QZ622" s="263"/>
      <c r="RA622" s="263"/>
      <c r="RB622" s="263"/>
      <c r="RC622" s="263"/>
      <c r="RD622" s="263"/>
      <c r="RE622" s="263"/>
      <c r="RF622" s="263"/>
      <c r="RG622" s="263"/>
      <c r="RH622" s="263"/>
      <c r="RI622" s="263"/>
      <c r="RJ622" s="263"/>
      <c r="RK622" s="263"/>
      <c r="RL622" s="263"/>
      <c r="RM622" s="263"/>
      <c r="RN622" s="263"/>
      <c r="RO622" s="263"/>
      <c r="RP622" s="263"/>
      <c r="RQ622" s="263"/>
      <c r="RR622" s="263"/>
      <c r="RS622" s="263"/>
      <c r="RT622" s="263"/>
      <c r="RU622" s="263"/>
      <c r="RV622" s="263"/>
      <c r="RW622" s="263"/>
      <c r="RX622" s="263"/>
      <c r="RY622" s="263"/>
      <c r="RZ622" s="263"/>
      <c r="SA622" s="263"/>
      <c r="SB622" s="263"/>
      <c r="SC622" s="263"/>
      <c r="SD622" s="263"/>
      <c r="SE622" s="263"/>
      <c r="SF622" s="263"/>
      <c r="SG622" s="263"/>
      <c r="SH622" s="263"/>
      <c r="SI622" s="263"/>
      <c r="SJ622" s="263"/>
      <c r="SK622" s="263"/>
      <c r="SL622" s="263"/>
      <c r="SM622" s="263"/>
      <c r="SN622" s="263"/>
      <c r="SO622" s="263"/>
      <c r="SP622" s="263"/>
      <c r="SQ622" s="263"/>
      <c r="SR622" s="263"/>
      <c r="SS622" s="263"/>
      <c r="ST622" s="263"/>
      <c r="SU622" s="263"/>
      <c r="SV622" s="263"/>
      <c r="SW622" s="263"/>
      <c r="SX622" s="263"/>
      <c r="SY622" s="263"/>
      <c r="SZ622" s="263"/>
      <c r="TA622" s="263"/>
      <c r="TB622" s="263"/>
      <c r="TC622" s="263"/>
      <c r="TD622" s="263"/>
      <c r="TE622" s="263"/>
      <c r="TF622" s="263"/>
      <c r="TG622" s="263"/>
      <c r="TH622" s="263"/>
      <c r="TI622" s="263"/>
      <c r="TJ622" s="263"/>
      <c r="TK622" s="263"/>
      <c r="TL622" s="263"/>
      <c r="TM622" s="263"/>
      <c r="TN622" s="263"/>
      <c r="TO622" s="263"/>
      <c r="TP622" s="263"/>
      <c r="TQ622" s="263"/>
      <c r="TR622" s="263"/>
      <c r="TS622" s="263"/>
      <c r="TT622" s="263"/>
      <c r="TU622" s="263"/>
      <c r="TV622" s="263"/>
      <c r="TW622" s="263"/>
      <c r="TX622" s="263"/>
      <c r="TY622" s="263"/>
      <c r="TZ622" s="263"/>
      <c r="UA622" s="263"/>
      <c r="UB622" s="263"/>
      <c r="UC622" s="263"/>
      <c r="UD622" s="263"/>
      <c r="UE622" s="263"/>
      <c r="UF622" s="263"/>
      <c r="UG622" s="263"/>
      <c r="UH622" s="263"/>
      <c r="UI622" s="263"/>
      <c r="UJ622" s="263"/>
      <c r="UK622" s="263"/>
      <c r="UL622" s="263"/>
      <c r="UM622" s="263"/>
      <c r="UN622" s="263"/>
      <c r="UO622" s="263"/>
      <c r="UP622" s="263"/>
      <c r="UQ622" s="263"/>
      <c r="UR622" s="263"/>
      <c r="US622" s="263"/>
      <c r="UT622" s="263"/>
      <c r="UU622" s="263"/>
      <c r="UV622" s="263"/>
      <c r="UW622" s="263"/>
      <c r="UX622" s="263"/>
      <c r="UY622" s="263"/>
      <c r="UZ622" s="263"/>
      <c r="VA622" s="263"/>
      <c r="VB622" s="263"/>
      <c r="VC622" s="263"/>
      <c r="VD622" s="263"/>
      <c r="VE622" s="263"/>
      <c r="VF622" s="263"/>
      <c r="VG622" s="263"/>
      <c r="VH622" s="263"/>
      <c r="VI622" s="263"/>
      <c r="VJ622" s="263"/>
      <c r="VK622" s="263"/>
      <c r="VL622" s="263"/>
      <c r="VM622" s="263"/>
      <c r="VN622" s="263"/>
      <c r="VO622" s="263"/>
      <c r="VP622" s="263"/>
      <c r="VQ622" s="263"/>
      <c r="VR622" s="263"/>
      <c r="VS622" s="263"/>
      <c r="VT622" s="263"/>
      <c r="VU622" s="263"/>
      <c r="VV622" s="263"/>
      <c r="VW622" s="263"/>
      <c r="VX622" s="263"/>
      <c r="VY622" s="263"/>
      <c r="VZ622" s="263"/>
      <c r="WA622" s="263"/>
      <c r="WB622" s="263"/>
      <c r="WC622" s="263"/>
      <c r="WD622" s="263"/>
      <c r="WE622" s="263"/>
      <c r="WF622" s="263"/>
      <c r="WG622" s="263"/>
      <c r="WH622" s="263"/>
      <c r="WI622" s="263"/>
      <c r="WJ622" s="263"/>
      <c r="WK622" s="263"/>
      <c r="WL622" s="263"/>
      <c r="WM622" s="263"/>
      <c r="WN622" s="263"/>
      <c r="WO622" s="263"/>
      <c r="WP622" s="263"/>
      <c r="WQ622" s="263"/>
      <c r="WR622" s="263"/>
      <c r="WS622" s="263"/>
      <c r="WT622" s="263"/>
      <c r="WU622" s="263"/>
      <c r="WV622" s="263"/>
      <c r="WW622" s="263"/>
      <c r="WX622" s="263"/>
      <c r="WY622" s="263"/>
      <c r="WZ622" s="263"/>
      <c r="XA622" s="263"/>
      <c r="XB622" s="263"/>
      <c r="XC622" s="263"/>
      <c r="XD622" s="263"/>
      <c r="XE622" s="263"/>
      <c r="XF622" s="263"/>
      <c r="XG622" s="263"/>
      <c r="XH622" s="263"/>
      <c r="XI622" s="263"/>
      <c r="XJ622" s="263"/>
      <c r="XK622" s="263"/>
      <c r="XL622" s="263"/>
      <c r="XM622" s="263"/>
      <c r="XN622" s="263"/>
      <c r="XO622" s="263"/>
      <c r="XP622" s="263"/>
      <c r="XQ622" s="263"/>
      <c r="XR622" s="263"/>
      <c r="XS622" s="263"/>
      <c r="XT622" s="263"/>
      <c r="XU622" s="263"/>
      <c r="XV622" s="263"/>
      <c r="XW622" s="263"/>
      <c r="XX622" s="263"/>
      <c r="XY622" s="263"/>
      <c r="XZ622" s="263"/>
      <c r="YA622" s="263"/>
      <c r="YB622" s="263"/>
      <c r="YC622" s="263"/>
      <c r="YD622" s="263"/>
      <c r="YE622" s="263"/>
      <c r="YF622" s="263"/>
      <c r="YG622" s="263"/>
      <c r="YH622" s="263"/>
      <c r="YI622" s="263"/>
      <c r="YJ622" s="263"/>
      <c r="YK622" s="263"/>
      <c r="YL622" s="263"/>
      <c r="YM622" s="263"/>
      <c r="YN622" s="263"/>
      <c r="YO622" s="263"/>
      <c r="YP622" s="263"/>
      <c r="YQ622" s="263"/>
      <c r="YR622" s="263"/>
      <c r="YS622" s="263"/>
      <c r="YT622" s="263"/>
      <c r="YU622" s="263"/>
      <c r="YV622" s="263"/>
      <c r="YW622" s="263"/>
      <c r="YX622" s="263"/>
      <c r="YY622" s="263"/>
      <c r="YZ622" s="263"/>
      <c r="ZA622" s="263"/>
      <c r="ZB622" s="263"/>
      <c r="ZC622" s="263"/>
      <c r="ZD622" s="263"/>
      <c r="ZE622" s="263"/>
      <c r="ZF622" s="263"/>
      <c r="ZG622" s="263"/>
      <c r="ZH622" s="263"/>
      <c r="ZI622" s="263"/>
      <c r="ZJ622" s="263"/>
      <c r="ZK622" s="263"/>
      <c r="ZL622" s="263"/>
      <c r="ZM622" s="263"/>
      <c r="ZN622" s="263"/>
      <c r="ZO622" s="263"/>
      <c r="ZP622" s="263"/>
      <c r="ZQ622" s="263"/>
      <c r="ZR622" s="263"/>
      <c r="ZS622" s="263"/>
      <c r="ZT622" s="263"/>
      <c r="ZU622" s="263"/>
      <c r="ZV622" s="263"/>
      <c r="ZW622" s="263"/>
      <c r="ZX622" s="263"/>
      <c r="ZY622" s="263"/>
      <c r="ZZ622" s="263"/>
      <c r="AAA622" s="263"/>
      <c r="AAB622" s="263"/>
      <c r="AAC622" s="263"/>
      <c r="AAD622" s="263"/>
      <c r="AAE622" s="263"/>
      <c r="AAF622" s="263"/>
      <c r="AAG622" s="263"/>
      <c r="AAH622" s="263"/>
      <c r="AAI622" s="263"/>
      <c r="AAJ622" s="263"/>
      <c r="AAK622" s="263"/>
      <c r="AAL622" s="263"/>
      <c r="AAM622" s="263"/>
      <c r="AAN622" s="263"/>
      <c r="AAO622" s="263"/>
      <c r="AAP622" s="263"/>
      <c r="AAQ622" s="263"/>
      <c r="AAR622" s="263"/>
      <c r="AAS622" s="263"/>
      <c r="AAT622" s="263"/>
      <c r="AAU622" s="263"/>
      <c r="AAV622" s="263"/>
      <c r="AAW622" s="263"/>
      <c r="AAX622" s="263"/>
      <c r="AAY622" s="263"/>
      <c r="AAZ622" s="263"/>
      <c r="ABA622" s="263"/>
      <c r="ABB622" s="263"/>
      <c r="ABC622" s="263"/>
      <c r="ABD622" s="263"/>
      <c r="ABE622" s="263"/>
      <c r="ABF622" s="263"/>
      <c r="ABG622" s="263"/>
      <c r="ABH622" s="263"/>
      <c r="ABI622" s="263"/>
      <c r="ABJ622" s="263"/>
      <c r="ABK622" s="263"/>
      <c r="ABL622" s="263"/>
      <c r="ABM622" s="263"/>
      <c r="ABN622" s="263"/>
      <c r="ABO622" s="263"/>
      <c r="ABP622" s="263"/>
      <c r="ABQ622" s="263"/>
      <c r="ABR622" s="263"/>
      <c r="ABS622" s="263"/>
      <c r="ABT622" s="263"/>
      <c r="ABU622" s="263"/>
      <c r="ABV622" s="263"/>
      <c r="ABW622" s="263"/>
      <c r="ABX622" s="263"/>
      <c r="ABY622" s="263"/>
      <c r="ABZ622" s="263"/>
      <c r="ACA622" s="263"/>
      <c r="ACB622" s="263"/>
      <c r="ACC622" s="263"/>
      <c r="ACD622" s="263"/>
      <c r="ACE622" s="263"/>
      <c r="ACF622" s="263"/>
      <c r="ACG622" s="263"/>
      <c r="ACH622" s="263"/>
      <c r="ACI622" s="263"/>
      <c r="ACJ622" s="263"/>
      <c r="ACK622" s="263"/>
      <c r="ACL622" s="263"/>
      <c r="ACM622" s="263"/>
      <c r="ACN622" s="263"/>
      <c r="ACO622" s="263"/>
      <c r="ACP622" s="263"/>
      <c r="ACQ622" s="263"/>
      <c r="ACR622" s="263"/>
      <c r="ACS622" s="263"/>
      <c r="ACT622" s="263"/>
      <c r="ACU622" s="263"/>
      <c r="ACV622" s="263"/>
      <c r="ACW622" s="263"/>
      <c r="ACX622" s="263"/>
      <c r="ACY622" s="263"/>
      <c r="ACZ622" s="263"/>
      <c r="ADA622" s="263"/>
      <c r="ADB622" s="263"/>
      <c r="ADC622" s="263"/>
      <c r="ADD622" s="263"/>
      <c r="ADE622" s="263"/>
      <c r="ADF622" s="263"/>
      <c r="ADG622" s="263"/>
      <c r="ADH622" s="263"/>
      <c r="ADI622" s="263"/>
      <c r="ADJ622" s="263"/>
      <c r="ADK622" s="263"/>
      <c r="ADL622" s="263"/>
      <c r="ADM622" s="263"/>
      <c r="ADN622" s="263"/>
      <c r="ADO622" s="263"/>
      <c r="ADP622" s="263"/>
      <c r="ADQ622" s="263"/>
      <c r="ADR622" s="263"/>
      <c r="ADS622" s="263"/>
      <c r="ADT622" s="263"/>
      <c r="ADU622" s="263"/>
      <c r="ADV622" s="263"/>
      <c r="ADW622" s="263"/>
      <c r="ADX622" s="263"/>
      <c r="ADY622" s="263"/>
      <c r="ADZ622" s="263"/>
      <c r="AEA622" s="263"/>
      <c r="AEB622" s="263"/>
      <c r="AEC622" s="263"/>
      <c r="AED622" s="263"/>
      <c r="AEE622" s="263"/>
      <c r="AEF622" s="263"/>
      <c r="AEG622" s="263"/>
      <c r="AEH622" s="263"/>
      <c r="AEI622" s="263"/>
      <c r="AEJ622" s="263"/>
      <c r="AEK622" s="263"/>
      <c r="AEL622" s="263"/>
      <c r="AEM622" s="263"/>
      <c r="AEN622" s="263"/>
      <c r="AEO622" s="263"/>
      <c r="AEP622" s="263"/>
      <c r="AEQ622" s="263"/>
      <c r="AER622" s="263"/>
      <c r="AES622" s="263"/>
      <c r="AET622" s="263"/>
      <c r="AEU622" s="263"/>
      <c r="AEV622" s="263"/>
      <c r="AEW622" s="263"/>
      <c r="AEX622" s="263"/>
      <c r="AEY622" s="263"/>
      <c r="AEZ622" s="263"/>
      <c r="AFA622" s="263"/>
      <c r="AFB622" s="263"/>
      <c r="AFC622" s="263"/>
      <c r="AFD622" s="263"/>
      <c r="AFE622" s="263"/>
      <c r="AFF622" s="263"/>
      <c r="AFG622" s="263"/>
      <c r="AFH622" s="263"/>
      <c r="AFI622" s="263"/>
      <c r="AFJ622" s="263"/>
      <c r="AFK622" s="263"/>
      <c r="AFL622" s="263"/>
      <c r="AFM622" s="263"/>
      <c r="AFN622" s="263"/>
      <c r="AFO622" s="263"/>
      <c r="AFP622" s="263"/>
      <c r="AFQ622" s="263"/>
      <c r="AFR622" s="263"/>
      <c r="AFS622" s="263"/>
      <c r="AFT622" s="263"/>
      <c r="AFU622" s="263"/>
      <c r="AFV622" s="263"/>
      <c r="AFW622" s="263"/>
      <c r="AFX622" s="263"/>
      <c r="AFY622" s="263"/>
      <c r="AFZ622" s="263"/>
      <c r="AGA622" s="263"/>
      <c r="AGB622" s="263"/>
      <c r="AGC622" s="263"/>
      <c r="AGD622" s="263"/>
      <c r="AGE622" s="263"/>
      <c r="AGF622" s="263"/>
      <c r="AGG622" s="263"/>
      <c r="AGH622" s="263"/>
      <c r="AGI622" s="263"/>
      <c r="AGJ622" s="263"/>
      <c r="AGK622" s="263"/>
      <c r="AGL622" s="263"/>
      <c r="AGM622" s="263"/>
      <c r="AGN622" s="263"/>
      <c r="AGO622" s="263"/>
      <c r="AGP622" s="263"/>
      <c r="AGQ622" s="263"/>
      <c r="AGR622" s="263"/>
      <c r="AGS622" s="263"/>
      <c r="AGT622" s="263"/>
      <c r="AGU622" s="263"/>
      <c r="AGV622" s="263"/>
      <c r="AGW622" s="263"/>
      <c r="AGX622" s="263"/>
      <c r="AGY622" s="263"/>
      <c r="AGZ622" s="263"/>
      <c r="AHA622" s="263"/>
      <c r="AHB622" s="263"/>
      <c r="AHC622" s="263"/>
      <c r="AHD622" s="263"/>
      <c r="AHE622" s="263"/>
      <c r="AHF622" s="263"/>
      <c r="AHG622" s="263"/>
      <c r="AHH622" s="263"/>
      <c r="AHI622" s="263"/>
      <c r="AHJ622" s="263"/>
      <c r="AHK622" s="263"/>
      <c r="AHL622" s="263"/>
      <c r="AHM622" s="263"/>
      <c r="AHN622" s="263"/>
      <c r="AHO622" s="263"/>
      <c r="AHP622" s="263"/>
      <c r="AHQ622" s="263"/>
      <c r="AHR622" s="263"/>
      <c r="AHS622" s="263"/>
      <c r="AHT622" s="263"/>
      <c r="AHU622" s="263"/>
      <c r="AHV622" s="263"/>
      <c r="AHW622" s="263"/>
      <c r="AHX622" s="263"/>
      <c r="AHY622" s="263"/>
      <c r="AHZ622" s="263"/>
      <c r="AIA622" s="263"/>
      <c r="AIB622" s="263"/>
      <c r="AIC622" s="263"/>
      <c r="AID622" s="263"/>
      <c r="AIE622" s="263"/>
      <c r="AIF622" s="263"/>
      <c r="AIG622" s="263"/>
      <c r="AIH622" s="263"/>
      <c r="AII622" s="263"/>
      <c r="AIJ622" s="263"/>
      <c r="AIK622" s="263"/>
      <c r="AIL622" s="263"/>
      <c r="AIM622" s="263"/>
      <c r="AIN622" s="263"/>
      <c r="AIO622" s="263"/>
      <c r="AIP622" s="263"/>
      <c r="AIQ622" s="263"/>
      <c r="AIR622" s="263"/>
      <c r="AIS622" s="263"/>
      <c r="AIT622" s="263"/>
      <c r="AIU622" s="263"/>
      <c r="AIV622" s="263"/>
      <c r="AIW622" s="263"/>
      <c r="AIX622" s="263"/>
      <c r="AIY622" s="263"/>
      <c r="AIZ622" s="263"/>
      <c r="AJA622" s="263"/>
      <c r="AJB622" s="263"/>
      <c r="AJC622" s="263"/>
      <c r="AJD622" s="263"/>
      <c r="AJE622" s="263"/>
      <c r="AJF622" s="263"/>
      <c r="AJG622" s="263"/>
      <c r="AJH622" s="263"/>
      <c r="AJI622" s="263"/>
      <c r="AJJ622" s="263"/>
      <c r="AJK622" s="263"/>
      <c r="AJL622" s="263"/>
      <c r="AJM622" s="263"/>
      <c r="AJN622" s="263"/>
      <c r="AJO622" s="263"/>
      <c r="AJP622" s="263"/>
      <c r="AJQ622" s="263"/>
      <c r="AJR622" s="263"/>
      <c r="AJS622" s="263"/>
      <c r="AJT622" s="263"/>
      <c r="AJU622" s="263"/>
      <c r="AJV622" s="263"/>
      <c r="AJW622" s="263"/>
      <c r="AJX622" s="263"/>
      <c r="AJY622" s="263"/>
      <c r="AJZ622" s="263"/>
      <c r="AKA622" s="263"/>
      <c r="AKB622" s="263"/>
      <c r="AKC622" s="263"/>
      <c r="AKD622" s="263"/>
      <c r="AKE622" s="263"/>
      <c r="AKF622" s="263"/>
      <c r="AKG622" s="263"/>
      <c r="AKH622" s="263"/>
      <c r="AKI622" s="263"/>
      <c r="AKJ622" s="263"/>
      <c r="AKK622" s="263"/>
      <c r="AKL622" s="263"/>
      <c r="AKM622" s="263"/>
      <c r="AKN622" s="263"/>
      <c r="AKO622" s="263"/>
      <c r="AKP622" s="263"/>
      <c r="AKQ622" s="263"/>
      <c r="AKR622" s="263"/>
      <c r="AKS622" s="263"/>
      <c r="AKT622" s="263"/>
      <c r="AKU622" s="263"/>
      <c r="AKV622" s="263"/>
      <c r="AKW622" s="263"/>
      <c r="AKX622" s="263"/>
      <c r="AKY622" s="263"/>
      <c r="AKZ622" s="263"/>
      <c r="ALA622" s="263"/>
      <c r="ALB622" s="263"/>
      <c r="ALC622" s="263"/>
      <c r="ALD622" s="263"/>
      <c r="ALE622" s="263"/>
      <c r="ALF622" s="263"/>
      <c r="ALG622" s="263"/>
      <c r="ALH622" s="263"/>
      <c r="ALI622" s="263"/>
      <c r="ALJ622" s="263"/>
      <c r="ALK622" s="263"/>
      <c r="ALL622" s="263"/>
      <c r="ALM622" s="263"/>
      <c r="ALN622" s="263"/>
      <c r="ALO622" s="263"/>
      <c r="ALP622" s="263"/>
      <c r="ALQ622" s="263"/>
      <c r="ALR622" s="263"/>
      <c r="ALS622" s="263"/>
      <c r="ALT622" s="263"/>
      <c r="ALU622" s="263"/>
      <c r="ALV622" s="263"/>
      <c r="ALW622" s="263"/>
      <c r="ALX622" s="263"/>
      <c r="ALY622" s="263"/>
      <c r="ALZ622" s="263"/>
      <c r="AMA622" s="263"/>
      <c r="AMB622" s="263"/>
      <c r="AMC622" s="263"/>
      <c r="AMD622" s="263"/>
      <c r="AME622" s="263"/>
      <c r="AMF622" s="263"/>
      <c r="AMG622" s="263"/>
      <c r="AMH622" s="263"/>
      <c r="AMI622" s="263"/>
      <c r="AMJ622" s="263"/>
      <c r="AMK622" s="263"/>
      <c r="AML622" s="263"/>
      <c r="AMM622" s="263"/>
      <c r="AMN622" s="263"/>
      <c r="AMO622" s="263"/>
      <c r="AMP622" s="263"/>
      <c r="AMQ622" s="263"/>
      <c r="AMR622" s="263"/>
      <c r="AMS622" s="263"/>
      <c r="AMT622" s="263"/>
      <c r="AMU622" s="263"/>
      <c r="AMV622" s="263"/>
      <c r="AMW622" s="263"/>
      <c r="AMX622" s="263"/>
      <c r="AMY622" s="263"/>
      <c r="AMZ622" s="263"/>
      <c r="ANA622" s="263"/>
      <c r="ANB622" s="263"/>
      <c r="ANC622" s="263"/>
      <c r="AND622" s="263"/>
      <c r="ANE622" s="263"/>
      <c r="ANF622" s="263"/>
      <c r="ANG622" s="263"/>
      <c r="ANH622" s="263"/>
      <c r="ANI622" s="263"/>
      <c r="ANJ622" s="263"/>
      <c r="ANK622" s="263"/>
      <c r="ANL622" s="263"/>
      <c r="ANM622" s="263"/>
      <c r="ANN622" s="263"/>
      <c r="ANO622" s="263"/>
      <c r="ANP622" s="263"/>
      <c r="ANQ622" s="263"/>
      <c r="ANR622" s="263"/>
      <c r="ANS622" s="263"/>
      <c r="ANT622" s="263"/>
      <c r="ANU622" s="263"/>
      <c r="ANV622" s="263"/>
      <c r="ANW622" s="263"/>
      <c r="ANX622" s="263"/>
      <c r="ANY622" s="263"/>
      <c r="ANZ622" s="263"/>
      <c r="AOA622" s="263"/>
      <c r="AOB622" s="263"/>
      <c r="AOC622" s="263"/>
      <c r="AOD622" s="263"/>
      <c r="AOE622" s="263"/>
      <c r="AOF622" s="263"/>
      <c r="AOG622" s="263"/>
      <c r="AOH622" s="263"/>
      <c r="AOI622" s="263"/>
      <c r="AOJ622" s="263"/>
      <c r="AOK622" s="263"/>
      <c r="AOL622" s="263"/>
      <c r="AOM622" s="263"/>
      <c r="AON622" s="263"/>
      <c r="AOO622" s="263"/>
      <c r="AOP622" s="263"/>
      <c r="AOQ622" s="263"/>
      <c r="AOR622" s="263"/>
      <c r="AOS622" s="263"/>
      <c r="AOT622" s="263"/>
      <c r="AOU622" s="263"/>
    </row>
    <row r="623" spans="1:1087" s="264" customFormat="1">
      <c r="A623" s="332"/>
      <c r="B623" s="328"/>
      <c r="C623" s="292"/>
      <c r="D623" s="292"/>
      <c r="E623" s="292"/>
      <c r="F623" s="333"/>
      <c r="G623" s="334"/>
      <c r="H623" s="334"/>
      <c r="I623" s="335"/>
      <c r="J623" s="292"/>
      <c r="K623" s="336"/>
      <c r="L623" s="292"/>
      <c r="N623" s="263"/>
      <c r="O623" s="263"/>
      <c r="P623" s="263"/>
      <c r="Q623" s="263"/>
      <c r="R623" s="263"/>
      <c r="S623" s="263"/>
      <c r="T623" s="263"/>
      <c r="U623" s="263"/>
      <c r="V623" s="263"/>
      <c r="W623" s="263"/>
      <c r="X623" s="263"/>
      <c r="Y623" s="263"/>
      <c r="Z623" s="263"/>
      <c r="AA623" s="263"/>
      <c r="AB623" s="263"/>
      <c r="AC623" s="263"/>
      <c r="AD623" s="263"/>
      <c r="AE623" s="263"/>
      <c r="AF623" s="263"/>
      <c r="AG623" s="263"/>
      <c r="AH623" s="263"/>
      <c r="AI623" s="263"/>
      <c r="AJ623" s="263"/>
      <c r="AK623" s="263"/>
      <c r="AL623" s="263"/>
      <c r="AM623" s="263"/>
      <c r="AN623" s="263"/>
      <c r="AO623" s="263"/>
      <c r="AP623" s="263"/>
      <c r="AQ623" s="263"/>
      <c r="AR623" s="263"/>
      <c r="AS623" s="263"/>
      <c r="AT623" s="263"/>
      <c r="AU623" s="263"/>
      <c r="AV623" s="263"/>
      <c r="AW623" s="263"/>
      <c r="AX623" s="263"/>
      <c r="AY623" s="263"/>
      <c r="AZ623" s="263"/>
      <c r="BA623" s="263"/>
      <c r="BB623" s="263"/>
      <c r="BC623" s="263"/>
      <c r="BD623" s="263"/>
      <c r="BE623" s="263"/>
      <c r="BF623" s="263"/>
      <c r="BG623" s="263"/>
      <c r="BH623" s="263"/>
      <c r="BI623" s="263"/>
      <c r="BJ623" s="263"/>
      <c r="BK623" s="263"/>
      <c r="BL623" s="263"/>
      <c r="BM623" s="263"/>
      <c r="BN623" s="263"/>
      <c r="BO623" s="263"/>
      <c r="BP623" s="263"/>
      <c r="BQ623" s="263"/>
      <c r="BR623" s="263"/>
      <c r="BS623" s="263"/>
      <c r="BT623" s="263"/>
      <c r="BU623" s="263"/>
      <c r="BV623" s="263"/>
      <c r="BW623" s="263"/>
      <c r="BX623" s="263"/>
      <c r="BY623" s="263"/>
      <c r="BZ623" s="263"/>
      <c r="CA623" s="263"/>
      <c r="CB623" s="263"/>
      <c r="CC623" s="263"/>
      <c r="CD623" s="263"/>
      <c r="CE623" s="263"/>
      <c r="CF623" s="263"/>
      <c r="CG623" s="263"/>
      <c r="CH623" s="263"/>
      <c r="CI623" s="263"/>
      <c r="CJ623" s="263"/>
      <c r="CK623" s="263"/>
      <c r="CL623" s="263"/>
      <c r="CM623" s="263"/>
      <c r="CN623" s="263"/>
      <c r="CO623" s="263"/>
      <c r="CP623" s="263"/>
      <c r="CQ623" s="263"/>
      <c r="CR623" s="263"/>
      <c r="CS623" s="263"/>
      <c r="CT623" s="263"/>
      <c r="CU623" s="263"/>
      <c r="CV623" s="263"/>
      <c r="CW623" s="263"/>
      <c r="CX623" s="263"/>
      <c r="CY623" s="263"/>
      <c r="CZ623" s="263"/>
      <c r="DA623" s="263"/>
      <c r="DB623" s="263"/>
      <c r="DC623" s="263"/>
      <c r="DD623" s="263"/>
      <c r="DE623" s="263"/>
      <c r="DF623" s="263"/>
      <c r="DG623" s="263"/>
      <c r="DH623" s="263"/>
      <c r="DI623" s="263"/>
      <c r="DJ623" s="263"/>
      <c r="DK623" s="263"/>
      <c r="DL623" s="263"/>
      <c r="DM623" s="263"/>
      <c r="DN623" s="263"/>
      <c r="DO623" s="263"/>
      <c r="DP623" s="263"/>
      <c r="DQ623" s="263"/>
      <c r="DR623" s="263"/>
      <c r="DS623" s="263"/>
      <c r="DT623" s="263"/>
      <c r="DU623" s="263"/>
      <c r="DV623" s="263"/>
      <c r="DW623" s="263"/>
      <c r="DX623" s="263"/>
      <c r="DY623" s="263"/>
      <c r="DZ623" s="263"/>
      <c r="EA623" s="263"/>
      <c r="EB623" s="263"/>
      <c r="EC623" s="263"/>
      <c r="ED623" s="263"/>
      <c r="EE623" s="263"/>
      <c r="EF623" s="263"/>
      <c r="EG623" s="263"/>
      <c r="EH623" s="263"/>
      <c r="EI623" s="263"/>
      <c r="EJ623" s="263"/>
      <c r="EK623" s="263"/>
      <c r="EL623" s="263"/>
      <c r="EM623" s="263"/>
      <c r="EN623" s="263"/>
      <c r="EO623" s="263"/>
      <c r="EP623" s="263"/>
      <c r="EQ623" s="263"/>
      <c r="ER623" s="263"/>
      <c r="ES623" s="263"/>
      <c r="ET623" s="263"/>
      <c r="EU623" s="263"/>
      <c r="EV623" s="263"/>
      <c r="EW623" s="263"/>
      <c r="EX623" s="263"/>
      <c r="EY623" s="263"/>
      <c r="EZ623" s="263"/>
      <c r="FA623" s="263"/>
      <c r="FB623" s="263"/>
      <c r="FC623" s="263"/>
      <c r="FD623" s="263"/>
      <c r="FE623" s="263"/>
      <c r="FF623" s="263"/>
      <c r="FG623" s="263"/>
      <c r="FH623" s="263"/>
      <c r="FI623" s="263"/>
      <c r="FJ623" s="263"/>
      <c r="FK623" s="263"/>
      <c r="FL623" s="263"/>
      <c r="FM623" s="263"/>
      <c r="FN623" s="263"/>
      <c r="FO623" s="263"/>
      <c r="FP623" s="263"/>
      <c r="FQ623" s="263"/>
      <c r="FR623" s="263"/>
      <c r="FS623" s="263"/>
      <c r="FT623" s="263"/>
      <c r="FU623" s="263"/>
      <c r="FV623" s="263"/>
      <c r="FW623" s="263"/>
      <c r="FX623" s="263"/>
      <c r="FY623" s="263"/>
      <c r="FZ623" s="263"/>
      <c r="GA623" s="263"/>
      <c r="GB623" s="263"/>
      <c r="GC623" s="263"/>
      <c r="GD623" s="263"/>
      <c r="GE623" s="263"/>
      <c r="GF623" s="263"/>
      <c r="GG623" s="263"/>
      <c r="GH623" s="263"/>
      <c r="GI623" s="263"/>
      <c r="GJ623" s="263"/>
      <c r="GK623" s="263"/>
      <c r="GL623" s="263"/>
      <c r="GM623" s="263"/>
      <c r="GN623" s="263"/>
      <c r="GO623" s="263"/>
      <c r="GP623" s="263"/>
      <c r="GQ623" s="263"/>
      <c r="GR623" s="263"/>
      <c r="GS623" s="263"/>
      <c r="GT623" s="263"/>
      <c r="GU623" s="263"/>
      <c r="GV623" s="263"/>
      <c r="GW623" s="263"/>
      <c r="GX623" s="263"/>
      <c r="GY623" s="263"/>
      <c r="GZ623" s="263"/>
      <c r="HA623" s="263"/>
      <c r="HB623" s="263"/>
      <c r="HC623" s="263"/>
      <c r="HD623" s="263"/>
      <c r="HE623" s="263"/>
      <c r="HF623" s="263"/>
      <c r="HG623" s="263"/>
      <c r="HH623" s="263"/>
      <c r="HI623" s="263"/>
      <c r="HJ623" s="263"/>
      <c r="HK623" s="263"/>
      <c r="HL623" s="263"/>
      <c r="HM623" s="263"/>
      <c r="HN623" s="263"/>
      <c r="HO623" s="263"/>
      <c r="HP623" s="263"/>
      <c r="HQ623" s="263"/>
      <c r="HR623" s="263"/>
      <c r="HS623" s="263"/>
      <c r="HT623" s="263"/>
      <c r="HU623" s="263"/>
      <c r="HV623" s="263"/>
      <c r="HW623" s="263"/>
      <c r="HX623" s="263"/>
      <c r="HY623" s="263"/>
      <c r="HZ623" s="263"/>
      <c r="IA623" s="263"/>
      <c r="IB623" s="263"/>
      <c r="IC623" s="263"/>
      <c r="ID623" s="263"/>
      <c r="IE623" s="263"/>
      <c r="IF623" s="263"/>
      <c r="IG623" s="263"/>
      <c r="IH623" s="263"/>
      <c r="II623" s="263"/>
      <c r="IJ623" s="263"/>
      <c r="IK623" s="263"/>
      <c r="IL623" s="263"/>
      <c r="IM623" s="263"/>
      <c r="IN623" s="263"/>
      <c r="IO623" s="263"/>
      <c r="IP623" s="263"/>
      <c r="IQ623" s="263"/>
      <c r="IR623" s="263"/>
      <c r="IS623" s="263"/>
      <c r="IT623" s="263"/>
      <c r="IU623" s="263"/>
      <c r="IV623" s="263"/>
      <c r="IW623" s="263"/>
      <c r="IX623" s="263"/>
      <c r="IY623" s="263"/>
      <c r="IZ623" s="263"/>
      <c r="JA623" s="263"/>
      <c r="JB623" s="263"/>
      <c r="JC623" s="263"/>
      <c r="JD623" s="263"/>
      <c r="JE623" s="263"/>
      <c r="JF623" s="263"/>
      <c r="JG623" s="263"/>
      <c r="JH623" s="263"/>
      <c r="JI623" s="263"/>
      <c r="JJ623" s="263"/>
      <c r="JK623" s="263"/>
      <c r="JL623" s="263"/>
      <c r="JM623" s="263"/>
      <c r="JN623" s="263"/>
      <c r="JO623" s="263"/>
      <c r="JP623" s="263"/>
      <c r="JQ623" s="263"/>
      <c r="JR623" s="263"/>
      <c r="JS623" s="263"/>
      <c r="JT623" s="263"/>
      <c r="JU623" s="263"/>
      <c r="JV623" s="263"/>
      <c r="JW623" s="263"/>
      <c r="JX623" s="263"/>
      <c r="JY623" s="263"/>
      <c r="JZ623" s="263"/>
      <c r="KA623" s="263"/>
      <c r="KB623" s="263"/>
      <c r="KC623" s="263"/>
      <c r="KD623" s="263"/>
      <c r="KE623" s="263"/>
      <c r="KF623" s="263"/>
      <c r="KG623" s="263"/>
      <c r="KH623" s="263"/>
      <c r="KI623" s="263"/>
      <c r="KJ623" s="263"/>
      <c r="KK623" s="263"/>
      <c r="KL623" s="263"/>
      <c r="KM623" s="263"/>
      <c r="KN623" s="263"/>
      <c r="KO623" s="263"/>
      <c r="KP623" s="263"/>
      <c r="KQ623" s="263"/>
      <c r="KR623" s="263"/>
      <c r="KS623" s="263"/>
      <c r="KT623" s="263"/>
      <c r="KU623" s="263"/>
      <c r="KV623" s="263"/>
      <c r="KW623" s="263"/>
      <c r="KX623" s="263"/>
      <c r="KY623" s="263"/>
      <c r="KZ623" s="263"/>
      <c r="LA623" s="263"/>
      <c r="LB623" s="263"/>
      <c r="LC623" s="263"/>
      <c r="LD623" s="263"/>
      <c r="LE623" s="263"/>
      <c r="LF623" s="263"/>
      <c r="LG623" s="263"/>
      <c r="LH623" s="263"/>
      <c r="LI623" s="263"/>
      <c r="LJ623" s="263"/>
      <c r="LK623" s="263"/>
      <c r="LL623" s="263"/>
      <c r="LM623" s="263"/>
      <c r="LN623" s="263"/>
      <c r="LO623" s="263"/>
      <c r="LP623" s="263"/>
      <c r="LQ623" s="263"/>
      <c r="LR623" s="263"/>
      <c r="LS623" s="263"/>
      <c r="LT623" s="263"/>
      <c r="LU623" s="263"/>
      <c r="LV623" s="263"/>
      <c r="LW623" s="263"/>
      <c r="LX623" s="263"/>
      <c r="LY623" s="263"/>
      <c r="LZ623" s="263"/>
      <c r="MA623" s="263"/>
      <c r="MB623" s="263"/>
      <c r="MC623" s="263"/>
      <c r="MD623" s="263"/>
      <c r="ME623" s="263"/>
      <c r="MF623" s="263"/>
      <c r="MG623" s="263"/>
      <c r="MH623" s="263"/>
      <c r="MI623" s="263"/>
      <c r="MJ623" s="263"/>
      <c r="MK623" s="263"/>
      <c r="ML623" s="263"/>
      <c r="MM623" s="263"/>
      <c r="MN623" s="263"/>
      <c r="MO623" s="263"/>
      <c r="MP623" s="263"/>
      <c r="MQ623" s="263"/>
      <c r="MR623" s="263"/>
      <c r="MS623" s="263"/>
      <c r="MT623" s="263"/>
      <c r="MU623" s="263"/>
      <c r="MV623" s="263"/>
      <c r="MW623" s="263"/>
      <c r="MX623" s="263"/>
      <c r="MY623" s="263"/>
      <c r="MZ623" s="263"/>
      <c r="NA623" s="263"/>
      <c r="NB623" s="263"/>
      <c r="NC623" s="263"/>
      <c r="ND623" s="263"/>
      <c r="NE623" s="263"/>
      <c r="NF623" s="263"/>
      <c r="NG623" s="263"/>
      <c r="NH623" s="263"/>
      <c r="NI623" s="263"/>
      <c r="NJ623" s="263"/>
      <c r="NK623" s="263"/>
      <c r="NL623" s="263"/>
      <c r="NM623" s="263"/>
      <c r="NN623" s="263"/>
      <c r="NO623" s="263"/>
      <c r="NP623" s="263"/>
      <c r="NQ623" s="263"/>
      <c r="NR623" s="263"/>
      <c r="NS623" s="263"/>
      <c r="NT623" s="263"/>
      <c r="NU623" s="263"/>
      <c r="NV623" s="263"/>
      <c r="NW623" s="263"/>
      <c r="NX623" s="263"/>
      <c r="NY623" s="263"/>
      <c r="NZ623" s="263"/>
      <c r="OA623" s="263"/>
      <c r="OB623" s="263"/>
      <c r="OC623" s="263"/>
      <c r="OD623" s="263"/>
      <c r="OE623" s="263"/>
      <c r="OF623" s="263"/>
      <c r="OG623" s="263"/>
      <c r="OH623" s="263"/>
      <c r="OI623" s="263"/>
      <c r="OJ623" s="263"/>
      <c r="OK623" s="263"/>
      <c r="OL623" s="263"/>
      <c r="OM623" s="263"/>
      <c r="ON623" s="263"/>
      <c r="OO623" s="263"/>
      <c r="OP623" s="263"/>
      <c r="OQ623" s="263"/>
      <c r="OR623" s="263"/>
      <c r="OS623" s="263"/>
      <c r="OT623" s="263"/>
      <c r="OU623" s="263"/>
      <c r="OV623" s="263"/>
      <c r="OW623" s="263"/>
      <c r="OX623" s="263"/>
      <c r="OY623" s="263"/>
      <c r="OZ623" s="263"/>
      <c r="PA623" s="263"/>
      <c r="PB623" s="263"/>
      <c r="PC623" s="263"/>
      <c r="PD623" s="263"/>
      <c r="PE623" s="263"/>
      <c r="PF623" s="263"/>
      <c r="PG623" s="263"/>
      <c r="PH623" s="263"/>
      <c r="PI623" s="263"/>
      <c r="PJ623" s="263"/>
      <c r="PK623" s="263"/>
      <c r="PL623" s="263"/>
      <c r="PM623" s="263"/>
      <c r="PN623" s="263"/>
      <c r="PO623" s="263"/>
      <c r="PP623" s="263"/>
      <c r="PQ623" s="263"/>
      <c r="PR623" s="263"/>
      <c r="PS623" s="263"/>
      <c r="PT623" s="263"/>
      <c r="PU623" s="263"/>
      <c r="PV623" s="263"/>
      <c r="PW623" s="263"/>
      <c r="PX623" s="263"/>
      <c r="PY623" s="263"/>
      <c r="PZ623" s="263"/>
      <c r="QA623" s="263"/>
      <c r="QB623" s="263"/>
      <c r="QC623" s="263"/>
      <c r="QD623" s="263"/>
      <c r="QE623" s="263"/>
      <c r="QF623" s="263"/>
      <c r="QG623" s="263"/>
      <c r="QH623" s="263"/>
      <c r="QI623" s="263"/>
      <c r="QJ623" s="263"/>
      <c r="QK623" s="263"/>
      <c r="QL623" s="263"/>
      <c r="QM623" s="263"/>
      <c r="QN623" s="263"/>
      <c r="QO623" s="263"/>
      <c r="QP623" s="263"/>
      <c r="QQ623" s="263"/>
      <c r="QR623" s="263"/>
      <c r="QS623" s="263"/>
      <c r="QT623" s="263"/>
      <c r="QU623" s="263"/>
      <c r="QV623" s="263"/>
      <c r="QW623" s="263"/>
      <c r="QX623" s="263"/>
      <c r="QY623" s="263"/>
      <c r="QZ623" s="263"/>
      <c r="RA623" s="263"/>
      <c r="RB623" s="263"/>
      <c r="RC623" s="263"/>
      <c r="RD623" s="263"/>
      <c r="RE623" s="263"/>
      <c r="RF623" s="263"/>
      <c r="RG623" s="263"/>
      <c r="RH623" s="263"/>
      <c r="RI623" s="263"/>
      <c r="RJ623" s="263"/>
      <c r="RK623" s="263"/>
      <c r="RL623" s="263"/>
      <c r="RM623" s="263"/>
      <c r="RN623" s="263"/>
      <c r="RO623" s="263"/>
      <c r="RP623" s="263"/>
      <c r="RQ623" s="263"/>
      <c r="RR623" s="263"/>
      <c r="RS623" s="263"/>
      <c r="RT623" s="263"/>
      <c r="RU623" s="263"/>
      <c r="RV623" s="263"/>
      <c r="RW623" s="263"/>
      <c r="RX623" s="263"/>
      <c r="RY623" s="263"/>
      <c r="RZ623" s="263"/>
      <c r="SA623" s="263"/>
      <c r="SB623" s="263"/>
      <c r="SC623" s="263"/>
      <c r="SD623" s="263"/>
      <c r="SE623" s="263"/>
      <c r="SF623" s="263"/>
      <c r="SG623" s="263"/>
      <c r="SH623" s="263"/>
      <c r="SI623" s="263"/>
      <c r="SJ623" s="263"/>
      <c r="SK623" s="263"/>
      <c r="SL623" s="263"/>
      <c r="SM623" s="263"/>
      <c r="SN623" s="263"/>
      <c r="SO623" s="263"/>
      <c r="SP623" s="263"/>
      <c r="SQ623" s="263"/>
      <c r="SR623" s="263"/>
      <c r="SS623" s="263"/>
      <c r="ST623" s="263"/>
      <c r="SU623" s="263"/>
      <c r="SV623" s="263"/>
      <c r="SW623" s="263"/>
      <c r="SX623" s="263"/>
      <c r="SY623" s="263"/>
      <c r="SZ623" s="263"/>
      <c r="TA623" s="263"/>
      <c r="TB623" s="263"/>
      <c r="TC623" s="263"/>
      <c r="TD623" s="263"/>
      <c r="TE623" s="263"/>
      <c r="TF623" s="263"/>
      <c r="TG623" s="263"/>
      <c r="TH623" s="263"/>
      <c r="TI623" s="263"/>
      <c r="TJ623" s="263"/>
      <c r="TK623" s="263"/>
      <c r="TL623" s="263"/>
      <c r="TM623" s="263"/>
      <c r="TN623" s="263"/>
      <c r="TO623" s="263"/>
      <c r="TP623" s="263"/>
      <c r="TQ623" s="263"/>
      <c r="TR623" s="263"/>
      <c r="TS623" s="263"/>
      <c r="TT623" s="263"/>
      <c r="TU623" s="263"/>
      <c r="TV623" s="263"/>
      <c r="TW623" s="263"/>
      <c r="TX623" s="263"/>
      <c r="TY623" s="263"/>
      <c r="TZ623" s="263"/>
      <c r="UA623" s="263"/>
      <c r="UB623" s="263"/>
      <c r="UC623" s="263"/>
      <c r="UD623" s="263"/>
      <c r="UE623" s="263"/>
      <c r="UF623" s="263"/>
      <c r="UG623" s="263"/>
      <c r="UH623" s="263"/>
      <c r="UI623" s="263"/>
      <c r="UJ623" s="263"/>
      <c r="UK623" s="263"/>
      <c r="UL623" s="263"/>
      <c r="UM623" s="263"/>
      <c r="UN623" s="263"/>
      <c r="UO623" s="263"/>
      <c r="UP623" s="263"/>
      <c r="UQ623" s="263"/>
      <c r="UR623" s="263"/>
      <c r="US623" s="263"/>
      <c r="UT623" s="263"/>
      <c r="UU623" s="263"/>
      <c r="UV623" s="263"/>
      <c r="UW623" s="263"/>
      <c r="UX623" s="263"/>
      <c r="UY623" s="263"/>
      <c r="UZ623" s="263"/>
      <c r="VA623" s="263"/>
      <c r="VB623" s="263"/>
      <c r="VC623" s="263"/>
      <c r="VD623" s="263"/>
      <c r="VE623" s="263"/>
      <c r="VF623" s="263"/>
      <c r="VG623" s="263"/>
      <c r="VH623" s="263"/>
      <c r="VI623" s="263"/>
      <c r="VJ623" s="263"/>
      <c r="VK623" s="263"/>
      <c r="VL623" s="263"/>
      <c r="VM623" s="263"/>
      <c r="VN623" s="263"/>
      <c r="VO623" s="263"/>
      <c r="VP623" s="263"/>
      <c r="VQ623" s="263"/>
      <c r="VR623" s="263"/>
      <c r="VS623" s="263"/>
      <c r="VT623" s="263"/>
      <c r="VU623" s="263"/>
      <c r="VV623" s="263"/>
      <c r="VW623" s="263"/>
      <c r="VX623" s="263"/>
      <c r="VY623" s="263"/>
      <c r="VZ623" s="263"/>
      <c r="WA623" s="263"/>
      <c r="WB623" s="263"/>
      <c r="WC623" s="263"/>
      <c r="WD623" s="263"/>
      <c r="WE623" s="263"/>
      <c r="WF623" s="263"/>
      <c r="WG623" s="263"/>
      <c r="WH623" s="263"/>
      <c r="WI623" s="263"/>
      <c r="WJ623" s="263"/>
      <c r="WK623" s="263"/>
      <c r="WL623" s="263"/>
      <c r="WM623" s="263"/>
      <c r="WN623" s="263"/>
      <c r="WO623" s="263"/>
      <c r="WP623" s="263"/>
      <c r="WQ623" s="263"/>
      <c r="WR623" s="263"/>
      <c r="WS623" s="263"/>
      <c r="WT623" s="263"/>
      <c r="WU623" s="263"/>
      <c r="WV623" s="263"/>
      <c r="WW623" s="263"/>
      <c r="WX623" s="263"/>
      <c r="WY623" s="263"/>
      <c r="WZ623" s="263"/>
      <c r="XA623" s="263"/>
      <c r="XB623" s="263"/>
      <c r="XC623" s="263"/>
      <c r="XD623" s="263"/>
      <c r="XE623" s="263"/>
      <c r="XF623" s="263"/>
      <c r="XG623" s="263"/>
      <c r="XH623" s="263"/>
      <c r="XI623" s="263"/>
      <c r="XJ623" s="263"/>
      <c r="XK623" s="263"/>
      <c r="XL623" s="263"/>
      <c r="XM623" s="263"/>
      <c r="XN623" s="263"/>
      <c r="XO623" s="263"/>
      <c r="XP623" s="263"/>
      <c r="XQ623" s="263"/>
      <c r="XR623" s="263"/>
      <c r="XS623" s="263"/>
      <c r="XT623" s="263"/>
      <c r="XU623" s="263"/>
      <c r="XV623" s="263"/>
      <c r="XW623" s="263"/>
      <c r="XX623" s="263"/>
      <c r="XY623" s="263"/>
      <c r="XZ623" s="263"/>
      <c r="YA623" s="263"/>
      <c r="YB623" s="263"/>
      <c r="YC623" s="263"/>
      <c r="YD623" s="263"/>
      <c r="YE623" s="263"/>
      <c r="YF623" s="263"/>
      <c r="YG623" s="263"/>
      <c r="YH623" s="263"/>
      <c r="YI623" s="263"/>
      <c r="YJ623" s="263"/>
      <c r="YK623" s="263"/>
      <c r="YL623" s="263"/>
      <c r="YM623" s="263"/>
      <c r="YN623" s="263"/>
      <c r="YO623" s="263"/>
      <c r="YP623" s="263"/>
      <c r="YQ623" s="263"/>
      <c r="YR623" s="263"/>
      <c r="YS623" s="263"/>
      <c r="YT623" s="263"/>
      <c r="YU623" s="263"/>
      <c r="YV623" s="263"/>
      <c r="YW623" s="263"/>
      <c r="YX623" s="263"/>
      <c r="YY623" s="263"/>
      <c r="YZ623" s="263"/>
      <c r="ZA623" s="263"/>
      <c r="ZB623" s="263"/>
      <c r="ZC623" s="263"/>
      <c r="ZD623" s="263"/>
      <c r="ZE623" s="263"/>
      <c r="ZF623" s="263"/>
      <c r="ZG623" s="263"/>
      <c r="ZH623" s="263"/>
      <c r="ZI623" s="263"/>
      <c r="ZJ623" s="263"/>
      <c r="ZK623" s="263"/>
      <c r="ZL623" s="263"/>
      <c r="ZM623" s="263"/>
      <c r="ZN623" s="263"/>
      <c r="ZO623" s="263"/>
      <c r="ZP623" s="263"/>
      <c r="ZQ623" s="263"/>
      <c r="ZR623" s="263"/>
      <c r="ZS623" s="263"/>
      <c r="ZT623" s="263"/>
      <c r="ZU623" s="263"/>
      <c r="ZV623" s="263"/>
      <c r="ZW623" s="263"/>
      <c r="ZX623" s="263"/>
      <c r="ZY623" s="263"/>
      <c r="ZZ623" s="263"/>
      <c r="AAA623" s="263"/>
      <c r="AAB623" s="263"/>
      <c r="AAC623" s="263"/>
      <c r="AAD623" s="263"/>
      <c r="AAE623" s="263"/>
      <c r="AAF623" s="263"/>
      <c r="AAG623" s="263"/>
      <c r="AAH623" s="263"/>
      <c r="AAI623" s="263"/>
      <c r="AAJ623" s="263"/>
      <c r="AAK623" s="263"/>
      <c r="AAL623" s="263"/>
      <c r="AAM623" s="263"/>
      <c r="AAN623" s="263"/>
      <c r="AAO623" s="263"/>
      <c r="AAP623" s="263"/>
      <c r="AAQ623" s="263"/>
      <c r="AAR623" s="263"/>
      <c r="AAS623" s="263"/>
      <c r="AAT623" s="263"/>
      <c r="AAU623" s="263"/>
      <c r="AAV623" s="263"/>
      <c r="AAW623" s="263"/>
      <c r="AAX623" s="263"/>
      <c r="AAY623" s="263"/>
      <c r="AAZ623" s="263"/>
      <c r="ABA623" s="263"/>
      <c r="ABB623" s="263"/>
      <c r="ABC623" s="263"/>
      <c r="ABD623" s="263"/>
      <c r="ABE623" s="263"/>
      <c r="ABF623" s="263"/>
      <c r="ABG623" s="263"/>
      <c r="ABH623" s="263"/>
      <c r="ABI623" s="263"/>
      <c r="ABJ623" s="263"/>
      <c r="ABK623" s="263"/>
      <c r="ABL623" s="263"/>
      <c r="ABM623" s="263"/>
      <c r="ABN623" s="263"/>
      <c r="ABO623" s="263"/>
      <c r="ABP623" s="263"/>
      <c r="ABQ623" s="263"/>
      <c r="ABR623" s="263"/>
      <c r="ABS623" s="263"/>
      <c r="ABT623" s="263"/>
      <c r="ABU623" s="263"/>
      <c r="ABV623" s="263"/>
      <c r="ABW623" s="263"/>
      <c r="ABX623" s="263"/>
      <c r="ABY623" s="263"/>
      <c r="ABZ623" s="263"/>
      <c r="ACA623" s="263"/>
      <c r="ACB623" s="263"/>
      <c r="ACC623" s="263"/>
      <c r="ACD623" s="263"/>
      <c r="ACE623" s="263"/>
      <c r="ACF623" s="263"/>
      <c r="ACG623" s="263"/>
      <c r="ACH623" s="263"/>
      <c r="ACI623" s="263"/>
      <c r="ACJ623" s="263"/>
      <c r="ACK623" s="263"/>
      <c r="ACL623" s="263"/>
      <c r="ACM623" s="263"/>
      <c r="ACN623" s="263"/>
      <c r="ACO623" s="263"/>
      <c r="ACP623" s="263"/>
      <c r="ACQ623" s="263"/>
      <c r="ACR623" s="263"/>
      <c r="ACS623" s="263"/>
      <c r="ACT623" s="263"/>
      <c r="ACU623" s="263"/>
      <c r="ACV623" s="263"/>
      <c r="ACW623" s="263"/>
      <c r="ACX623" s="263"/>
      <c r="ACY623" s="263"/>
      <c r="ACZ623" s="263"/>
      <c r="ADA623" s="263"/>
      <c r="ADB623" s="263"/>
      <c r="ADC623" s="263"/>
      <c r="ADD623" s="263"/>
      <c r="ADE623" s="263"/>
      <c r="ADF623" s="263"/>
      <c r="ADG623" s="263"/>
      <c r="ADH623" s="263"/>
      <c r="ADI623" s="263"/>
      <c r="ADJ623" s="263"/>
      <c r="ADK623" s="263"/>
      <c r="ADL623" s="263"/>
      <c r="ADM623" s="263"/>
      <c r="ADN623" s="263"/>
      <c r="ADO623" s="263"/>
      <c r="ADP623" s="263"/>
      <c r="ADQ623" s="263"/>
      <c r="ADR623" s="263"/>
      <c r="ADS623" s="263"/>
      <c r="ADT623" s="263"/>
      <c r="ADU623" s="263"/>
      <c r="ADV623" s="263"/>
      <c r="ADW623" s="263"/>
      <c r="ADX623" s="263"/>
      <c r="ADY623" s="263"/>
      <c r="ADZ623" s="263"/>
      <c r="AEA623" s="263"/>
      <c r="AEB623" s="263"/>
      <c r="AEC623" s="263"/>
      <c r="AED623" s="263"/>
      <c r="AEE623" s="263"/>
      <c r="AEF623" s="263"/>
      <c r="AEG623" s="263"/>
      <c r="AEH623" s="263"/>
      <c r="AEI623" s="263"/>
      <c r="AEJ623" s="263"/>
      <c r="AEK623" s="263"/>
      <c r="AEL623" s="263"/>
      <c r="AEM623" s="263"/>
      <c r="AEN623" s="263"/>
      <c r="AEO623" s="263"/>
      <c r="AEP623" s="263"/>
      <c r="AEQ623" s="263"/>
      <c r="AER623" s="263"/>
      <c r="AES623" s="263"/>
      <c r="AET623" s="263"/>
      <c r="AEU623" s="263"/>
      <c r="AEV623" s="263"/>
      <c r="AEW623" s="263"/>
      <c r="AEX623" s="263"/>
      <c r="AEY623" s="263"/>
      <c r="AEZ623" s="263"/>
      <c r="AFA623" s="263"/>
      <c r="AFB623" s="263"/>
      <c r="AFC623" s="263"/>
      <c r="AFD623" s="263"/>
      <c r="AFE623" s="263"/>
      <c r="AFF623" s="263"/>
      <c r="AFG623" s="263"/>
      <c r="AFH623" s="263"/>
      <c r="AFI623" s="263"/>
      <c r="AFJ623" s="263"/>
      <c r="AFK623" s="263"/>
      <c r="AFL623" s="263"/>
      <c r="AFM623" s="263"/>
      <c r="AFN623" s="263"/>
      <c r="AFO623" s="263"/>
      <c r="AFP623" s="263"/>
      <c r="AFQ623" s="263"/>
      <c r="AFR623" s="263"/>
      <c r="AFS623" s="263"/>
      <c r="AFT623" s="263"/>
      <c r="AFU623" s="263"/>
      <c r="AFV623" s="263"/>
      <c r="AFW623" s="263"/>
      <c r="AFX623" s="263"/>
      <c r="AFY623" s="263"/>
      <c r="AFZ623" s="263"/>
      <c r="AGA623" s="263"/>
      <c r="AGB623" s="263"/>
      <c r="AGC623" s="263"/>
      <c r="AGD623" s="263"/>
      <c r="AGE623" s="263"/>
      <c r="AGF623" s="263"/>
      <c r="AGG623" s="263"/>
      <c r="AGH623" s="263"/>
      <c r="AGI623" s="263"/>
      <c r="AGJ623" s="263"/>
      <c r="AGK623" s="263"/>
      <c r="AGL623" s="263"/>
      <c r="AGM623" s="263"/>
      <c r="AGN623" s="263"/>
      <c r="AGO623" s="263"/>
      <c r="AGP623" s="263"/>
      <c r="AGQ623" s="263"/>
      <c r="AGR623" s="263"/>
      <c r="AGS623" s="263"/>
      <c r="AGT623" s="263"/>
      <c r="AGU623" s="263"/>
      <c r="AGV623" s="263"/>
      <c r="AGW623" s="263"/>
      <c r="AGX623" s="263"/>
      <c r="AGY623" s="263"/>
      <c r="AGZ623" s="263"/>
      <c r="AHA623" s="263"/>
      <c r="AHB623" s="263"/>
      <c r="AHC623" s="263"/>
      <c r="AHD623" s="263"/>
      <c r="AHE623" s="263"/>
      <c r="AHF623" s="263"/>
      <c r="AHG623" s="263"/>
      <c r="AHH623" s="263"/>
      <c r="AHI623" s="263"/>
      <c r="AHJ623" s="263"/>
      <c r="AHK623" s="263"/>
      <c r="AHL623" s="263"/>
      <c r="AHM623" s="263"/>
      <c r="AHN623" s="263"/>
      <c r="AHO623" s="263"/>
      <c r="AHP623" s="263"/>
      <c r="AHQ623" s="263"/>
      <c r="AHR623" s="263"/>
      <c r="AHS623" s="263"/>
      <c r="AHT623" s="263"/>
      <c r="AHU623" s="263"/>
      <c r="AHV623" s="263"/>
      <c r="AHW623" s="263"/>
      <c r="AHX623" s="263"/>
      <c r="AHY623" s="263"/>
      <c r="AHZ623" s="263"/>
      <c r="AIA623" s="263"/>
      <c r="AIB623" s="263"/>
      <c r="AIC623" s="263"/>
      <c r="AID623" s="263"/>
      <c r="AIE623" s="263"/>
      <c r="AIF623" s="263"/>
      <c r="AIG623" s="263"/>
      <c r="AIH623" s="263"/>
      <c r="AII623" s="263"/>
      <c r="AIJ623" s="263"/>
      <c r="AIK623" s="263"/>
      <c r="AIL623" s="263"/>
      <c r="AIM623" s="263"/>
      <c r="AIN623" s="263"/>
      <c r="AIO623" s="263"/>
      <c r="AIP623" s="263"/>
      <c r="AIQ623" s="263"/>
      <c r="AIR623" s="263"/>
      <c r="AIS623" s="263"/>
      <c r="AIT623" s="263"/>
      <c r="AIU623" s="263"/>
      <c r="AIV623" s="263"/>
      <c r="AIW623" s="263"/>
      <c r="AIX623" s="263"/>
      <c r="AIY623" s="263"/>
      <c r="AIZ623" s="263"/>
      <c r="AJA623" s="263"/>
      <c r="AJB623" s="263"/>
      <c r="AJC623" s="263"/>
      <c r="AJD623" s="263"/>
      <c r="AJE623" s="263"/>
      <c r="AJF623" s="263"/>
      <c r="AJG623" s="263"/>
      <c r="AJH623" s="263"/>
      <c r="AJI623" s="263"/>
      <c r="AJJ623" s="263"/>
      <c r="AJK623" s="263"/>
      <c r="AJL623" s="263"/>
      <c r="AJM623" s="263"/>
      <c r="AJN623" s="263"/>
      <c r="AJO623" s="263"/>
      <c r="AJP623" s="263"/>
      <c r="AJQ623" s="263"/>
      <c r="AJR623" s="263"/>
      <c r="AJS623" s="263"/>
      <c r="AJT623" s="263"/>
      <c r="AJU623" s="263"/>
      <c r="AJV623" s="263"/>
      <c r="AJW623" s="263"/>
      <c r="AJX623" s="263"/>
      <c r="AJY623" s="263"/>
      <c r="AJZ623" s="263"/>
      <c r="AKA623" s="263"/>
      <c r="AKB623" s="263"/>
      <c r="AKC623" s="263"/>
      <c r="AKD623" s="263"/>
      <c r="AKE623" s="263"/>
      <c r="AKF623" s="263"/>
      <c r="AKG623" s="263"/>
      <c r="AKH623" s="263"/>
      <c r="AKI623" s="263"/>
      <c r="AKJ623" s="263"/>
      <c r="AKK623" s="263"/>
      <c r="AKL623" s="263"/>
      <c r="AKM623" s="263"/>
      <c r="AKN623" s="263"/>
      <c r="AKO623" s="263"/>
      <c r="AKP623" s="263"/>
      <c r="AKQ623" s="263"/>
      <c r="AKR623" s="263"/>
      <c r="AKS623" s="263"/>
      <c r="AKT623" s="263"/>
      <c r="AKU623" s="263"/>
      <c r="AKV623" s="263"/>
      <c r="AKW623" s="263"/>
      <c r="AKX623" s="263"/>
      <c r="AKY623" s="263"/>
      <c r="AKZ623" s="263"/>
      <c r="ALA623" s="263"/>
      <c r="ALB623" s="263"/>
      <c r="ALC623" s="263"/>
      <c r="ALD623" s="263"/>
      <c r="ALE623" s="263"/>
      <c r="ALF623" s="263"/>
      <c r="ALG623" s="263"/>
      <c r="ALH623" s="263"/>
      <c r="ALI623" s="263"/>
      <c r="ALJ623" s="263"/>
      <c r="ALK623" s="263"/>
      <c r="ALL623" s="263"/>
      <c r="ALM623" s="263"/>
      <c r="ALN623" s="263"/>
      <c r="ALO623" s="263"/>
      <c r="ALP623" s="263"/>
      <c r="ALQ623" s="263"/>
      <c r="ALR623" s="263"/>
      <c r="ALS623" s="263"/>
      <c r="ALT623" s="263"/>
      <c r="ALU623" s="263"/>
      <c r="ALV623" s="263"/>
      <c r="ALW623" s="263"/>
      <c r="ALX623" s="263"/>
      <c r="ALY623" s="263"/>
      <c r="ALZ623" s="263"/>
      <c r="AMA623" s="263"/>
      <c r="AMB623" s="263"/>
      <c r="AMC623" s="263"/>
      <c r="AMD623" s="263"/>
      <c r="AME623" s="263"/>
      <c r="AMF623" s="263"/>
      <c r="AMG623" s="263"/>
      <c r="AMH623" s="263"/>
      <c r="AMI623" s="263"/>
      <c r="AMJ623" s="263"/>
      <c r="AMK623" s="263"/>
      <c r="AML623" s="263"/>
      <c r="AMM623" s="263"/>
      <c r="AMN623" s="263"/>
      <c r="AMO623" s="263"/>
      <c r="AMP623" s="263"/>
      <c r="AMQ623" s="263"/>
      <c r="AMR623" s="263"/>
      <c r="AMS623" s="263"/>
      <c r="AMT623" s="263"/>
      <c r="AMU623" s="263"/>
      <c r="AMV623" s="263"/>
      <c r="AMW623" s="263"/>
      <c r="AMX623" s="263"/>
      <c r="AMY623" s="263"/>
      <c r="AMZ623" s="263"/>
      <c r="ANA623" s="263"/>
      <c r="ANB623" s="263"/>
      <c r="ANC623" s="263"/>
      <c r="AND623" s="263"/>
      <c r="ANE623" s="263"/>
      <c r="ANF623" s="263"/>
      <c r="ANG623" s="263"/>
      <c r="ANH623" s="263"/>
      <c r="ANI623" s="263"/>
      <c r="ANJ623" s="263"/>
      <c r="ANK623" s="263"/>
      <c r="ANL623" s="263"/>
      <c r="ANM623" s="263"/>
      <c r="ANN623" s="263"/>
      <c r="ANO623" s="263"/>
      <c r="ANP623" s="263"/>
      <c r="ANQ623" s="263"/>
      <c r="ANR623" s="263"/>
      <c r="ANS623" s="263"/>
      <c r="ANT623" s="263"/>
      <c r="ANU623" s="263"/>
      <c r="ANV623" s="263"/>
      <c r="ANW623" s="263"/>
      <c r="ANX623" s="263"/>
      <c r="ANY623" s="263"/>
      <c r="ANZ623" s="263"/>
      <c r="AOA623" s="263"/>
      <c r="AOB623" s="263"/>
      <c r="AOC623" s="263"/>
      <c r="AOD623" s="263"/>
      <c r="AOE623" s="263"/>
      <c r="AOF623" s="263"/>
      <c r="AOG623" s="263"/>
      <c r="AOH623" s="263"/>
      <c r="AOI623" s="263"/>
      <c r="AOJ623" s="263"/>
      <c r="AOK623" s="263"/>
      <c r="AOL623" s="263"/>
      <c r="AOM623" s="263"/>
      <c r="AON623" s="263"/>
      <c r="AOO623" s="263"/>
      <c r="AOP623" s="263"/>
      <c r="AOQ623" s="263"/>
      <c r="AOR623" s="263"/>
      <c r="AOS623" s="263"/>
      <c r="AOT623" s="263"/>
      <c r="AOU623" s="263"/>
    </row>
    <row r="624" spans="1:1087" s="264" customFormat="1">
      <c r="A624" s="332"/>
      <c r="B624" s="328"/>
      <c r="C624" s="292"/>
      <c r="D624" s="292"/>
      <c r="E624" s="292"/>
      <c r="F624" s="333"/>
      <c r="G624" s="334"/>
      <c r="H624" s="334"/>
      <c r="I624" s="335"/>
      <c r="J624" s="292"/>
      <c r="K624" s="336"/>
      <c r="L624" s="292"/>
      <c r="N624" s="263"/>
      <c r="O624" s="263"/>
      <c r="P624" s="263"/>
      <c r="Q624" s="263"/>
      <c r="R624" s="263"/>
      <c r="S624" s="263"/>
      <c r="T624" s="263"/>
      <c r="U624" s="263"/>
      <c r="V624" s="263"/>
      <c r="W624" s="263"/>
      <c r="X624" s="263"/>
      <c r="Y624" s="263"/>
      <c r="Z624" s="263"/>
      <c r="AA624" s="263"/>
      <c r="AB624" s="263"/>
      <c r="AC624" s="263"/>
      <c r="AD624" s="263"/>
      <c r="AE624" s="263"/>
      <c r="AF624" s="263"/>
      <c r="AG624" s="263"/>
      <c r="AH624" s="263"/>
      <c r="AI624" s="263"/>
      <c r="AJ624" s="263"/>
      <c r="AK624" s="263"/>
      <c r="AL624" s="263"/>
      <c r="AM624" s="263"/>
      <c r="AN624" s="263"/>
      <c r="AO624" s="263"/>
      <c r="AP624" s="263"/>
      <c r="AQ624" s="263"/>
      <c r="AR624" s="263"/>
      <c r="AS624" s="263"/>
      <c r="AT624" s="263"/>
      <c r="AU624" s="263"/>
      <c r="AV624" s="263"/>
      <c r="AW624" s="263"/>
      <c r="AX624" s="263"/>
      <c r="AY624" s="263"/>
      <c r="AZ624" s="263"/>
      <c r="BA624" s="263"/>
      <c r="BB624" s="263"/>
      <c r="BC624" s="263"/>
      <c r="BD624" s="263"/>
      <c r="BE624" s="263"/>
      <c r="BF624" s="263"/>
      <c r="BG624" s="263"/>
      <c r="BH624" s="263"/>
      <c r="BI624" s="263"/>
      <c r="BJ624" s="263"/>
      <c r="BK624" s="263"/>
      <c r="BL624" s="263"/>
      <c r="BM624" s="263"/>
      <c r="BN624" s="263"/>
      <c r="BO624" s="263"/>
      <c r="BP624" s="263"/>
      <c r="BQ624" s="263"/>
      <c r="BR624" s="263"/>
      <c r="BS624" s="263"/>
      <c r="BT624" s="263"/>
      <c r="BU624" s="263"/>
      <c r="BV624" s="263"/>
      <c r="BW624" s="263"/>
      <c r="BX624" s="263"/>
      <c r="BY624" s="263"/>
      <c r="BZ624" s="263"/>
      <c r="CA624" s="263"/>
      <c r="CB624" s="263"/>
      <c r="CC624" s="263"/>
      <c r="CD624" s="263"/>
      <c r="CE624" s="263"/>
      <c r="CF624" s="263"/>
      <c r="CG624" s="263"/>
      <c r="CH624" s="263"/>
      <c r="CI624" s="263"/>
      <c r="CJ624" s="263"/>
      <c r="CK624" s="263"/>
      <c r="CL624" s="263"/>
      <c r="CM624" s="263"/>
      <c r="CN624" s="263"/>
      <c r="CO624" s="263"/>
      <c r="CP624" s="263"/>
      <c r="CQ624" s="263"/>
      <c r="CR624" s="263"/>
      <c r="CS624" s="263"/>
      <c r="CT624" s="263"/>
      <c r="CU624" s="263"/>
      <c r="CV624" s="263"/>
      <c r="CW624" s="263"/>
      <c r="CX624" s="263"/>
      <c r="CY624" s="263"/>
      <c r="CZ624" s="263"/>
      <c r="DA624" s="263"/>
      <c r="DB624" s="263"/>
      <c r="DC624" s="263"/>
      <c r="DD624" s="263"/>
      <c r="DE624" s="263"/>
      <c r="DF624" s="263"/>
      <c r="DG624" s="263"/>
      <c r="DH624" s="263"/>
      <c r="DI624" s="263"/>
      <c r="DJ624" s="263"/>
      <c r="DK624" s="263"/>
      <c r="DL624" s="263"/>
      <c r="DM624" s="263"/>
      <c r="DN624" s="263"/>
      <c r="DO624" s="263"/>
      <c r="DP624" s="263"/>
      <c r="DQ624" s="263"/>
      <c r="DR624" s="263"/>
      <c r="DS624" s="263"/>
      <c r="DT624" s="263"/>
      <c r="DU624" s="263"/>
      <c r="DV624" s="263"/>
      <c r="DW624" s="263"/>
      <c r="DX624" s="263"/>
      <c r="DY624" s="263"/>
      <c r="DZ624" s="263"/>
      <c r="EA624" s="263"/>
      <c r="EB624" s="263"/>
      <c r="EC624" s="263"/>
      <c r="ED624" s="263"/>
      <c r="EE624" s="263"/>
      <c r="EF624" s="263"/>
      <c r="EG624" s="263"/>
      <c r="EH624" s="263"/>
      <c r="EI624" s="263"/>
      <c r="EJ624" s="263"/>
      <c r="EK624" s="263"/>
      <c r="EL624" s="263"/>
      <c r="EM624" s="263"/>
      <c r="EN624" s="263"/>
      <c r="EO624" s="263"/>
      <c r="EP624" s="263"/>
      <c r="EQ624" s="263"/>
      <c r="ER624" s="263"/>
      <c r="ES624" s="263"/>
      <c r="ET624" s="263"/>
      <c r="EU624" s="263"/>
      <c r="EV624" s="263"/>
      <c r="EW624" s="263"/>
      <c r="EX624" s="263"/>
      <c r="EY624" s="263"/>
      <c r="EZ624" s="263"/>
      <c r="FA624" s="263"/>
      <c r="FB624" s="263"/>
      <c r="FC624" s="263"/>
      <c r="FD624" s="263"/>
      <c r="FE624" s="263"/>
      <c r="FF624" s="263"/>
      <c r="FG624" s="263"/>
      <c r="FH624" s="263"/>
      <c r="FI624" s="263"/>
      <c r="FJ624" s="263"/>
      <c r="FK624" s="263"/>
      <c r="FL624" s="263"/>
      <c r="FM624" s="263"/>
      <c r="FN624" s="263"/>
      <c r="FO624" s="263"/>
      <c r="FP624" s="263"/>
      <c r="FQ624" s="263"/>
      <c r="FR624" s="263"/>
      <c r="FS624" s="263"/>
      <c r="FT624" s="263"/>
      <c r="FU624" s="263"/>
      <c r="FV624" s="263"/>
      <c r="FW624" s="263"/>
      <c r="FX624" s="263"/>
      <c r="FY624" s="263"/>
      <c r="FZ624" s="263"/>
      <c r="GA624" s="263"/>
      <c r="GB624" s="263"/>
      <c r="GC624" s="263"/>
      <c r="GD624" s="263"/>
      <c r="GE624" s="263"/>
      <c r="GF624" s="263"/>
      <c r="GG624" s="263"/>
      <c r="GH624" s="263"/>
      <c r="GI624" s="263"/>
      <c r="GJ624" s="263"/>
      <c r="GK624" s="263"/>
      <c r="GL624" s="263"/>
      <c r="GM624" s="263"/>
      <c r="GN624" s="263"/>
      <c r="GO624" s="263"/>
      <c r="GP624" s="263"/>
      <c r="GQ624" s="263"/>
      <c r="GR624" s="263"/>
      <c r="GS624" s="263"/>
      <c r="GT624" s="263"/>
      <c r="GU624" s="263"/>
      <c r="GV624" s="263"/>
      <c r="GW624" s="263"/>
      <c r="GX624" s="263"/>
      <c r="GY624" s="263"/>
      <c r="GZ624" s="263"/>
      <c r="HA624" s="263"/>
      <c r="HB624" s="263"/>
      <c r="HC624" s="263"/>
      <c r="HD624" s="263"/>
      <c r="HE624" s="263"/>
      <c r="HF624" s="263"/>
      <c r="HG624" s="263"/>
      <c r="HH624" s="263"/>
      <c r="HI624" s="263"/>
      <c r="HJ624" s="263"/>
      <c r="HK624" s="263"/>
      <c r="HL624" s="263"/>
      <c r="HM624" s="263"/>
      <c r="HN624" s="263"/>
      <c r="HO624" s="263"/>
      <c r="HP624" s="263"/>
      <c r="HQ624" s="263"/>
      <c r="HR624" s="263"/>
      <c r="HS624" s="263"/>
      <c r="HT624" s="263"/>
      <c r="HU624" s="263"/>
      <c r="HV624" s="263"/>
      <c r="HW624" s="263"/>
      <c r="HX624" s="263"/>
      <c r="HY624" s="263"/>
      <c r="HZ624" s="263"/>
      <c r="IA624" s="263"/>
      <c r="IB624" s="263"/>
      <c r="IC624" s="263"/>
      <c r="ID624" s="263"/>
      <c r="IE624" s="263"/>
      <c r="IF624" s="263"/>
      <c r="IG624" s="263"/>
      <c r="IH624" s="263"/>
      <c r="II624" s="263"/>
      <c r="IJ624" s="263"/>
      <c r="IK624" s="263"/>
      <c r="IL624" s="263"/>
      <c r="IM624" s="263"/>
      <c r="IN624" s="263"/>
      <c r="IO624" s="263"/>
      <c r="IP624" s="263"/>
      <c r="IQ624" s="263"/>
      <c r="IR624" s="263"/>
      <c r="IS624" s="263"/>
      <c r="IT624" s="263"/>
      <c r="IU624" s="263"/>
      <c r="IV624" s="263"/>
      <c r="IW624" s="263"/>
      <c r="IX624" s="263"/>
      <c r="IY624" s="263"/>
      <c r="IZ624" s="263"/>
      <c r="JA624" s="263"/>
      <c r="JB624" s="263"/>
      <c r="JC624" s="263"/>
      <c r="JD624" s="263"/>
      <c r="JE624" s="263"/>
      <c r="JF624" s="263"/>
      <c r="JG624" s="263"/>
      <c r="JH624" s="263"/>
      <c r="JI624" s="263"/>
      <c r="JJ624" s="263"/>
      <c r="JK624" s="263"/>
      <c r="JL624" s="263"/>
      <c r="JM624" s="263"/>
      <c r="JN624" s="263"/>
      <c r="JO624" s="263"/>
      <c r="JP624" s="263"/>
      <c r="JQ624" s="263"/>
      <c r="JR624" s="263"/>
      <c r="JS624" s="263"/>
      <c r="JT624" s="263"/>
      <c r="JU624" s="263"/>
      <c r="JV624" s="263"/>
      <c r="JW624" s="263"/>
      <c r="JX624" s="263"/>
      <c r="JY624" s="263"/>
      <c r="JZ624" s="263"/>
      <c r="KA624" s="263"/>
      <c r="KB624" s="263"/>
      <c r="KC624" s="263"/>
      <c r="KD624" s="263"/>
      <c r="KE624" s="263"/>
      <c r="KF624" s="263"/>
      <c r="KG624" s="263"/>
      <c r="KH624" s="263"/>
      <c r="KI624" s="263"/>
      <c r="KJ624" s="263"/>
      <c r="KK624" s="263"/>
      <c r="KL624" s="263"/>
      <c r="KM624" s="263"/>
      <c r="KN624" s="263"/>
      <c r="KO624" s="263"/>
      <c r="KP624" s="263"/>
      <c r="KQ624" s="263"/>
      <c r="KR624" s="263"/>
      <c r="KS624" s="263"/>
      <c r="KT624" s="263"/>
      <c r="KU624" s="263"/>
      <c r="KV624" s="263"/>
      <c r="KW624" s="263"/>
      <c r="KX624" s="263"/>
      <c r="KY624" s="263"/>
      <c r="KZ624" s="263"/>
      <c r="LA624" s="263"/>
      <c r="LB624" s="263"/>
      <c r="LC624" s="263"/>
      <c r="LD624" s="263"/>
      <c r="LE624" s="263"/>
      <c r="LF624" s="263"/>
      <c r="LG624" s="263"/>
      <c r="LH624" s="263"/>
      <c r="LI624" s="263"/>
      <c r="LJ624" s="263"/>
      <c r="LK624" s="263"/>
      <c r="LL624" s="263"/>
      <c r="LM624" s="263"/>
      <c r="LN624" s="263"/>
      <c r="LO624" s="263"/>
      <c r="LP624" s="263"/>
      <c r="LQ624" s="263"/>
      <c r="LR624" s="263"/>
      <c r="LS624" s="263"/>
      <c r="LT624" s="263"/>
      <c r="LU624" s="263"/>
      <c r="LV624" s="263"/>
      <c r="LW624" s="263"/>
      <c r="LX624" s="263"/>
      <c r="LY624" s="263"/>
      <c r="LZ624" s="263"/>
      <c r="MA624" s="263"/>
      <c r="MB624" s="263"/>
      <c r="MC624" s="263"/>
      <c r="MD624" s="263"/>
      <c r="ME624" s="263"/>
      <c r="MF624" s="263"/>
      <c r="MG624" s="263"/>
      <c r="MH624" s="263"/>
      <c r="MI624" s="263"/>
      <c r="MJ624" s="263"/>
      <c r="MK624" s="263"/>
      <c r="ML624" s="263"/>
      <c r="MM624" s="263"/>
      <c r="MN624" s="263"/>
      <c r="MO624" s="263"/>
      <c r="MP624" s="263"/>
      <c r="MQ624" s="263"/>
      <c r="MR624" s="263"/>
      <c r="MS624" s="263"/>
      <c r="MT624" s="263"/>
      <c r="MU624" s="263"/>
      <c r="MV624" s="263"/>
      <c r="MW624" s="263"/>
      <c r="MX624" s="263"/>
      <c r="MY624" s="263"/>
      <c r="MZ624" s="263"/>
      <c r="NA624" s="263"/>
      <c r="NB624" s="263"/>
      <c r="NC624" s="263"/>
      <c r="ND624" s="263"/>
      <c r="NE624" s="263"/>
      <c r="NF624" s="263"/>
      <c r="NG624" s="263"/>
      <c r="NH624" s="263"/>
      <c r="NI624" s="263"/>
      <c r="NJ624" s="263"/>
      <c r="NK624" s="263"/>
      <c r="NL624" s="263"/>
      <c r="NM624" s="263"/>
      <c r="NN624" s="263"/>
      <c r="NO624" s="263"/>
      <c r="NP624" s="263"/>
      <c r="NQ624" s="263"/>
      <c r="NR624" s="263"/>
      <c r="NS624" s="263"/>
      <c r="NT624" s="263"/>
      <c r="NU624" s="263"/>
      <c r="NV624" s="263"/>
      <c r="NW624" s="263"/>
      <c r="NX624" s="263"/>
      <c r="NY624" s="263"/>
      <c r="NZ624" s="263"/>
      <c r="OA624" s="263"/>
      <c r="OB624" s="263"/>
      <c r="OC624" s="263"/>
      <c r="OD624" s="263"/>
      <c r="OE624" s="263"/>
      <c r="OF624" s="263"/>
      <c r="OG624" s="263"/>
      <c r="OH624" s="263"/>
      <c r="OI624" s="263"/>
      <c r="OJ624" s="263"/>
      <c r="OK624" s="263"/>
      <c r="OL624" s="263"/>
      <c r="OM624" s="263"/>
      <c r="ON624" s="263"/>
      <c r="OO624" s="263"/>
      <c r="OP624" s="263"/>
      <c r="OQ624" s="263"/>
      <c r="OR624" s="263"/>
      <c r="OS624" s="263"/>
      <c r="OT624" s="263"/>
      <c r="OU624" s="263"/>
      <c r="OV624" s="263"/>
      <c r="OW624" s="263"/>
      <c r="OX624" s="263"/>
      <c r="OY624" s="263"/>
      <c r="OZ624" s="263"/>
      <c r="PA624" s="263"/>
      <c r="PB624" s="263"/>
      <c r="PC624" s="263"/>
      <c r="PD624" s="263"/>
      <c r="PE624" s="263"/>
      <c r="PF624" s="263"/>
      <c r="PG624" s="263"/>
      <c r="PH624" s="263"/>
      <c r="PI624" s="263"/>
      <c r="PJ624" s="263"/>
      <c r="PK624" s="263"/>
      <c r="PL624" s="263"/>
      <c r="PM624" s="263"/>
      <c r="PN624" s="263"/>
      <c r="PO624" s="263"/>
      <c r="PP624" s="263"/>
      <c r="PQ624" s="263"/>
      <c r="PR624" s="263"/>
      <c r="PS624" s="263"/>
      <c r="PT624" s="263"/>
      <c r="PU624" s="263"/>
      <c r="PV624" s="263"/>
      <c r="PW624" s="263"/>
      <c r="PX624" s="263"/>
      <c r="PY624" s="263"/>
      <c r="PZ624" s="263"/>
      <c r="QA624" s="263"/>
      <c r="QB624" s="263"/>
      <c r="QC624" s="263"/>
      <c r="QD624" s="263"/>
      <c r="QE624" s="263"/>
      <c r="QF624" s="263"/>
      <c r="QG624" s="263"/>
      <c r="QH624" s="263"/>
      <c r="QI624" s="263"/>
      <c r="QJ624" s="263"/>
      <c r="QK624" s="263"/>
      <c r="QL624" s="263"/>
      <c r="QM624" s="263"/>
      <c r="QN624" s="263"/>
      <c r="QO624" s="263"/>
      <c r="QP624" s="263"/>
      <c r="QQ624" s="263"/>
      <c r="QR624" s="263"/>
      <c r="QS624" s="263"/>
      <c r="QT624" s="263"/>
      <c r="QU624" s="263"/>
      <c r="QV624" s="263"/>
      <c r="QW624" s="263"/>
      <c r="QX624" s="263"/>
      <c r="QY624" s="263"/>
      <c r="QZ624" s="263"/>
      <c r="RA624" s="263"/>
      <c r="RB624" s="263"/>
      <c r="RC624" s="263"/>
      <c r="RD624" s="263"/>
      <c r="RE624" s="263"/>
      <c r="RF624" s="263"/>
      <c r="RG624" s="263"/>
      <c r="RH624" s="263"/>
      <c r="RI624" s="263"/>
      <c r="RJ624" s="263"/>
      <c r="RK624" s="263"/>
      <c r="RL624" s="263"/>
      <c r="RM624" s="263"/>
      <c r="RN624" s="263"/>
      <c r="RO624" s="263"/>
      <c r="RP624" s="263"/>
      <c r="RQ624" s="263"/>
      <c r="RR624" s="263"/>
      <c r="RS624" s="263"/>
      <c r="RT624" s="263"/>
      <c r="RU624" s="263"/>
      <c r="RV624" s="263"/>
      <c r="RW624" s="263"/>
      <c r="RX624" s="263"/>
      <c r="RY624" s="263"/>
      <c r="RZ624" s="263"/>
      <c r="SA624" s="263"/>
      <c r="SB624" s="263"/>
      <c r="SC624" s="263"/>
      <c r="SD624" s="263"/>
      <c r="SE624" s="263"/>
      <c r="SF624" s="263"/>
      <c r="SG624" s="263"/>
      <c r="SH624" s="263"/>
      <c r="SI624" s="263"/>
      <c r="SJ624" s="263"/>
      <c r="SK624" s="263"/>
      <c r="SL624" s="263"/>
      <c r="SM624" s="263"/>
      <c r="SN624" s="263"/>
      <c r="SO624" s="263"/>
      <c r="SP624" s="263"/>
      <c r="SQ624" s="263"/>
      <c r="SR624" s="263"/>
      <c r="SS624" s="263"/>
      <c r="ST624" s="263"/>
      <c r="SU624" s="263"/>
      <c r="SV624" s="263"/>
      <c r="SW624" s="263"/>
      <c r="SX624" s="263"/>
      <c r="SY624" s="263"/>
      <c r="SZ624" s="263"/>
      <c r="TA624" s="263"/>
      <c r="TB624" s="263"/>
      <c r="TC624" s="263"/>
      <c r="TD624" s="263"/>
      <c r="TE624" s="263"/>
      <c r="TF624" s="263"/>
      <c r="TG624" s="263"/>
      <c r="TH624" s="263"/>
      <c r="TI624" s="263"/>
      <c r="TJ624" s="263"/>
      <c r="TK624" s="263"/>
      <c r="TL624" s="263"/>
      <c r="TM624" s="263"/>
      <c r="TN624" s="263"/>
      <c r="TO624" s="263"/>
      <c r="TP624" s="263"/>
      <c r="TQ624" s="263"/>
      <c r="TR624" s="263"/>
      <c r="TS624" s="263"/>
      <c r="TT624" s="263"/>
      <c r="TU624" s="263"/>
      <c r="TV624" s="263"/>
      <c r="TW624" s="263"/>
      <c r="TX624" s="263"/>
      <c r="TY624" s="263"/>
      <c r="TZ624" s="263"/>
      <c r="UA624" s="263"/>
      <c r="UB624" s="263"/>
      <c r="UC624" s="263"/>
      <c r="UD624" s="263"/>
      <c r="UE624" s="263"/>
      <c r="UF624" s="263"/>
      <c r="UG624" s="263"/>
      <c r="UH624" s="263"/>
      <c r="UI624" s="263"/>
      <c r="UJ624" s="263"/>
      <c r="UK624" s="263"/>
      <c r="UL624" s="263"/>
      <c r="UM624" s="263"/>
      <c r="UN624" s="263"/>
      <c r="UO624" s="263"/>
      <c r="UP624" s="263"/>
      <c r="UQ624" s="263"/>
      <c r="UR624" s="263"/>
      <c r="US624" s="263"/>
      <c r="UT624" s="263"/>
      <c r="UU624" s="263"/>
      <c r="UV624" s="263"/>
      <c r="UW624" s="263"/>
      <c r="UX624" s="263"/>
      <c r="UY624" s="263"/>
      <c r="UZ624" s="263"/>
      <c r="VA624" s="263"/>
      <c r="VB624" s="263"/>
      <c r="VC624" s="263"/>
      <c r="VD624" s="263"/>
      <c r="VE624" s="263"/>
      <c r="VF624" s="263"/>
      <c r="VG624" s="263"/>
      <c r="VH624" s="263"/>
      <c r="VI624" s="263"/>
      <c r="VJ624" s="263"/>
      <c r="VK624" s="263"/>
      <c r="VL624" s="263"/>
      <c r="VM624" s="263"/>
      <c r="VN624" s="263"/>
      <c r="VO624" s="263"/>
      <c r="VP624" s="263"/>
      <c r="VQ624" s="263"/>
      <c r="VR624" s="263"/>
      <c r="VS624" s="263"/>
      <c r="VT624" s="263"/>
      <c r="VU624" s="263"/>
      <c r="VV624" s="263"/>
      <c r="VW624" s="263"/>
      <c r="VX624" s="263"/>
      <c r="VY624" s="263"/>
      <c r="VZ624" s="263"/>
      <c r="WA624" s="263"/>
      <c r="WB624" s="263"/>
      <c r="WC624" s="263"/>
      <c r="WD624" s="263"/>
      <c r="WE624" s="263"/>
      <c r="WF624" s="263"/>
      <c r="WG624" s="263"/>
      <c r="WH624" s="263"/>
      <c r="WI624" s="263"/>
      <c r="WJ624" s="263"/>
      <c r="WK624" s="263"/>
      <c r="WL624" s="263"/>
      <c r="WM624" s="263"/>
      <c r="WN624" s="263"/>
      <c r="WO624" s="263"/>
      <c r="WP624" s="263"/>
      <c r="WQ624" s="263"/>
      <c r="WR624" s="263"/>
      <c r="WS624" s="263"/>
      <c r="WT624" s="263"/>
      <c r="WU624" s="263"/>
      <c r="WV624" s="263"/>
      <c r="WW624" s="263"/>
      <c r="WX624" s="263"/>
      <c r="WY624" s="263"/>
      <c r="WZ624" s="263"/>
      <c r="XA624" s="263"/>
      <c r="XB624" s="263"/>
      <c r="XC624" s="263"/>
      <c r="XD624" s="263"/>
      <c r="XE624" s="263"/>
      <c r="XF624" s="263"/>
      <c r="XG624" s="263"/>
      <c r="XH624" s="263"/>
      <c r="XI624" s="263"/>
      <c r="XJ624" s="263"/>
      <c r="XK624" s="263"/>
      <c r="XL624" s="263"/>
      <c r="XM624" s="263"/>
      <c r="XN624" s="263"/>
      <c r="XO624" s="263"/>
      <c r="XP624" s="263"/>
      <c r="XQ624" s="263"/>
      <c r="XR624" s="263"/>
      <c r="XS624" s="263"/>
      <c r="XT624" s="263"/>
      <c r="XU624" s="263"/>
      <c r="XV624" s="263"/>
      <c r="XW624" s="263"/>
      <c r="XX624" s="263"/>
      <c r="XY624" s="263"/>
      <c r="XZ624" s="263"/>
      <c r="YA624" s="263"/>
      <c r="YB624" s="263"/>
      <c r="YC624" s="263"/>
      <c r="YD624" s="263"/>
      <c r="YE624" s="263"/>
      <c r="YF624" s="263"/>
      <c r="YG624" s="263"/>
      <c r="YH624" s="263"/>
      <c r="YI624" s="263"/>
      <c r="YJ624" s="263"/>
      <c r="YK624" s="263"/>
      <c r="YL624" s="263"/>
      <c r="YM624" s="263"/>
      <c r="YN624" s="263"/>
      <c r="YO624" s="263"/>
      <c r="YP624" s="263"/>
      <c r="YQ624" s="263"/>
      <c r="YR624" s="263"/>
      <c r="YS624" s="263"/>
      <c r="YT624" s="263"/>
      <c r="YU624" s="263"/>
      <c r="YV624" s="263"/>
      <c r="YW624" s="263"/>
      <c r="YX624" s="263"/>
      <c r="YY624" s="263"/>
      <c r="YZ624" s="263"/>
      <c r="ZA624" s="263"/>
      <c r="ZB624" s="263"/>
      <c r="ZC624" s="263"/>
      <c r="ZD624" s="263"/>
      <c r="ZE624" s="263"/>
      <c r="ZF624" s="263"/>
      <c r="ZG624" s="263"/>
      <c r="ZH624" s="263"/>
      <c r="ZI624" s="263"/>
      <c r="ZJ624" s="263"/>
      <c r="ZK624" s="263"/>
      <c r="ZL624" s="263"/>
      <c r="ZM624" s="263"/>
      <c r="ZN624" s="263"/>
      <c r="ZO624" s="263"/>
      <c r="ZP624" s="263"/>
      <c r="ZQ624" s="263"/>
      <c r="ZR624" s="263"/>
      <c r="ZS624" s="263"/>
      <c r="ZT624" s="263"/>
      <c r="ZU624" s="263"/>
      <c r="ZV624" s="263"/>
      <c r="ZW624" s="263"/>
      <c r="ZX624" s="263"/>
      <c r="ZY624" s="263"/>
      <c r="ZZ624" s="263"/>
      <c r="AAA624" s="263"/>
      <c r="AAB624" s="263"/>
      <c r="AAC624" s="263"/>
      <c r="AAD624" s="263"/>
      <c r="AAE624" s="263"/>
      <c r="AAF624" s="263"/>
      <c r="AAG624" s="263"/>
      <c r="AAH624" s="263"/>
      <c r="AAI624" s="263"/>
      <c r="AAJ624" s="263"/>
      <c r="AAK624" s="263"/>
      <c r="AAL624" s="263"/>
      <c r="AAM624" s="263"/>
      <c r="AAN624" s="263"/>
      <c r="AAO624" s="263"/>
      <c r="AAP624" s="263"/>
      <c r="AAQ624" s="263"/>
      <c r="AAR624" s="263"/>
      <c r="AAS624" s="263"/>
      <c r="AAT624" s="263"/>
      <c r="AAU624" s="263"/>
      <c r="AAV624" s="263"/>
      <c r="AAW624" s="263"/>
      <c r="AAX624" s="263"/>
      <c r="AAY624" s="263"/>
      <c r="AAZ624" s="263"/>
      <c r="ABA624" s="263"/>
      <c r="ABB624" s="263"/>
      <c r="ABC624" s="263"/>
      <c r="ABD624" s="263"/>
      <c r="ABE624" s="263"/>
      <c r="ABF624" s="263"/>
      <c r="ABG624" s="263"/>
      <c r="ABH624" s="263"/>
      <c r="ABI624" s="263"/>
      <c r="ABJ624" s="263"/>
      <c r="ABK624" s="263"/>
      <c r="ABL624" s="263"/>
      <c r="ABM624" s="263"/>
      <c r="ABN624" s="263"/>
      <c r="ABO624" s="263"/>
      <c r="ABP624" s="263"/>
      <c r="ABQ624" s="263"/>
      <c r="ABR624" s="263"/>
      <c r="ABS624" s="263"/>
      <c r="ABT624" s="263"/>
      <c r="ABU624" s="263"/>
      <c r="ABV624" s="263"/>
      <c r="ABW624" s="263"/>
      <c r="ABX624" s="263"/>
      <c r="ABY624" s="263"/>
      <c r="ABZ624" s="263"/>
      <c r="ACA624" s="263"/>
      <c r="ACB624" s="263"/>
      <c r="ACC624" s="263"/>
      <c r="ACD624" s="263"/>
      <c r="ACE624" s="263"/>
      <c r="ACF624" s="263"/>
      <c r="ACG624" s="263"/>
      <c r="ACH624" s="263"/>
      <c r="ACI624" s="263"/>
      <c r="ACJ624" s="263"/>
      <c r="ACK624" s="263"/>
      <c r="ACL624" s="263"/>
      <c r="ACM624" s="263"/>
      <c r="ACN624" s="263"/>
      <c r="ACO624" s="263"/>
      <c r="ACP624" s="263"/>
      <c r="ACQ624" s="263"/>
      <c r="ACR624" s="263"/>
      <c r="ACS624" s="263"/>
      <c r="ACT624" s="263"/>
      <c r="ACU624" s="263"/>
      <c r="ACV624" s="263"/>
      <c r="ACW624" s="263"/>
      <c r="ACX624" s="263"/>
      <c r="ACY624" s="263"/>
      <c r="ACZ624" s="263"/>
      <c r="ADA624" s="263"/>
      <c r="ADB624" s="263"/>
      <c r="ADC624" s="263"/>
      <c r="ADD624" s="263"/>
      <c r="ADE624" s="263"/>
      <c r="ADF624" s="263"/>
      <c r="ADG624" s="263"/>
      <c r="ADH624" s="263"/>
      <c r="ADI624" s="263"/>
      <c r="ADJ624" s="263"/>
      <c r="ADK624" s="263"/>
      <c r="ADL624" s="263"/>
      <c r="ADM624" s="263"/>
      <c r="ADN624" s="263"/>
      <c r="ADO624" s="263"/>
      <c r="ADP624" s="263"/>
      <c r="ADQ624" s="263"/>
      <c r="ADR624" s="263"/>
      <c r="ADS624" s="263"/>
      <c r="ADT624" s="263"/>
      <c r="ADU624" s="263"/>
      <c r="ADV624" s="263"/>
      <c r="ADW624" s="263"/>
      <c r="ADX624" s="263"/>
      <c r="ADY624" s="263"/>
      <c r="ADZ624" s="263"/>
      <c r="AEA624" s="263"/>
      <c r="AEB624" s="263"/>
      <c r="AEC624" s="263"/>
      <c r="AED624" s="263"/>
      <c r="AEE624" s="263"/>
      <c r="AEF624" s="263"/>
      <c r="AEG624" s="263"/>
      <c r="AEH624" s="263"/>
      <c r="AEI624" s="263"/>
      <c r="AEJ624" s="263"/>
      <c r="AEK624" s="263"/>
      <c r="AEL624" s="263"/>
      <c r="AEM624" s="263"/>
      <c r="AEN624" s="263"/>
      <c r="AEO624" s="263"/>
      <c r="AEP624" s="263"/>
      <c r="AEQ624" s="263"/>
      <c r="AER624" s="263"/>
      <c r="AES624" s="263"/>
      <c r="AET624" s="263"/>
      <c r="AEU624" s="263"/>
      <c r="AEV624" s="263"/>
      <c r="AEW624" s="263"/>
      <c r="AEX624" s="263"/>
      <c r="AEY624" s="263"/>
      <c r="AEZ624" s="263"/>
      <c r="AFA624" s="263"/>
      <c r="AFB624" s="263"/>
      <c r="AFC624" s="263"/>
      <c r="AFD624" s="263"/>
      <c r="AFE624" s="263"/>
      <c r="AFF624" s="263"/>
      <c r="AFG624" s="263"/>
      <c r="AFH624" s="263"/>
      <c r="AFI624" s="263"/>
      <c r="AFJ624" s="263"/>
      <c r="AFK624" s="263"/>
      <c r="AFL624" s="263"/>
      <c r="AFM624" s="263"/>
      <c r="AFN624" s="263"/>
      <c r="AFO624" s="263"/>
      <c r="AFP624" s="263"/>
      <c r="AFQ624" s="263"/>
      <c r="AFR624" s="263"/>
      <c r="AFS624" s="263"/>
      <c r="AFT624" s="263"/>
      <c r="AFU624" s="263"/>
      <c r="AFV624" s="263"/>
      <c r="AFW624" s="263"/>
      <c r="AFX624" s="263"/>
      <c r="AFY624" s="263"/>
      <c r="AFZ624" s="263"/>
      <c r="AGA624" s="263"/>
      <c r="AGB624" s="263"/>
      <c r="AGC624" s="263"/>
      <c r="AGD624" s="263"/>
      <c r="AGE624" s="263"/>
      <c r="AGF624" s="263"/>
      <c r="AGG624" s="263"/>
      <c r="AGH624" s="263"/>
      <c r="AGI624" s="263"/>
      <c r="AGJ624" s="263"/>
      <c r="AGK624" s="263"/>
      <c r="AGL624" s="263"/>
      <c r="AGM624" s="263"/>
      <c r="AGN624" s="263"/>
      <c r="AGO624" s="263"/>
      <c r="AGP624" s="263"/>
      <c r="AGQ624" s="263"/>
      <c r="AGR624" s="263"/>
      <c r="AGS624" s="263"/>
      <c r="AGT624" s="263"/>
      <c r="AGU624" s="263"/>
      <c r="AGV624" s="263"/>
      <c r="AGW624" s="263"/>
      <c r="AGX624" s="263"/>
      <c r="AGY624" s="263"/>
      <c r="AGZ624" s="263"/>
      <c r="AHA624" s="263"/>
      <c r="AHB624" s="263"/>
      <c r="AHC624" s="263"/>
      <c r="AHD624" s="263"/>
      <c r="AHE624" s="263"/>
      <c r="AHF624" s="263"/>
      <c r="AHG624" s="263"/>
      <c r="AHH624" s="263"/>
      <c r="AHI624" s="263"/>
      <c r="AHJ624" s="263"/>
      <c r="AHK624" s="263"/>
      <c r="AHL624" s="263"/>
      <c r="AHM624" s="263"/>
      <c r="AHN624" s="263"/>
      <c r="AHO624" s="263"/>
      <c r="AHP624" s="263"/>
      <c r="AHQ624" s="263"/>
      <c r="AHR624" s="263"/>
      <c r="AHS624" s="263"/>
      <c r="AHT624" s="263"/>
      <c r="AHU624" s="263"/>
      <c r="AHV624" s="263"/>
      <c r="AHW624" s="263"/>
      <c r="AHX624" s="263"/>
      <c r="AHY624" s="263"/>
      <c r="AHZ624" s="263"/>
      <c r="AIA624" s="263"/>
      <c r="AIB624" s="263"/>
      <c r="AIC624" s="263"/>
      <c r="AID624" s="263"/>
      <c r="AIE624" s="263"/>
      <c r="AIF624" s="263"/>
      <c r="AIG624" s="263"/>
      <c r="AIH624" s="263"/>
      <c r="AII624" s="263"/>
      <c r="AIJ624" s="263"/>
      <c r="AIK624" s="263"/>
      <c r="AIL624" s="263"/>
      <c r="AIM624" s="263"/>
      <c r="AIN624" s="263"/>
      <c r="AIO624" s="263"/>
      <c r="AIP624" s="263"/>
      <c r="AIQ624" s="263"/>
      <c r="AIR624" s="263"/>
      <c r="AIS624" s="263"/>
      <c r="AIT624" s="263"/>
      <c r="AIU624" s="263"/>
      <c r="AIV624" s="263"/>
      <c r="AIW624" s="263"/>
      <c r="AIX624" s="263"/>
      <c r="AIY624" s="263"/>
      <c r="AIZ624" s="263"/>
      <c r="AJA624" s="263"/>
      <c r="AJB624" s="263"/>
      <c r="AJC624" s="263"/>
      <c r="AJD624" s="263"/>
      <c r="AJE624" s="263"/>
      <c r="AJF624" s="263"/>
      <c r="AJG624" s="263"/>
      <c r="AJH624" s="263"/>
      <c r="AJI624" s="263"/>
      <c r="AJJ624" s="263"/>
      <c r="AJK624" s="263"/>
      <c r="AJL624" s="263"/>
      <c r="AJM624" s="263"/>
      <c r="AJN624" s="263"/>
      <c r="AJO624" s="263"/>
      <c r="AJP624" s="263"/>
      <c r="AJQ624" s="263"/>
      <c r="AJR624" s="263"/>
      <c r="AJS624" s="263"/>
      <c r="AJT624" s="263"/>
      <c r="AJU624" s="263"/>
      <c r="AJV624" s="263"/>
      <c r="AJW624" s="263"/>
      <c r="AJX624" s="263"/>
      <c r="AJY624" s="263"/>
      <c r="AJZ624" s="263"/>
      <c r="AKA624" s="263"/>
      <c r="AKB624" s="263"/>
      <c r="AKC624" s="263"/>
      <c r="AKD624" s="263"/>
      <c r="AKE624" s="263"/>
      <c r="AKF624" s="263"/>
      <c r="AKG624" s="263"/>
      <c r="AKH624" s="263"/>
      <c r="AKI624" s="263"/>
      <c r="AKJ624" s="263"/>
      <c r="AKK624" s="263"/>
      <c r="AKL624" s="263"/>
      <c r="AKM624" s="263"/>
      <c r="AKN624" s="263"/>
      <c r="AKO624" s="263"/>
      <c r="AKP624" s="263"/>
      <c r="AKQ624" s="263"/>
      <c r="AKR624" s="263"/>
      <c r="AKS624" s="263"/>
      <c r="AKT624" s="263"/>
      <c r="AKU624" s="263"/>
      <c r="AKV624" s="263"/>
      <c r="AKW624" s="263"/>
      <c r="AKX624" s="263"/>
      <c r="AKY624" s="263"/>
      <c r="AKZ624" s="263"/>
      <c r="ALA624" s="263"/>
      <c r="ALB624" s="263"/>
      <c r="ALC624" s="263"/>
      <c r="ALD624" s="263"/>
      <c r="ALE624" s="263"/>
      <c r="ALF624" s="263"/>
      <c r="ALG624" s="263"/>
      <c r="ALH624" s="263"/>
      <c r="ALI624" s="263"/>
      <c r="ALJ624" s="263"/>
      <c r="ALK624" s="263"/>
      <c r="ALL624" s="263"/>
      <c r="ALM624" s="263"/>
      <c r="ALN624" s="263"/>
      <c r="ALO624" s="263"/>
      <c r="ALP624" s="263"/>
      <c r="ALQ624" s="263"/>
      <c r="ALR624" s="263"/>
      <c r="ALS624" s="263"/>
      <c r="ALT624" s="263"/>
      <c r="ALU624" s="263"/>
      <c r="ALV624" s="263"/>
      <c r="ALW624" s="263"/>
      <c r="ALX624" s="263"/>
      <c r="ALY624" s="263"/>
      <c r="ALZ624" s="263"/>
      <c r="AMA624" s="263"/>
      <c r="AMB624" s="263"/>
      <c r="AMC624" s="263"/>
      <c r="AMD624" s="263"/>
      <c r="AME624" s="263"/>
      <c r="AMF624" s="263"/>
      <c r="AMG624" s="263"/>
      <c r="AMH624" s="263"/>
      <c r="AMI624" s="263"/>
      <c r="AMJ624" s="263"/>
      <c r="AMK624" s="263"/>
      <c r="AML624" s="263"/>
      <c r="AMM624" s="263"/>
      <c r="AMN624" s="263"/>
      <c r="AMO624" s="263"/>
      <c r="AMP624" s="263"/>
      <c r="AMQ624" s="263"/>
      <c r="AMR624" s="263"/>
      <c r="AMS624" s="263"/>
      <c r="AMT624" s="263"/>
      <c r="AMU624" s="263"/>
      <c r="AMV624" s="263"/>
      <c r="AMW624" s="263"/>
      <c r="AMX624" s="263"/>
      <c r="AMY624" s="263"/>
      <c r="AMZ624" s="263"/>
      <c r="ANA624" s="263"/>
      <c r="ANB624" s="263"/>
      <c r="ANC624" s="263"/>
      <c r="AND624" s="263"/>
      <c r="ANE624" s="263"/>
      <c r="ANF624" s="263"/>
      <c r="ANG624" s="263"/>
      <c r="ANH624" s="263"/>
      <c r="ANI624" s="263"/>
      <c r="ANJ624" s="263"/>
      <c r="ANK624" s="263"/>
      <c r="ANL624" s="263"/>
      <c r="ANM624" s="263"/>
      <c r="ANN624" s="263"/>
      <c r="ANO624" s="263"/>
      <c r="ANP624" s="263"/>
      <c r="ANQ624" s="263"/>
      <c r="ANR624" s="263"/>
      <c r="ANS624" s="263"/>
      <c r="ANT624" s="263"/>
      <c r="ANU624" s="263"/>
      <c r="ANV624" s="263"/>
      <c r="ANW624" s="263"/>
      <c r="ANX624" s="263"/>
      <c r="ANY624" s="263"/>
      <c r="ANZ624" s="263"/>
      <c r="AOA624" s="263"/>
      <c r="AOB624" s="263"/>
      <c r="AOC624" s="263"/>
      <c r="AOD624" s="263"/>
      <c r="AOE624" s="263"/>
      <c r="AOF624" s="263"/>
      <c r="AOG624" s="263"/>
      <c r="AOH624" s="263"/>
      <c r="AOI624" s="263"/>
      <c r="AOJ624" s="263"/>
      <c r="AOK624" s="263"/>
      <c r="AOL624" s="263"/>
      <c r="AOM624" s="263"/>
      <c r="AON624" s="263"/>
      <c r="AOO624" s="263"/>
      <c r="AOP624" s="263"/>
      <c r="AOQ624" s="263"/>
      <c r="AOR624" s="263"/>
      <c r="AOS624" s="263"/>
      <c r="AOT624" s="263"/>
      <c r="AOU624" s="263"/>
    </row>
    <row r="625" spans="1:1087" s="264" customFormat="1">
      <c r="A625" s="332"/>
      <c r="B625" s="328"/>
      <c r="C625" s="292"/>
      <c r="D625" s="292"/>
      <c r="E625" s="292"/>
      <c r="F625" s="333"/>
      <c r="G625" s="334"/>
      <c r="H625" s="334"/>
      <c r="I625" s="335"/>
      <c r="J625" s="292"/>
      <c r="K625" s="336"/>
      <c r="L625" s="292"/>
      <c r="N625" s="263"/>
      <c r="O625" s="263"/>
      <c r="P625" s="263"/>
      <c r="Q625" s="263"/>
      <c r="R625" s="263"/>
      <c r="S625" s="263"/>
      <c r="T625" s="263"/>
      <c r="U625" s="263"/>
      <c r="V625" s="263"/>
      <c r="W625" s="263"/>
      <c r="X625" s="263"/>
      <c r="Y625" s="263"/>
      <c r="Z625" s="263"/>
      <c r="AA625" s="263"/>
      <c r="AB625" s="263"/>
      <c r="AC625" s="263"/>
      <c r="AD625" s="263"/>
      <c r="AE625" s="263"/>
      <c r="AF625" s="263"/>
      <c r="AG625" s="263"/>
      <c r="AH625" s="263"/>
      <c r="AI625" s="263"/>
      <c r="AJ625" s="263"/>
      <c r="AK625" s="263"/>
      <c r="AL625" s="263"/>
      <c r="AM625" s="263"/>
      <c r="AN625" s="263"/>
      <c r="AO625" s="263"/>
      <c r="AP625" s="263"/>
      <c r="AQ625" s="263"/>
      <c r="AR625" s="263"/>
      <c r="AS625" s="263"/>
      <c r="AT625" s="263"/>
      <c r="AU625" s="263"/>
      <c r="AV625" s="263"/>
      <c r="AW625" s="263"/>
      <c r="AX625" s="263"/>
      <c r="AY625" s="263"/>
      <c r="AZ625" s="263"/>
      <c r="BA625" s="263"/>
      <c r="BB625" s="263"/>
      <c r="BC625" s="263"/>
      <c r="BD625" s="263"/>
      <c r="BE625" s="263"/>
      <c r="BF625" s="263"/>
      <c r="BG625" s="263"/>
      <c r="BH625" s="263"/>
      <c r="BI625" s="263"/>
      <c r="BJ625" s="263"/>
      <c r="BK625" s="263"/>
      <c r="BL625" s="263"/>
      <c r="BM625" s="263"/>
      <c r="BN625" s="263"/>
      <c r="BO625" s="263"/>
      <c r="BP625" s="263"/>
      <c r="BQ625" s="263"/>
      <c r="BR625" s="263"/>
      <c r="BS625" s="263"/>
      <c r="BT625" s="263"/>
      <c r="BU625" s="263"/>
      <c r="BV625" s="263"/>
      <c r="BW625" s="263"/>
      <c r="BX625" s="263"/>
      <c r="BY625" s="263"/>
      <c r="BZ625" s="263"/>
      <c r="CA625" s="263"/>
      <c r="CB625" s="263"/>
      <c r="CC625" s="263"/>
      <c r="CD625" s="263"/>
      <c r="CE625" s="263"/>
      <c r="CF625" s="263"/>
      <c r="CG625" s="263"/>
      <c r="CH625" s="263"/>
      <c r="CI625" s="263"/>
      <c r="CJ625" s="263"/>
      <c r="CK625" s="263"/>
      <c r="CL625" s="263"/>
      <c r="CM625" s="263"/>
      <c r="CN625" s="263"/>
      <c r="CO625" s="263"/>
      <c r="CP625" s="263"/>
      <c r="CQ625" s="263"/>
      <c r="CR625" s="263"/>
      <c r="CS625" s="263"/>
      <c r="CT625" s="263"/>
      <c r="CU625" s="263"/>
      <c r="CV625" s="263"/>
      <c r="CW625" s="263"/>
      <c r="CX625" s="263"/>
      <c r="CY625" s="263"/>
      <c r="CZ625" s="263"/>
      <c r="DA625" s="263"/>
      <c r="DB625" s="263"/>
      <c r="DC625" s="263"/>
      <c r="DD625" s="263"/>
      <c r="DE625" s="263"/>
      <c r="DF625" s="263"/>
      <c r="DG625" s="263"/>
      <c r="DH625" s="263"/>
      <c r="DI625" s="263"/>
      <c r="DJ625" s="263"/>
      <c r="DK625" s="263"/>
      <c r="DL625" s="263"/>
      <c r="DM625" s="263"/>
      <c r="DN625" s="263"/>
      <c r="DO625" s="263"/>
      <c r="DP625" s="263"/>
      <c r="DQ625" s="263"/>
      <c r="DR625" s="263"/>
      <c r="DS625" s="263"/>
      <c r="DT625" s="263"/>
      <c r="DU625" s="263"/>
      <c r="DV625" s="263"/>
      <c r="DW625" s="263"/>
      <c r="DX625" s="263"/>
      <c r="DY625" s="263"/>
      <c r="DZ625" s="263"/>
      <c r="EA625" s="263"/>
      <c r="EB625" s="263"/>
      <c r="EC625" s="263"/>
      <c r="ED625" s="263"/>
      <c r="EE625" s="263"/>
      <c r="EF625" s="263"/>
      <c r="EG625" s="263"/>
      <c r="EH625" s="263"/>
      <c r="EI625" s="263"/>
      <c r="EJ625" s="263"/>
      <c r="EK625" s="263"/>
      <c r="EL625" s="263"/>
      <c r="EM625" s="263"/>
      <c r="EN625" s="263"/>
      <c r="EO625" s="263"/>
      <c r="EP625" s="263"/>
      <c r="EQ625" s="263"/>
      <c r="ER625" s="263"/>
      <c r="ES625" s="263"/>
      <c r="ET625" s="263"/>
      <c r="EU625" s="263"/>
      <c r="EV625" s="263"/>
      <c r="EW625" s="263"/>
      <c r="EX625" s="263"/>
      <c r="EY625" s="263"/>
      <c r="EZ625" s="263"/>
      <c r="FA625" s="263"/>
      <c r="FB625" s="263"/>
      <c r="FC625" s="263"/>
      <c r="FD625" s="263"/>
      <c r="FE625" s="263"/>
      <c r="FF625" s="263"/>
      <c r="FG625" s="263"/>
      <c r="FH625" s="263"/>
      <c r="FI625" s="263"/>
      <c r="FJ625" s="263"/>
      <c r="FK625" s="263"/>
      <c r="FL625" s="263"/>
      <c r="FM625" s="263"/>
      <c r="FN625" s="263"/>
      <c r="FO625" s="263"/>
      <c r="FP625" s="263"/>
      <c r="FQ625" s="263"/>
      <c r="FR625" s="263"/>
      <c r="FS625" s="263"/>
      <c r="FT625" s="263"/>
      <c r="FU625" s="263"/>
      <c r="FV625" s="263"/>
      <c r="FW625" s="263"/>
      <c r="FX625" s="263"/>
      <c r="FY625" s="263"/>
      <c r="FZ625" s="263"/>
      <c r="GA625" s="263"/>
      <c r="GB625" s="263"/>
      <c r="GC625" s="263"/>
      <c r="GD625" s="263"/>
      <c r="GE625" s="263"/>
      <c r="GF625" s="263"/>
      <c r="GG625" s="263"/>
      <c r="GH625" s="263"/>
      <c r="GI625" s="263"/>
      <c r="GJ625" s="263"/>
      <c r="GK625" s="263"/>
      <c r="GL625" s="263"/>
      <c r="GM625" s="263"/>
      <c r="GN625" s="263"/>
      <c r="GO625" s="263"/>
      <c r="GP625" s="263"/>
      <c r="GQ625" s="263"/>
      <c r="GR625" s="263"/>
      <c r="GS625" s="263"/>
      <c r="GT625" s="263"/>
      <c r="GU625" s="263"/>
      <c r="GV625" s="263"/>
      <c r="GW625" s="263"/>
      <c r="GX625" s="263"/>
      <c r="GY625" s="263"/>
      <c r="GZ625" s="263"/>
      <c r="HA625" s="263"/>
      <c r="HB625" s="263"/>
      <c r="HC625" s="263"/>
      <c r="HD625" s="263"/>
      <c r="HE625" s="263"/>
      <c r="HF625" s="263"/>
      <c r="HG625" s="263"/>
      <c r="HH625" s="263"/>
      <c r="HI625" s="263"/>
      <c r="HJ625" s="263"/>
      <c r="HK625" s="263"/>
      <c r="HL625" s="263"/>
      <c r="HM625" s="263"/>
      <c r="HN625" s="263"/>
      <c r="HO625" s="263"/>
      <c r="HP625" s="263"/>
      <c r="HQ625" s="263"/>
      <c r="HR625" s="263"/>
      <c r="HS625" s="263"/>
      <c r="HT625" s="263"/>
      <c r="HU625" s="263"/>
      <c r="HV625" s="263"/>
      <c r="HW625" s="263"/>
      <c r="HX625" s="263"/>
      <c r="HY625" s="263"/>
      <c r="HZ625" s="263"/>
      <c r="IA625" s="263"/>
      <c r="IB625" s="263"/>
      <c r="IC625" s="263"/>
      <c r="ID625" s="263"/>
      <c r="IE625" s="263"/>
      <c r="IF625" s="263"/>
      <c r="IG625" s="263"/>
      <c r="IH625" s="263"/>
      <c r="II625" s="263"/>
      <c r="IJ625" s="263"/>
      <c r="IK625" s="263"/>
      <c r="IL625" s="263"/>
      <c r="IM625" s="263"/>
      <c r="IN625" s="263"/>
      <c r="IO625" s="263"/>
      <c r="IP625" s="263"/>
      <c r="IQ625" s="263"/>
      <c r="IR625" s="263"/>
      <c r="IS625" s="263"/>
      <c r="IT625" s="263"/>
      <c r="IU625" s="263"/>
      <c r="IV625" s="263"/>
      <c r="IW625" s="263"/>
      <c r="IX625" s="263"/>
      <c r="IY625" s="263"/>
      <c r="IZ625" s="263"/>
      <c r="JA625" s="263"/>
      <c r="JB625" s="263"/>
      <c r="JC625" s="263"/>
      <c r="JD625" s="263"/>
      <c r="JE625" s="263"/>
      <c r="JF625" s="263"/>
      <c r="JG625" s="263"/>
      <c r="JH625" s="263"/>
      <c r="JI625" s="263"/>
      <c r="JJ625" s="263"/>
      <c r="JK625" s="263"/>
      <c r="JL625" s="263"/>
      <c r="JM625" s="263"/>
      <c r="JN625" s="263"/>
      <c r="JO625" s="263"/>
      <c r="JP625" s="263"/>
      <c r="JQ625" s="263"/>
      <c r="JR625" s="263"/>
      <c r="JS625" s="263"/>
      <c r="JT625" s="263"/>
      <c r="JU625" s="263"/>
      <c r="JV625" s="263"/>
      <c r="JW625" s="263"/>
      <c r="JX625" s="263"/>
      <c r="JY625" s="263"/>
      <c r="JZ625" s="263"/>
      <c r="KA625" s="263"/>
      <c r="KB625" s="263"/>
      <c r="KC625" s="263"/>
      <c r="KD625" s="263"/>
      <c r="KE625" s="263"/>
      <c r="KF625" s="263"/>
      <c r="KG625" s="263"/>
      <c r="KH625" s="263"/>
      <c r="KI625" s="263"/>
      <c r="KJ625" s="263"/>
      <c r="KK625" s="263"/>
      <c r="KL625" s="263"/>
      <c r="KM625" s="263"/>
      <c r="KN625" s="263"/>
      <c r="KO625" s="263"/>
      <c r="KP625" s="263"/>
      <c r="KQ625" s="263"/>
      <c r="KR625" s="263"/>
      <c r="KS625" s="263"/>
      <c r="KT625" s="263"/>
      <c r="KU625" s="263"/>
      <c r="KV625" s="263"/>
      <c r="KW625" s="263"/>
      <c r="KX625" s="263"/>
      <c r="KY625" s="263"/>
      <c r="KZ625" s="263"/>
      <c r="LA625" s="263"/>
      <c r="LB625" s="263"/>
      <c r="LC625" s="263"/>
      <c r="LD625" s="263"/>
      <c r="LE625" s="263"/>
      <c r="LF625" s="263"/>
      <c r="LG625" s="263"/>
      <c r="LH625" s="263"/>
      <c r="LI625" s="263"/>
      <c r="LJ625" s="263"/>
      <c r="LK625" s="263"/>
      <c r="LL625" s="263"/>
      <c r="LM625" s="263"/>
      <c r="LN625" s="263"/>
      <c r="LO625" s="263"/>
      <c r="LP625" s="263"/>
      <c r="LQ625" s="263"/>
      <c r="LR625" s="263"/>
      <c r="LS625" s="263"/>
      <c r="LT625" s="263"/>
      <c r="LU625" s="263"/>
      <c r="LV625" s="263"/>
      <c r="LW625" s="263"/>
      <c r="LX625" s="263"/>
      <c r="LY625" s="263"/>
      <c r="LZ625" s="263"/>
      <c r="MA625" s="263"/>
      <c r="MB625" s="263"/>
      <c r="MC625" s="263"/>
      <c r="MD625" s="263"/>
      <c r="ME625" s="263"/>
      <c r="MF625" s="263"/>
      <c r="MG625" s="263"/>
      <c r="MH625" s="263"/>
      <c r="MI625" s="263"/>
      <c r="MJ625" s="263"/>
      <c r="MK625" s="263"/>
      <c r="ML625" s="263"/>
      <c r="MM625" s="263"/>
      <c r="MN625" s="263"/>
      <c r="MO625" s="263"/>
      <c r="MP625" s="263"/>
      <c r="MQ625" s="263"/>
      <c r="MR625" s="263"/>
      <c r="MS625" s="263"/>
      <c r="MT625" s="263"/>
      <c r="MU625" s="263"/>
      <c r="MV625" s="263"/>
      <c r="MW625" s="263"/>
      <c r="MX625" s="263"/>
      <c r="MY625" s="263"/>
      <c r="MZ625" s="263"/>
      <c r="NA625" s="263"/>
      <c r="NB625" s="263"/>
      <c r="NC625" s="263"/>
      <c r="ND625" s="263"/>
      <c r="NE625" s="263"/>
      <c r="NF625" s="263"/>
      <c r="NG625" s="263"/>
      <c r="NH625" s="263"/>
      <c r="NI625" s="263"/>
      <c r="NJ625" s="263"/>
      <c r="NK625" s="263"/>
      <c r="NL625" s="263"/>
      <c r="NM625" s="263"/>
      <c r="NN625" s="263"/>
      <c r="NO625" s="263"/>
      <c r="NP625" s="263"/>
      <c r="NQ625" s="263"/>
      <c r="NR625" s="263"/>
      <c r="NS625" s="263"/>
      <c r="NT625" s="263"/>
      <c r="NU625" s="263"/>
      <c r="NV625" s="263"/>
      <c r="NW625" s="263"/>
      <c r="NX625" s="263"/>
      <c r="NY625" s="263"/>
      <c r="NZ625" s="263"/>
      <c r="OA625" s="263"/>
      <c r="OB625" s="263"/>
      <c r="OC625" s="263"/>
      <c r="OD625" s="263"/>
      <c r="OE625" s="263"/>
      <c r="OF625" s="263"/>
      <c r="OG625" s="263"/>
      <c r="OH625" s="263"/>
      <c r="OI625" s="263"/>
      <c r="OJ625" s="263"/>
      <c r="OK625" s="263"/>
      <c r="OL625" s="263"/>
      <c r="OM625" s="263"/>
      <c r="ON625" s="263"/>
      <c r="OO625" s="263"/>
      <c r="OP625" s="263"/>
      <c r="OQ625" s="263"/>
      <c r="OR625" s="263"/>
      <c r="OS625" s="263"/>
      <c r="OT625" s="263"/>
      <c r="OU625" s="263"/>
      <c r="OV625" s="263"/>
      <c r="OW625" s="263"/>
      <c r="OX625" s="263"/>
      <c r="OY625" s="263"/>
      <c r="OZ625" s="263"/>
      <c r="PA625" s="263"/>
      <c r="PB625" s="263"/>
      <c r="PC625" s="263"/>
      <c r="PD625" s="263"/>
      <c r="PE625" s="263"/>
      <c r="PF625" s="263"/>
      <c r="PG625" s="263"/>
      <c r="PH625" s="263"/>
      <c r="PI625" s="263"/>
      <c r="PJ625" s="263"/>
      <c r="PK625" s="263"/>
      <c r="PL625" s="263"/>
      <c r="PM625" s="263"/>
      <c r="PN625" s="263"/>
      <c r="PO625" s="263"/>
      <c r="PP625" s="263"/>
      <c r="PQ625" s="263"/>
      <c r="PR625" s="263"/>
      <c r="PS625" s="263"/>
      <c r="PT625" s="263"/>
      <c r="PU625" s="263"/>
      <c r="PV625" s="263"/>
      <c r="PW625" s="263"/>
      <c r="PX625" s="263"/>
      <c r="PY625" s="263"/>
      <c r="PZ625" s="263"/>
      <c r="QA625" s="263"/>
      <c r="QB625" s="263"/>
      <c r="QC625" s="263"/>
      <c r="QD625" s="263"/>
      <c r="QE625" s="263"/>
      <c r="QF625" s="263"/>
      <c r="QG625" s="263"/>
      <c r="QH625" s="263"/>
      <c r="QI625" s="263"/>
      <c r="QJ625" s="263"/>
      <c r="QK625" s="263"/>
      <c r="QL625" s="263"/>
      <c r="QM625" s="263"/>
      <c r="QN625" s="263"/>
      <c r="QO625" s="263"/>
      <c r="QP625" s="263"/>
      <c r="QQ625" s="263"/>
      <c r="QR625" s="263"/>
      <c r="QS625" s="263"/>
      <c r="QT625" s="263"/>
      <c r="QU625" s="263"/>
      <c r="QV625" s="263"/>
      <c r="QW625" s="263"/>
      <c r="QX625" s="263"/>
      <c r="QY625" s="263"/>
      <c r="QZ625" s="263"/>
      <c r="RA625" s="263"/>
      <c r="RB625" s="263"/>
      <c r="RC625" s="263"/>
      <c r="RD625" s="263"/>
      <c r="RE625" s="263"/>
      <c r="RF625" s="263"/>
      <c r="RG625" s="263"/>
      <c r="RH625" s="263"/>
      <c r="RI625" s="263"/>
      <c r="RJ625" s="263"/>
      <c r="RK625" s="263"/>
      <c r="RL625" s="263"/>
      <c r="RM625" s="263"/>
      <c r="RN625" s="263"/>
      <c r="RO625" s="263"/>
      <c r="RP625" s="263"/>
      <c r="RQ625" s="263"/>
      <c r="RR625" s="263"/>
      <c r="RS625" s="263"/>
      <c r="RT625" s="263"/>
      <c r="RU625" s="263"/>
      <c r="RV625" s="263"/>
      <c r="RW625" s="263"/>
      <c r="RX625" s="263"/>
      <c r="RY625" s="263"/>
      <c r="RZ625" s="263"/>
      <c r="SA625" s="263"/>
      <c r="SB625" s="263"/>
      <c r="SC625" s="263"/>
      <c r="SD625" s="263"/>
      <c r="SE625" s="263"/>
      <c r="SF625" s="263"/>
      <c r="SG625" s="263"/>
      <c r="SH625" s="263"/>
      <c r="SI625" s="263"/>
      <c r="SJ625" s="263"/>
      <c r="SK625" s="263"/>
      <c r="SL625" s="263"/>
      <c r="SM625" s="263"/>
      <c r="SN625" s="263"/>
      <c r="SO625" s="263"/>
      <c r="SP625" s="263"/>
      <c r="SQ625" s="263"/>
      <c r="SR625" s="263"/>
      <c r="SS625" s="263"/>
      <c r="ST625" s="263"/>
      <c r="SU625" s="263"/>
      <c r="SV625" s="263"/>
      <c r="SW625" s="263"/>
      <c r="SX625" s="263"/>
      <c r="SY625" s="263"/>
      <c r="SZ625" s="263"/>
      <c r="TA625" s="263"/>
      <c r="TB625" s="263"/>
      <c r="TC625" s="263"/>
      <c r="TD625" s="263"/>
      <c r="TE625" s="263"/>
      <c r="TF625" s="263"/>
      <c r="TG625" s="263"/>
      <c r="TH625" s="263"/>
      <c r="TI625" s="263"/>
      <c r="TJ625" s="263"/>
      <c r="TK625" s="263"/>
      <c r="TL625" s="263"/>
      <c r="TM625" s="263"/>
      <c r="TN625" s="263"/>
      <c r="TO625" s="263"/>
      <c r="TP625" s="263"/>
      <c r="TQ625" s="263"/>
      <c r="TR625" s="263"/>
      <c r="TS625" s="263"/>
      <c r="TT625" s="263"/>
      <c r="TU625" s="263"/>
      <c r="TV625" s="263"/>
      <c r="TW625" s="263"/>
      <c r="TX625" s="263"/>
      <c r="TY625" s="263"/>
      <c r="TZ625" s="263"/>
      <c r="UA625" s="263"/>
      <c r="UB625" s="263"/>
      <c r="UC625" s="263"/>
      <c r="UD625" s="263"/>
      <c r="UE625" s="263"/>
      <c r="UF625" s="263"/>
      <c r="UG625" s="263"/>
      <c r="UH625" s="263"/>
      <c r="UI625" s="263"/>
      <c r="UJ625" s="263"/>
      <c r="UK625" s="263"/>
      <c r="UL625" s="263"/>
      <c r="UM625" s="263"/>
      <c r="UN625" s="263"/>
      <c r="UO625" s="263"/>
      <c r="UP625" s="263"/>
      <c r="UQ625" s="263"/>
      <c r="UR625" s="263"/>
      <c r="US625" s="263"/>
      <c r="UT625" s="263"/>
      <c r="UU625" s="263"/>
      <c r="UV625" s="263"/>
      <c r="UW625" s="263"/>
      <c r="UX625" s="263"/>
      <c r="UY625" s="263"/>
      <c r="UZ625" s="263"/>
      <c r="VA625" s="263"/>
      <c r="VB625" s="263"/>
      <c r="VC625" s="263"/>
      <c r="VD625" s="263"/>
      <c r="VE625" s="263"/>
      <c r="VF625" s="263"/>
      <c r="VG625" s="263"/>
      <c r="VH625" s="263"/>
      <c r="VI625" s="263"/>
      <c r="VJ625" s="263"/>
      <c r="VK625" s="263"/>
      <c r="VL625" s="263"/>
      <c r="VM625" s="263"/>
      <c r="VN625" s="263"/>
      <c r="VO625" s="263"/>
      <c r="VP625" s="263"/>
      <c r="VQ625" s="263"/>
      <c r="VR625" s="263"/>
      <c r="VS625" s="263"/>
      <c r="VT625" s="263"/>
      <c r="VU625" s="263"/>
      <c r="VV625" s="263"/>
      <c r="VW625" s="263"/>
      <c r="VX625" s="263"/>
      <c r="VY625" s="263"/>
      <c r="VZ625" s="263"/>
      <c r="WA625" s="263"/>
      <c r="WB625" s="263"/>
      <c r="WC625" s="263"/>
      <c r="WD625" s="263"/>
      <c r="WE625" s="263"/>
      <c r="WF625" s="263"/>
      <c r="WG625" s="263"/>
      <c r="WH625" s="263"/>
      <c r="WI625" s="263"/>
      <c r="WJ625" s="263"/>
      <c r="WK625" s="263"/>
      <c r="WL625" s="263"/>
      <c r="WM625" s="263"/>
      <c r="WN625" s="263"/>
      <c r="WO625" s="263"/>
      <c r="WP625" s="263"/>
      <c r="WQ625" s="263"/>
      <c r="WR625" s="263"/>
      <c r="WS625" s="263"/>
      <c r="WT625" s="263"/>
      <c r="WU625" s="263"/>
      <c r="WV625" s="263"/>
      <c r="WW625" s="263"/>
      <c r="WX625" s="263"/>
      <c r="WY625" s="263"/>
      <c r="WZ625" s="263"/>
      <c r="XA625" s="263"/>
      <c r="XB625" s="263"/>
      <c r="XC625" s="263"/>
      <c r="XD625" s="263"/>
      <c r="XE625" s="263"/>
      <c r="XF625" s="263"/>
      <c r="XG625" s="263"/>
      <c r="XH625" s="263"/>
      <c r="XI625" s="263"/>
      <c r="XJ625" s="263"/>
      <c r="XK625" s="263"/>
      <c r="XL625" s="263"/>
      <c r="XM625" s="263"/>
      <c r="XN625" s="263"/>
      <c r="XO625" s="263"/>
      <c r="XP625" s="263"/>
      <c r="XQ625" s="263"/>
      <c r="XR625" s="263"/>
      <c r="XS625" s="263"/>
      <c r="XT625" s="263"/>
      <c r="XU625" s="263"/>
      <c r="XV625" s="263"/>
      <c r="XW625" s="263"/>
      <c r="XX625" s="263"/>
      <c r="XY625" s="263"/>
      <c r="XZ625" s="263"/>
      <c r="YA625" s="263"/>
      <c r="YB625" s="263"/>
      <c r="YC625" s="263"/>
      <c r="YD625" s="263"/>
      <c r="YE625" s="263"/>
      <c r="YF625" s="263"/>
      <c r="YG625" s="263"/>
      <c r="YH625" s="263"/>
      <c r="YI625" s="263"/>
      <c r="YJ625" s="263"/>
      <c r="YK625" s="263"/>
      <c r="YL625" s="263"/>
      <c r="YM625" s="263"/>
      <c r="YN625" s="263"/>
      <c r="YO625" s="263"/>
      <c r="YP625" s="263"/>
      <c r="YQ625" s="263"/>
      <c r="YR625" s="263"/>
      <c r="YS625" s="263"/>
      <c r="YT625" s="263"/>
      <c r="YU625" s="263"/>
      <c r="YV625" s="263"/>
      <c r="YW625" s="263"/>
      <c r="YX625" s="263"/>
      <c r="YY625" s="263"/>
      <c r="YZ625" s="263"/>
      <c r="ZA625" s="263"/>
      <c r="ZB625" s="263"/>
      <c r="ZC625" s="263"/>
      <c r="ZD625" s="263"/>
      <c r="ZE625" s="263"/>
      <c r="ZF625" s="263"/>
      <c r="ZG625" s="263"/>
      <c r="ZH625" s="263"/>
      <c r="ZI625" s="263"/>
      <c r="ZJ625" s="263"/>
      <c r="ZK625" s="263"/>
      <c r="ZL625" s="263"/>
      <c r="ZM625" s="263"/>
      <c r="ZN625" s="263"/>
      <c r="ZO625" s="263"/>
      <c r="ZP625" s="263"/>
      <c r="ZQ625" s="263"/>
      <c r="ZR625" s="263"/>
      <c r="ZS625" s="263"/>
      <c r="ZT625" s="263"/>
      <c r="ZU625" s="263"/>
      <c r="ZV625" s="263"/>
      <c r="ZW625" s="263"/>
      <c r="ZX625" s="263"/>
      <c r="ZY625" s="263"/>
      <c r="ZZ625" s="263"/>
      <c r="AAA625" s="263"/>
      <c r="AAB625" s="263"/>
      <c r="AAC625" s="263"/>
      <c r="AAD625" s="263"/>
      <c r="AAE625" s="263"/>
      <c r="AAF625" s="263"/>
      <c r="AAG625" s="263"/>
      <c r="AAH625" s="263"/>
      <c r="AAI625" s="263"/>
      <c r="AAJ625" s="263"/>
      <c r="AAK625" s="263"/>
      <c r="AAL625" s="263"/>
      <c r="AAM625" s="263"/>
      <c r="AAN625" s="263"/>
      <c r="AAO625" s="263"/>
      <c r="AAP625" s="263"/>
      <c r="AAQ625" s="263"/>
      <c r="AAR625" s="263"/>
      <c r="AAS625" s="263"/>
      <c r="AAT625" s="263"/>
      <c r="AAU625" s="263"/>
      <c r="AAV625" s="263"/>
      <c r="AAW625" s="263"/>
      <c r="AAX625" s="263"/>
      <c r="AAY625" s="263"/>
      <c r="AAZ625" s="263"/>
      <c r="ABA625" s="263"/>
      <c r="ABB625" s="263"/>
      <c r="ABC625" s="263"/>
      <c r="ABD625" s="263"/>
      <c r="ABE625" s="263"/>
      <c r="ABF625" s="263"/>
      <c r="ABG625" s="263"/>
      <c r="ABH625" s="263"/>
      <c r="ABI625" s="263"/>
      <c r="ABJ625" s="263"/>
      <c r="ABK625" s="263"/>
      <c r="ABL625" s="263"/>
      <c r="ABM625" s="263"/>
      <c r="ABN625" s="263"/>
      <c r="ABO625" s="263"/>
      <c r="ABP625" s="263"/>
      <c r="ABQ625" s="263"/>
      <c r="ABR625" s="263"/>
      <c r="ABS625" s="263"/>
      <c r="ABT625" s="263"/>
      <c r="ABU625" s="263"/>
      <c r="ABV625" s="263"/>
      <c r="ABW625" s="263"/>
      <c r="ABX625" s="263"/>
      <c r="ABY625" s="263"/>
      <c r="ABZ625" s="263"/>
      <c r="ACA625" s="263"/>
      <c r="ACB625" s="263"/>
      <c r="ACC625" s="263"/>
      <c r="ACD625" s="263"/>
      <c r="ACE625" s="263"/>
      <c r="ACF625" s="263"/>
      <c r="ACG625" s="263"/>
      <c r="ACH625" s="263"/>
      <c r="ACI625" s="263"/>
      <c r="ACJ625" s="263"/>
      <c r="ACK625" s="263"/>
      <c r="ACL625" s="263"/>
      <c r="ACM625" s="263"/>
      <c r="ACN625" s="263"/>
      <c r="ACO625" s="263"/>
      <c r="ACP625" s="263"/>
      <c r="ACQ625" s="263"/>
      <c r="ACR625" s="263"/>
      <c r="ACS625" s="263"/>
      <c r="ACT625" s="263"/>
      <c r="ACU625" s="263"/>
      <c r="ACV625" s="263"/>
      <c r="ACW625" s="263"/>
      <c r="ACX625" s="263"/>
      <c r="ACY625" s="263"/>
      <c r="ACZ625" s="263"/>
      <c r="ADA625" s="263"/>
      <c r="ADB625" s="263"/>
      <c r="ADC625" s="263"/>
      <c r="ADD625" s="263"/>
      <c r="ADE625" s="263"/>
      <c r="ADF625" s="263"/>
      <c r="ADG625" s="263"/>
      <c r="ADH625" s="263"/>
      <c r="ADI625" s="263"/>
      <c r="ADJ625" s="263"/>
      <c r="ADK625" s="263"/>
      <c r="ADL625" s="263"/>
      <c r="ADM625" s="263"/>
      <c r="ADN625" s="263"/>
      <c r="ADO625" s="263"/>
      <c r="ADP625" s="263"/>
      <c r="ADQ625" s="263"/>
      <c r="ADR625" s="263"/>
      <c r="ADS625" s="263"/>
      <c r="ADT625" s="263"/>
      <c r="ADU625" s="263"/>
      <c r="ADV625" s="263"/>
      <c r="ADW625" s="263"/>
      <c r="ADX625" s="263"/>
      <c r="ADY625" s="263"/>
      <c r="ADZ625" s="263"/>
      <c r="AEA625" s="263"/>
      <c r="AEB625" s="263"/>
      <c r="AEC625" s="263"/>
      <c r="AED625" s="263"/>
      <c r="AEE625" s="263"/>
      <c r="AEF625" s="263"/>
      <c r="AEG625" s="263"/>
      <c r="AEH625" s="263"/>
      <c r="AEI625" s="263"/>
      <c r="AEJ625" s="263"/>
      <c r="AEK625" s="263"/>
      <c r="AEL625" s="263"/>
      <c r="AEM625" s="263"/>
      <c r="AEN625" s="263"/>
      <c r="AEO625" s="263"/>
      <c r="AEP625" s="263"/>
      <c r="AEQ625" s="263"/>
      <c r="AER625" s="263"/>
      <c r="AES625" s="263"/>
      <c r="AET625" s="263"/>
      <c r="AEU625" s="263"/>
      <c r="AEV625" s="263"/>
      <c r="AEW625" s="263"/>
      <c r="AEX625" s="263"/>
      <c r="AEY625" s="263"/>
      <c r="AEZ625" s="263"/>
      <c r="AFA625" s="263"/>
      <c r="AFB625" s="263"/>
      <c r="AFC625" s="263"/>
      <c r="AFD625" s="263"/>
      <c r="AFE625" s="263"/>
      <c r="AFF625" s="263"/>
      <c r="AFG625" s="263"/>
      <c r="AFH625" s="263"/>
      <c r="AFI625" s="263"/>
      <c r="AFJ625" s="263"/>
      <c r="AFK625" s="263"/>
      <c r="AFL625" s="263"/>
      <c r="AFM625" s="263"/>
      <c r="AFN625" s="263"/>
      <c r="AFO625" s="263"/>
      <c r="AFP625" s="263"/>
      <c r="AFQ625" s="263"/>
      <c r="AFR625" s="263"/>
      <c r="AFS625" s="263"/>
      <c r="AFT625" s="263"/>
      <c r="AFU625" s="263"/>
      <c r="AFV625" s="263"/>
      <c r="AFW625" s="263"/>
      <c r="AFX625" s="263"/>
      <c r="AFY625" s="263"/>
      <c r="AFZ625" s="263"/>
      <c r="AGA625" s="263"/>
      <c r="AGB625" s="263"/>
      <c r="AGC625" s="263"/>
      <c r="AGD625" s="263"/>
      <c r="AGE625" s="263"/>
      <c r="AGF625" s="263"/>
      <c r="AGG625" s="263"/>
      <c r="AGH625" s="263"/>
      <c r="AGI625" s="263"/>
      <c r="AGJ625" s="263"/>
      <c r="AGK625" s="263"/>
      <c r="AGL625" s="263"/>
      <c r="AGM625" s="263"/>
      <c r="AGN625" s="263"/>
      <c r="AGO625" s="263"/>
      <c r="AGP625" s="263"/>
      <c r="AGQ625" s="263"/>
      <c r="AGR625" s="263"/>
      <c r="AGS625" s="263"/>
      <c r="AGT625" s="263"/>
      <c r="AGU625" s="263"/>
      <c r="AGV625" s="263"/>
      <c r="AGW625" s="263"/>
      <c r="AGX625" s="263"/>
      <c r="AGY625" s="263"/>
      <c r="AGZ625" s="263"/>
      <c r="AHA625" s="263"/>
      <c r="AHB625" s="263"/>
      <c r="AHC625" s="263"/>
      <c r="AHD625" s="263"/>
      <c r="AHE625" s="263"/>
      <c r="AHF625" s="263"/>
      <c r="AHG625" s="263"/>
      <c r="AHH625" s="263"/>
      <c r="AHI625" s="263"/>
      <c r="AHJ625" s="263"/>
      <c r="AHK625" s="263"/>
      <c r="AHL625" s="263"/>
      <c r="AHM625" s="263"/>
      <c r="AHN625" s="263"/>
      <c r="AHO625" s="263"/>
      <c r="AHP625" s="263"/>
      <c r="AHQ625" s="263"/>
      <c r="AHR625" s="263"/>
      <c r="AHS625" s="263"/>
      <c r="AHT625" s="263"/>
      <c r="AHU625" s="263"/>
      <c r="AHV625" s="263"/>
      <c r="AHW625" s="263"/>
      <c r="AHX625" s="263"/>
      <c r="AHY625" s="263"/>
      <c r="AHZ625" s="263"/>
      <c r="AIA625" s="263"/>
      <c r="AIB625" s="263"/>
      <c r="AIC625" s="263"/>
      <c r="AID625" s="263"/>
      <c r="AIE625" s="263"/>
      <c r="AIF625" s="263"/>
      <c r="AIG625" s="263"/>
      <c r="AIH625" s="263"/>
      <c r="AII625" s="263"/>
      <c r="AIJ625" s="263"/>
      <c r="AIK625" s="263"/>
      <c r="AIL625" s="263"/>
      <c r="AIM625" s="263"/>
      <c r="AIN625" s="263"/>
      <c r="AIO625" s="263"/>
      <c r="AIP625" s="263"/>
      <c r="AIQ625" s="263"/>
      <c r="AIR625" s="263"/>
      <c r="AIS625" s="263"/>
      <c r="AIT625" s="263"/>
      <c r="AIU625" s="263"/>
      <c r="AIV625" s="263"/>
      <c r="AIW625" s="263"/>
      <c r="AIX625" s="263"/>
      <c r="AIY625" s="263"/>
      <c r="AIZ625" s="263"/>
      <c r="AJA625" s="263"/>
      <c r="AJB625" s="263"/>
      <c r="AJC625" s="263"/>
      <c r="AJD625" s="263"/>
      <c r="AJE625" s="263"/>
      <c r="AJF625" s="263"/>
      <c r="AJG625" s="263"/>
      <c r="AJH625" s="263"/>
      <c r="AJI625" s="263"/>
      <c r="AJJ625" s="263"/>
      <c r="AJK625" s="263"/>
      <c r="AJL625" s="263"/>
      <c r="AJM625" s="263"/>
      <c r="AJN625" s="263"/>
      <c r="AJO625" s="263"/>
      <c r="AJP625" s="263"/>
      <c r="AJQ625" s="263"/>
      <c r="AJR625" s="263"/>
      <c r="AJS625" s="263"/>
      <c r="AJT625" s="263"/>
      <c r="AJU625" s="263"/>
      <c r="AJV625" s="263"/>
      <c r="AJW625" s="263"/>
      <c r="AJX625" s="263"/>
      <c r="AJY625" s="263"/>
      <c r="AJZ625" s="263"/>
      <c r="AKA625" s="263"/>
      <c r="AKB625" s="263"/>
      <c r="AKC625" s="263"/>
      <c r="AKD625" s="263"/>
      <c r="AKE625" s="263"/>
      <c r="AKF625" s="263"/>
      <c r="AKG625" s="263"/>
      <c r="AKH625" s="263"/>
      <c r="AKI625" s="263"/>
      <c r="AKJ625" s="263"/>
      <c r="AKK625" s="263"/>
      <c r="AKL625" s="263"/>
      <c r="AKM625" s="263"/>
      <c r="AKN625" s="263"/>
      <c r="AKO625" s="263"/>
      <c r="AKP625" s="263"/>
      <c r="AKQ625" s="263"/>
      <c r="AKR625" s="263"/>
      <c r="AKS625" s="263"/>
      <c r="AKT625" s="263"/>
      <c r="AKU625" s="263"/>
      <c r="AKV625" s="263"/>
      <c r="AKW625" s="263"/>
      <c r="AKX625" s="263"/>
      <c r="AKY625" s="263"/>
      <c r="AKZ625" s="263"/>
      <c r="ALA625" s="263"/>
      <c r="ALB625" s="263"/>
      <c r="ALC625" s="263"/>
      <c r="ALD625" s="263"/>
      <c r="ALE625" s="263"/>
      <c r="ALF625" s="263"/>
      <c r="ALG625" s="263"/>
      <c r="ALH625" s="263"/>
      <c r="ALI625" s="263"/>
      <c r="ALJ625" s="263"/>
      <c r="ALK625" s="263"/>
      <c r="ALL625" s="263"/>
      <c r="ALM625" s="263"/>
      <c r="ALN625" s="263"/>
      <c r="ALO625" s="263"/>
      <c r="ALP625" s="263"/>
      <c r="ALQ625" s="263"/>
      <c r="ALR625" s="263"/>
      <c r="ALS625" s="263"/>
      <c r="ALT625" s="263"/>
      <c r="ALU625" s="263"/>
      <c r="ALV625" s="263"/>
      <c r="ALW625" s="263"/>
      <c r="ALX625" s="263"/>
      <c r="ALY625" s="263"/>
      <c r="ALZ625" s="263"/>
      <c r="AMA625" s="263"/>
      <c r="AMB625" s="263"/>
      <c r="AMC625" s="263"/>
      <c r="AMD625" s="263"/>
      <c r="AME625" s="263"/>
      <c r="AMF625" s="263"/>
      <c r="AMG625" s="263"/>
      <c r="AMH625" s="263"/>
      <c r="AMI625" s="263"/>
      <c r="AMJ625" s="263"/>
      <c r="AMK625" s="263"/>
      <c r="AML625" s="263"/>
      <c r="AMM625" s="263"/>
      <c r="AMN625" s="263"/>
      <c r="AMO625" s="263"/>
      <c r="AMP625" s="263"/>
      <c r="AMQ625" s="263"/>
      <c r="AMR625" s="263"/>
      <c r="AMS625" s="263"/>
      <c r="AMT625" s="263"/>
      <c r="AMU625" s="263"/>
      <c r="AMV625" s="263"/>
      <c r="AMW625" s="263"/>
      <c r="AMX625" s="263"/>
      <c r="AMY625" s="263"/>
      <c r="AMZ625" s="263"/>
      <c r="ANA625" s="263"/>
      <c r="ANB625" s="263"/>
      <c r="ANC625" s="263"/>
      <c r="AND625" s="263"/>
      <c r="ANE625" s="263"/>
      <c r="ANF625" s="263"/>
      <c r="ANG625" s="263"/>
      <c r="ANH625" s="263"/>
      <c r="ANI625" s="263"/>
      <c r="ANJ625" s="263"/>
      <c r="ANK625" s="263"/>
      <c r="ANL625" s="263"/>
      <c r="ANM625" s="263"/>
      <c r="ANN625" s="263"/>
      <c r="ANO625" s="263"/>
      <c r="ANP625" s="263"/>
      <c r="ANQ625" s="263"/>
      <c r="ANR625" s="263"/>
      <c r="ANS625" s="263"/>
      <c r="ANT625" s="263"/>
      <c r="ANU625" s="263"/>
      <c r="ANV625" s="263"/>
      <c r="ANW625" s="263"/>
      <c r="ANX625" s="263"/>
      <c r="ANY625" s="263"/>
      <c r="ANZ625" s="263"/>
      <c r="AOA625" s="263"/>
      <c r="AOB625" s="263"/>
      <c r="AOC625" s="263"/>
      <c r="AOD625" s="263"/>
      <c r="AOE625" s="263"/>
      <c r="AOF625" s="263"/>
      <c r="AOG625" s="263"/>
      <c r="AOH625" s="263"/>
      <c r="AOI625" s="263"/>
      <c r="AOJ625" s="263"/>
      <c r="AOK625" s="263"/>
      <c r="AOL625" s="263"/>
      <c r="AOM625" s="263"/>
      <c r="AON625" s="263"/>
      <c r="AOO625" s="263"/>
      <c r="AOP625" s="263"/>
      <c r="AOQ625" s="263"/>
      <c r="AOR625" s="263"/>
      <c r="AOS625" s="263"/>
      <c r="AOT625" s="263"/>
      <c r="AOU625" s="263"/>
    </row>
    <row r="626" spans="1:1087" s="264" customFormat="1">
      <c r="A626" s="332"/>
      <c r="B626" s="328"/>
      <c r="C626" s="292"/>
      <c r="D626" s="292"/>
      <c r="E626" s="292"/>
      <c r="F626" s="333"/>
      <c r="G626" s="334"/>
      <c r="H626" s="334"/>
      <c r="I626" s="335"/>
      <c r="J626" s="292"/>
      <c r="K626" s="336"/>
      <c r="L626" s="292"/>
      <c r="N626" s="263"/>
      <c r="O626" s="263"/>
      <c r="P626" s="263"/>
      <c r="Q626" s="263"/>
      <c r="R626" s="263"/>
      <c r="S626" s="263"/>
      <c r="T626" s="263"/>
      <c r="U626" s="263"/>
      <c r="V626" s="263"/>
      <c r="W626" s="263"/>
      <c r="X626" s="263"/>
      <c r="Y626" s="263"/>
      <c r="Z626" s="263"/>
      <c r="AA626" s="263"/>
      <c r="AB626" s="263"/>
      <c r="AC626" s="263"/>
      <c r="AD626" s="263"/>
      <c r="AE626" s="263"/>
      <c r="AF626" s="263"/>
      <c r="AG626" s="263"/>
      <c r="AH626" s="263"/>
      <c r="AI626" s="263"/>
      <c r="AJ626" s="263"/>
      <c r="AK626" s="263"/>
      <c r="AL626" s="263"/>
      <c r="AM626" s="263"/>
      <c r="AN626" s="263"/>
      <c r="AO626" s="263"/>
      <c r="AP626" s="263"/>
      <c r="AQ626" s="263"/>
      <c r="AR626" s="263"/>
      <c r="AS626" s="263"/>
      <c r="AT626" s="263"/>
      <c r="AU626" s="263"/>
      <c r="AV626" s="263"/>
      <c r="AW626" s="263"/>
      <c r="AX626" s="263"/>
      <c r="AY626" s="263"/>
      <c r="AZ626" s="263"/>
      <c r="BA626" s="263"/>
      <c r="BB626" s="263"/>
      <c r="BC626" s="263"/>
      <c r="BD626" s="263"/>
      <c r="BE626" s="263"/>
      <c r="BF626" s="263"/>
      <c r="BG626" s="263"/>
      <c r="BH626" s="263"/>
      <c r="BI626" s="263"/>
      <c r="BJ626" s="263"/>
      <c r="BK626" s="263"/>
      <c r="BL626" s="263"/>
      <c r="BM626" s="263"/>
      <c r="BN626" s="263"/>
      <c r="BO626" s="263"/>
      <c r="BP626" s="263"/>
      <c r="BQ626" s="263"/>
      <c r="BR626" s="263"/>
      <c r="BS626" s="263"/>
      <c r="BT626" s="263"/>
      <c r="BU626" s="263"/>
      <c r="BV626" s="263"/>
      <c r="BW626" s="263"/>
      <c r="BX626" s="263"/>
      <c r="BY626" s="263"/>
      <c r="BZ626" s="263"/>
      <c r="CA626" s="263"/>
      <c r="CB626" s="263"/>
      <c r="CC626" s="263"/>
      <c r="CD626" s="263"/>
      <c r="CE626" s="263"/>
      <c r="CF626" s="263"/>
      <c r="CG626" s="263"/>
      <c r="CH626" s="263"/>
      <c r="CI626" s="263"/>
      <c r="CJ626" s="263"/>
      <c r="CK626" s="263"/>
      <c r="CL626" s="263"/>
      <c r="CM626" s="263"/>
      <c r="CN626" s="263"/>
      <c r="CO626" s="263"/>
      <c r="CP626" s="263"/>
      <c r="CQ626" s="263"/>
      <c r="CR626" s="263"/>
      <c r="CS626" s="263"/>
      <c r="CT626" s="263"/>
      <c r="CU626" s="263"/>
      <c r="CV626" s="263"/>
      <c r="CW626" s="263"/>
      <c r="CX626" s="263"/>
      <c r="CY626" s="263"/>
      <c r="CZ626" s="263"/>
      <c r="DA626" s="263"/>
      <c r="DB626" s="263"/>
      <c r="DC626" s="263"/>
      <c r="DD626" s="263"/>
      <c r="DE626" s="263"/>
      <c r="DF626" s="263"/>
      <c r="DG626" s="263"/>
      <c r="DH626" s="263"/>
      <c r="DI626" s="263"/>
      <c r="DJ626" s="263"/>
      <c r="DK626" s="263"/>
      <c r="DL626" s="263"/>
      <c r="DM626" s="263"/>
      <c r="DN626" s="263"/>
      <c r="DO626" s="263"/>
      <c r="DP626" s="263"/>
      <c r="DQ626" s="263"/>
      <c r="DR626" s="263"/>
      <c r="DS626" s="263"/>
      <c r="DT626" s="263"/>
      <c r="DU626" s="263"/>
      <c r="DV626" s="263"/>
      <c r="DW626" s="263"/>
      <c r="DX626" s="263"/>
      <c r="DY626" s="263"/>
      <c r="DZ626" s="263"/>
      <c r="EA626" s="263"/>
      <c r="EB626" s="263"/>
      <c r="EC626" s="263"/>
      <c r="ED626" s="263"/>
      <c r="EE626" s="263"/>
      <c r="EF626" s="263"/>
      <c r="EG626" s="263"/>
      <c r="EH626" s="263"/>
      <c r="EI626" s="263"/>
      <c r="EJ626" s="263"/>
      <c r="EK626" s="263"/>
      <c r="EL626" s="263"/>
      <c r="EM626" s="263"/>
      <c r="EN626" s="263"/>
      <c r="EO626" s="263"/>
      <c r="EP626" s="263"/>
      <c r="EQ626" s="263"/>
      <c r="ER626" s="263"/>
      <c r="ES626" s="263"/>
      <c r="ET626" s="263"/>
      <c r="EU626" s="263"/>
      <c r="EV626" s="263"/>
      <c r="EW626" s="263"/>
      <c r="EX626" s="263"/>
      <c r="EY626" s="263"/>
      <c r="EZ626" s="263"/>
      <c r="FA626" s="263"/>
      <c r="FB626" s="263"/>
      <c r="FC626" s="263"/>
      <c r="FD626" s="263"/>
      <c r="FE626" s="263"/>
      <c r="FF626" s="263"/>
      <c r="FG626" s="263"/>
      <c r="FH626" s="263"/>
      <c r="FI626" s="263"/>
      <c r="FJ626" s="263"/>
      <c r="FK626" s="263"/>
      <c r="FL626" s="263"/>
      <c r="FM626" s="263"/>
      <c r="FN626" s="263"/>
      <c r="FO626" s="263"/>
      <c r="FP626" s="263"/>
      <c r="FQ626" s="263"/>
      <c r="FR626" s="263"/>
      <c r="FS626" s="263"/>
      <c r="FT626" s="263"/>
      <c r="FU626" s="263"/>
      <c r="FV626" s="263"/>
      <c r="FW626" s="263"/>
      <c r="FX626" s="263"/>
      <c r="FY626" s="263"/>
      <c r="FZ626" s="263"/>
      <c r="GA626" s="263"/>
      <c r="GB626" s="263"/>
      <c r="GC626" s="263"/>
      <c r="GD626" s="263"/>
      <c r="GE626" s="263"/>
      <c r="GF626" s="263"/>
      <c r="GG626" s="263"/>
      <c r="GH626" s="263"/>
      <c r="GI626" s="263"/>
      <c r="GJ626" s="263"/>
      <c r="GK626" s="263"/>
      <c r="GL626" s="263"/>
      <c r="GM626" s="263"/>
      <c r="GN626" s="263"/>
      <c r="GO626" s="263"/>
      <c r="GP626" s="263"/>
      <c r="GQ626" s="263"/>
      <c r="GR626" s="263"/>
      <c r="GS626" s="263"/>
      <c r="GT626" s="263"/>
      <c r="GU626" s="263"/>
      <c r="GV626" s="263"/>
      <c r="GW626" s="263"/>
      <c r="GX626" s="263"/>
      <c r="GY626" s="263"/>
      <c r="GZ626" s="263"/>
      <c r="HA626" s="263"/>
      <c r="HB626" s="263"/>
      <c r="HC626" s="263"/>
      <c r="HD626" s="263"/>
      <c r="HE626" s="263"/>
      <c r="HF626" s="263"/>
      <c r="HG626" s="263"/>
      <c r="HH626" s="263"/>
      <c r="HI626" s="263"/>
      <c r="HJ626" s="263"/>
      <c r="HK626" s="263"/>
      <c r="HL626" s="263"/>
      <c r="HM626" s="263"/>
      <c r="HN626" s="263"/>
      <c r="HO626" s="263"/>
      <c r="HP626" s="263"/>
      <c r="HQ626" s="263"/>
      <c r="HR626" s="263"/>
      <c r="HS626" s="263"/>
      <c r="HT626" s="263"/>
      <c r="HU626" s="263"/>
      <c r="HV626" s="263"/>
      <c r="HW626" s="263"/>
      <c r="HX626" s="263"/>
      <c r="HY626" s="263"/>
      <c r="HZ626" s="263"/>
      <c r="IA626" s="263"/>
      <c r="IB626" s="263"/>
      <c r="IC626" s="263"/>
      <c r="ID626" s="263"/>
      <c r="IE626" s="263"/>
      <c r="IF626" s="263"/>
      <c r="IG626" s="263"/>
      <c r="IH626" s="263"/>
      <c r="II626" s="263"/>
      <c r="IJ626" s="263"/>
      <c r="IK626" s="263"/>
      <c r="IL626" s="263"/>
      <c r="IM626" s="263"/>
      <c r="IN626" s="263"/>
      <c r="IO626" s="263"/>
      <c r="IP626" s="263"/>
      <c r="IQ626" s="263"/>
      <c r="IR626" s="263"/>
      <c r="IS626" s="263"/>
      <c r="IT626" s="263"/>
      <c r="IU626" s="263"/>
      <c r="IV626" s="263"/>
      <c r="IW626" s="263"/>
      <c r="IX626" s="263"/>
      <c r="IY626" s="263"/>
      <c r="IZ626" s="263"/>
      <c r="JA626" s="263"/>
      <c r="JB626" s="263"/>
      <c r="JC626" s="263"/>
      <c r="JD626" s="263"/>
      <c r="JE626" s="263"/>
      <c r="JF626" s="263"/>
      <c r="JG626" s="263"/>
      <c r="JH626" s="263"/>
      <c r="JI626" s="263"/>
      <c r="JJ626" s="263"/>
      <c r="JK626" s="263"/>
      <c r="JL626" s="263"/>
      <c r="JM626" s="263"/>
      <c r="JN626" s="263"/>
      <c r="JO626" s="263"/>
      <c r="JP626" s="263"/>
      <c r="JQ626" s="263"/>
      <c r="JR626" s="263"/>
      <c r="JS626" s="263"/>
      <c r="JT626" s="263"/>
      <c r="JU626" s="263"/>
      <c r="JV626" s="263"/>
      <c r="JW626" s="263"/>
      <c r="JX626" s="263"/>
      <c r="JY626" s="263"/>
      <c r="JZ626" s="263"/>
      <c r="KA626" s="263"/>
      <c r="KB626" s="263"/>
      <c r="KC626" s="263"/>
      <c r="KD626" s="263"/>
      <c r="KE626" s="263"/>
      <c r="KF626" s="263"/>
      <c r="KG626" s="263"/>
      <c r="KH626" s="263"/>
      <c r="KI626" s="263"/>
      <c r="KJ626" s="263"/>
      <c r="KK626" s="263"/>
      <c r="KL626" s="263"/>
      <c r="KM626" s="263"/>
      <c r="KN626" s="263"/>
      <c r="KO626" s="263"/>
      <c r="KP626" s="263"/>
      <c r="KQ626" s="263"/>
      <c r="KR626" s="263"/>
      <c r="KS626" s="263"/>
      <c r="KT626" s="263"/>
      <c r="KU626" s="263"/>
      <c r="KV626" s="263"/>
      <c r="KW626" s="263"/>
      <c r="KX626" s="263"/>
      <c r="KY626" s="263"/>
      <c r="KZ626" s="263"/>
      <c r="LA626" s="263"/>
      <c r="LB626" s="263"/>
      <c r="LC626" s="263"/>
      <c r="LD626" s="263"/>
      <c r="LE626" s="263"/>
      <c r="LF626" s="263"/>
      <c r="LG626" s="263"/>
      <c r="LH626" s="263"/>
      <c r="LI626" s="263"/>
      <c r="LJ626" s="263"/>
      <c r="LK626" s="263"/>
      <c r="LL626" s="263"/>
      <c r="LM626" s="263"/>
      <c r="LN626" s="263"/>
      <c r="LO626" s="263"/>
      <c r="LP626" s="263"/>
      <c r="LQ626" s="263"/>
      <c r="LR626" s="263"/>
      <c r="LS626" s="263"/>
      <c r="LT626" s="263"/>
      <c r="LU626" s="263"/>
      <c r="LV626" s="263"/>
      <c r="LW626" s="263"/>
      <c r="LX626" s="263"/>
      <c r="LY626" s="263"/>
      <c r="LZ626" s="263"/>
      <c r="MA626" s="263"/>
      <c r="MB626" s="263"/>
      <c r="MC626" s="263"/>
      <c r="MD626" s="263"/>
      <c r="ME626" s="263"/>
      <c r="MF626" s="263"/>
      <c r="MG626" s="263"/>
      <c r="MH626" s="263"/>
      <c r="MI626" s="263"/>
      <c r="MJ626" s="263"/>
      <c r="MK626" s="263"/>
      <c r="ML626" s="263"/>
      <c r="MM626" s="263"/>
      <c r="MN626" s="263"/>
      <c r="MO626" s="263"/>
      <c r="MP626" s="263"/>
      <c r="MQ626" s="263"/>
      <c r="MR626" s="263"/>
      <c r="MS626" s="263"/>
      <c r="MT626" s="263"/>
      <c r="MU626" s="263"/>
      <c r="MV626" s="263"/>
      <c r="MW626" s="263"/>
      <c r="MX626" s="263"/>
      <c r="MY626" s="263"/>
      <c r="MZ626" s="263"/>
      <c r="NA626" s="263"/>
      <c r="NB626" s="263"/>
      <c r="NC626" s="263"/>
      <c r="ND626" s="263"/>
      <c r="NE626" s="263"/>
      <c r="NF626" s="263"/>
      <c r="NG626" s="263"/>
      <c r="NH626" s="263"/>
      <c r="NI626" s="263"/>
      <c r="NJ626" s="263"/>
      <c r="NK626" s="263"/>
      <c r="NL626" s="263"/>
      <c r="NM626" s="263"/>
      <c r="NN626" s="263"/>
      <c r="NO626" s="263"/>
      <c r="NP626" s="263"/>
      <c r="NQ626" s="263"/>
      <c r="NR626" s="263"/>
      <c r="NS626" s="263"/>
      <c r="NT626" s="263"/>
      <c r="NU626" s="263"/>
      <c r="NV626" s="263"/>
      <c r="NW626" s="263"/>
      <c r="NX626" s="263"/>
      <c r="NY626" s="263"/>
      <c r="NZ626" s="263"/>
      <c r="OA626" s="263"/>
      <c r="OB626" s="263"/>
      <c r="OC626" s="263"/>
      <c r="OD626" s="263"/>
      <c r="OE626" s="263"/>
      <c r="OF626" s="263"/>
      <c r="OG626" s="263"/>
      <c r="OH626" s="263"/>
      <c r="OI626" s="263"/>
      <c r="OJ626" s="263"/>
      <c r="OK626" s="263"/>
      <c r="OL626" s="263"/>
      <c r="OM626" s="263"/>
      <c r="ON626" s="263"/>
      <c r="OO626" s="263"/>
      <c r="OP626" s="263"/>
      <c r="OQ626" s="263"/>
      <c r="OR626" s="263"/>
      <c r="OS626" s="263"/>
      <c r="OT626" s="263"/>
      <c r="OU626" s="263"/>
      <c r="OV626" s="263"/>
      <c r="OW626" s="263"/>
      <c r="OX626" s="263"/>
      <c r="OY626" s="263"/>
      <c r="OZ626" s="263"/>
      <c r="PA626" s="263"/>
      <c r="PB626" s="263"/>
      <c r="PC626" s="263"/>
      <c r="PD626" s="263"/>
      <c r="PE626" s="263"/>
      <c r="PF626" s="263"/>
      <c r="PG626" s="263"/>
      <c r="PH626" s="263"/>
      <c r="PI626" s="263"/>
      <c r="PJ626" s="263"/>
      <c r="PK626" s="263"/>
      <c r="PL626" s="263"/>
      <c r="PM626" s="263"/>
      <c r="PN626" s="263"/>
      <c r="PO626" s="263"/>
      <c r="PP626" s="263"/>
      <c r="PQ626" s="263"/>
      <c r="PR626" s="263"/>
      <c r="PS626" s="263"/>
      <c r="PT626" s="263"/>
      <c r="PU626" s="263"/>
      <c r="PV626" s="263"/>
      <c r="PW626" s="263"/>
      <c r="PX626" s="263"/>
      <c r="PY626" s="263"/>
      <c r="PZ626" s="263"/>
      <c r="QA626" s="263"/>
      <c r="QB626" s="263"/>
      <c r="QC626" s="263"/>
      <c r="QD626" s="263"/>
      <c r="QE626" s="263"/>
      <c r="QF626" s="263"/>
      <c r="QG626" s="263"/>
      <c r="QH626" s="263"/>
      <c r="QI626" s="263"/>
      <c r="QJ626" s="263"/>
      <c r="QK626" s="263"/>
      <c r="QL626" s="263"/>
      <c r="QM626" s="263"/>
      <c r="QN626" s="263"/>
      <c r="QO626" s="263"/>
      <c r="QP626" s="263"/>
      <c r="QQ626" s="263"/>
      <c r="QR626" s="263"/>
      <c r="QS626" s="263"/>
      <c r="QT626" s="263"/>
      <c r="QU626" s="263"/>
      <c r="QV626" s="263"/>
      <c r="QW626" s="263"/>
      <c r="QX626" s="263"/>
      <c r="QY626" s="263"/>
      <c r="QZ626" s="263"/>
      <c r="RA626" s="263"/>
      <c r="RB626" s="263"/>
      <c r="RC626" s="263"/>
      <c r="RD626" s="263"/>
      <c r="RE626" s="263"/>
      <c r="RF626" s="263"/>
      <c r="RG626" s="263"/>
      <c r="RH626" s="263"/>
      <c r="RI626" s="263"/>
      <c r="RJ626" s="263"/>
      <c r="RK626" s="263"/>
      <c r="RL626" s="263"/>
      <c r="RM626" s="263"/>
      <c r="RN626" s="263"/>
      <c r="RO626" s="263"/>
      <c r="RP626" s="263"/>
      <c r="RQ626" s="263"/>
      <c r="RR626" s="263"/>
      <c r="RS626" s="263"/>
      <c r="RT626" s="263"/>
      <c r="RU626" s="263"/>
      <c r="RV626" s="263"/>
      <c r="RW626" s="263"/>
      <c r="RX626" s="263"/>
      <c r="RY626" s="263"/>
      <c r="RZ626" s="263"/>
      <c r="SA626" s="263"/>
      <c r="SB626" s="263"/>
      <c r="SC626" s="263"/>
      <c r="SD626" s="263"/>
      <c r="SE626" s="263"/>
      <c r="SF626" s="263"/>
      <c r="SG626" s="263"/>
      <c r="SH626" s="263"/>
      <c r="SI626" s="263"/>
      <c r="SJ626" s="263"/>
      <c r="SK626" s="263"/>
      <c r="SL626" s="263"/>
      <c r="SM626" s="263"/>
      <c r="SN626" s="263"/>
      <c r="SO626" s="263"/>
      <c r="SP626" s="263"/>
      <c r="SQ626" s="263"/>
      <c r="SR626" s="263"/>
      <c r="SS626" s="263"/>
      <c r="ST626" s="263"/>
      <c r="SU626" s="263"/>
      <c r="SV626" s="263"/>
      <c r="SW626" s="263"/>
      <c r="SX626" s="263"/>
      <c r="SY626" s="263"/>
      <c r="SZ626" s="263"/>
      <c r="TA626" s="263"/>
      <c r="TB626" s="263"/>
      <c r="TC626" s="263"/>
      <c r="TD626" s="263"/>
      <c r="TE626" s="263"/>
      <c r="TF626" s="263"/>
      <c r="TG626" s="263"/>
      <c r="TH626" s="263"/>
      <c r="TI626" s="263"/>
      <c r="TJ626" s="263"/>
      <c r="TK626" s="263"/>
      <c r="TL626" s="263"/>
      <c r="TM626" s="263"/>
      <c r="TN626" s="263"/>
      <c r="TO626" s="263"/>
      <c r="TP626" s="263"/>
      <c r="TQ626" s="263"/>
      <c r="TR626" s="263"/>
      <c r="TS626" s="263"/>
      <c r="TT626" s="263"/>
      <c r="TU626" s="263"/>
      <c r="TV626" s="263"/>
      <c r="TW626" s="263"/>
      <c r="TX626" s="263"/>
      <c r="TY626" s="263"/>
      <c r="TZ626" s="263"/>
      <c r="UA626" s="263"/>
      <c r="UB626" s="263"/>
      <c r="UC626" s="263"/>
      <c r="UD626" s="263"/>
      <c r="UE626" s="263"/>
      <c r="UF626" s="263"/>
      <c r="UG626" s="263"/>
      <c r="UH626" s="263"/>
      <c r="UI626" s="263"/>
      <c r="UJ626" s="263"/>
      <c r="UK626" s="263"/>
      <c r="UL626" s="263"/>
      <c r="UM626" s="263"/>
      <c r="UN626" s="263"/>
      <c r="UO626" s="263"/>
      <c r="UP626" s="263"/>
      <c r="UQ626" s="263"/>
      <c r="UR626" s="263"/>
      <c r="US626" s="263"/>
      <c r="UT626" s="263"/>
      <c r="UU626" s="263"/>
      <c r="UV626" s="263"/>
      <c r="UW626" s="263"/>
      <c r="UX626" s="263"/>
      <c r="UY626" s="263"/>
      <c r="UZ626" s="263"/>
      <c r="VA626" s="263"/>
      <c r="VB626" s="263"/>
      <c r="VC626" s="263"/>
      <c r="VD626" s="263"/>
      <c r="VE626" s="263"/>
      <c r="VF626" s="263"/>
      <c r="VG626" s="263"/>
      <c r="VH626" s="263"/>
      <c r="VI626" s="263"/>
      <c r="VJ626" s="263"/>
      <c r="VK626" s="263"/>
      <c r="VL626" s="263"/>
      <c r="VM626" s="263"/>
      <c r="VN626" s="263"/>
      <c r="VO626" s="263"/>
      <c r="VP626" s="263"/>
      <c r="VQ626" s="263"/>
      <c r="VR626" s="263"/>
      <c r="VS626" s="263"/>
      <c r="VT626" s="263"/>
      <c r="VU626" s="263"/>
      <c r="VV626" s="263"/>
      <c r="VW626" s="263"/>
      <c r="VX626" s="263"/>
      <c r="VY626" s="263"/>
      <c r="VZ626" s="263"/>
      <c r="WA626" s="263"/>
      <c r="WB626" s="263"/>
      <c r="WC626" s="263"/>
      <c r="WD626" s="263"/>
      <c r="WE626" s="263"/>
      <c r="WF626" s="263"/>
      <c r="WG626" s="263"/>
      <c r="WH626" s="263"/>
      <c r="WI626" s="263"/>
      <c r="WJ626" s="263"/>
      <c r="WK626" s="263"/>
      <c r="WL626" s="263"/>
      <c r="WM626" s="263"/>
      <c r="WN626" s="263"/>
      <c r="WO626" s="263"/>
      <c r="WP626" s="263"/>
      <c r="WQ626" s="263"/>
      <c r="WR626" s="263"/>
      <c r="WS626" s="263"/>
      <c r="WT626" s="263"/>
      <c r="WU626" s="263"/>
      <c r="WV626" s="263"/>
      <c r="WW626" s="263"/>
      <c r="WX626" s="263"/>
      <c r="WY626" s="263"/>
      <c r="WZ626" s="263"/>
      <c r="XA626" s="263"/>
      <c r="XB626" s="263"/>
      <c r="XC626" s="263"/>
      <c r="XD626" s="263"/>
      <c r="XE626" s="263"/>
      <c r="XF626" s="263"/>
      <c r="XG626" s="263"/>
      <c r="XH626" s="263"/>
      <c r="XI626" s="263"/>
      <c r="XJ626" s="263"/>
      <c r="XK626" s="263"/>
      <c r="XL626" s="263"/>
      <c r="XM626" s="263"/>
      <c r="XN626" s="263"/>
      <c r="XO626" s="263"/>
      <c r="XP626" s="263"/>
      <c r="XQ626" s="263"/>
      <c r="XR626" s="263"/>
      <c r="XS626" s="263"/>
      <c r="XT626" s="263"/>
      <c r="XU626" s="263"/>
      <c r="XV626" s="263"/>
      <c r="XW626" s="263"/>
      <c r="XX626" s="263"/>
      <c r="XY626" s="263"/>
      <c r="XZ626" s="263"/>
      <c r="YA626" s="263"/>
      <c r="YB626" s="263"/>
      <c r="YC626" s="263"/>
      <c r="YD626" s="263"/>
      <c r="YE626" s="263"/>
      <c r="YF626" s="263"/>
      <c r="YG626" s="263"/>
      <c r="YH626" s="263"/>
      <c r="YI626" s="263"/>
      <c r="YJ626" s="263"/>
      <c r="YK626" s="263"/>
      <c r="YL626" s="263"/>
      <c r="YM626" s="263"/>
      <c r="YN626" s="263"/>
      <c r="YO626" s="263"/>
      <c r="YP626" s="263"/>
      <c r="YQ626" s="263"/>
      <c r="YR626" s="263"/>
      <c r="YS626" s="263"/>
      <c r="YT626" s="263"/>
      <c r="YU626" s="263"/>
      <c r="YV626" s="263"/>
      <c r="YW626" s="263"/>
      <c r="YX626" s="263"/>
      <c r="YY626" s="263"/>
      <c r="YZ626" s="263"/>
      <c r="ZA626" s="263"/>
      <c r="ZB626" s="263"/>
      <c r="ZC626" s="263"/>
      <c r="ZD626" s="263"/>
      <c r="ZE626" s="263"/>
      <c r="ZF626" s="263"/>
      <c r="ZG626" s="263"/>
      <c r="ZH626" s="263"/>
      <c r="ZI626" s="263"/>
      <c r="ZJ626" s="263"/>
      <c r="ZK626" s="263"/>
      <c r="ZL626" s="263"/>
      <c r="ZM626" s="263"/>
      <c r="ZN626" s="263"/>
      <c r="ZO626" s="263"/>
      <c r="ZP626" s="263"/>
      <c r="ZQ626" s="263"/>
      <c r="ZR626" s="263"/>
      <c r="ZS626" s="263"/>
      <c r="ZT626" s="263"/>
      <c r="ZU626" s="263"/>
      <c r="ZV626" s="263"/>
      <c r="ZW626" s="263"/>
      <c r="ZX626" s="263"/>
      <c r="ZY626" s="263"/>
      <c r="ZZ626" s="263"/>
      <c r="AAA626" s="263"/>
      <c r="AAB626" s="263"/>
      <c r="AAC626" s="263"/>
      <c r="AAD626" s="263"/>
      <c r="AAE626" s="263"/>
      <c r="AAF626" s="263"/>
      <c r="AAG626" s="263"/>
      <c r="AAH626" s="263"/>
      <c r="AAI626" s="263"/>
      <c r="AAJ626" s="263"/>
      <c r="AAK626" s="263"/>
      <c r="AAL626" s="263"/>
      <c r="AAM626" s="263"/>
      <c r="AAN626" s="263"/>
      <c r="AAO626" s="263"/>
      <c r="AAP626" s="263"/>
      <c r="AAQ626" s="263"/>
      <c r="AAR626" s="263"/>
      <c r="AAS626" s="263"/>
      <c r="AAT626" s="263"/>
      <c r="AAU626" s="263"/>
      <c r="AAV626" s="263"/>
      <c r="AAW626" s="263"/>
      <c r="AAX626" s="263"/>
      <c r="AAY626" s="263"/>
      <c r="AAZ626" s="263"/>
      <c r="ABA626" s="263"/>
      <c r="ABB626" s="263"/>
      <c r="ABC626" s="263"/>
      <c r="ABD626" s="263"/>
      <c r="ABE626" s="263"/>
      <c r="ABF626" s="263"/>
      <c r="ABG626" s="263"/>
      <c r="ABH626" s="263"/>
      <c r="ABI626" s="263"/>
      <c r="ABJ626" s="263"/>
      <c r="ABK626" s="263"/>
      <c r="ABL626" s="263"/>
      <c r="ABM626" s="263"/>
      <c r="ABN626" s="263"/>
      <c r="ABO626" s="263"/>
      <c r="ABP626" s="263"/>
      <c r="ABQ626" s="263"/>
      <c r="ABR626" s="263"/>
      <c r="ABS626" s="263"/>
      <c r="ABT626" s="263"/>
      <c r="ABU626" s="263"/>
      <c r="ABV626" s="263"/>
      <c r="ABW626" s="263"/>
      <c r="ABX626" s="263"/>
      <c r="ABY626" s="263"/>
      <c r="ABZ626" s="263"/>
      <c r="ACA626" s="263"/>
      <c r="ACB626" s="263"/>
      <c r="ACC626" s="263"/>
      <c r="ACD626" s="263"/>
      <c r="ACE626" s="263"/>
      <c r="ACF626" s="263"/>
      <c r="ACG626" s="263"/>
      <c r="ACH626" s="263"/>
      <c r="ACI626" s="263"/>
      <c r="ACJ626" s="263"/>
      <c r="ACK626" s="263"/>
      <c r="ACL626" s="263"/>
      <c r="ACM626" s="263"/>
      <c r="ACN626" s="263"/>
      <c r="ACO626" s="263"/>
      <c r="ACP626" s="263"/>
      <c r="ACQ626" s="263"/>
      <c r="ACR626" s="263"/>
      <c r="ACS626" s="263"/>
      <c r="ACT626" s="263"/>
      <c r="ACU626" s="263"/>
      <c r="ACV626" s="263"/>
      <c r="ACW626" s="263"/>
      <c r="ACX626" s="263"/>
      <c r="ACY626" s="263"/>
      <c r="ACZ626" s="263"/>
      <c r="ADA626" s="263"/>
      <c r="ADB626" s="263"/>
      <c r="ADC626" s="263"/>
      <c r="ADD626" s="263"/>
      <c r="ADE626" s="263"/>
      <c r="ADF626" s="263"/>
      <c r="ADG626" s="263"/>
      <c r="ADH626" s="263"/>
      <c r="ADI626" s="263"/>
      <c r="ADJ626" s="263"/>
      <c r="ADK626" s="263"/>
      <c r="ADL626" s="263"/>
      <c r="ADM626" s="263"/>
      <c r="ADN626" s="263"/>
      <c r="ADO626" s="263"/>
      <c r="ADP626" s="263"/>
      <c r="ADQ626" s="263"/>
      <c r="ADR626" s="263"/>
      <c r="ADS626" s="263"/>
      <c r="ADT626" s="263"/>
      <c r="ADU626" s="263"/>
      <c r="ADV626" s="263"/>
      <c r="ADW626" s="263"/>
      <c r="ADX626" s="263"/>
      <c r="ADY626" s="263"/>
      <c r="ADZ626" s="263"/>
      <c r="AEA626" s="263"/>
      <c r="AEB626" s="263"/>
      <c r="AEC626" s="263"/>
      <c r="AED626" s="263"/>
      <c r="AEE626" s="263"/>
      <c r="AEF626" s="263"/>
      <c r="AEG626" s="263"/>
      <c r="AEH626" s="263"/>
      <c r="AEI626" s="263"/>
      <c r="AEJ626" s="263"/>
      <c r="AEK626" s="263"/>
      <c r="AEL626" s="263"/>
      <c r="AEM626" s="263"/>
      <c r="AEN626" s="263"/>
      <c r="AEO626" s="263"/>
      <c r="AEP626" s="263"/>
      <c r="AEQ626" s="263"/>
      <c r="AER626" s="263"/>
      <c r="AES626" s="263"/>
      <c r="AET626" s="263"/>
      <c r="AEU626" s="263"/>
      <c r="AEV626" s="263"/>
      <c r="AEW626" s="263"/>
      <c r="AEX626" s="263"/>
      <c r="AEY626" s="263"/>
      <c r="AEZ626" s="263"/>
      <c r="AFA626" s="263"/>
      <c r="AFB626" s="263"/>
      <c r="AFC626" s="263"/>
      <c r="AFD626" s="263"/>
      <c r="AFE626" s="263"/>
      <c r="AFF626" s="263"/>
      <c r="AFG626" s="263"/>
      <c r="AFH626" s="263"/>
      <c r="AFI626" s="263"/>
      <c r="AFJ626" s="263"/>
      <c r="AFK626" s="263"/>
      <c r="AFL626" s="263"/>
      <c r="AFM626" s="263"/>
      <c r="AFN626" s="263"/>
      <c r="AFO626" s="263"/>
      <c r="AFP626" s="263"/>
      <c r="AFQ626" s="263"/>
      <c r="AFR626" s="263"/>
      <c r="AFS626" s="263"/>
      <c r="AFT626" s="263"/>
      <c r="AFU626" s="263"/>
      <c r="AFV626" s="263"/>
      <c r="AFW626" s="263"/>
      <c r="AFX626" s="263"/>
      <c r="AFY626" s="263"/>
      <c r="AFZ626" s="263"/>
      <c r="AGA626" s="263"/>
      <c r="AGB626" s="263"/>
      <c r="AGC626" s="263"/>
      <c r="AGD626" s="263"/>
      <c r="AGE626" s="263"/>
      <c r="AGF626" s="263"/>
      <c r="AGG626" s="263"/>
      <c r="AGH626" s="263"/>
      <c r="AGI626" s="263"/>
      <c r="AGJ626" s="263"/>
      <c r="AGK626" s="263"/>
      <c r="AGL626" s="263"/>
      <c r="AGM626" s="263"/>
      <c r="AGN626" s="263"/>
      <c r="AGO626" s="263"/>
      <c r="AGP626" s="263"/>
      <c r="AGQ626" s="263"/>
      <c r="AGR626" s="263"/>
      <c r="AGS626" s="263"/>
      <c r="AGT626" s="263"/>
      <c r="AGU626" s="263"/>
      <c r="AGV626" s="263"/>
      <c r="AGW626" s="263"/>
      <c r="AGX626" s="263"/>
      <c r="AGY626" s="263"/>
      <c r="AGZ626" s="263"/>
      <c r="AHA626" s="263"/>
      <c r="AHB626" s="263"/>
      <c r="AHC626" s="263"/>
      <c r="AHD626" s="263"/>
      <c r="AHE626" s="263"/>
      <c r="AHF626" s="263"/>
      <c r="AHG626" s="263"/>
      <c r="AHH626" s="263"/>
      <c r="AHI626" s="263"/>
      <c r="AHJ626" s="263"/>
      <c r="AHK626" s="263"/>
      <c r="AHL626" s="263"/>
      <c r="AHM626" s="263"/>
      <c r="AHN626" s="263"/>
      <c r="AHO626" s="263"/>
      <c r="AHP626" s="263"/>
      <c r="AHQ626" s="263"/>
      <c r="AHR626" s="263"/>
      <c r="AHS626" s="263"/>
      <c r="AHT626" s="263"/>
      <c r="AHU626" s="263"/>
      <c r="AHV626" s="263"/>
      <c r="AHW626" s="263"/>
      <c r="AHX626" s="263"/>
      <c r="AHY626" s="263"/>
      <c r="AHZ626" s="263"/>
      <c r="AIA626" s="263"/>
      <c r="AIB626" s="263"/>
      <c r="AIC626" s="263"/>
      <c r="AID626" s="263"/>
      <c r="AIE626" s="263"/>
      <c r="AIF626" s="263"/>
      <c r="AIG626" s="263"/>
      <c r="AIH626" s="263"/>
      <c r="AII626" s="263"/>
      <c r="AIJ626" s="263"/>
      <c r="AIK626" s="263"/>
      <c r="AIL626" s="263"/>
      <c r="AIM626" s="263"/>
      <c r="AIN626" s="263"/>
      <c r="AIO626" s="263"/>
      <c r="AIP626" s="263"/>
      <c r="AIQ626" s="263"/>
      <c r="AIR626" s="263"/>
      <c r="AIS626" s="263"/>
      <c r="AIT626" s="263"/>
      <c r="AIU626" s="263"/>
      <c r="AIV626" s="263"/>
      <c r="AIW626" s="263"/>
      <c r="AIX626" s="263"/>
      <c r="AIY626" s="263"/>
      <c r="AIZ626" s="263"/>
      <c r="AJA626" s="263"/>
      <c r="AJB626" s="263"/>
      <c r="AJC626" s="263"/>
      <c r="AJD626" s="263"/>
      <c r="AJE626" s="263"/>
      <c r="AJF626" s="263"/>
      <c r="AJG626" s="263"/>
      <c r="AJH626" s="263"/>
      <c r="AJI626" s="263"/>
      <c r="AJJ626" s="263"/>
      <c r="AJK626" s="263"/>
      <c r="AJL626" s="263"/>
      <c r="AJM626" s="263"/>
      <c r="AJN626" s="263"/>
      <c r="AJO626" s="263"/>
      <c r="AJP626" s="263"/>
      <c r="AJQ626" s="263"/>
      <c r="AJR626" s="263"/>
      <c r="AJS626" s="263"/>
      <c r="AJT626" s="263"/>
      <c r="AJU626" s="263"/>
      <c r="AJV626" s="263"/>
      <c r="AJW626" s="263"/>
      <c r="AJX626" s="263"/>
      <c r="AJY626" s="263"/>
      <c r="AJZ626" s="263"/>
      <c r="AKA626" s="263"/>
      <c r="AKB626" s="263"/>
      <c r="AKC626" s="263"/>
      <c r="AKD626" s="263"/>
      <c r="AKE626" s="263"/>
      <c r="AKF626" s="263"/>
      <c r="AKG626" s="263"/>
      <c r="AKH626" s="263"/>
      <c r="AKI626" s="263"/>
      <c r="AKJ626" s="263"/>
      <c r="AKK626" s="263"/>
      <c r="AKL626" s="263"/>
      <c r="AKM626" s="263"/>
      <c r="AKN626" s="263"/>
      <c r="AKO626" s="263"/>
      <c r="AKP626" s="263"/>
      <c r="AKQ626" s="263"/>
      <c r="AKR626" s="263"/>
      <c r="AKS626" s="263"/>
      <c r="AKT626" s="263"/>
      <c r="AKU626" s="263"/>
      <c r="AKV626" s="263"/>
      <c r="AKW626" s="263"/>
      <c r="AKX626" s="263"/>
      <c r="AKY626" s="263"/>
      <c r="AKZ626" s="263"/>
      <c r="ALA626" s="263"/>
      <c r="ALB626" s="263"/>
      <c r="ALC626" s="263"/>
      <c r="ALD626" s="263"/>
      <c r="ALE626" s="263"/>
      <c r="ALF626" s="263"/>
      <c r="ALG626" s="263"/>
      <c r="ALH626" s="263"/>
      <c r="ALI626" s="263"/>
      <c r="ALJ626" s="263"/>
      <c r="ALK626" s="263"/>
      <c r="ALL626" s="263"/>
      <c r="ALM626" s="263"/>
      <c r="ALN626" s="263"/>
      <c r="ALO626" s="263"/>
      <c r="ALP626" s="263"/>
      <c r="ALQ626" s="263"/>
      <c r="ALR626" s="263"/>
      <c r="ALS626" s="263"/>
      <c r="ALT626" s="263"/>
      <c r="ALU626" s="263"/>
      <c r="ALV626" s="263"/>
      <c r="ALW626" s="263"/>
      <c r="ALX626" s="263"/>
      <c r="ALY626" s="263"/>
      <c r="ALZ626" s="263"/>
      <c r="AMA626" s="263"/>
      <c r="AMB626" s="263"/>
      <c r="AMC626" s="263"/>
      <c r="AMD626" s="263"/>
      <c r="AME626" s="263"/>
      <c r="AMF626" s="263"/>
      <c r="AMG626" s="263"/>
      <c r="AMH626" s="263"/>
      <c r="AMI626" s="263"/>
      <c r="AMJ626" s="263"/>
      <c r="AMK626" s="263"/>
      <c r="AML626" s="263"/>
      <c r="AMM626" s="263"/>
      <c r="AMN626" s="263"/>
      <c r="AMO626" s="263"/>
      <c r="AMP626" s="263"/>
      <c r="AMQ626" s="263"/>
      <c r="AMR626" s="263"/>
      <c r="AMS626" s="263"/>
      <c r="AMT626" s="263"/>
      <c r="AMU626" s="263"/>
      <c r="AMV626" s="263"/>
      <c r="AMW626" s="263"/>
      <c r="AMX626" s="263"/>
      <c r="AMY626" s="263"/>
      <c r="AMZ626" s="263"/>
      <c r="ANA626" s="263"/>
      <c r="ANB626" s="263"/>
      <c r="ANC626" s="263"/>
      <c r="AND626" s="263"/>
      <c r="ANE626" s="263"/>
      <c r="ANF626" s="263"/>
      <c r="ANG626" s="263"/>
      <c r="ANH626" s="263"/>
      <c r="ANI626" s="263"/>
      <c r="ANJ626" s="263"/>
      <c r="ANK626" s="263"/>
      <c r="ANL626" s="263"/>
      <c r="ANM626" s="263"/>
      <c r="ANN626" s="263"/>
      <c r="ANO626" s="263"/>
      <c r="ANP626" s="263"/>
      <c r="ANQ626" s="263"/>
      <c r="ANR626" s="263"/>
      <c r="ANS626" s="263"/>
      <c r="ANT626" s="263"/>
      <c r="ANU626" s="263"/>
      <c r="ANV626" s="263"/>
      <c r="ANW626" s="263"/>
      <c r="ANX626" s="263"/>
      <c r="ANY626" s="263"/>
      <c r="ANZ626" s="263"/>
      <c r="AOA626" s="263"/>
      <c r="AOB626" s="263"/>
      <c r="AOC626" s="263"/>
      <c r="AOD626" s="263"/>
      <c r="AOE626" s="263"/>
      <c r="AOF626" s="263"/>
      <c r="AOG626" s="263"/>
      <c r="AOH626" s="263"/>
      <c r="AOI626" s="263"/>
      <c r="AOJ626" s="263"/>
      <c r="AOK626" s="263"/>
      <c r="AOL626" s="263"/>
      <c r="AOM626" s="263"/>
      <c r="AON626" s="263"/>
      <c r="AOO626" s="263"/>
      <c r="AOP626" s="263"/>
      <c r="AOQ626" s="263"/>
      <c r="AOR626" s="263"/>
      <c r="AOS626" s="263"/>
      <c r="AOT626" s="263"/>
      <c r="AOU626" s="263"/>
    </row>
    <row r="627" spans="1:1087" s="264" customFormat="1">
      <c r="A627" s="332"/>
      <c r="B627" s="328"/>
      <c r="C627" s="292"/>
      <c r="D627" s="292"/>
      <c r="E627" s="292"/>
      <c r="F627" s="333"/>
      <c r="G627" s="334"/>
      <c r="H627" s="334"/>
      <c r="I627" s="335"/>
      <c r="J627" s="292"/>
      <c r="K627" s="336"/>
      <c r="L627" s="292"/>
      <c r="N627" s="263"/>
      <c r="O627" s="263"/>
      <c r="P627" s="263"/>
      <c r="Q627" s="263"/>
      <c r="R627" s="263"/>
      <c r="S627" s="263"/>
      <c r="T627" s="263"/>
      <c r="U627" s="263"/>
      <c r="V627" s="263"/>
      <c r="W627" s="263"/>
      <c r="X627" s="263"/>
      <c r="Y627" s="263"/>
      <c r="Z627" s="263"/>
      <c r="AA627" s="263"/>
      <c r="AB627" s="263"/>
      <c r="AC627" s="263"/>
      <c r="AD627" s="263"/>
      <c r="AE627" s="263"/>
      <c r="AF627" s="263"/>
      <c r="AG627" s="263"/>
      <c r="AH627" s="263"/>
      <c r="AI627" s="263"/>
      <c r="AJ627" s="263"/>
      <c r="AK627" s="263"/>
      <c r="AL627" s="263"/>
      <c r="AM627" s="263"/>
      <c r="AN627" s="263"/>
      <c r="AO627" s="263"/>
      <c r="AP627" s="263"/>
      <c r="AQ627" s="263"/>
      <c r="AR627" s="263"/>
      <c r="AS627" s="263"/>
      <c r="AT627" s="263"/>
      <c r="AU627" s="263"/>
      <c r="AV627" s="263"/>
      <c r="AW627" s="263"/>
      <c r="AX627" s="263"/>
      <c r="AY627" s="263"/>
      <c r="AZ627" s="263"/>
      <c r="BA627" s="263"/>
      <c r="BB627" s="263"/>
      <c r="BC627" s="263"/>
      <c r="BD627" s="263"/>
      <c r="BE627" s="263"/>
      <c r="BF627" s="263"/>
      <c r="BG627" s="263"/>
      <c r="BH627" s="263"/>
      <c r="BI627" s="263"/>
      <c r="BJ627" s="263"/>
      <c r="BK627" s="263"/>
      <c r="BL627" s="263"/>
      <c r="BM627" s="263"/>
      <c r="BN627" s="263"/>
      <c r="BO627" s="263"/>
      <c r="BP627" s="263"/>
      <c r="BQ627" s="263"/>
      <c r="BR627" s="263"/>
      <c r="BS627" s="263"/>
      <c r="BT627" s="263"/>
      <c r="BU627" s="263"/>
      <c r="BV627" s="263"/>
      <c r="BW627" s="263"/>
      <c r="BX627" s="263"/>
      <c r="BY627" s="263"/>
      <c r="BZ627" s="263"/>
      <c r="CA627" s="263"/>
      <c r="CB627" s="263"/>
      <c r="CC627" s="263"/>
      <c r="CD627" s="263"/>
      <c r="CE627" s="263"/>
      <c r="CF627" s="263"/>
      <c r="CG627" s="263"/>
      <c r="CH627" s="263"/>
      <c r="CI627" s="263"/>
      <c r="CJ627" s="263"/>
      <c r="CK627" s="263"/>
      <c r="CL627" s="263"/>
      <c r="CM627" s="263"/>
      <c r="CN627" s="263"/>
      <c r="CO627" s="263"/>
      <c r="CP627" s="263"/>
      <c r="CQ627" s="263"/>
      <c r="CR627" s="263"/>
      <c r="CS627" s="263"/>
      <c r="CT627" s="263"/>
      <c r="CU627" s="263"/>
      <c r="CV627" s="263"/>
      <c r="CW627" s="263"/>
      <c r="CX627" s="263"/>
      <c r="CY627" s="263"/>
      <c r="CZ627" s="263"/>
      <c r="DA627" s="263"/>
      <c r="DB627" s="263"/>
      <c r="DC627" s="263"/>
      <c r="DD627" s="263"/>
      <c r="DE627" s="263"/>
      <c r="DF627" s="263"/>
      <c r="DG627" s="263"/>
      <c r="DH627" s="263"/>
      <c r="DI627" s="263"/>
      <c r="DJ627" s="263"/>
      <c r="DK627" s="263"/>
      <c r="DL627" s="263"/>
      <c r="DM627" s="263"/>
      <c r="DN627" s="263"/>
      <c r="DO627" s="263"/>
      <c r="DP627" s="263"/>
      <c r="DQ627" s="263"/>
      <c r="DR627" s="263"/>
      <c r="DS627" s="263"/>
      <c r="DT627" s="263"/>
      <c r="DU627" s="263"/>
      <c r="DV627" s="263"/>
      <c r="DW627" s="263"/>
      <c r="DX627" s="263"/>
      <c r="DY627" s="263"/>
      <c r="DZ627" s="263"/>
      <c r="EA627" s="263"/>
      <c r="EB627" s="263"/>
      <c r="EC627" s="263"/>
      <c r="ED627" s="263"/>
      <c r="EE627" s="263"/>
      <c r="EF627" s="263"/>
      <c r="EG627" s="263"/>
      <c r="EH627" s="263"/>
      <c r="EI627" s="263"/>
      <c r="EJ627" s="263"/>
      <c r="EK627" s="263"/>
      <c r="EL627" s="263"/>
      <c r="EM627" s="263"/>
      <c r="EN627" s="263"/>
      <c r="EO627" s="263"/>
      <c r="EP627" s="263"/>
      <c r="EQ627" s="263"/>
      <c r="ER627" s="263"/>
      <c r="ES627" s="263"/>
      <c r="ET627" s="263"/>
      <c r="EU627" s="263"/>
      <c r="EV627" s="263"/>
      <c r="EW627" s="263"/>
      <c r="EX627" s="263"/>
      <c r="EY627" s="263"/>
      <c r="EZ627" s="263"/>
      <c r="FA627" s="263"/>
      <c r="FB627" s="263"/>
      <c r="FC627" s="263"/>
      <c r="FD627" s="263"/>
      <c r="FE627" s="263"/>
      <c r="FF627" s="263"/>
      <c r="FG627" s="263"/>
      <c r="FH627" s="263"/>
      <c r="FI627" s="263"/>
      <c r="FJ627" s="263"/>
      <c r="FK627" s="263"/>
      <c r="FL627" s="263"/>
      <c r="FM627" s="263"/>
      <c r="FN627" s="263"/>
      <c r="FO627" s="263"/>
      <c r="FP627" s="263"/>
      <c r="FQ627" s="263"/>
      <c r="FR627" s="263"/>
      <c r="FS627" s="263"/>
      <c r="FT627" s="263"/>
      <c r="FU627" s="263"/>
      <c r="FV627" s="263"/>
      <c r="FW627" s="263"/>
      <c r="FX627" s="263"/>
      <c r="FY627" s="263"/>
      <c r="FZ627" s="263"/>
      <c r="GA627" s="263"/>
      <c r="GB627" s="263"/>
      <c r="GC627" s="263"/>
      <c r="GD627" s="263"/>
      <c r="GE627" s="263"/>
      <c r="GF627" s="263"/>
      <c r="GG627" s="263"/>
      <c r="GH627" s="263"/>
      <c r="GI627" s="263"/>
      <c r="GJ627" s="263"/>
      <c r="GK627" s="263"/>
      <c r="GL627" s="263"/>
      <c r="GM627" s="263"/>
      <c r="GN627" s="263"/>
      <c r="GO627" s="263"/>
      <c r="GP627" s="263"/>
      <c r="GQ627" s="263"/>
      <c r="GR627" s="263"/>
      <c r="GS627" s="263"/>
      <c r="GT627" s="263"/>
      <c r="GU627" s="263"/>
      <c r="GV627" s="263"/>
      <c r="GW627" s="263"/>
      <c r="GX627" s="263"/>
      <c r="GY627" s="263"/>
      <c r="GZ627" s="263"/>
      <c r="HA627" s="263"/>
      <c r="HB627" s="263"/>
      <c r="HC627" s="263"/>
      <c r="HD627" s="263"/>
      <c r="HE627" s="263"/>
      <c r="HF627" s="263"/>
      <c r="HG627" s="263"/>
      <c r="HH627" s="263"/>
      <c r="HI627" s="263"/>
      <c r="HJ627" s="263"/>
      <c r="HK627" s="263"/>
      <c r="HL627" s="263"/>
      <c r="HM627" s="263"/>
      <c r="HN627" s="263"/>
      <c r="HO627" s="263"/>
      <c r="HP627" s="263"/>
      <c r="HQ627" s="263"/>
      <c r="HR627" s="263"/>
      <c r="HS627" s="263"/>
      <c r="HT627" s="263"/>
      <c r="HU627" s="263"/>
      <c r="HV627" s="263"/>
      <c r="HW627" s="263"/>
      <c r="HX627" s="263"/>
      <c r="HY627" s="263"/>
      <c r="HZ627" s="263"/>
      <c r="IA627" s="263"/>
      <c r="IB627" s="263"/>
      <c r="IC627" s="263"/>
      <c r="ID627" s="263"/>
      <c r="IE627" s="263"/>
      <c r="IF627" s="263"/>
      <c r="IG627" s="263"/>
      <c r="IH627" s="263"/>
      <c r="II627" s="263"/>
      <c r="IJ627" s="263"/>
      <c r="IK627" s="263"/>
      <c r="IL627" s="263"/>
      <c r="IM627" s="263"/>
      <c r="IN627" s="263"/>
      <c r="IO627" s="263"/>
      <c r="IP627" s="263"/>
      <c r="IQ627" s="263"/>
      <c r="IR627" s="263"/>
      <c r="IS627" s="263"/>
      <c r="IT627" s="263"/>
      <c r="IU627" s="263"/>
      <c r="IV627" s="263"/>
      <c r="IW627" s="263"/>
      <c r="IX627" s="263"/>
      <c r="IY627" s="263"/>
      <c r="IZ627" s="263"/>
      <c r="JA627" s="263"/>
      <c r="JB627" s="263"/>
      <c r="JC627" s="263"/>
      <c r="JD627" s="263"/>
      <c r="JE627" s="263"/>
      <c r="JF627" s="263"/>
      <c r="JG627" s="263"/>
      <c r="JH627" s="263"/>
      <c r="JI627" s="263"/>
      <c r="JJ627" s="263"/>
      <c r="JK627" s="263"/>
      <c r="JL627" s="263"/>
      <c r="JM627" s="263"/>
      <c r="JN627" s="263"/>
      <c r="JO627" s="263"/>
      <c r="JP627" s="263"/>
      <c r="JQ627" s="263"/>
      <c r="JR627" s="263"/>
      <c r="JS627" s="263"/>
      <c r="JT627" s="263"/>
      <c r="JU627" s="263"/>
      <c r="JV627" s="263"/>
      <c r="JW627" s="263"/>
      <c r="JX627" s="263"/>
      <c r="JY627" s="263"/>
      <c r="JZ627" s="263"/>
      <c r="KA627" s="263"/>
      <c r="KB627" s="263"/>
      <c r="KC627" s="263"/>
      <c r="KD627" s="263"/>
      <c r="KE627" s="263"/>
      <c r="KF627" s="263"/>
      <c r="KG627" s="263"/>
      <c r="KH627" s="263"/>
      <c r="KI627" s="263"/>
      <c r="KJ627" s="263"/>
      <c r="KK627" s="263"/>
      <c r="KL627" s="263"/>
      <c r="KM627" s="263"/>
      <c r="KN627" s="263"/>
      <c r="KO627" s="263"/>
      <c r="KP627" s="263"/>
      <c r="KQ627" s="263"/>
      <c r="KR627" s="263"/>
      <c r="KS627" s="263"/>
      <c r="KT627" s="263"/>
      <c r="KU627" s="263"/>
      <c r="KV627" s="263"/>
      <c r="KW627" s="263"/>
      <c r="KX627" s="263"/>
      <c r="KY627" s="263"/>
      <c r="KZ627" s="263"/>
      <c r="LA627" s="263"/>
      <c r="LB627" s="263"/>
      <c r="LC627" s="263"/>
      <c r="LD627" s="263"/>
      <c r="LE627" s="263"/>
      <c r="LF627" s="263"/>
      <c r="LG627" s="263"/>
      <c r="LH627" s="263"/>
      <c r="LI627" s="263"/>
      <c r="LJ627" s="263"/>
      <c r="LK627" s="263"/>
      <c r="LL627" s="263"/>
      <c r="LM627" s="263"/>
      <c r="LN627" s="263"/>
      <c r="LO627" s="263"/>
      <c r="LP627" s="263"/>
      <c r="LQ627" s="263"/>
      <c r="LR627" s="263"/>
      <c r="LS627" s="263"/>
      <c r="LT627" s="263"/>
      <c r="LU627" s="263"/>
      <c r="LV627" s="263"/>
      <c r="LW627" s="263"/>
      <c r="LX627" s="263"/>
      <c r="LY627" s="263"/>
      <c r="LZ627" s="263"/>
      <c r="MA627" s="263"/>
      <c r="MB627" s="263"/>
      <c r="MC627" s="263"/>
      <c r="MD627" s="263"/>
      <c r="ME627" s="263"/>
      <c r="MF627" s="263"/>
      <c r="MG627" s="263"/>
      <c r="MH627" s="263"/>
      <c r="MI627" s="263"/>
      <c r="MJ627" s="263"/>
      <c r="MK627" s="263"/>
      <c r="ML627" s="263"/>
      <c r="MM627" s="263"/>
      <c r="MN627" s="263"/>
      <c r="MO627" s="263"/>
      <c r="MP627" s="263"/>
      <c r="MQ627" s="263"/>
      <c r="MR627" s="263"/>
      <c r="MS627" s="263"/>
      <c r="MT627" s="263"/>
      <c r="MU627" s="263"/>
      <c r="MV627" s="263"/>
      <c r="MW627" s="263"/>
      <c r="MX627" s="263"/>
      <c r="MY627" s="263"/>
      <c r="MZ627" s="263"/>
      <c r="NA627" s="263"/>
      <c r="NB627" s="263"/>
      <c r="NC627" s="263"/>
      <c r="ND627" s="263"/>
      <c r="NE627" s="263"/>
      <c r="NF627" s="263"/>
      <c r="NG627" s="263"/>
      <c r="NH627" s="263"/>
      <c r="NI627" s="263"/>
      <c r="NJ627" s="263"/>
      <c r="NK627" s="263"/>
      <c r="NL627" s="263"/>
      <c r="NM627" s="263"/>
      <c r="NN627" s="263"/>
      <c r="NO627" s="263"/>
      <c r="NP627" s="263"/>
      <c r="NQ627" s="263"/>
      <c r="NR627" s="263"/>
      <c r="NS627" s="263"/>
      <c r="NT627" s="263"/>
      <c r="NU627" s="263"/>
      <c r="NV627" s="263"/>
      <c r="NW627" s="263"/>
      <c r="NX627" s="263"/>
      <c r="NY627" s="263"/>
      <c r="NZ627" s="263"/>
      <c r="OA627" s="263"/>
      <c r="OB627" s="263"/>
      <c r="OC627" s="263"/>
      <c r="OD627" s="263"/>
      <c r="OE627" s="263"/>
      <c r="OF627" s="263"/>
      <c r="OG627" s="263"/>
      <c r="OH627" s="263"/>
      <c r="OI627" s="263"/>
      <c r="OJ627" s="263"/>
      <c r="OK627" s="263"/>
      <c r="OL627" s="263"/>
      <c r="OM627" s="263"/>
      <c r="ON627" s="263"/>
      <c r="OO627" s="263"/>
      <c r="OP627" s="263"/>
      <c r="OQ627" s="263"/>
      <c r="OR627" s="263"/>
      <c r="OS627" s="263"/>
      <c r="OT627" s="263"/>
      <c r="OU627" s="263"/>
      <c r="OV627" s="263"/>
      <c r="OW627" s="263"/>
      <c r="OX627" s="263"/>
      <c r="OY627" s="263"/>
      <c r="OZ627" s="263"/>
      <c r="PA627" s="263"/>
      <c r="PB627" s="263"/>
      <c r="PC627" s="263"/>
      <c r="PD627" s="263"/>
      <c r="PE627" s="263"/>
      <c r="PF627" s="263"/>
      <c r="PG627" s="263"/>
      <c r="PH627" s="263"/>
      <c r="PI627" s="263"/>
      <c r="PJ627" s="263"/>
      <c r="PK627" s="263"/>
      <c r="PL627" s="263"/>
      <c r="PM627" s="263"/>
      <c r="PN627" s="263"/>
      <c r="PO627" s="263"/>
      <c r="PP627" s="263"/>
      <c r="PQ627" s="263"/>
      <c r="PR627" s="263"/>
      <c r="PS627" s="263"/>
      <c r="PT627" s="263"/>
      <c r="PU627" s="263"/>
      <c r="PV627" s="263"/>
      <c r="PW627" s="263"/>
      <c r="PX627" s="263"/>
      <c r="PY627" s="263"/>
      <c r="PZ627" s="263"/>
      <c r="QA627" s="263"/>
      <c r="QB627" s="263"/>
      <c r="QC627" s="263"/>
      <c r="QD627" s="263"/>
      <c r="QE627" s="263"/>
      <c r="QF627" s="263"/>
      <c r="QG627" s="263"/>
      <c r="QH627" s="263"/>
      <c r="QI627" s="263"/>
      <c r="QJ627" s="263"/>
      <c r="QK627" s="263"/>
      <c r="QL627" s="263"/>
      <c r="QM627" s="263"/>
      <c r="QN627" s="263"/>
      <c r="QO627" s="263"/>
      <c r="QP627" s="263"/>
      <c r="QQ627" s="263"/>
      <c r="QR627" s="263"/>
      <c r="QS627" s="263"/>
      <c r="QT627" s="263"/>
      <c r="QU627" s="263"/>
      <c r="QV627" s="263"/>
      <c r="QW627" s="263"/>
      <c r="QX627" s="263"/>
      <c r="QY627" s="263"/>
      <c r="QZ627" s="263"/>
      <c r="RA627" s="263"/>
      <c r="RB627" s="263"/>
      <c r="RC627" s="263"/>
      <c r="RD627" s="263"/>
      <c r="RE627" s="263"/>
      <c r="RF627" s="263"/>
      <c r="RG627" s="263"/>
      <c r="RH627" s="263"/>
      <c r="RI627" s="263"/>
      <c r="RJ627" s="263"/>
      <c r="RK627" s="263"/>
      <c r="RL627" s="263"/>
      <c r="RM627" s="263"/>
      <c r="RN627" s="263"/>
      <c r="RO627" s="263"/>
      <c r="RP627" s="263"/>
      <c r="RQ627" s="263"/>
      <c r="RR627" s="263"/>
      <c r="RS627" s="263"/>
      <c r="RT627" s="263"/>
      <c r="RU627" s="263"/>
      <c r="RV627" s="263"/>
      <c r="RW627" s="263"/>
      <c r="RX627" s="263"/>
      <c r="RY627" s="263"/>
      <c r="RZ627" s="263"/>
      <c r="SA627" s="263"/>
      <c r="SB627" s="263"/>
      <c r="SC627" s="263"/>
      <c r="SD627" s="263"/>
      <c r="SE627" s="263"/>
      <c r="SF627" s="263"/>
      <c r="SG627" s="263"/>
      <c r="SH627" s="263"/>
      <c r="SI627" s="263"/>
      <c r="SJ627" s="263"/>
      <c r="SK627" s="263"/>
      <c r="SL627" s="263"/>
      <c r="SM627" s="263"/>
      <c r="SN627" s="263"/>
      <c r="SO627" s="263"/>
      <c r="SP627" s="263"/>
      <c r="SQ627" s="263"/>
      <c r="SR627" s="263"/>
      <c r="SS627" s="263"/>
      <c r="ST627" s="263"/>
      <c r="SU627" s="263"/>
      <c r="SV627" s="263"/>
      <c r="SW627" s="263"/>
      <c r="SX627" s="263"/>
      <c r="SY627" s="263"/>
      <c r="SZ627" s="263"/>
      <c r="TA627" s="263"/>
      <c r="TB627" s="263"/>
      <c r="TC627" s="263"/>
      <c r="TD627" s="263"/>
      <c r="TE627" s="263"/>
      <c r="TF627" s="263"/>
      <c r="TG627" s="263"/>
      <c r="TH627" s="263"/>
      <c r="TI627" s="263"/>
      <c r="TJ627" s="263"/>
      <c r="TK627" s="263"/>
      <c r="TL627" s="263"/>
      <c r="TM627" s="263"/>
      <c r="TN627" s="263"/>
      <c r="TO627" s="263"/>
      <c r="TP627" s="263"/>
      <c r="TQ627" s="263"/>
      <c r="TR627" s="263"/>
      <c r="TS627" s="263"/>
      <c r="TT627" s="263"/>
      <c r="TU627" s="263"/>
      <c r="TV627" s="263"/>
      <c r="TW627" s="263"/>
      <c r="TX627" s="263"/>
      <c r="TY627" s="263"/>
      <c r="TZ627" s="263"/>
      <c r="UA627" s="263"/>
      <c r="UB627" s="263"/>
      <c r="UC627" s="263"/>
      <c r="UD627" s="263"/>
      <c r="UE627" s="263"/>
      <c r="UF627" s="263"/>
      <c r="UG627" s="263"/>
      <c r="UH627" s="263"/>
      <c r="UI627" s="263"/>
      <c r="UJ627" s="263"/>
      <c r="UK627" s="263"/>
      <c r="UL627" s="263"/>
      <c r="UM627" s="263"/>
      <c r="UN627" s="263"/>
      <c r="UO627" s="263"/>
      <c r="UP627" s="263"/>
      <c r="UQ627" s="263"/>
      <c r="UR627" s="263"/>
      <c r="US627" s="263"/>
      <c r="UT627" s="263"/>
      <c r="UU627" s="263"/>
      <c r="UV627" s="263"/>
      <c r="UW627" s="263"/>
      <c r="UX627" s="263"/>
      <c r="UY627" s="263"/>
      <c r="UZ627" s="263"/>
      <c r="VA627" s="263"/>
      <c r="VB627" s="263"/>
      <c r="VC627" s="263"/>
      <c r="VD627" s="263"/>
      <c r="VE627" s="263"/>
      <c r="VF627" s="263"/>
      <c r="VG627" s="263"/>
      <c r="VH627" s="263"/>
      <c r="VI627" s="263"/>
      <c r="VJ627" s="263"/>
      <c r="VK627" s="263"/>
      <c r="VL627" s="263"/>
      <c r="VM627" s="263"/>
      <c r="VN627" s="263"/>
      <c r="VO627" s="263"/>
      <c r="VP627" s="263"/>
      <c r="VQ627" s="263"/>
      <c r="VR627" s="263"/>
      <c r="VS627" s="263"/>
      <c r="VT627" s="263"/>
      <c r="VU627" s="263"/>
      <c r="VV627" s="263"/>
      <c r="VW627" s="263"/>
      <c r="VX627" s="263"/>
      <c r="VY627" s="263"/>
      <c r="VZ627" s="263"/>
      <c r="WA627" s="263"/>
      <c r="WB627" s="263"/>
      <c r="WC627" s="263"/>
      <c r="WD627" s="263"/>
      <c r="WE627" s="263"/>
      <c r="WF627" s="263"/>
      <c r="WG627" s="263"/>
      <c r="WH627" s="263"/>
      <c r="WI627" s="263"/>
      <c r="WJ627" s="263"/>
      <c r="WK627" s="263"/>
      <c r="WL627" s="263"/>
      <c r="WM627" s="263"/>
      <c r="WN627" s="263"/>
      <c r="WO627" s="263"/>
      <c r="WP627" s="263"/>
      <c r="WQ627" s="263"/>
      <c r="WR627" s="263"/>
      <c r="WS627" s="263"/>
      <c r="WT627" s="263"/>
      <c r="WU627" s="263"/>
      <c r="WV627" s="263"/>
      <c r="WW627" s="263"/>
      <c r="WX627" s="263"/>
      <c r="WY627" s="263"/>
      <c r="WZ627" s="263"/>
      <c r="XA627" s="263"/>
      <c r="XB627" s="263"/>
      <c r="XC627" s="263"/>
      <c r="XD627" s="263"/>
      <c r="XE627" s="263"/>
      <c r="XF627" s="263"/>
      <c r="XG627" s="263"/>
      <c r="XH627" s="263"/>
      <c r="XI627" s="263"/>
      <c r="XJ627" s="263"/>
      <c r="XK627" s="263"/>
      <c r="XL627" s="263"/>
      <c r="XM627" s="263"/>
      <c r="XN627" s="263"/>
      <c r="XO627" s="263"/>
      <c r="XP627" s="263"/>
      <c r="XQ627" s="263"/>
      <c r="XR627" s="263"/>
      <c r="XS627" s="263"/>
      <c r="XT627" s="263"/>
      <c r="XU627" s="263"/>
      <c r="XV627" s="263"/>
      <c r="XW627" s="263"/>
      <c r="XX627" s="263"/>
      <c r="XY627" s="263"/>
      <c r="XZ627" s="263"/>
      <c r="YA627" s="263"/>
      <c r="YB627" s="263"/>
      <c r="YC627" s="263"/>
      <c r="YD627" s="263"/>
      <c r="YE627" s="263"/>
      <c r="YF627" s="263"/>
      <c r="YG627" s="263"/>
      <c r="YH627" s="263"/>
      <c r="YI627" s="263"/>
      <c r="YJ627" s="263"/>
      <c r="YK627" s="263"/>
      <c r="YL627" s="263"/>
      <c r="YM627" s="263"/>
      <c r="YN627" s="263"/>
      <c r="YO627" s="263"/>
      <c r="YP627" s="263"/>
      <c r="YQ627" s="263"/>
      <c r="YR627" s="263"/>
      <c r="YS627" s="263"/>
      <c r="YT627" s="263"/>
      <c r="YU627" s="263"/>
      <c r="YV627" s="263"/>
      <c r="YW627" s="263"/>
      <c r="YX627" s="263"/>
      <c r="YY627" s="263"/>
      <c r="YZ627" s="263"/>
      <c r="ZA627" s="263"/>
      <c r="ZB627" s="263"/>
      <c r="ZC627" s="263"/>
      <c r="ZD627" s="263"/>
      <c r="ZE627" s="263"/>
      <c r="ZF627" s="263"/>
      <c r="ZG627" s="263"/>
      <c r="ZH627" s="263"/>
      <c r="ZI627" s="263"/>
      <c r="ZJ627" s="263"/>
      <c r="ZK627" s="263"/>
      <c r="ZL627" s="263"/>
      <c r="ZM627" s="263"/>
      <c r="ZN627" s="263"/>
      <c r="ZO627" s="263"/>
      <c r="ZP627" s="263"/>
      <c r="ZQ627" s="263"/>
      <c r="ZR627" s="263"/>
      <c r="ZS627" s="263"/>
      <c r="ZT627" s="263"/>
      <c r="ZU627" s="263"/>
      <c r="ZV627" s="263"/>
      <c r="ZW627" s="263"/>
      <c r="ZX627" s="263"/>
      <c r="ZY627" s="263"/>
      <c r="ZZ627" s="263"/>
      <c r="AAA627" s="263"/>
      <c r="AAB627" s="263"/>
      <c r="AAC627" s="263"/>
      <c r="AAD627" s="263"/>
      <c r="AAE627" s="263"/>
      <c r="AAF627" s="263"/>
      <c r="AAG627" s="263"/>
      <c r="AAH627" s="263"/>
      <c r="AAI627" s="263"/>
      <c r="AAJ627" s="263"/>
      <c r="AAK627" s="263"/>
      <c r="AAL627" s="263"/>
      <c r="AAM627" s="263"/>
      <c r="AAN627" s="263"/>
      <c r="AAO627" s="263"/>
      <c r="AAP627" s="263"/>
      <c r="AAQ627" s="263"/>
      <c r="AAR627" s="263"/>
      <c r="AAS627" s="263"/>
      <c r="AAT627" s="263"/>
      <c r="AAU627" s="263"/>
      <c r="AAV627" s="263"/>
      <c r="AAW627" s="263"/>
      <c r="AAX627" s="263"/>
      <c r="AAY627" s="263"/>
      <c r="AAZ627" s="263"/>
      <c r="ABA627" s="263"/>
      <c r="ABB627" s="263"/>
      <c r="ABC627" s="263"/>
      <c r="ABD627" s="263"/>
      <c r="ABE627" s="263"/>
      <c r="ABF627" s="263"/>
      <c r="ABG627" s="263"/>
      <c r="ABH627" s="263"/>
      <c r="ABI627" s="263"/>
      <c r="ABJ627" s="263"/>
      <c r="ABK627" s="263"/>
      <c r="ABL627" s="263"/>
      <c r="ABM627" s="263"/>
      <c r="ABN627" s="263"/>
      <c r="ABO627" s="263"/>
      <c r="ABP627" s="263"/>
      <c r="ABQ627" s="263"/>
      <c r="ABR627" s="263"/>
      <c r="ABS627" s="263"/>
      <c r="ABT627" s="263"/>
      <c r="ABU627" s="263"/>
      <c r="ABV627" s="263"/>
      <c r="ABW627" s="263"/>
      <c r="ABX627" s="263"/>
      <c r="ABY627" s="263"/>
      <c r="ABZ627" s="263"/>
      <c r="ACA627" s="263"/>
      <c r="ACB627" s="263"/>
      <c r="ACC627" s="263"/>
      <c r="ACD627" s="263"/>
      <c r="ACE627" s="263"/>
      <c r="ACF627" s="263"/>
      <c r="ACG627" s="263"/>
      <c r="ACH627" s="263"/>
      <c r="ACI627" s="263"/>
      <c r="ACJ627" s="263"/>
      <c r="ACK627" s="263"/>
      <c r="ACL627" s="263"/>
      <c r="ACM627" s="263"/>
      <c r="ACN627" s="263"/>
      <c r="ACO627" s="263"/>
      <c r="ACP627" s="263"/>
      <c r="ACQ627" s="263"/>
      <c r="ACR627" s="263"/>
      <c r="ACS627" s="263"/>
      <c r="ACT627" s="263"/>
      <c r="ACU627" s="263"/>
      <c r="ACV627" s="263"/>
      <c r="ACW627" s="263"/>
      <c r="ACX627" s="263"/>
      <c r="ACY627" s="263"/>
      <c r="ACZ627" s="263"/>
      <c r="ADA627" s="263"/>
      <c r="ADB627" s="263"/>
      <c r="ADC627" s="263"/>
      <c r="ADD627" s="263"/>
      <c r="ADE627" s="263"/>
      <c r="ADF627" s="263"/>
      <c r="ADG627" s="263"/>
      <c r="ADH627" s="263"/>
      <c r="ADI627" s="263"/>
      <c r="ADJ627" s="263"/>
      <c r="ADK627" s="263"/>
      <c r="ADL627" s="263"/>
      <c r="ADM627" s="263"/>
      <c r="ADN627" s="263"/>
      <c r="ADO627" s="263"/>
      <c r="ADP627" s="263"/>
      <c r="ADQ627" s="263"/>
      <c r="ADR627" s="263"/>
      <c r="ADS627" s="263"/>
      <c r="ADT627" s="263"/>
      <c r="ADU627" s="263"/>
      <c r="ADV627" s="263"/>
      <c r="ADW627" s="263"/>
      <c r="ADX627" s="263"/>
      <c r="ADY627" s="263"/>
      <c r="ADZ627" s="263"/>
      <c r="AEA627" s="263"/>
      <c r="AEB627" s="263"/>
      <c r="AEC627" s="263"/>
      <c r="AED627" s="263"/>
      <c r="AEE627" s="263"/>
      <c r="AEF627" s="263"/>
      <c r="AEG627" s="263"/>
      <c r="AEH627" s="263"/>
      <c r="AEI627" s="263"/>
      <c r="AEJ627" s="263"/>
      <c r="AEK627" s="263"/>
      <c r="AEL627" s="263"/>
      <c r="AEM627" s="263"/>
      <c r="AEN627" s="263"/>
      <c r="AEO627" s="263"/>
      <c r="AEP627" s="263"/>
      <c r="AEQ627" s="263"/>
      <c r="AER627" s="263"/>
      <c r="AES627" s="263"/>
      <c r="AET627" s="263"/>
      <c r="AEU627" s="263"/>
      <c r="AEV627" s="263"/>
      <c r="AEW627" s="263"/>
      <c r="AEX627" s="263"/>
      <c r="AEY627" s="263"/>
      <c r="AEZ627" s="263"/>
      <c r="AFA627" s="263"/>
      <c r="AFB627" s="263"/>
      <c r="AFC627" s="263"/>
      <c r="AFD627" s="263"/>
      <c r="AFE627" s="263"/>
      <c r="AFF627" s="263"/>
      <c r="AFG627" s="263"/>
      <c r="AFH627" s="263"/>
      <c r="AFI627" s="263"/>
      <c r="AFJ627" s="263"/>
      <c r="AFK627" s="263"/>
      <c r="AFL627" s="263"/>
      <c r="AFM627" s="263"/>
      <c r="AFN627" s="263"/>
      <c r="AFO627" s="263"/>
      <c r="AFP627" s="263"/>
      <c r="AFQ627" s="263"/>
      <c r="AFR627" s="263"/>
      <c r="AFS627" s="263"/>
      <c r="AFT627" s="263"/>
      <c r="AFU627" s="263"/>
      <c r="AFV627" s="263"/>
      <c r="AFW627" s="263"/>
      <c r="AFX627" s="263"/>
      <c r="AFY627" s="263"/>
      <c r="AFZ627" s="263"/>
      <c r="AGA627" s="263"/>
      <c r="AGB627" s="263"/>
      <c r="AGC627" s="263"/>
      <c r="AGD627" s="263"/>
      <c r="AGE627" s="263"/>
      <c r="AGF627" s="263"/>
      <c r="AGG627" s="263"/>
      <c r="AGH627" s="263"/>
      <c r="AGI627" s="263"/>
      <c r="AGJ627" s="263"/>
      <c r="AGK627" s="263"/>
      <c r="AGL627" s="263"/>
      <c r="AGM627" s="263"/>
      <c r="AGN627" s="263"/>
      <c r="AGO627" s="263"/>
      <c r="AGP627" s="263"/>
      <c r="AGQ627" s="263"/>
      <c r="AGR627" s="263"/>
      <c r="AGS627" s="263"/>
      <c r="AGT627" s="263"/>
      <c r="AGU627" s="263"/>
      <c r="AGV627" s="263"/>
      <c r="AGW627" s="263"/>
      <c r="AGX627" s="263"/>
      <c r="AGY627" s="263"/>
      <c r="AGZ627" s="263"/>
      <c r="AHA627" s="263"/>
      <c r="AHB627" s="263"/>
      <c r="AHC627" s="263"/>
      <c r="AHD627" s="263"/>
      <c r="AHE627" s="263"/>
      <c r="AHF627" s="263"/>
      <c r="AHG627" s="263"/>
      <c r="AHH627" s="263"/>
      <c r="AHI627" s="263"/>
      <c r="AHJ627" s="263"/>
      <c r="AHK627" s="263"/>
      <c r="AHL627" s="263"/>
      <c r="AHM627" s="263"/>
      <c r="AHN627" s="263"/>
      <c r="AHO627" s="263"/>
      <c r="AHP627" s="263"/>
      <c r="AHQ627" s="263"/>
      <c r="AHR627" s="263"/>
      <c r="AHS627" s="263"/>
      <c r="AHT627" s="263"/>
      <c r="AHU627" s="263"/>
      <c r="AHV627" s="263"/>
      <c r="AHW627" s="263"/>
      <c r="AHX627" s="263"/>
      <c r="AHY627" s="263"/>
      <c r="AHZ627" s="263"/>
      <c r="AIA627" s="263"/>
      <c r="AIB627" s="263"/>
      <c r="AIC627" s="263"/>
      <c r="AID627" s="263"/>
      <c r="AIE627" s="263"/>
      <c r="AIF627" s="263"/>
      <c r="AIG627" s="263"/>
      <c r="AIH627" s="263"/>
      <c r="AII627" s="263"/>
      <c r="AIJ627" s="263"/>
      <c r="AIK627" s="263"/>
      <c r="AIL627" s="263"/>
      <c r="AIM627" s="263"/>
      <c r="AIN627" s="263"/>
      <c r="AIO627" s="263"/>
      <c r="AIP627" s="263"/>
      <c r="AIQ627" s="263"/>
      <c r="AIR627" s="263"/>
      <c r="AIS627" s="263"/>
      <c r="AIT627" s="263"/>
      <c r="AIU627" s="263"/>
      <c r="AIV627" s="263"/>
      <c r="AIW627" s="263"/>
      <c r="AIX627" s="263"/>
      <c r="AIY627" s="263"/>
      <c r="AIZ627" s="263"/>
      <c r="AJA627" s="263"/>
      <c r="AJB627" s="263"/>
      <c r="AJC627" s="263"/>
      <c r="AJD627" s="263"/>
      <c r="AJE627" s="263"/>
      <c r="AJF627" s="263"/>
      <c r="AJG627" s="263"/>
      <c r="AJH627" s="263"/>
      <c r="AJI627" s="263"/>
      <c r="AJJ627" s="263"/>
      <c r="AJK627" s="263"/>
      <c r="AJL627" s="263"/>
      <c r="AJM627" s="263"/>
      <c r="AJN627" s="263"/>
      <c r="AJO627" s="263"/>
      <c r="AJP627" s="263"/>
      <c r="AJQ627" s="263"/>
      <c r="AJR627" s="263"/>
      <c r="AJS627" s="263"/>
      <c r="AJT627" s="263"/>
      <c r="AJU627" s="263"/>
      <c r="AJV627" s="263"/>
      <c r="AJW627" s="263"/>
      <c r="AJX627" s="263"/>
      <c r="AJY627" s="263"/>
      <c r="AJZ627" s="263"/>
      <c r="AKA627" s="263"/>
      <c r="AKB627" s="263"/>
      <c r="AKC627" s="263"/>
      <c r="AKD627" s="263"/>
      <c r="AKE627" s="263"/>
      <c r="AKF627" s="263"/>
      <c r="AKG627" s="263"/>
      <c r="AKH627" s="263"/>
      <c r="AKI627" s="263"/>
      <c r="AKJ627" s="263"/>
      <c r="AKK627" s="263"/>
      <c r="AKL627" s="263"/>
      <c r="AKM627" s="263"/>
      <c r="AKN627" s="263"/>
      <c r="AKO627" s="263"/>
      <c r="AKP627" s="263"/>
      <c r="AKQ627" s="263"/>
      <c r="AKR627" s="263"/>
      <c r="AKS627" s="263"/>
      <c r="AKT627" s="263"/>
      <c r="AKU627" s="263"/>
      <c r="AKV627" s="263"/>
      <c r="AKW627" s="263"/>
      <c r="AKX627" s="263"/>
      <c r="AKY627" s="263"/>
      <c r="AKZ627" s="263"/>
      <c r="ALA627" s="263"/>
      <c r="ALB627" s="263"/>
      <c r="ALC627" s="263"/>
      <c r="ALD627" s="263"/>
      <c r="ALE627" s="263"/>
      <c r="ALF627" s="263"/>
      <c r="ALG627" s="263"/>
      <c r="ALH627" s="263"/>
      <c r="ALI627" s="263"/>
      <c r="ALJ627" s="263"/>
      <c r="ALK627" s="263"/>
      <c r="ALL627" s="263"/>
      <c r="ALM627" s="263"/>
      <c r="ALN627" s="263"/>
      <c r="ALO627" s="263"/>
      <c r="ALP627" s="263"/>
      <c r="ALQ627" s="263"/>
      <c r="ALR627" s="263"/>
      <c r="ALS627" s="263"/>
      <c r="ALT627" s="263"/>
      <c r="ALU627" s="263"/>
      <c r="ALV627" s="263"/>
      <c r="ALW627" s="263"/>
      <c r="ALX627" s="263"/>
      <c r="ALY627" s="263"/>
      <c r="ALZ627" s="263"/>
      <c r="AMA627" s="263"/>
      <c r="AMB627" s="263"/>
      <c r="AMC627" s="263"/>
      <c r="AMD627" s="263"/>
      <c r="AME627" s="263"/>
      <c r="AMF627" s="263"/>
      <c r="AMG627" s="263"/>
      <c r="AMH627" s="263"/>
      <c r="AMI627" s="263"/>
      <c r="AMJ627" s="263"/>
      <c r="AMK627" s="263"/>
      <c r="AML627" s="263"/>
      <c r="AMM627" s="263"/>
      <c r="AMN627" s="263"/>
      <c r="AMO627" s="263"/>
      <c r="AMP627" s="263"/>
      <c r="AMQ627" s="263"/>
      <c r="AMR627" s="263"/>
      <c r="AMS627" s="263"/>
      <c r="AMT627" s="263"/>
      <c r="AMU627" s="263"/>
      <c r="AMV627" s="263"/>
      <c r="AMW627" s="263"/>
      <c r="AMX627" s="263"/>
      <c r="AMY627" s="263"/>
      <c r="AMZ627" s="263"/>
      <c r="ANA627" s="263"/>
      <c r="ANB627" s="263"/>
      <c r="ANC627" s="263"/>
      <c r="AND627" s="263"/>
      <c r="ANE627" s="263"/>
      <c r="ANF627" s="263"/>
      <c r="ANG627" s="263"/>
      <c r="ANH627" s="263"/>
      <c r="ANI627" s="263"/>
      <c r="ANJ627" s="263"/>
      <c r="ANK627" s="263"/>
      <c r="ANL627" s="263"/>
      <c r="ANM627" s="263"/>
      <c r="ANN627" s="263"/>
      <c r="ANO627" s="263"/>
      <c r="ANP627" s="263"/>
      <c r="ANQ627" s="263"/>
      <c r="ANR627" s="263"/>
      <c r="ANS627" s="263"/>
      <c r="ANT627" s="263"/>
      <c r="ANU627" s="263"/>
      <c r="ANV627" s="263"/>
      <c r="ANW627" s="263"/>
      <c r="ANX627" s="263"/>
      <c r="ANY627" s="263"/>
      <c r="ANZ627" s="263"/>
      <c r="AOA627" s="263"/>
      <c r="AOB627" s="263"/>
      <c r="AOC627" s="263"/>
      <c r="AOD627" s="263"/>
      <c r="AOE627" s="263"/>
      <c r="AOF627" s="263"/>
      <c r="AOG627" s="263"/>
      <c r="AOH627" s="263"/>
      <c r="AOI627" s="263"/>
      <c r="AOJ627" s="263"/>
      <c r="AOK627" s="263"/>
      <c r="AOL627" s="263"/>
      <c r="AOM627" s="263"/>
      <c r="AON627" s="263"/>
      <c r="AOO627" s="263"/>
      <c r="AOP627" s="263"/>
      <c r="AOQ627" s="263"/>
      <c r="AOR627" s="263"/>
      <c r="AOS627" s="263"/>
      <c r="AOT627" s="263"/>
      <c r="AOU627" s="263"/>
    </row>
    <row r="628" spans="1:1087" s="264" customFormat="1">
      <c r="A628" s="332"/>
      <c r="B628" s="328"/>
      <c r="C628" s="292"/>
      <c r="D628" s="292"/>
      <c r="E628" s="292"/>
      <c r="F628" s="333"/>
      <c r="G628" s="334"/>
      <c r="H628" s="334"/>
      <c r="I628" s="335"/>
      <c r="J628" s="292"/>
      <c r="K628" s="336"/>
      <c r="L628" s="292"/>
      <c r="N628" s="263"/>
      <c r="O628" s="263"/>
      <c r="P628" s="263"/>
      <c r="Q628" s="263"/>
      <c r="R628" s="263"/>
      <c r="S628" s="263"/>
      <c r="T628" s="263"/>
      <c r="U628" s="263"/>
      <c r="V628" s="263"/>
      <c r="W628" s="263"/>
      <c r="X628" s="263"/>
      <c r="Y628" s="263"/>
      <c r="Z628" s="263"/>
      <c r="AA628" s="263"/>
      <c r="AB628" s="263"/>
      <c r="AC628" s="263"/>
      <c r="AD628" s="263"/>
      <c r="AE628" s="263"/>
      <c r="AF628" s="263"/>
      <c r="AG628" s="263"/>
      <c r="AH628" s="263"/>
      <c r="AI628" s="263"/>
      <c r="AJ628" s="263"/>
      <c r="AK628" s="263"/>
      <c r="AL628" s="263"/>
      <c r="AM628" s="263"/>
      <c r="AN628" s="263"/>
      <c r="AO628" s="263"/>
      <c r="AP628" s="263"/>
      <c r="AQ628" s="263"/>
      <c r="AR628" s="263"/>
      <c r="AS628" s="263"/>
      <c r="AT628" s="263"/>
      <c r="AU628" s="263"/>
      <c r="AV628" s="263"/>
      <c r="AW628" s="263"/>
      <c r="AX628" s="263"/>
      <c r="AY628" s="263"/>
      <c r="AZ628" s="263"/>
      <c r="BA628" s="263"/>
      <c r="BB628" s="263"/>
      <c r="BC628" s="263"/>
      <c r="BD628" s="263"/>
      <c r="BE628" s="263"/>
      <c r="BF628" s="263"/>
      <c r="BG628" s="263"/>
      <c r="BH628" s="263"/>
      <c r="BI628" s="263"/>
      <c r="BJ628" s="263"/>
      <c r="BK628" s="263"/>
      <c r="BL628" s="263"/>
      <c r="BM628" s="263"/>
      <c r="BN628" s="263"/>
      <c r="BO628" s="263"/>
      <c r="BP628" s="263"/>
      <c r="BQ628" s="263"/>
      <c r="BR628" s="263"/>
      <c r="BS628" s="263"/>
      <c r="BT628" s="263"/>
      <c r="BU628" s="263"/>
      <c r="BV628" s="263"/>
      <c r="BW628" s="263"/>
      <c r="BX628" s="263"/>
      <c r="BY628" s="263"/>
      <c r="BZ628" s="263"/>
      <c r="CA628" s="263"/>
      <c r="CB628" s="263"/>
      <c r="CC628" s="263"/>
      <c r="CD628" s="263"/>
      <c r="CE628" s="263"/>
      <c r="CF628" s="263"/>
      <c r="CG628" s="263"/>
      <c r="CH628" s="263"/>
      <c r="CI628" s="263"/>
      <c r="CJ628" s="263"/>
      <c r="CK628" s="263"/>
      <c r="CL628" s="263"/>
      <c r="CM628" s="263"/>
      <c r="CN628" s="263"/>
      <c r="CO628" s="263"/>
      <c r="CP628" s="263"/>
      <c r="CQ628" s="263"/>
      <c r="CR628" s="263"/>
      <c r="CS628" s="263"/>
      <c r="CT628" s="263"/>
      <c r="CU628" s="263"/>
      <c r="CV628" s="263"/>
      <c r="CW628" s="263"/>
      <c r="CX628" s="263"/>
      <c r="CY628" s="263"/>
      <c r="CZ628" s="263"/>
      <c r="DA628" s="263"/>
      <c r="DB628" s="263"/>
      <c r="DC628" s="263"/>
      <c r="DD628" s="263"/>
      <c r="DE628" s="263"/>
      <c r="DF628" s="263"/>
      <c r="DG628" s="263"/>
      <c r="DH628" s="263"/>
      <c r="DI628" s="263"/>
      <c r="DJ628" s="263"/>
      <c r="DK628" s="263"/>
      <c r="DL628" s="263"/>
      <c r="DM628" s="263"/>
      <c r="DN628" s="263"/>
      <c r="DO628" s="263"/>
      <c r="DP628" s="263"/>
      <c r="DQ628" s="263"/>
      <c r="DR628" s="263"/>
      <c r="DS628" s="263"/>
      <c r="DT628" s="263"/>
      <c r="DU628" s="263"/>
      <c r="DV628" s="263"/>
      <c r="DW628" s="263"/>
      <c r="DX628" s="263"/>
      <c r="DY628" s="263"/>
      <c r="DZ628" s="263"/>
      <c r="EA628" s="263"/>
      <c r="EB628" s="263"/>
      <c r="EC628" s="263"/>
      <c r="ED628" s="263"/>
      <c r="EE628" s="263"/>
      <c r="EF628" s="263"/>
      <c r="EG628" s="263"/>
      <c r="EH628" s="263"/>
      <c r="EI628" s="263"/>
      <c r="EJ628" s="263"/>
      <c r="EK628" s="263"/>
      <c r="EL628" s="263"/>
      <c r="EM628" s="263"/>
      <c r="EN628" s="263"/>
      <c r="EO628" s="263"/>
      <c r="EP628" s="263"/>
      <c r="EQ628" s="263"/>
      <c r="ER628" s="263"/>
      <c r="ES628" s="263"/>
      <c r="ET628" s="263"/>
      <c r="EU628" s="263"/>
      <c r="EV628" s="263"/>
      <c r="EW628" s="263"/>
      <c r="EX628" s="263"/>
      <c r="EY628" s="263"/>
      <c r="EZ628" s="263"/>
      <c r="FA628" s="263"/>
      <c r="FB628" s="263"/>
      <c r="FC628" s="263"/>
      <c r="FD628" s="263"/>
      <c r="FE628" s="263"/>
      <c r="FF628" s="263"/>
      <c r="FG628" s="263"/>
      <c r="FH628" s="263"/>
      <c r="FI628" s="263"/>
      <c r="FJ628" s="263"/>
      <c r="FK628" s="263"/>
      <c r="FL628" s="263"/>
      <c r="FM628" s="263"/>
      <c r="FN628" s="263"/>
      <c r="FO628" s="263"/>
      <c r="FP628" s="263"/>
      <c r="FQ628" s="263"/>
      <c r="FR628" s="263"/>
      <c r="FS628" s="263"/>
      <c r="FT628" s="263"/>
      <c r="FU628" s="263"/>
      <c r="FV628" s="263"/>
      <c r="FW628" s="263"/>
      <c r="FX628" s="263"/>
      <c r="FY628" s="263"/>
      <c r="FZ628" s="263"/>
      <c r="GA628" s="263"/>
      <c r="GB628" s="263"/>
      <c r="GC628" s="263"/>
      <c r="GD628" s="263"/>
      <c r="GE628" s="263"/>
      <c r="GF628" s="263"/>
      <c r="GG628" s="263"/>
      <c r="GH628" s="263"/>
      <c r="GI628" s="263"/>
      <c r="GJ628" s="263"/>
      <c r="GK628" s="263"/>
      <c r="GL628" s="263"/>
      <c r="GM628" s="263"/>
      <c r="GN628" s="263"/>
      <c r="GO628" s="263"/>
      <c r="GP628" s="263"/>
      <c r="GQ628" s="263"/>
      <c r="GR628" s="263"/>
      <c r="GS628" s="263"/>
      <c r="GT628" s="263"/>
      <c r="GU628" s="263"/>
      <c r="GV628" s="263"/>
      <c r="GW628" s="263"/>
      <c r="GX628" s="263"/>
      <c r="GY628" s="263"/>
      <c r="GZ628" s="263"/>
      <c r="HA628" s="263"/>
      <c r="HB628" s="263"/>
      <c r="HC628" s="263"/>
      <c r="HD628" s="263"/>
      <c r="HE628" s="263"/>
      <c r="HF628" s="263"/>
      <c r="HG628" s="263"/>
      <c r="HH628" s="263"/>
      <c r="HI628" s="263"/>
      <c r="HJ628" s="263"/>
      <c r="HK628" s="263"/>
      <c r="HL628" s="263"/>
      <c r="HM628" s="263"/>
      <c r="HN628" s="263"/>
      <c r="HO628" s="263"/>
      <c r="HP628" s="263"/>
      <c r="HQ628" s="263"/>
      <c r="HR628" s="263"/>
      <c r="HS628" s="263"/>
      <c r="HT628" s="263"/>
      <c r="HU628" s="263"/>
      <c r="HV628" s="263"/>
      <c r="HW628" s="263"/>
      <c r="HX628" s="263"/>
      <c r="HY628" s="263"/>
      <c r="HZ628" s="263"/>
      <c r="IA628" s="263"/>
      <c r="IB628" s="263"/>
      <c r="IC628" s="263"/>
      <c r="ID628" s="263"/>
      <c r="IE628" s="263"/>
      <c r="IF628" s="263"/>
      <c r="IG628" s="263"/>
      <c r="IH628" s="263"/>
      <c r="II628" s="263"/>
      <c r="IJ628" s="263"/>
      <c r="IK628" s="263"/>
      <c r="IL628" s="263"/>
      <c r="IM628" s="263"/>
      <c r="IN628" s="263"/>
      <c r="IO628" s="263"/>
      <c r="IP628" s="263"/>
      <c r="IQ628" s="263"/>
      <c r="IR628" s="263"/>
      <c r="IS628" s="263"/>
      <c r="IT628" s="263"/>
      <c r="IU628" s="263"/>
      <c r="IV628" s="263"/>
      <c r="IW628" s="263"/>
      <c r="IX628" s="263"/>
      <c r="IY628" s="263"/>
      <c r="IZ628" s="263"/>
      <c r="JA628" s="263"/>
      <c r="JB628" s="263"/>
      <c r="JC628" s="263"/>
      <c r="JD628" s="263"/>
      <c r="JE628" s="263"/>
      <c r="JF628" s="263"/>
      <c r="JG628" s="263"/>
      <c r="JH628" s="263"/>
      <c r="JI628" s="263"/>
      <c r="JJ628" s="263"/>
      <c r="JK628" s="263"/>
      <c r="JL628" s="263"/>
      <c r="JM628" s="263"/>
      <c r="JN628" s="263"/>
      <c r="JO628" s="263"/>
      <c r="JP628" s="263"/>
      <c r="JQ628" s="263"/>
      <c r="JR628" s="263"/>
      <c r="JS628" s="263"/>
      <c r="JT628" s="263"/>
      <c r="JU628" s="263"/>
      <c r="JV628" s="263"/>
      <c r="JW628" s="263"/>
      <c r="JX628" s="263"/>
      <c r="JY628" s="263"/>
      <c r="JZ628" s="263"/>
      <c r="KA628" s="263"/>
      <c r="KB628" s="263"/>
      <c r="KC628" s="263"/>
      <c r="KD628" s="263"/>
      <c r="KE628" s="263"/>
      <c r="KF628" s="263"/>
      <c r="KG628" s="263"/>
      <c r="KH628" s="263"/>
      <c r="KI628" s="263"/>
      <c r="KJ628" s="263"/>
      <c r="KK628" s="263"/>
      <c r="KL628" s="263"/>
      <c r="KM628" s="263"/>
      <c r="KN628" s="263"/>
      <c r="KO628" s="263"/>
      <c r="KP628" s="263"/>
      <c r="KQ628" s="263"/>
      <c r="KR628" s="263"/>
      <c r="KS628" s="263"/>
      <c r="KT628" s="263"/>
      <c r="KU628" s="263"/>
      <c r="KV628" s="263"/>
      <c r="KW628" s="263"/>
      <c r="KX628" s="263"/>
      <c r="KY628" s="263"/>
      <c r="KZ628" s="263"/>
      <c r="LA628" s="263"/>
      <c r="LB628" s="263"/>
      <c r="LC628" s="263"/>
      <c r="LD628" s="263"/>
      <c r="LE628" s="263"/>
      <c r="LF628" s="263"/>
      <c r="LG628" s="263"/>
      <c r="LH628" s="263"/>
      <c r="LI628" s="263"/>
      <c r="LJ628" s="263"/>
      <c r="LK628" s="263"/>
      <c r="LL628" s="263"/>
      <c r="LM628" s="263"/>
      <c r="LN628" s="263"/>
      <c r="LO628" s="263"/>
      <c r="LP628" s="263"/>
      <c r="LQ628" s="263"/>
      <c r="LR628" s="263"/>
      <c r="LS628" s="263"/>
      <c r="LT628" s="263"/>
      <c r="LU628" s="263"/>
      <c r="LV628" s="263"/>
      <c r="LW628" s="263"/>
      <c r="LX628" s="263"/>
      <c r="LY628" s="263"/>
      <c r="LZ628" s="263"/>
      <c r="MA628" s="263"/>
      <c r="MB628" s="263"/>
      <c r="MC628" s="263"/>
      <c r="MD628" s="263"/>
      <c r="ME628" s="263"/>
      <c r="MF628" s="263"/>
      <c r="MG628" s="263"/>
      <c r="MH628" s="263"/>
      <c r="MI628" s="263"/>
      <c r="MJ628" s="263"/>
      <c r="MK628" s="263"/>
      <c r="ML628" s="263"/>
      <c r="MM628" s="263"/>
      <c r="MN628" s="263"/>
      <c r="MO628" s="263"/>
      <c r="MP628" s="263"/>
      <c r="MQ628" s="263"/>
      <c r="MR628" s="263"/>
      <c r="MS628" s="263"/>
      <c r="MT628" s="263"/>
      <c r="MU628" s="263"/>
      <c r="MV628" s="263"/>
      <c r="MW628" s="263"/>
      <c r="MX628" s="263"/>
      <c r="MY628" s="263"/>
      <c r="MZ628" s="263"/>
      <c r="NA628" s="263"/>
      <c r="NB628" s="263"/>
      <c r="NC628" s="263"/>
      <c r="ND628" s="263"/>
      <c r="NE628" s="263"/>
      <c r="NF628" s="263"/>
      <c r="NG628" s="263"/>
      <c r="NH628" s="263"/>
      <c r="NI628" s="263"/>
      <c r="NJ628" s="263"/>
      <c r="NK628" s="263"/>
      <c r="NL628" s="263"/>
      <c r="NM628" s="263"/>
      <c r="NN628" s="263"/>
      <c r="NO628" s="263"/>
      <c r="NP628" s="263"/>
      <c r="NQ628" s="263"/>
      <c r="NR628" s="263"/>
      <c r="NS628" s="263"/>
      <c r="NT628" s="263"/>
      <c r="NU628" s="263"/>
      <c r="NV628" s="263"/>
      <c r="NW628" s="263"/>
      <c r="NX628" s="263"/>
      <c r="NY628" s="263"/>
      <c r="NZ628" s="263"/>
      <c r="OA628" s="263"/>
      <c r="OB628" s="263"/>
      <c r="OC628" s="263"/>
      <c r="OD628" s="263"/>
      <c r="OE628" s="263"/>
      <c r="OF628" s="263"/>
      <c r="OG628" s="263"/>
      <c r="OH628" s="263"/>
      <c r="OI628" s="263"/>
      <c r="OJ628" s="263"/>
      <c r="OK628" s="263"/>
      <c r="OL628" s="263"/>
      <c r="OM628" s="263"/>
      <c r="ON628" s="263"/>
      <c r="OO628" s="263"/>
      <c r="OP628" s="263"/>
      <c r="OQ628" s="263"/>
      <c r="OR628" s="263"/>
      <c r="OS628" s="263"/>
      <c r="OT628" s="263"/>
      <c r="OU628" s="263"/>
      <c r="OV628" s="263"/>
      <c r="OW628" s="263"/>
      <c r="OX628" s="263"/>
      <c r="OY628" s="263"/>
      <c r="OZ628" s="263"/>
      <c r="PA628" s="263"/>
      <c r="PB628" s="263"/>
      <c r="PC628" s="263"/>
      <c r="PD628" s="263"/>
      <c r="PE628" s="263"/>
      <c r="PF628" s="263"/>
      <c r="PG628" s="263"/>
      <c r="PH628" s="263"/>
      <c r="PI628" s="263"/>
      <c r="PJ628" s="263"/>
      <c r="PK628" s="263"/>
      <c r="PL628" s="263"/>
      <c r="PM628" s="263"/>
      <c r="PN628" s="263"/>
      <c r="PO628" s="263"/>
      <c r="PP628" s="263"/>
      <c r="PQ628" s="263"/>
      <c r="PR628" s="263"/>
      <c r="PS628" s="263"/>
      <c r="PT628" s="263"/>
      <c r="PU628" s="263"/>
      <c r="PV628" s="263"/>
      <c r="PW628" s="263"/>
      <c r="PX628" s="263"/>
      <c r="PY628" s="263"/>
      <c r="PZ628" s="263"/>
      <c r="QA628" s="263"/>
      <c r="QB628" s="263"/>
      <c r="QC628" s="263"/>
      <c r="QD628" s="263"/>
      <c r="QE628" s="263"/>
      <c r="QF628" s="263"/>
      <c r="QG628" s="263"/>
      <c r="QH628" s="263"/>
      <c r="QI628" s="263"/>
      <c r="QJ628" s="263"/>
      <c r="QK628" s="263"/>
      <c r="QL628" s="263"/>
      <c r="QM628" s="263"/>
      <c r="QN628" s="263"/>
      <c r="QO628" s="263"/>
      <c r="QP628" s="263"/>
      <c r="QQ628" s="263"/>
      <c r="QR628" s="263"/>
      <c r="QS628" s="263"/>
      <c r="QT628" s="263"/>
      <c r="QU628" s="263"/>
      <c r="QV628" s="263"/>
      <c r="QW628" s="263"/>
      <c r="QX628" s="263"/>
      <c r="QY628" s="263"/>
      <c r="QZ628" s="263"/>
      <c r="RA628" s="263"/>
      <c r="RB628" s="263"/>
      <c r="RC628" s="263"/>
      <c r="RD628" s="263"/>
      <c r="RE628" s="263"/>
      <c r="RF628" s="263"/>
      <c r="RG628" s="263"/>
      <c r="RH628" s="263"/>
      <c r="RI628" s="263"/>
      <c r="RJ628" s="263"/>
      <c r="RK628" s="263"/>
      <c r="RL628" s="263"/>
      <c r="RM628" s="263"/>
      <c r="RN628" s="263"/>
      <c r="RO628" s="263"/>
      <c r="RP628" s="263"/>
      <c r="RQ628" s="263"/>
      <c r="RR628" s="263"/>
      <c r="RS628" s="263"/>
      <c r="RT628" s="263"/>
      <c r="RU628" s="263"/>
      <c r="RV628" s="263"/>
      <c r="RW628" s="263"/>
      <c r="RX628" s="263"/>
      <c r="RY628" s="263"/>
      <c r="RZ628" s="263"/>
      <c r="SA628" s="263"/>
      <c r="SB628" s="263"/>
      <c r="SC628" s="263"/>
      <c r="SD628" s="263"/>
      <c r="SE628" s="263"/>
      <c r="SF628" s="263"/>
      <c r="SG628" s="263"/>
      <c r="SH628" s="263"/>
      <c r="SI628" s="263"/>
      <c r="SJ628" s="263"/>
      <c r="SK628" s="263"/>
      <c r="SL628" s="263"/>
      <c r="SM628" s="263"/>
      <c r="SN628" s="263"/>
      <c r="SO628" s="263"/>
      <c r="SP628" s="263"/>
      <c r="SQ628" s="263"/>
      <c r="SR628" s="263"/>
      <c r="SS628" s="263"/>
      <c r="ST628" s="263"/>
      <c r="SU628" s="263"/>
      <c r="SV628" s="263"/>
      <c r="SW628" s="263"/>
      <c r="SX628" s="263"/>
      <c r="SY628" s="263"/>
      <c r="SZ628" s="263"/>
      <c r="TA628" s="263"/>
      <c r="TB628" s="263"/>
      <c r="TC628" s="263"/>
      <c r="TD628" s="263"/>
      <c r="TE628" s="263"/>
      <c r="TF628" s="263"/>
      <c r="TG628" s="263"/>
      <c r="TH628" s="263"/>
      <c r="TI628" s="263"/>
      <c r="TJ628" s="263"/>
      <c r="TK628" s="263"/>
      <c r="TL628" s="263"/>
      <c r="TM628" s="263"/>
      <c r="TN628" s="263"/>
      <c r="TO628" s="263"/>
      <c r="TP628" s="263"/>
      <c r="TQ628" s="263"/>
      <c r="TR628" s="263"/>
      <c r="TS628" s="263"/>
      <c r="TT628" s="263"/>
      <c r="TU628" s="263"/>
      <c r="TV628" s="263"/>
      <c r="TW628" s="263"/>
      <c r="TX628" s="263"/>
      <c r="TY628" s="263"/>
      <c r="TZ628" s="263"/>
      <c r="UA628" s="263"/>
      <c r="UB628" s="263"/>
      <c r="UC628" s="263"/>
      <c r="UD628" s="263"/>
      <c r="UE628" s="263"/>
      <c r="UF628" s="263"/>
      <c r="UG628" s="263"/>
      <c r="UH628" s="263"/>
      <c r="UI628" s="263"/>
      <c r="UJ628" s="263"/>
      <c r="UK628" s="263"/>
      <c r="UL628" s="263"/>
      <c r="UM628" s="263"/>
      <c r="UN628" s="263"/>
      <c r="UO628" s="263"/>
      <c r="UP628" s="263"/>
      <c r="UQ628" s="263"/>
      <c r="UR628" s="263"/>
      <c r="US628" s="263"/>
      <c r="UT628" s="263"/>
      <c r="UU628" s="263"/>
      <c r="UV628" s="263"/>
      <c r="UW628" s="263"/>
      <c r="UX628" s="263"/>
      <c r="UY628" s="263"/>
      <c r="UZ628" s="263"/>
      <c r="VA628" s="263"/>
      <c r="VB628" s="263"/>
      <c r="VC628" s="263"/>
      <c r="VD628" s="263"/>
      <c r="VE628" s="263"/>
      <c r="VF628" s="263"/>
      <c r="VG628" s="263"/>
      <c r="VH628" s="263"/>
      <c r="VI628" s="263"/>
      <c r="VJ628" s="263"/>
      <c r="VK628" s="263"/>
      <c r="VL628" s="263"/>
      <c r="VM628" s="263"/>
      <c r="VN628" s="263"/>
      <c r="VO628" s="263"/>
      <c r="VP628" s="263"/>
      <c r="VQ628" s="263"/>
      <c r="VR628" s="263"/>
      <c r="VS628" s="263"/>
      <c r="VT628" s="263"/>
      <c r="VU628" s="263"/>
      <c r="VV628" s="263"/>
      <c r="VW628" s="263"/>
      <c r="VX628" s="263"/>
      <c r="VY628" s="263"/>
      <c r="VZ628" s="263"/>
      <c r="WA628" s="263"/>
      <c r="WB628" s="263"/>
      <c r="WC628" s="263"/>
      <c r="WD628" s="263"/>
      <c r="WE628" s="263"/>
      <c r="WF628" s="263"/>
      <c r="WG628" s="263"/>
      <c r="WH628" s="263"/>
      <c r="WI628" s="263"/>
      <c r="WJ628" s="263"/>
      <c r="WK628" s="263"/>
      <c r="WL628" s="263"/>
      <c r="WM628" s="263"/>
      <c r="WN628" s="263"/>
      <c r="WO628" s="263"/>
      <c r="WP628" s="263"/>
      <c r="WQ628" s="263"/>
      <c r="WR628" s="263"/>
      <c r="WS628" s="263"/>
      <c r="WT628" s="263"/>
      <c r="WU628" s="263"/>
      <c r="WV628" s="263"/>
      <c r="WW628" s="263"/>
      <c r="WX628" s="263"/>
      <c r="WY628" s="263"/>
      <c r="WZ628" s="263"/>
      <c r="XA628" s="263"/>
      <c r="XB628" s="263"/>
      <c r="XC628" s="263"/>
      <c r="XD628" s="263"/>
      <c r="XE628" s="263"/>
      <c r="XF628" s="263"/>
      <c r="XG628" s="263"/>
      <c r="XH628" s="263"/>
      <c r="XI628" s="263"/>
      <c r="XJ628" s="263"/>
      <c r="XK628" s="263"/>
      <c r="XL628" s="263"/>
      <c r="XM628" s="263"/>
      <c r="XN628" s="263"/>
      <c r="XO628" s="263"/>
      <c r="XP628" s="263"/>
      <c r="XQ628" s="263"/>
      <c r="XR628" s="263"/>
      <c r="XS628" s="263"/>
      <c r="XT628" s="263"/>
      <c r="XU628" s="263"/>
      <c r="XV628" s="263"/>
      <c r="XW628" s="263"/>
      <c r="XX628" s="263"/>
      <c r="XY628" s="263"/>
      <c r="XZ628" s="263"/>
      <c r="YA628" s="263"/>
      <c r="YB628" s="263"/>
      <c r="YC628" s="263"/>
      <c r="YD628" s="263"/>
      <c r="YE628" s="263"/>
      <c r="YF628" s="263"/>
      <c r="YG628" s="263"/>
      <c r="YH628" s="263"/>
      <c r="YI628" s="263"/>
      <c r="YJ628" s="263"/>
      <c r="YK628" s="263"/>
      <c r="YL628" s="263"/>
      <c r="YM628" s="263"/>
      <c r="YN628" s="263"/>
      <c r="YO628" s="263"/>
      <c r="YP628" s="263"/>
      <c r="YQ628" s="263"/>
      <c r="YR628" s="263"/>
      <c r="YS628" s="263"/>
      <c r="YT628" s="263"/>
      <c r="YU628" s="263"/>
      <c r="YV628" s="263"/>
      <c r="YW628" s="263"/>
      <c r="YX628" s="263"/>
      <c r="YY628" s="263"/>
      <c r="YZ628" s="263"/>
      <c r="ZA628" s="263"/>
      <c r="ZB628" s="263"/>
      <c r="ZC628" s="263"/>
      <c r="ZD628" s="263"/>
      <c r="ZE628" s="263"/>
      <c r="ZF628" s="263"/>
      <c r="ZG628" s="263"/>
      <c r="ZH628" s="263"/>
      <c r="ZI628" s="263"/>
      <c r="ZJ628" s="263"/>
      <c r="ZK628" s="263"/>
      <c r="ZL628" s="263"/>
      <c r="ZM628" s="263"/>
      <c r="ZN628" s="263"/>
      <c r="ZO628" s="263"/>
      <c r="ZP628" s="263"/>
      <c r="ZQ628" s="263"/>
      <c r="ZR628" s="263"/>
      <c r="ZS628" s="263"/>
      <c r="ZT628" s="263"/>
      <c r="ZU628" s="263"/>
      <c r="ZV628" s="263"/>
      <c r="ZW628" s="263"/>
      <c r="ZX628" s="263"/>
      <c r="ZY628" s="263"/>
      <c r="ZZ628" s="263"/>
      <c r="AAA628" s="263"/>
      <c r="AAB628" s="263"/>
      <c r="AAC628" s="263"/>
      <c r="AAD628" s="263"/>
      <c r="AAE628" s="263"/>
      <c r="AAF628" s="263"/>
      <c r="AAG628" s="263"/>
      <c r="AAH628" s="263"/>
      <c r="AAI628" s="263"/>
      <c r="AAJ628" s="263"/>
      <c r="AAK628" s="263"/>
      <c r="AAL628" s="263"/>
      <c r="AAM628" s="263"/>
      <c r="AAN628" s="263"/>
      <c r="AAO628" s="263"/>
      <c r="AAP628" s="263"/>
      <c r="AAQ628" s="263"/>
      <c r="AAR628" s="263"/>
      <c r="AAS628" s="263"/>
      <c r="AAT628" s="263"/>
      <c r="AAU628" s="263"/>
      <c r="AAV628" s="263"/>
      <c r="AAW628" s="263"/>
      <c r="AAX628" s="263"/>
      <c r="AAY628" s="263"/>
      <c r="AAZ628" s="263"/>
      <c r="ABA628" s="263"/>
      <c r="ABB628" s="263"/>
      <c r="ABC628" s="263"/>
      <c r="ABD628" s="263"/>
      <c r="ABE628" s="263"/>
      <c r="ABF628" s="263"/>
      <c r="ABG628" s="263"/>
      <c r="ABH628" s="263"/>
      <c r="ABI628" s="263"/>
      <c r="ABJ628" s="263"/>
      <c r="ABK628" s="263"/>
      <c r="ABL628" s="263"/>
      <c r="ABM628" s="263"/>
      <c r="ABN628" s="263"/>
      <c r="ABO628" s="263"/>
      <c r="ABP628" s="263"/>
      <c r="ABQ628" s="263"/>
      <c r="ABR628" s="263"/>
      <c r="ABS628" s="263"/>
      <c r="ABT628" s="263"/>
      <c r="ABU628" s="263"/>
      <c r="ABV628" s="263"/>
      <c r="ABW628" s="263"/>
      <c r="ABX628" s="263"/>
      <c r="ABY628" s="263"/>
      <c r="ABZ628" s="263"/>
      <c r="ACA628" s="263"/>
      <c r="ACB628" s="263"/>
      <c r="ACC628" s="263"/>
      <c r="ACD628" s="263"/>
      <c r="ACE628" s="263"/>
      <c r="ACF628" s="263"/>
      <c r="ACG628" s="263"/>
      <c r="ACH628" s="263"/>
      <c r="ACI628" s="263"/>
      <c r="ACJ628" s="263"/>
      <c r="ACK628" s="263"/>
      <c r="ACL628" s="263"/>
      <c r="ACM628" s="263"/>
      <c r="ACN628" s="263"/>
      <c r="ACO628" s="263"/>
      <c r="ACP628" s="263"/>
      <c r="ACQ628" s="263"/>
      <c r="ACR628" s="263"/>
      <c r="ACS628" s="263"/>
      <c r="ACT628" s="263"/>
      <c r="ACU628" s="263"/>
      <c r="ACV628" s="263"/>
      <c r="ACW628" s="263"/>
      <c r="ACX628" s="263"/>
      <c r="ACY628" s="263"/>
      <c r="ACZ628" s="263"/>
      <c r="ADA628" s="263"/>
      <c r="ADB628" s="263"/>
      <c r="ADC628" s="263"/>
      <c r="ADD628" s="263"/>
      <c r="ADE628" s="263"/>
      <c r="ADF628" s="263"/>
      <c r="ADG628" s="263"/>
      <c r="ADH628" s="263"/>
      <c r="ADI628" s="263"/>
      <c r="ADJ628" s="263"/>
      <c r="ADK628" s="263"/>
      <c r="ADL628" s="263"/>
      <c r="ADM628" s="263"/>
      <c r="ADN628" s="263"/>
      <c r="ADO628" s="263"/>
      <c r="ADP628" s="263"/>
      <c r="ADQ628" s="263"/>
      <c r="ADR628" s="263"/>
      <c r="ADS628" s="263"/>
      <c r="ADT628" s="263"/>
      <c r="ADU628" s="263"/>
      <c r="ADV628" s="263"/>
      <c r="ADW628" s="263"/>
      <c r="ADX628" s="263"/>
      <c r="ADY628" s="263"/>
      <c r="ADZ628" s="263"/>
      <c r="AEA628" s="263"/>
      <c r="AEB628" s="263"/>
      <c r="AEC628" s="263"/>
      <c r="AED628" s="263"/>
      <c r="AEE628" s="263"/>
      <c r="AEF628" s="263"/>
      <c r="AEG628" s="263"/>
      <c r="AEH628" s="263"/>
      <c r="AEI628" s="263"/>
      <c r="AEJ628" s="263"/>
      <c r="AEK628" s="263"/>
      <c r="AEL628" s="263"/>
      <c r="AEM628" s="263"/>
      <c r="AEN628" s="263"/>
      <c r="AEO628" s="263"/>
      <c r="AEP628" s="263"/>
      <c r="AEQ628" s="263"/>
      <c r="AER628" s="263"/>
      <c r="AES628" s="263"/>
      <c r="AET628" s="263"/>
      <c r="AEU628" s="263"/>
      <c r="AEV628" s="263"/>
      <c r="AEW628" s="263"/>
      <c r="AEX628" s="263"/>
      <c r="AEY628" s="263"/>
      <c r="AEZ628" s="263"/>
      <c r="AFA628" s="263"/>
      <c r="AFB628" s="263"/>
      <c r="AFC628" s="263"/>
      <c r="AFD628" s="263"/>
      <c r="AFE628" s="263"/>
      <c r="AFF628" s="263"/>
      <c r="AFG628" s="263"/>
      <c r="AFH628" s="263"/>
      <c r="AFI628" s="263"/>
      <c r="AFJ628" s="263"/>
      <c r="AFK628" s="263"/>
      <c r="AFL628" s="263"/>
      <c r="AFM628" s="263"/>
      <c r="AFN628" s="263"/>
      <c r="AFO628" s="263"/>
      <c r="AFP628" s="263"/>
      <c r="AFQ628" s="263"/>
      <c r="AFR628" s="263"/>
      <c r="AFS628" s="263"/>
      <c r="AFT628" s="263"/>
      <c r="AFU628" s="263"/>
      <c r="AFV628" s="263"/>
      <c r="AFW628" s="263"/>
      <c r="AFX628" s="263"/>
      <c r="AFY628" s="263"/>
      <c r="AFZ628" s="263"/>
      <c r="AGA628" s="263"/>
      <c r="AGB628" s="263"/>
      <c r="AGC628" s="263"/>
      <c r="AGD628" s="263"/>
      <c r="AGE628" s="263"/>
      <c r="AGF628" s="263"/>
      <c r="AGG628" s="263"/>
      <c r="AGH628" s="263"/>
      <c r="AGI628" s="263"/>
      <c r="AGJ628" s="263"/>
      <c r="AGK628" s="263"/>
      <c r="AGL628" s="263"/>
      <c r="AGM628" s="263"/>
      <c r="AGN628" s="263"/>
      <c r="AGO628" s="263"/>
      <c r="AGP628" s="263"/>
      <c r="AGQ628" s="263"/>
      <c r="AGR628" s="263"/>
      <c r="AGS628" s="263"/>
      <c r="AGT628" s="263"/>
      <c r="AGU628" s="263"/>
      <c r="AGV628" s="263"/>
      <c r="AGW628" s="263"/>
      <c r="AGX628" s="263"/>
      <c r="AGY628" s="263"/>
      <c r="AGZ628" s="263"/>
      <c r="AHA628" s="263"/>
      <c r="AHB628" s="263"/>
      <c r="AHC628" s="263"/>
      <c r="AHD628" s="263"/>
      <c r="AHE628" s="263"/>
      <c r="AHF628" s="263"/>
      <c r="AHG628" s="263"/>
      <c r="AHH628" s="263"/>
      <c r="AHI628" s="263"/>
      <c r="AHJ628" s="263"/>
      <c r="AHK628" s="263"/>
      <c r="AHL628" s="263"/>
      <c r="AHM628" s="263"/>
      <c r="AHN628" s="263"/>
      <c r="AHO628" s="263"/>
      <c r="AHP628" s="263"/>
      <c r="AHQ628" s="263"/>
      <c r="AHR628" s="263"/>
      <c r="AHS628" s="263"/>
      <c r="AHT628" s="263"/>
      <c r="AHU628" s="263"/>
      <c r="AHV628" s="263"/>
      <c r="AHW628" s="263"/>
      <c r="AHX628" s="263"/>
      <c r="AHY628" s="263"/>
      <c r="AHZ628" s="263"/>
      <c r="AIA628" s="263"/>
      <c r="AIB628" s="263"/>
      <c r="AIC628" s="263"/>
      <c r="AID628" s="263"/>
      <c r="AIE628" s="263"/>
      <c r="AIF628" s="263"/>
      <c r="AIG628" s="263"/>
      <c r="AIH628" s="263"/>
      <c r="AII628" s="263"/>
      <c r="AIJ628" s="263"/>
      <c r="AIK628" s="263"/>
      <c r="AIL628" s="263"/>
      <c r="AIM628" s="263"/>
      <c r="AIN628" s="263"/>
      <c r="AIO628" s="263"/>
      <c r="AIP628" s="263"/>
      <c r="AIQ628" s="263"/>
      <c r="AIR628" s="263"/>
      <c r="AIS628" s="263"/>
      <c r="AIT628" s="263"/>
      <c r="AIU628" s="263"/>
      <c r="AIV628" s="263"/>
      <c r="AIW628" s="263"/>
      <c r="AIX628" s="263"/>
      <c r="AIY628" s="263"/>
      <c r="AIZ628" s="263"/>
      <c r="AJA628" s="263"/>
      <c r="AJB628" s="263"/>
      <c r="AJC628" s="263"/>
      <c r="AJD628" s="263"/>
      <c r="AJE628" s="263"/>
      <c r="AJF628" s="263"/>
      <c r="AJG628" s="263"/>
      <c r="AJH628" s="263"/>
      <c r="AJI628" s="263"/>
      <c r="AJJ628" s="263"/>
      <c r="AJK628" s="263"/>
      <c r="AJL628" s="263"/>
      <c r="AJM628" s="263"/>
      <c r="AJN628" s="263"/>
      <c r="AJO628" s="263"/>
      <c r="AJP628" s="263"/>
      <c r="AJQ628" s="263"/>
      <c r="AJR628" s="263"/>
      <c r="AJS628" s="263"/>
      <c r="AJT628" s="263"/>
      <c r="AJU628" s="263"/>
      <c r="AJV628" s="263"/>
      <c r="AJW628" s="263"/>
      <c r="AJX628" s="263"/>
      <c r="AJY628" s="263"/>
      <c r="AJZ628" s="263"/>
      <c r="AKA628" s="263"/>
      <c r="AKB628" s="263"/>
      <c r="AKC628" s="263"/>
      <c r="AKD628" s="263"/>
      <c r="AKE628" s="263"/>
      <c r="AKF628" s="263"/>
      <c r="AKG628" s="263"/>
      <c r="AKH628" s="263"/>
      <c r="AKI628" s="263"/>
      <c r="AKJ628" s="263"/>
      <c r="AKK628" s="263"/>
      <c r="AKL628" s="263"/>
      <c r="AKM628" s="263"/>
      <c r="AKN628" s="263"/>
      <c r="AKO628" s="263"/>
      <c r="AKP628" s="263"/>
      <c r="AKQ628" s="263"/>
      <c r="AKR628" s="263"/>
      <c r="AKS628" s="263"/>
      <c r="AKT628" s="263"/>
      <c r="AKU628" s="263"/>
      <c r="AKV628" s="263"/>
      <c r="AKW628" s="263"/>
      <c r="AKX628" s="263"/>
      <c r="AKY628" s="263"/>
      <c r="AKZ628" s="263"/>
      <c r="ALA628" s="263"/>
      <c r="ALB628" s="263"/>
      <c r="ALC628" s="263"/>
      <c r="ALD628" s="263"/>
      <c r="ALE628" s="263"/>
      <c r="ALF628" s="263"/>
      <c r="ALG628" s="263"/>
      <c r="ALH628" s="263"/>
      <c r="ALI628" s="263"/>
      <c r="ALJ628" s="263"/>
      <c r="ALK628" s="263"/>
      <c r="ALL628" s="263"/>
      <c r="ALM628" s="263"/>
      <c r="ALN628" s="263"/>
      <c r="ALO628" s="263"/>
      <c r="ALP628" s="263"/>
      <c r="ALQ628" s="263"/>
      <c r="ALR628" s="263"/>
      <c r="ALS628" s="263"/>
      <c r="ALT628" s="263"/>
      <c r="ALU628" s="263"/>
      <c r="ALV628" s="263"/>
      <c r="ALW628" s="263"/>
      <c r="ALX628" s="263"/>
      <c r="ALY628" s="263"/>
      <c r="ALZ628" s="263"/>
      <c r="AMA628" s="263"/>
      <c r="AMB628" s="263"/>
      <c r="AMC628" s="263"/>
      <c r="AMD628" s="263"/>
      <c r="AME628" s="263"/>
      <c r="AMF628" s="263"/>
      <c r="AMG628" s="263"/>
      <c r="AMH628" s="263"/>
      <c r="AMI628" s="263"/>
      <c r="AMJ628" s="263"/>
      <c r="AMK628" s="263"/>
      <c r="AML628" s="263"/>
      <c r="AMM628" s="263"/>
      <c r="AMN628" s="263"/>
      <c r="AMO628" s="263"/>
      <c r="AMP628" s="263"/>
      <c r="AMQ628" s="263"/>
      <c r="AMR628" s="263"/>
      <c r="AMS628" s="263"/>
      <c r="AMT628" s="263"/>
      <c r="AMU628" s="263"/>
      <c r="AMV628" s="263"/>
      <c r="AMW628" s="263"/>
      <c r="AMX628" s="263"/>
      <c r="AMY628" s="263"/>
      <c r="AMZ628" s="263"/>
      <c r="ANA628" s="263"/>
      <c r="ANB628" s="263"/>
      <c r="ANC628" s="263"/>
      <c r="AND628" s="263"/>
      <c r="ANE628" s="263"/>
      <c r="ANF628" s="263"/>
      <c r="ANG628" s="263"/>
      <c r="ANH628" s="263"/>
      <c r="ANI628" s="263"/>
      <c r="ANJ628" s="263"/>
      <c r="ANK628" s="263"/>
      <c r="ANL628" s="263"/>
      <c r="ANM628" s="263"/>
      <c r="ANN628" s="263"/>
      <c r="ANO628" s="263"/>
      <c r="ANP628" s="263"/>
      <c r="ANQ628" s="263"/>
      <c r="ANR628" s="263"/>
      <c r="ANS628" s="263"/>
      <c r="ANT628" s="263"/>
      <c r="ANU628" s="263"/>
      <c r="ANV628" s="263"/>
      <c r="ANW628" s="263"/>
      <c r="ANX628" s="263"/>
      <c r="ANY628" s="263"/>
      <c r="ANZ628" s="263"/>
      <c r="AOA628" s="263"/>
      <c r="AOB628" s="263"/>
      <c r="AOC628" s="263"/>
      <c r="AOD628" s="263"/>
      <c r="AOE628" s="263"/>
      <c r="AOF628" s="263"/>
      <c r="AOG628" s="263"/>
      <c r="AOH628" s="263"/>
      <c r="AOI628" s="263"/>
      <c r="AOJ628" s="263"/>
      <c r="AOK628" s="263"/>
      <c r="AOL628" s="263"/>
      <c r="AOM628" s="263"/>
      <c r="AON628" s="263"/>
      <c r="AOO628" s="263"/>
      <c r="AOP628" s="263"/>
      <c r="AOQ628" s="263"/>
      <c r="AOR628" s="263"/>
      <c r="AOS628" s="263"/>
      <c r="AOT628" s="263"/>
      <c r="AOU628" s="263"/>
    </row>
    <row r="629" spans="1:1087" s="264" customFormat="1">
      <c r="A629" s="332"/>
      <c r="B629" s="328"/>
      <c r="C629" s="292"/>
      <c r="D629" s="292"/>
      <c r="E629" s="292"/>
      <c r="F629" s="333"/>
      <c r="G629" s="334"/>
      <c r="H629" s="334"/>
      <c r="I629" s="335"/>
      <c r="J629" s="292"/>
      <c r="K629" s="336"/>
      <c r="L629" s="292"/>
      <c r="N629" s="263"/>
      <c r="O629" s="263"/>
      <c r="P629" s="263"/>
      <c r="Q629" s="263"/>
      <c r="R629" s="263"/>
      <c r="S629" s="263"/>
      <c r="T629" s="263"/>
      <c r="U629" s="263"/>
      <c r="V629" s="263"/>
      <c r="W629" s="263"/>
      <c r="X629" s="263"/>
      <c r="Y629" s="263"/>
      <c r="Z629" s="263"/>
      <c r="AA629" s="263"/>
      <c r="AB629" s="263"/>
      <c r="AC629" s="263"/>
      <c r="AD629" s="263"/>
      <c r="AE629" s="263"/>
      <c r="AF629" s="263"/>
      <c r="AG629" s="263"/>
      <c r="AH629" s="263"/>
      <c r="AI629" s="263"/>
      <c r="AJ629" s="263"/>
      <c r="AK629" s="263"/>
      <c r="AL629" s="263"/>
      <c r="AM629" s="263"/>
      <c r="AN629" s="263"/>
      <c r="AO629" s="263"/>
      <c r="AP629" s="263"/>
      <c r="AQ629" s="263"/>
      <c r="AR629" s="263"/>
      <c r="AS629" s="263"/>
      <c r="AT629" s="263"/>
      <c r="AU629" s="263"/>
      <c r="AV629" s="263"/>
      <c r="AW629" s="263"/>
      <c r="AX629" s="263"/>
      <c r="AY629" s="263"/>
      <c r="AZ629" s="263"/>
      <c r="BA629" s="263"/>
      <c r="BB629" s="263"/>
      <c r="BC629" s="263"/>
      <c r="BD629" s="263"/>
      <c r="BE629" s="263"/>
      <c r="BF629" s="263"/>
      <c r="BG629" s="263"/>
      <c r="BH629" s="263"/>
      <c r="BI629" s="263"/>
      <c r="BJ629" s="263"/>
      <c r="BK629" s="263"/>
      <c r="BL629" s="263"/>
      <c r="BM629" s="263"/>
      <c r="BN629" s="263"/>
      <c r="BO629" s="263"/>
      <c r="BP629" s="263"/>
      <c r="BQ629" s="263"/>
      <c r="BR629" s="263"/>
      <c r="BS629" s="263"/>
      <c r="BT629" s="263"/>
      <c r="BU629" s="263"/>
      <c r="BV629" s="263"/>
      <c r="BW629" s="263"/>
      <c r="BX629" s="263"/>
      <c r="BY629" s="263"/>
      <c r="BZ629" s="263"/>
      <c r="CA629" s="263"/>
      <c r="CB629" s="263"/>
      <c r="CC629" s="263"/>
      <c r="CD629" s="263"/>
      <c r="CE629" s="263"/>
      <c r="CF629" s="263"/>
      <c r="CG629" s="263"/>
      <c r="CH629" s="263"/>
      <c r="CI629" s="263"/>
      <c r="CJ629" s="263"/>
      <c r="CK629" s="263"/>
      <c r="CL629" s="263"/>
      <c r="CM629" s="263"/>
      <c r="CN629" s="263"/>
      <c r="CO629" s="263"/>
      <c r="CP629" s="263"/>
      <c r="CQ629" s="263"/>
      <c r="CR629" s="263"/>
      <c r="CS629" s="263"/>
      <c r="CT629" s="263"/>
      <c r="CU629" s="263"/>
      <c r="CV629" s="263"/>
      <c r="CW629" s="263"/>
      <c r="CX629" s="263"/>
      <c r="CY629" s="263"/>
      <c r="CZ629" s="263"/>
      <c r="DA629" s="263"/>
      <c r="DB629" s="263"/>
      <c r="DC629" s="263"/>
      <c r="DD629" s="263"/>
      <c r="DE629" s="263"/>
      <c r="DF629" s="263"/>
      <c r="DG629" s="263"/>
      <c r="DH629" s="263"/>
      <c r="DI629" s="263"/>
      <c r="DJ629" s="263"/>
      <c r="DK629" s="263"/>
      <c r="DL629" s="263"/>
      <c r="DM629" s="263"/>
      <c r="DN629" s="263"/>
      <c r="DO629" s="263"/>
      <c r="DP629" s="263"/>
      <c r="DQ629" s="263"/>
      <c r="DR629" s="263"/>
      <c r="DS629" s="263"/>
      <c r="DT629" s="263"/>
      <c r="DU629" s="263"/>
      <c r="DV629" s="263"/>
      <c r="DW629" s="263"/>
      <c r="DX629" s="263"/>
      <c r="DY629" s="263"/>
      <c r="DZ629" s="263"/>
      <c r="EA629" s="263"/>
      <c r="EB629" s="263"/>
      <c r="EC629" s="263"/>
      <c r="ED629" s="263"/>
      <c r="EE629" s="263"/>
      <c r="EF629" s="263"/>
      <c r="EG629" s="263"/>
      <c r="EH629" s="263"/>
      <c r="EI629" s="263"/>
      <c r="EJ629" s="263"/>
      <c r="EK629" s="263"/>
      <c r="EL629" s="263"/>
      <c r="EM629" s="263"/>
      <c r="EN629" s="263"/>
      <c r="EO629" s="263"/>
      <c r="EP629" s="263"/>
      <c r="EQ629" s="263"/>
      <c r="ER629" s="263"/>
      <c r="ES629" s="263"/>
      <c r="ET629" s="263"/>
      <c r="EU629" s="263"/>
      <c r="EV629" s="263"/>
      <c r="EW629" s="263"/>
      <c r="EX629" s="263"/>
      <c r="EY629" s="263"/>
      <c r="EZ629" s="263"/>
      <c r="FA629" s="263"/>
      <c r="FB629" s="263"/>
      <c r="FC629" s="263"/>
      <c r="FD629" s="263"/>
      <c r="FE629" s="263"/>
      <c r="FF629" s="263"/>
      <c r="FG629" s="263"/>
      <c r="FH629" s="263"/>
      <c r="FI629" s="263"/>
      <c r="FJ629" s="263"/>
      <c r="FK629" s="263"/>
      <c r="FL629" s="263"/>
      <c r="FM629" s="263"/>
      <c r="FN629" s="263"/>
      <c r="FO629" s="263"/>
      <c r="FP629" s="263"/>
      <c r="FQ629" s="263"/>
      <c r="FR629" s="263"/>
      <c r="FS629" s="263"/>
      <c r="FT629" s="263"/>
      <c r="FU629" s="263"/>
      <c r="FV629" s="263"/>
      <c r="FW629" s="263"/>
      <c r="FX629" s="263"/>
      <c r="FY629" s="263"/>
      <c r="FZ629" s="263"/>
      <c r="GA629" s="263"/>
      <c r="GB629" s="263"/>
      <c r="GC629" s="263"/>
      <c r="GD629" s="263"/>
      <c r="GE629" s="263"/>
      <c r="GF629" s="263"/>
      <c r="GG629" s="263"/>
      <c r="GH629" s="263"/>
      <c r="GI629" s="263"/>
      <c r="GJ629" s="263"/>
      <c r="GK629" s="263"/>
      <c r="GL629" s="263"/>
      <c r="GM629" s="263"/>
      <c r="GN629" s="263"/>
      <c r="GO629" s="263"/>
      <c r="GP629" s="263"/>
      <c r="GQ629" s="263"/>
      <c r="GR629" s="263"/>
      <c r="GS629" s="263"/>
      <c r="GT629" s="263"/>
      <c r="GU629" s="263"/>
      <c r="GV629" s="263"/>
      <c r="GW629" s="263"/>
      <c r="GX629" s="263"/>
      <c r="GY629" s="263"/>
      <c r="GZ629" s="263"/>
      <c r="HA629" s="263"/>
      <c r="HB629" s="263"/>
      <c r="HC629" s="263"/>
      <c r="HD629" s="263"/>
      <c r="HE629" s="263"/>
      <c r="HF629" s="263"/>
      <c r="HG629" s="263"/>
      <c r="HH629" s="263"/>
      <c r="HI629" s="263"/>
      <c r="HJ629" s="263"/>
      <c r="HK629" s="263"/>
      <c r="HL629" s="263"/>
      <c r="HM629" s="263"/>
      <c r="HN629" s="263"/>
      <c r="HO629" s="263"/>
      <c r="HP629" s="263"/>
      <c r="HQ629" s="263"/>
      <c r="HR629" s="263"/>
      <c r="HS629" s="263"/>
      <c r="HT629" s="263"/>
      <c r="HU629" s="263"/>
      <c r="HV629" s="263"/>
      <c r="HW629" s="263"/>
      <c r="HX629" s="263"/>
      <c r="HY629" s="263"/>
      <c r="HZ629" s="263"/>
      <c r="IA629" s="263"/>
      <c r="IB629" s="263"/>
      <c r="IC629" s="263"/>
      <c r="ID629" s="263"/>
      <c r="IE629" s="263"/>
      <c r="IF629" s="263"/>
      <c r="IG629" s="263"/>
      <c r="IH629" s="263"/>
      <c r="II629" s="263"/>
      <c r="IJ629" s="263"/>
      <c r="IK629" s="263"/>
      <c r="IL629" s="263"/>
      <c r="IM629" s="263"/>
      <c r="IN629" s="263"/>
      <c r="IO629" s="263"/>
      <c r="IP629" s="263"/>
      <c r="IQ629" s="263"/>
      <c r="IR629" s="263"/>
      <c r="IS629" s="263"/>
      <c r="IT629" s="263"/>
      <c r="IU629" s="263"/>
      <c r="IV629" s="263"/>
      <c r="IW629" s="263"/>
      <c r="IX629" s="263"/>
      <c r="IY629" s="263"/>
      <c r="IZ629" s="263"/>
      <c r="JA629" s="263"/>
      <c r="JB629" s="263"/>
      <c r="JC629" s="263"/>
      <c r="JD629" s="263"/>
      <c r="JE629" s="263"/>
      <c r="JF629" s="263"/>
      <c r="JG629" s="263"/>
      <c r="JH629" s="263"/>
      <c r="JI629" s="263"/>
      <c r="JJ629" s="263"/>
      <c r="JK629" s="263"/>
      <c r="JL629" s="263"/>
      <c r="JM629" s="263"/>
      <c r="JN629" s="263"/>
      <c r="JO629" s="263"/>
      <c r="JP629" s="263"/>
      <c r="JQ629" s="263"/>
      <c r="JR629" s="263"/>
      <c r="JS629" s="263"/>
      <c r="JT629" s="263"/>
      <c r="JU629" s="263"/>
      <c r="JV629" s="263"/>
      <c r="JW629" s="263"/>
      <c r="JX629" s="263"/>
      <c r="JY629" s="263"/>
      <c r="JZ629" s="263"/>
      <c r="KA629" s="263"/>
      <c r="KB629" s="263"/>
      <c r="KC629" s="263"/>
      <c r="KD629" s="263"/>
      <c r="KE629" s="263"/>
      <c r="KF629" s="263"/>
      <c r="KG629" s="263"/>
      <c r="KH629" s="263"/>
      <c r="KI629" s="263"/>
      <c r="KJ629" s="263"/>
      <c r="KK629" s="263"/>
      <c r="KL629" s="263"/>
      <c r="KM629" s="263"/>
      <c r="KN629" s="263"/>
      <c r="KO629" s="263"/>
      <c r="KP629" s="263"/>
      <c r="KQ629" s="263"/>
      <c r="KR629" s="263"/>
      <c r="KS629" s="263"/>
      <c r="KT629" s="263"/>
      <c r="KU629" s="263"/>
      <c r="KV629" s="263"/>
      <c r="KW629" s="263"/>
      <c r="KX629" s="263"/>
      <c r="KY629" s="263"/>
      <c r="KZ629" s="263"/>
      <c r="LA629" s="263"/>
      <c r="LB629" s="263"/>
      <c r="LC629" s="263"/>
      <c r="LD629" s="263"/>
      <c r="LE629" s="263"/>
      <c r="LF629" s="263"/>
      <c r="LG629" s="263"/>
      <c r="LH629" s="263"/>
      <c r="LI629" s="263"/>
      <c r="LJ629" s="263"/>
      <c r="LK629" s="263"/>
      <c r="LL629" s="263"/>
      <c r="LM629" s="263"/>
      <c r="LN629" s="263"/>
      <c r="LO629" s="263"/>
      <c r="LP629" s="263"/>
      <c r="LQ629" s="263"/>
      <c r="LR629" s="263"/>
      <c r="LS629" s="263"/>
      <c r="LT629" s="263"/>
      <c r="LU629" s="263"/>
      <c r="LV629" s="263"/>
      <c r="LW629" s="263"/>
      <c r="LX629" s="263"/>
      <c r="LY629" s="263"/>
      <c r="LZ629" s="263"/>
      <c r="MA629" s="263"/>
      <c r="MB629" s="263"/>
      <c r="MC629" s="263"/>
      <c r="MD629" s="263"/>
      <c r="ME629" s="263"/>
      <c r="MF629" s="263"/>
      <c r="MG629" s="263"/>
      <c r="MH629" s="263"/>
      <c r="MI629" s="263"/>
      <c r="MJ629" s="263"/>
      <c r="MK629" s="263"/>
      <c r="ML629" s="263"/>
      <c r="MM629" s="263"/>
      <c r="MN629" s="263"/>
      <c r="MO629" s="263"/>
      <c r="MP629" s="263"/>
      <c r="MQ629" s="263"/>
      <c r="MR629" s="263"/>
      <c r="MS629" s="263"/>
      <c r="MT629" s="263"/>
      <c r="MU629" s="263"/>
      <c r="MV629" s="263"/>
      <c r="MW629" s="263"/>
      <c r="MX629" s="263"/>
      <c r="MY629" s="263"/>
      <c r="MZ629" s="263"/>
      <c r="NA629" s="263"/>
      <c r="NB629" s="263"/>
      <c r="NC629" s="263"/>
      <c r="ND629" s="263"/>
      <c r="NE629" s="263"/>
      <c r="NF629" s="263"/>
      <c r="NG629" s="263"/>
      <c r="NH629" s="263"/>
      <c r="NI629" s="263"/>
      <c r="NJ629" s="263"/>
      <c r="NK629" s="263"/>
      <c r="NL629" s="263"/>
      <c r="NM629" s="263"/>
      <c r="NN629" s="263"/>
      <c r="NO629" s="263"/>
      <c r="NP629" s="263"/>
      <c r="NQ629" s="263"/>
      <c r="NR629" s="263"/>
      <c r="NS629" s="263"/>
      <c r="NT629" s="263"/>
      <c r="NU629" s="263"/>
      <c r="NV629" s="263"/>
      <c r="NW629" s="263"/>
      <c r="NX629" s="263"/>
      <c r="NY629" s="263"/>
      <c r="NZ629" s="263"/>
      <c r="OA629" s="263"/>
      <c r="OB629" s="263"/>
      <c r="OC629" s="263"/>
      <c r="OD629" s="263"/>
      <c r="OE629" s="263"/>
      <c r="OF629" s="263"/>
      <c r="OG629" s="263"/>
      <c r="OH629" s="263"/>
      <c r="OI629" s="263"/>
      <c r="OJ629" s="263"/>
      <c r="OK629" s="263"/>
      <c r="OL629" s="263"/>
      <c r="OM629" s="263"/>
      <c r="ON629" s="263"/>
      <c r="OO629" s="263"/>
      <c r="OP629" s="263"/>
      <c r="OQ629" s="263"/>
      <c r="OR629" s="263"/>
      <c r="OS629" s="263"/>
      <c r="OT629" s="263"/>
      <c r="OU629" s="263"/>
      <c r="OV629" s="263"/>
      <c r="OW629" s="263"/>
      <c r="OX629" s="263"/>
      <c r="OY629" s="263"/>
      <c r="OZ629" s="263"/>
      <c r="PA629" s="263"/>
      <c r="PB629" s="263"/>
      <c r="PC629" s="263"/>
      <c r="PD629" s="263"/>
      <c r="PE629" s="263"/>
      <c r="PF629" s="263"/>
      <c r="PG629" s="263"/>
      <c r="PH629" s="263"/>
      <c r="PI629" s="263"/>
      <c r="PJ629" s="263"/>
      <c r="PK629" s="263"/>
      <c r="PL629" s="263"/>
      <c r="PM629" s="263"/>
      <c r="PN629" s="263"/>
      <c r="PO629" s="263"/>
      <c r="PP629" s="263"/>
      <c r="PQ629" s="263"/>
      <c r="PR629" s="263"/>
      <c r="PS629" s="263"/>
      <c r="PT629" s="263"/>
      <c r="PU629" s="263"/>
      <c r="PV629" s="263"/>
      <c r="PW629" s="263"/>
      <c r="PX629" s="263"/>
      <c r="PY629" s="263"/>
      <c r="PZ629" s="263"/>
      <c r="QA629" s="263"/>
      <c r="QB629" s="263"/>
      <c r="QC629" s="263"/>
      <c r="QD629" s="263"/>
      <c r="QE629" s="263"/>
      <c r="QF629" s="263"/>
      <c r="QG629" s="263"/>
      <c r="QH629" s="263"/>
      <c r="QI629" s="263"/>
      <c r="QJ629" s="263"/>
      <c r="QK629" s="263"/>
      <c r="QL629" s="263"/>
      <c r="QM629" s="263"/>
      <c r="QN629" s="263"/>
      <c r="QO629" s="263"/>
      <c r="QP629" s="263"/>
      <c r="QQ629" s="263"/>
      <c r="QR629" s="263"/>
      <c r="QS629" s="263"/>
      <c r="QT629" s="263"/>
      <c r="QU629" s="263"/>
      <c r="QV629" s="263"/>
      <c r="QW629" s="263"/>
      <c r="QX629" s="263"/>
      <c r="QY629" s="263"/>
      <c r="QZ629" s="263"/>
      <c r="RA629" s="263"/>
      <c r="RB629" s="263"/>
      <c r="RC629" s="263"/>
      <c r="RD629" s="263"/>
      <c r="RE629" s="263"/>
      <c r="RF629" s="263"/>
      <c r="RG629" s="263"/>
      <c r="RH629" s="263"/>
      <c r="RI629" s="263"/>
      <c r="RJ629" s="263"/>
      <c r="RK629" s="263"/>
      <c r="RL629" s="263"/>
      <c r="RM629" s="263"/>
      <c r="RN629" s="263"/>
      <c r="RO629" s="263"/>
      <c r="RP629" s="263"/>
      <c r="RQ629" s="263"/>
      <c r="RR629" s="263"/>
      <c r="RS629" s="263"/>
      <c r="RT629" s="263"/>
      <c r="RU629" s="263"/>
      <c r="RV629" s="263"/>
      <c r="RW629" s="263"/>
      <c r="RX629" s="263"/>
      <c r="RY629" s="263"/>
      <c r="RZ629" s="263"/>
      <c r="SA629" s="263"/>
      <c r="SB629" s="263"/>
      <c r="SC629" s="263"/>
      <c r="SD629" s="263"/>
      <c r="SE629" s="263"/>
      <c r="SF629" s="263"/>
      <c r="SG629" s="263"/>
      <c r="SH629" s="263"/>
      <c r="SI629" s="263"/>
      <c r="SJ629" s="263"/>
      <c r="SK629" s="263"/>
      <c r="SL629" s="263"/>
      <c r="SM629" s="263"/>
      <c r="SN629" s="263"/>
      <c r="SO629" s="263"/>
      <c r="SP629" s="263"/>
      <c r="SQ629" s="263"/>
      <c r="SR629" s="263"/>
      <c r="SS629" s="263"/>
      <c r="ST629" s="263"/>
      <c r="SU629" s="263"/>
      <c r="SV629" s="263"/>
      <c r="SW629" s="263"/>
      <c r="SX629" s="263"/>
      <c r="SY629" s="263"/>
      <c r="SZ629" s="263"/>
      <c r="TA629" s="263"/>
      <c r="TB629" s="263"/>
      <c r="TC629" s="263"/>
      <c r="TD629" s="263"/>
      <c r="TE629" s="263"/>
      <c r="TF629" s="263"/>
      <c r="TG629" s="263"/>
      <c r="TH629" s="263"/>
      <c r="TI629" s="263"/>
      <c r="TJ629" s="263"/>
      <c r="TK629" s="263"/>
      <c r="TL629" s="263"/>
      <c r="TM629" s="263"/>
      <c r="TN629" s="263"/>
      <c r="TO629" s="263"/>
      <c r="TP629" s="263"/>
      <c r="TQ629" s="263"/>
      <c r="TR629" s="263"/>
      <c r="TS629" s="263"/>
      <c r="TT629" s="263"/>
      <c r="TU629" s="263"/>
      <c r="TV629" s="263"/>
      <c r="TW629" s="263"/>
      <c r="TX629" s="263"/>
      <c r="TY629" s="263"/>
      <c r="TZ629" s="263"/>
      <c r="UA629" s="263"/>
      <c r="UB629" s="263"/>
      <c r="UC629" s="263"/>
      <c r="UD629" s="263"/>
      <c r="UE629" s="263"/>
      <c r="UF629" s="263"/>
      <c r="UG629" s="263"/>
      <c r="UH629" s="263"/>
      <c r="UI629" s="263"/>
      <c r="UJ629" s="263"/>
      <c r="UK629" s="263"/>
      <c r="UL629" s="263"/>
      <c r="UM629" s="263"/>
      <c r="UN629" s="263"/>
      <c r="UO629" s="263"/>
      <c r="UP629" s="263"/>
      <c r="UQ629" s="263"/>
      <c r="UR629" s="263"/>
      <c r="US629" s="263"/>
      <c r="UT629" s="263"/>
      <c r="UU629" s="263"/>
      <c r="UV629" s="263"/>
      <c r="UW629" s="263"/>
      <c r="UX629" s="263"/>
      <c r="UY629" s="263"/>
      <c r="UZ629" s="263"/>
      <c r="VA629" s="263"/>
      <c r="VB629" s="263"/>
      <c r="VC629" s="263"/>
      <c r="VD629" s="263"/>
      <c r="VE629" s="263"/>
      <c r="VF629" s="263"/>
      <c r="VG629" s="263"/>
      <c r="VH629" s="263"/>
      <c r="VI629" s="263"/>
      <c r="VJ629" s="263"/>
      <c r="VK629" s="263"/>
      <c r="VL629" s="263"/>
      <c r="VM629" s="263"/>
      <c r="VN629" s="263"/>
      <c r="VO629" s="263"/>
      <c r="VP629" s="263"/>
      <c r="VQ629" s="263"/>
      <c r="VR629" s="263"/>
      <c r="VS629" s="263"/>
      <c r="VT629" s="263"/>
      <c r="VU629" s="263"/>
      <c r="VV629" s="263"/>
      <c r="VW629" s="263"/>
      <c r="VX629" s="263"/>
      <c r="VY629" s="263"/>
      <c r="VZ629" s="263"/>
      <c r="WA629" s="263"/>
      <c r="WB629" s="263"/>
      <c r="WC629" s="263"/>
      <c r="WD629" s="263"/>
      <c r="WE629" s="263"/>
      <c r="WF629" s="263"/>
      <c r="WG629" s="263"/>
      <c r="WH629" s="263"/>
      <c r="WI629" s="263"/>
      <c r="WJ629" s="263"/>
      <c r="WK629" s="263"/>
      <c r="WL629" s="263"/>
      <c r="WM629" s="263"/>
      <c r="WN629" s="263"/>
      <c r="WO629" s="263"/>
      <c r="WP629" s="263"/>
      <c r="WQ629" s="263"/>
      <c r="WR629" s="263"/>
      <c r="WS629" s="263"/>
      <c r="WT629" s="263"/>
      <c r="WU629" s="263"/>
      <c r="WV629" s="263"/>
      <c r="WW629" s="263"/>
      <c r="WX629" s="263"/>
      <c r="WY629" s="263"/>
      <c r="WZ629" s="263"/>
      <c r="XA629" s="263"/>
      <c r="XB629" s="263"/>
      <c r="XC629" s="263"/>
      <c r="XD629" s="263"/>
      <c r="XE629" s="263"/>
      <c r="XF629" s="263"/>
      <c r="XG629" s="263"/>
      <c r="XH629" s="263"/>
      <c r="XI629" s="263"/>
      <c r="XJ629" s="263"/>
      <c r="XK629" s="263"/>
      <c r="XL629" s="263"/>
      <c r="XM629" s="263"/>
      <c r="XN629" s="263"/>
      <c r="XO629" s="263"/>
      <c r="XP629" s="263"/>
      <c r="XQ629" s="263"/>
      <c r="XR629" s="263"/>
      <c r="XS629" s="263"/>
      <c r="XT629" s="263"/>
      <c r="XU629" s="263"/>
      <c r="XV629" s="263"/>
      <c r="XW629" s="263"/>
      <c r="XX629" s="263"/>
      <c r="XY629" s="263"/>
      <c r="XZ629" s="263"/>
      <c r="YA629" s="263"/>
      <c r="YB629" s="263"/>
      <c r="YC629" s="263"/>
      <c r="YD629" s="263"/>
      <c r="YE629" s="263"/>
      <c r="YF629" s="263"/>
      <c r="YG629" s="263"/>
      <c r="YH629" s="263"/>
      <c r="YI629" s="263"/>
      <c r="YJ629" s="263"/>
      <c r="YK629" s="263"/>
      <c r="YL629" s="263"/>
      <c r="YM629" s="263"/>
      <c r="YN629" s="263"/>
      <c r="YO629" s="263"/>
      <c r="YP629" s="263"/>
      <c r="YQ629" s="263"/>
      <c r="YR629" s="263"/>
      <c r="YS629" s="263"/>
      <c r="YT629" s="263"/>
      <c r="YU629" s="263"/>
      <c r="YV629" s="263"/>
      <c r="YW629" s="263"/>
      <c r="YX629" s="263"/>
      <c r="YY629" s="263"/>
      <c r="YZ629" s="263"/>
      <c r="ZA629" s="263"/>
      <c r="ZB629" s="263"/>
      <c r="ZC629" s="263"/>
      <c r="ZD629" s="263"/>
      <c r="ZE629" s="263"/>
      <c r="ZF629" s="263"/>
      <c r="ZG629" s="263"/>
      <c r="ZH629" s="263"/>
      <c r="ZI629" s="263"/>
      <c r="ZJ629" s="263"/>
      <c r="ZK629" s="263"/>
      <c r="ZL629" s="263"/>
      <c r="ZM629" s="263"/>
      <c r="ZN629" s="263"/>
      <c r="ZO629" s="263"/>
      <c r="ZP629" s="263"/>
      <c r="ZQ629" s="263"/>
      <c r="ZR629" s="263"/>
      <c r="ZS629" s="263"/>
      <c r="ZT629" s="263"/>
      <c r="ZU629" s="263"/>
      <c r="ZV629" s="263"/>
      <c r="ZW629" s="263"/>
      <c r="ZX629" s="263"/>
      <c r="ZY629" s="263"/>
      <c r="ZZ629" s="263"/>
      <c r="AAA629" s="263"/>
      <c r="AAB629" s="263"/>
      <c r="AAC629" s="263"/>
      <c r="AAD629" s="263"/>
      <c r="AAE629" s="263"/>
      <c r="AAF629" s="263"/>
      <c r="AAG629" s="263"/>
      <c r="AAH629" s="263"/>
      <c r="AAI629" s="263"/>
      <c r="AAJ629" s="263"/>
      <c r="AAK629" s="263"/>
      <c r="AAL629" s="263"/>
      <c r="AAM629" s="263"/>
      <c r="AAN629" s="263"/>
      <c r="AAO629" s="263"/>
      <c r="AAP629" s="263"/>
      <c r="AAQ629" s="263"/>
      <c r="AAR629" s="263"/>
      <c r="AAS629" s="263"/>
      <c r="AAT629" s="263"/>
      <c r="AAU629" s="263"/>
      <c r="AAV629" s="263"/>
      <c r="AAW629" s="263"/>
      <c r="AAX629" s="263"/>
      <c r="AAY629" s="263"/>
      <c r="AAZ629" s="263"/>
      <c r="ABA629" s="263"/>
      <c r="ABB629" s="263"/>
      <c r="ABC629" s="263"/>
      <c r="ABD629" s="263"/>
      <c r="ABE629" s="263"/>
      <c r="ABF629" s="263"/>
      <c r="ABG629" s="263"/>
      <c r="ABH629" s="263"/>
      <c r="ABI629" s="263"/>
      <c r="ABJ629" s="263"/>
      <c r="ABK629" s="263"/>
      <c r="ABL629" s="263"/>
      <c r="ABM629" s="263"/>
      <c r="ABN629" s="263"/>
      <c r="ABO629" s="263"/>
      <c r="ABP629" s="263"/>
      <c r="ABQ629" s="263"/>
      <c r="ABR629" s="263"/>
      <c r="ABS629" s="263"/>
      <c r="ABT629" s="263"/>
      <c r="ABU629" s="263"/>
      <c r="ABV629" s="263"/>
      <c r="ABW629" s="263"/>
      <c r="ABX629" s="263"/>
      <c r="ABY629" s="263"/>
      <c r="ABZ629" s="263"/>
      <c r="ACA629" s="263"/>
      <c r="ACB629" s="263"/>
      <c r="ACC629" s="263"/>
      <c r="ACD629" s="263"/>
      <c r="ACE629" s="263"/>
      <c r="ACF629" s="263"/>
      <c r="ACG629" s="263"/>
      <c r="ACH629" s="263"/>
      <c r="ACI629" s="263"/>
      <c r="ACJ629" s="263"/>
      <c r="ACK629" s="263"/>
      <c r="ACL629" s="263"/>
      <c r="ACM629" s="263"/>
      <c r="ACN629" s="263"/>
      <c r="ACO629" s="263"/>
      <c r="ACP629" s="263"/>
      <c r="ACQ629" s="263"/>
      <c r="ACR629" s="263"/>
      <c r="ACS629" s="263"/>
      <c r="ACT629" s="263"/>
      <c r="ACU629" s="263"/>
      <c r="ACV629" s="263"/>
      <c r="ACW629" s="263"/>
      <c r="ACX629" s="263"/>
      <c r="ACY629" s="263"/>
      <c r="ACZ629" s="263"/>
      <c r="ADA629" s="263"/>
      <c r="ADB629" s="263"/>
      <c r="ADC629" s="263"/>
      <c r="ADD629" s="263"/>
      <c r="ADE629" s="263"/>
      <c r="ADF629" s="263"/>
      <c r="ADG629" s="263"/>
      <c r="ADH629" s="263"/>
      <c r="ADI629" s="263"/>
      <c r="ADJ629" s="263"/>
      <c r="ADK629" s="263"/>
      <c r="ADL629" s="263"/>
      <c r="ADM629" s="263"/>
      <c r="ADN629" s="263"/>
      <c r="ADO629" s="263"/>
      <c r="ADP629" s="263"/>
      <c r="ADQ629" s="263"/>
      <c r="ADR629" s="263"/>
      <c r="ADS629" s="263"/>
      <c r="ADT629" s="263"/>
      <c r="ADU629" s="263"/>
      <c r="ADV629" s="263"/>
      <c r="ADW629" s="263"/>
      <c r="ADX629" s="263"/>
      <c r="ADY629" s="263"/>
      <c r="ADZ629" s="263"/>
      <c r="AEA629" s="263"/>
      <c r="AEB629" s="263"/>
      <c r="AEC629" s="263"/>
      <c r="AED629" s="263"/>
      <c r="AEE629" s="263"/>
      <c r="AEF629" s="263"/>
      <c r="AEG629" s="263"/>
      <c r="AEH629" s="263"/>
      <c r="AEI629" s="263"/>
      <c r="AEJ629" s="263"/>
      <c r="AEK629" s="263"/>
      <c r="AEL629" s="263"/>
      <c r="AEM629" s="263"/>
      <c r="AEN629" s="263"/>
      <c r="AEO629" s="263"/>
      <c r="AEP629" s="263"/>
      <c r="AEQ629" s="263"/>
      <c r="AER629" s="263"/>
      <c r="AES629" s="263"/>
      <c r="AET629" s="263"/>
      <c r="AEU629" s="263"/>
      <c r="AEV629" s="263"/>
      <c r="AEW629" s="263"/>
      <c r="AEX629" s="263"/>
      <c r="AEY629" s="263"/>
      <c r="AEZ629" s="263"/>
      <c r="AFA629" s="263"/>
      <c r="AFB629" s="263"/>
      <c r="AFC629" s="263"/>
      <c r="AFD629" s="263"/>
      <c r="AFE629" s="263"/>
      <c r="AFF629" s="263"/>
      <c r="AFG629" s="263"/>
      <c r="AFH629" s="263"/>
      <c r="AFI629" s="263"/>
      <c r="AFJ629" s="263"/>
      <c r="AFK629" s="263"/>
      <c r="AFL629" s="263"/>
      <c r="AFM629" s="263"/>
      <c r="AFN629" s="263"/>
      <c r="AFO629" s="263"/>
      <c r="AFP629" s="263"/>
      <c r="AFQ629" s="263"/>
      <c r="AFR629" s="263"/>
      <c r="AFS629" s="263"/>
      <c r="AFT629" s="263"/>
      <c r="AFU629" s="263"/>
      <c r="AFV629" s="263"/>
      <c r="AFW629" s="263"/>
      <c r="AFX629" s="263"/>
      <c r="AFY629" s="263"/>
      <c r="AFZ629" s="263"/>
      <c r="AGA629" s="263"/>
      <c r="AGB629" s="263"/>
      <c r="AGC629" s="263"/>
      <c r="AGD629" s="263"/>
      <c r="AGE629" s="263"/>
      <c r="AGF629" s="263"/>
      <c r="AGG629" s="263"/>
      <c r="AGH629" s="263"/>
      <c r="AGI629" s="263"/>
      <c r="AGJ629" s="263"/>
      <c r="AGK629" s="263"/>
      <c r="AGL629" s="263"/>
      <c r="AGM629" s="263"/>
      <c r="AGN629" s="263"/>
      <c r="AGO629" s="263"/>
      <c r="AGP629" s="263"/>
      <c r="AGQ629" s="263"/>
      <c r="AGR629" s="263"/>
      <c r="AGS629" s="263"/>
      <c r="AGT629" s="263"/>
      <c r="AGU629" s="263"/>
      <c r="AGV629" s="263"/>
      <c r="AGW629" s="263"/>
      <c r="AGX629" s="263"/>
      <c r="AGY629" s="263"/>
      <c r="AGZ629" s="263"/>
      <c r="AHA629" s="263"/>
      <c r="AHB629" s="263"/>
      <c r="AHC629" s="263"/>
      <c r="AHD629" s="263"/>
      <c r="AHE629" s="263"/>
      <c r="AHF629" s="263"/>
      <c r="AHG629" s="263"/>
      <c r="AHH629" s="263"/>
      <c r="AHI629" s="263"/>
      <c r="AHJ629" s="263"/>
      <c r="AHK629" s="263"/>
      <c r="AHL629" s="263"/>
      <c r="AHM629" s="263"/>
      <c r="AHN629" s="263"/>
      <c r="AHO629" s="263"/>
      <c r="AHP629" s="263"/>
      <c r="AHQ629" s="263"/>
      <c r="AHR629" s="263"/>
      <c r="AHS629" s="263"/>
      <c r="AHT629" s="263"/>
      <c r="AHU629" s="263"/>
      <c r="AHV629" s="263"/>
      <c r="AHW629" s="263"/>
      <c r="AHX629" s="263"/>
      <c r="AHY629" s="263"/>
      <c r="AHZ629" s="263"/>
      <c r="AIA629" s="263"/>
      <c r="AIB629" s="263"/>
      <c r="AIC629" s="263"/>
      <c r="AID629" s="263"/>
      <c r="AIE629" s="263"/>
      <c r="AIF629" s="263"/>
      <c r="AIG629" s="263"/>
      <c r="AIH629" s="263"/>
      <c r="AII629" s="263"/>
      <c r="AIJ629" s="263"/>
      <c r="AIK629" s="263"/>
      <c r="AIL629" s="263"/>
      <c r="AIM629" s="263"/>
      <c r="AIN629" s="263"/>
      <c r="AIO629" s="263"/>
      <c r="AIP629" s="263"/>
      <c r="AIQ629" s="263"/>
      <c r="AIR629" s="263"/>
      <c r="AIS629" s="263"/>
      <c r="AIT629" s="263"/>
      <c r="AIU629" s="263"/>
      <c r="AIV629" s="263"/>
      <c r="AIW629" s="263"/>
      <c r="AIX629" s="263"/>
      <c r="AIY629" s="263"/>
      <c r="AIZ629" s="263"/>
      <c r="AJA629" s="263"/>
      <c r="AJB629" s="263"/>
      <c r="AJC629" s="263"/>
      <c r="AJD629" s="263"/>
      <c r="AJE629" s="263"/>
      <c r="AJF629" s="263"/>
      <c r="AJG629" s="263"/>
      <c r="AJH629" s="263"/>
      <c r="AJI629" s="263"/>
      <c r="AJJ629" s="263"/>
      <c r="AJK629" s="263"/>
      <c r="AJL629" s="263"/>
      <c r="AJM629" s="263"/>
      <c r="AJN629" s="263"/>
      <c r="AJO629" s="263"/>
      <c r="AJP629" s="263"/>
      <c r="AJQ629" s="263"/>
      <c r="AJR629" s="263"/>
      <c r="AJS629" s="263"/>
      <c r="AJT629" s="263"/>
      <c r="AJU629" s="263"/>
      <c r="AJV629" s="263"/>
      <c r="AJW629" s="263"/>
      <c r="AJX629" s="263"/>
      <c r="AJY629" s="263"/>
      <c r="AJZ629" s="263"/>
      <c r="AKA629" s="263"/>
      <c r="AKB629" s="263"/>
      <c r="AKC629" s="263"/>
      <c r="AKD629" s="263"/>
      <c r="AKE629" s="263"/>
      <c r="AKF629" s="263"/>
      <c r="AKG629" s="263"/>
      <c r="AKH629" s="263"/>
      <c r="AKI629" s="263"/>
      <c r="AKJ629" s="263"/>
      <c r="AKK629" s="263"/>
      <c r="AKL629" s="263"/>
      <c r="AKM629" s="263"/>
      <c r="AKN629" s="263"/>
      <c r="AKO629" s="263"/>
      <c r="AKP629" s="263"/>
      <c r="AKQ629" s="263"/>
      <c r="AKR629" s="263"/>
      <c r="AKS629" s="263"/>
      <c r="AKT629" s="263"/>
      <c r="AKU629" s="263"/>
      <c r="AKV629" s="263"/>
      <c r="AKW629" s="263"/>
      <c r="AKX629" s="263"/>
      <c r="AKY629" s="263"/>
      <c r="AKZ629" s="263"/>
      <c r="ALA629" s="263"/>
      <c r="ALB629" s="263"/>
      <c r="ALC629" s="263"/>
      <c r="ALD629" s="263"/>
      <c r="ALE629" s="263"/>
      <c r="ALF629" s="263"/>
      <c r="ALG629" s="263"/>
      <c r="ALH629" s="263"/>
      <c r="ALI629" s="263"/>
      <c r="ALJ629" s="263"/>
      <c r="ALK629" s="263"/>
      <c r="ALL629" s="263"/>
      <c r="ALM629" s="263"/>
      <c r="ALN629" s="263"/>
      <c r="ALO629" s="263"/>
      <c r="ALP629" s="263"/>
      <c r="ALQ629" s="263"/>
      <c r="ALR629" s="263"/>
      <c r="ALS629" s="263"/>
      <c r="ALT629" s="263"/>
      <c r="ALU629" s="263"/>
      <c r="ALV629" s="263"/>
      <c r="ALW629" s="263"/>
      <c r="ALX629" s="263"/>
      <c r="ALY629" s="263"/>
      <c r="ALZ629" s="263"/>
      <c r="AMA629" s="263"/>
      <c r="AMB629" s="263"/>
      <c r="AMC629" s="263"/>
      <c r="AMD629" s="263"/>
      <c r="AME629" s="263"/>
      <c r="AMF629" s="263"/>
      <c r="AMG629" s="263"/>
      <c r="AMH629" s="263"/>
      <c r="AMI629" s="263"/>
      <c r="AMJ629" s="263"/>
      <c r="AMK629" s="263"/>
      <c r="AML629" s="263"/>
      <c r="AMM629" s="263"/>
      <c r="AMN629" s="263"/>
      <c r="AMO629" s="263"/>
      <c r="AMP629" s="263"/>
      <c r="AMQ629" s="263"/>
      <c r="AMR629" s="263"/>
      <c r="AMS629" s="263"/>
      <c r="AMT629" s="263"/>
      <c r="AMU629" s="263"/>
      <c r="AMV629" s="263"/>
      <c r="AMW629" s="263"/>
      <c r="AMX629" s="263"/>
      <c r="AMY629" s="263"/>
      <c r="AMZ629" s="263"/>
      <c r="ANA629" s="263"/>
      <c r="ANB629" s="263"/>
      <c r="ANC629" s="263"/>
      <c r="AND629" s="263"/>
      <c r="ANE629" s="263"/>
      <c r="ANF629" s="263"/>
      <c r="ANG629" s="263"/>
      <c r="ANH629" s="263"/>
      <c r="ANI629" s="263"/>
      <c r="ANJ629" s="263"/>
      <c r="ANK629" s="263"/>
      <c r="ANL629" s="263"/>
      <c r="ANM629" s="263"/>
      <c r="ANN629" s="263"/>
      <c r="ANO629" s="263"/>
      <c r="ANP629" s="263"/>
      <c r="ANQ629" s="263"/>
      <c r="ANR629" s="263"/>
      <c r="ANS629" s="263"/>
      <c r="ANT629" s="263"/>
      <c r="ANU629" s="263"/>
      <c r="ANV629" s="263"/>
      <c r="ANW629" s="263"/>
      <c r="ANX629" s="263"/>
      <c r="ANY629" s="263"/>
      <c r="ANZ629" s="263"/>
      <c r="AOA629" s="263"/>
      <c r="AOB629" s="263"/>
      <c r="AOC629" s="263"/>
      <c r="AOD629" s="263"/>
      <c r="AOE629" s="263"/>
      <c r="AOF629" s="263"/>
      <c r="AOG629" s="263"/>
      <c r="AOH629" s="263"/>
      <c r="AOI629" s="263"/>
      <c r="AOJ629" s="263"/>
      <c r="AOK629" s="263"/>
      <c r="AOL629" s="263"/>
      <c r="AOM629" s="263"/>
      <c r="AON629" s="263"/>
      <c r="AOO629" s="263"/>
      <c r="AOP629" s="263"/>
      <c r="AOQ629" s="263"/>
      <c r="AOR629" s="263"/>
      <c r="AOS629" s="263"/>
      <c r="AOT629" s="263"/>
      <c r="AOU629" s="263"/>
    </row>
    <row r="630" spans="1:1087" s="264" customFormat="1">
      <c r="A630" s="332"/>
      <c r="B630" s="328"/>
      <c r="C630" s="292"/>
      <c r="D630" s="292"/>
      <c r="E630" s="292"/>
      <c r="F630" s="333"/>
      <c r="G630" s="334"/>
      <c r="H630" s="334"/>
      <c r="I630" s="335"/>
      <c r="J630" s="292"/>
      <c r="K630" s="336"/>
      <c r="L630" s="292"/>
      <c r="N630" s="263"/>
      <c r="O630" s="263"/>
      <c r="P630" s="263"/>
      <c r="Q630" s="263"/>
      <c r="R630" s="263"/>
      <c r="S630" s="263"/>
      <c r="T630" s="263"/>
      <c r="U630" s="263"/>
      <c r="V630" s="263"/>
      <c r="W630" s="263"/>
      <c r="X630" s="263"/>
      <c r="Y630" s="263"/>
      <c r="Z630" s="263"/>
      <c r="AA630" s="263"/>
      <c r="AB630" s="263"/>
      <c r="AC630" s="263"/>
      <c r="AD630" s="263"/>
      <c r="AE630" s="263"/>
      <c r="AF630" s="263"/>
      <c r="AG630" s="263"/>
      <c r="AH630" s="263"/>
      <c r="AI630" s="263"/>
      <c r="AJ630" s="263"/>
      <c r="AK630" s="263"/>
      <c r="AL630" s="263"/>
      <c r="AM630" s="263"/>
      <c r="AN630" s="263"/>
      <c r="AO630" s="263"/>
      <c r="AP630" s="263"/>
      <c r="AQ630" s="263"/>
      <c r="AR630" s="263"/>
      <c r="AS630" s="263"/>
      <c r="AT630" s="263"/>
      <c r="AU630" s="263"/>
      <c r="AV630" s="263"/>
      <c r="AW630" s="263"/>
      <c r="AX630" s="263"/>
      <c r="AY630" s="263"/>
      <c r="AZ630" s="263"/>
      <c r="BA630" s="263"/>
      <c r="BB630" s="263"/>
      <c r="BC630" s="263"/>
      <c r="BD630" s="263"/>
      <c r="BE630" s="263"/>
      <c r="BF630" s="263"/>
      <c r="BG630" s="263"/>
      <c r="BH630" s="263"/>
      <c r="BI630" s="263"/>
      <c r="BJ630" s="263"/>
      <c r="BK630" s="263"/>
      <c r="BL630" s="263"/>
      <c r="BM630" s="263"/>
      <c r="BN630" s="263"/>
      <c r="BO630" s="263"/>
      <c r="BP630" s="263"/>
      <c r="BQ630" s="263"/>
      <c r="BR630" s="263"/>
      <c r="BS630" s="263"/>
      <c r="BT630" s="263"/>
      <c r="BU630" s="263"/>
      <c r="BV630" s="263"/>
      <c r="BW630" s="263"/>
      <c r="BX630" s="263"/>
      <c r="BY630" s="263"/>
      <c r="BZ630" s="263"/>
      <c r="CA630" s="263"/>
      <c r="CB630" s="263"/>
      <c r="CC630" s="263"/>
      <c r="CD630" s="263"/>
      <c r="CE630" s="263"/>
      <c r="CF630" s="263"/>
      <c r="CG630" s="263"/>
      <c r="CH630" s="263"/>
      <c r="CI630" s="263"/>
      <c r="CJ630" s="263"/>
      <c r="CK630" s="263"/>
      <c r="CL630" s="263"/>
      <c r="CM630" s="263"/>
      <c r="CN630" s="263"/>
      <c r="CO630" s="263"/>
      <c r="CP630" s="263"/>
      <c r="CQ630" s="263"/>
      <c r="CR630" s="263"/>
      <c r="CS630" s="263"/>
      <c r="CT630" s="263"/>
      <c r="CU630" s="263"/>
      <c r="CV630" s="263"/>
      <c r="CW630" s="263"/>
      <c r="CX630" s="263"/>
      <c r="CY630" s="263"/>
      <c r="CZ630" s="263"/>
      <c r="DA630" s="263"/>
      <c r="DB630" s="263"/>
      <c r="DC630" s="263"/>
      <c r="DD630" s="263"/>
      <c r="DE630" s="263"/>
      <c r="DF630" s="263"/>
      <c r="DG630" s="263"/>
      <c r="DH630" s="263"/>
      <c r="DI630" s="263"/>
      <c r="DJ630" s="263"/>
      <c r="DK630" s="263"/>
      <c r="DL630" s="263"/>
      <c r="DM630" s="263"/>
      <c r="DN630" s="263"/>
      <c r="DO630" s="263"/>
      <c r="DP630" s="263"/>
      <c r="DQ630" s="263"/>
      <c r="DR630" s="263"/>
      <c r="DS630" s="263"/>
      <c r="DT630" s="263"/>
      <c r="DU630" s="263"/>
      <c r="DV630" s="263"/>
      <c r="DW630" s="263"/>
      <c r="DX630" s="263"/>
      <c r="DY630" s="263"/>
      <c r="DZ630" s="263"/>
      <c r="EA630" s="263"/>
      <c r="EB630" s="263"/>
      <c r="EC630" s="263"/>
      <c r="ED630" s="263"/>
      <c r="EE630" s="263"/>
      <c r="EF630" s="263"/>
      <c r="EG630" s="263"/>
      <c r="EH630" s="263"/>
      <c r="EI630" s="263"/>
      <c r="EJ630" s="263"/>
      <c r="EK630" s="263"/>
      <c r="EL630" s="263"/>
      <c r="EM630" s="263"/>
      <c r="EN630" s="263"/>
      <c r="EO630" s="263"/>
      <c r="EP630" s="263"/>
      <c r="EQ630" s="263"/>
      <c r="ER630" s="263"/>
      <c r="ES630" s="263"/>
      <c r="ET630" s="263"/>
      <c r="EU630" s="263"/>
      <c r="EV630" s="263"/>
      <c r="EW630" s="263"/>
      <c r="EX630" s="263"/>
      <c r="EY630" s="263"/>
      <c r="EZ630" s="263"/>
      <c r="FA630" s="263"/>
      <c r="FB630" s="263"/>
      <c r="FC630" s="263"/>
      <c r="FD630" s="263"/>
      <c r="FE630" s="263"/>
      <c r="FF630" s="263"/>
      <c r="FG630" s="263"/>
      <c r="FH630" s="263"/>
      <c r="FI630" s="263"/>
      <c r="FJ630" s="263"/>
      <c r="FK630" s="263"/>
      <c r="FL630" s="263"/>
      <c r="FM630" s="263"/>
      <c r="FN630" s="263"/>
      <c r="FO630" s="263"/>
      <c r="FP630" s="263"/>
      <c r="FQ630" s="263"/>
      <c r="FR630" s="263"/>
      <c r="FS630" s="263"/>
      <c r="FT630" s="263"/>
      <c r="FU630" s="263"/>
      <c r="FV630" s="263"/>
      <c r="FW630" s="263"/>
      <c r="FX630" s="263"/>
      <c r="FY630" s="263"/>
      <c r="FZ630" s="263"/>
      <c r="GA630" s="263"/>
      <c r="GB630" s="263"/>
      <c r="GC630" s="263"/>
      <c r="GD630" s="263"/>
      <c r="GE630" s="263"/>
      <c r="GF630" s="263"/>
      <c r="GG630" s="263"/>
      <c r="GH630" s="263"/>
      <c r="GI630" s="263"/>
      <c r="GJ630" s="263"/>
      <c r="GK630" s="263"/>
      <c r="GL630" s="263"/>
      <c r="GM630" s="263"/>
      <c r="GN630" s="263"/>
      <c r="GO630" s="263"/>
      <c r="GP630" s="263"/>
      <c r="GQ630" s="263"/>
      <c r="GR630" s="263"/>
      <c r="GS630" s="263"/>
      <c r="GT630" s="263"/>
      <c r="GU630" s="263"/>
      <c r="GV630" s="263"/>
      <c r="GW630" s="263"/>
      <c r="GX630" s="263"/>
      <c r="GY630" s="263"/>
      <c r="GZ630" s="263"/>
      <c r="HA630" s="263"/>
      <c r="HB630" s="263"/>
      <c r="HC630" s="263"/>
      <c r="HD630" s="263"/>
      <c r="HE630" s="263"/>
      <c r="HF630" s="263"/>
      <c r="HG630" s="263"/>
      <c r="HH630" s="263"/>
      <c r="HI630" s="263"/>
      <c r="HJ630" s="263"/>
      <c r="HK630" s="263"/>
      <c r="HL630" s="263"/>
      <c r="HM630" s="263"/>
      <c r="HN630" s="263"/>
      <c r="HO630" s="263"/>
      <c r="HP630" s="263"/>
      <c r="HQ630" s="263"/>
      <c r="HR630" s="263"/>
      <c r="HS630" s="263"/>
      <c r="HT630" s="263"/>
      <c r="HU630" s="263"/>
      <c r="HV630" s="263"/>
      <c r="HW630" s="263"/>
      <c r="HX630" s="263"/>
      <c r="HY630" s="263"/>
      <c r="HZ630" s="263"/>
      <c r="IA630" s="263"/>
      <c r="IB630" s="263"/>
      <c r="IC630" s="263"/>
      <c r="ID630" s="263"/>
      <c r="IE630" s="263"/>
      <c r="IF630" s="263"/>
      <c r="IG630" s="263"/>
      <c r="IH630" s="263"/>
      <c r="II630" s="263"/>
      <c r="IJ630" s="263"/>
      <c r="IK630" s="263"/>
      <c r="IL630" s="263"/>
      <c r="IM630" s="263"/>
      <c r="IN630" s="263"/>
      <c r="IO630" s="263"/>
      <c r="IP630" s="263"/>
      <c r="IQ630" s="263"/>
      <c r="IR630" s="263"/>
      <c r="IS630" s="263"/>
      <c r="IT630" s="263"/>
      <c r="IU630" s="263"/>
      <c r="IV630" s="263"/>
      <c r="IW630" s="263"/>
      <c r="IX630" s="263"/>
      <c r="IY630" s="263"/>
      <c r="IZ630" s="263"/>
      <c r="JA630" s="263"/>
      <c r="JB630" s="263"/>
      <c r="JC630" s="263"/>
      <c r="JD630" s="263"/>
      <c r="JE630" s="263"/>
      <c r="JF630" s="263"/>
      <c r="JG630" s="263"/>
      <c r="JH630" s="263"/>
      <c r="JI630" s="263"/>
      <c r="JJ630" s="263"/>
      <c r="JK630" s="263"/>
      <c r="JL630" s="263"/>
      <c r="JM630" s="263"/>
      <c r="JN630" s="263"/>
      <c r="JO630" s="263"/>
      <c r="JP630" s="263"/>
      <c r="JQ630" s="263"/>
      <c r="JR630" s="263"/>
      <c r="JS630" s="263"/>
      <c r="JT630" s="263"/>
      <c r="JU630" s="263"/>
      <c r="JV630" s="263"/>
      <c r="JW630" s="263"/>
      <c r="JX630" s="263"/>
      <c r="JY630" s="263"/>
      <c r="JZ630" s="263"/>
      <c r="KA630" s="263"/>
      <c r="KB630" s="263"/>
      <c r="KC630" s="263"/>
      <c r="KD630" s="263"/>
      <c r="KE630" s="263"/>
      <c r="KF630" s="263"/>
      <c r="KG630" s="263"/>
      <c r="KH630" s="263"/>
      <c r="KI630" s="263"/>
      <c r="KJ630" s="263"/>
      <c r="KK630" s="263"/>
      <c r="KL630" s="263"/>
      <c r="KM630" s="263"/>
      <c r="KN630" s="263"/>
      <c r="KO630" s="263"/>
      <c r="KP630" s="263"/>
      <c r="KQ630" s="263"/>
      <c r="KR630" s="263"/>
      <c r="KS630" s="263"/>
      <c r="KT630" s="263"/>
      <c r="KU630" s="263"/>
      <c r="KV630" s="263"/>
      <c r="KW630" s="263"/>
      <c r="KX630" s="263"/>
      <c r="KY630" s="263"/>
      <c r="KZ630" s="263"/>
      <c r="LA630" s="263"/>
      <c r="LB630" s="263"/>
      <c r="LC630" s="263"/>
      <c r="LD630" s="263"/>
      <c r="LE630" s="263"/>
      <c r="LF630" s="263"/>
      <c r="LG630" s="263"/>
      <c r="LH630" s="263"/>
      <c r="LI630" s="263"/>
      <c r="LJ630" s="263"/>
      <c r="LK630" s="263"/>
      <c r="LL630" s="263"/>
      <c r="LM630" s="263"/>
      <c r="LN630" s="263"/>
      <c r="LO630" s="263"/>
      <c r="LP630" s="263"/>
      <c r="LQ630" s="263"/>
      <c r="LR630" s="263"/>
      <c r="LS630" s="263"/>
      <c r="LT630" s="263"/>
      <c r="LU630" s="263"/>
      <c r="LV630" s="263"/>
      <c r="LW630" s="263"/>
      <c r="LX630" s="263"/>
      <c r="LY630" s="263"/>
      <c r="LZ630" s="263"/>
      <c r="MA630" s="263"/>
      <c r="MB630" s="263"/>
      <c r="MC630" s="263"/>
      <c r="MD630" s="263"/>
      <c r="ME630" s="263"/>
      <c r="MF630" s="263"/>
      <c r="MG630" s="263"/>
      <c r="MH630" s="263"/>
      <c r="MI630" s="263"/>
      <c r="MJ630" s="263"/>
      <c r="MK630" s="263"/>
      <c r="ML630" s="263"/>
      <c r="MM630" s="263"/>
      <c r="MN630" s="263"/>
      <c r="MO630" s="263"/>
      <c r="MP630" s="263"/>
      <c r="MQ630" s="263"/>
      <c r="MR630" s="263"/>
      <c r="MS630" s="263"/>
      <c r="MT630" s="263"/>
      <c r="MU630" s="263"/>
      <c r="MV630" s="263"/>
      <c r="MW630" s="263"/>
      <c r="MX630" s="263"/>
      <c r="MY630" s="263"/>
      <c r="MZ630" s="263"/>
      <c r="NA630" s="263"/>
      <c r="NB630" s="263"/>
      <c r="NC630" s="263"/>
      <c r="ND630" s="263"/>
      <c r="NE630" s="263"/>
      <c r="NF630" s="263"/>
      <c r="NG630" s="263"/>
      <c r="NH630" s="263"/>
      <c r="NI630" s="263"/>
      <c r="NJ630" s="263"/>
      <c r="NK630" s="263"/>
      <c r="NL630" s="263"/>
      <c r="NM630" s="263"/>
      <c r="NN630" s="263"/>
      <c r="NO630" s="263"/>
      <c r="NP630" s="263"/>
      <c r="NQ630" s="263"/>
      <c r="NR630" s="263"/>
      <c r="NS630" s="263"/>
      <c r="NT630" s="263"/>
      <c r="NU630" s="263"/>
      <c r="NV630" s="263"/>
      <c r="NW630" s="263"/>
      <c r="NX630" s="263"/>
      <c r="NY630" s="263"/>
      <c r="NZ630" s="263"/>
      <c r="OA630" s="263"/>
      <c r="OB630" s="263"/>
      <c r="OC630" s="263"/>
      <c r="OD630" s="263"/>
      <c r="OE630" s="263"/>
      <c r="OF630" s="263"/>
      <c r="OG630" s="263"/>
      <c r="OH630" s="263"/>
      <c r="OI630" s="263"/>
      <c r="OJ630" s="263"/>
      <c r="OK630" s="263"/>
      <c r="OL630" s="263"/>
      <c r="OM630" s="263"/>
      <c r="ON630" s="263"/>
      <c r="OO630" s="263"/>
      <c r="OP630" s="263"/>
      <c r="OQ630" s="263"/>
      <c r="OR630" s="263"/>
      <c r="OS630" s="263"/>
      <c r="OT630" s="263"/>
      <c r="OU630" s="263"/>
      <c r="OV630" s="263"/>
      <c r="OW630" s="263"/>
      <c r="OX630" s="263"/>
      <c r="OY630" s="263"/>
      <c r="OZ630" s="263"/>
      <c r="PA630" s="263"/>
      <c r="PB630" s="263"/>
      <c r="PC630" s="263"/>
      <c r="PD630" s="263"/>
      <c r="PE630" s="263"/>
      <c r="PF630" s="263"/>
      <c r="PG630" s="263"/>
      <c r="PH630" s="263"/>
      <c r="PI630" s="263"/>
      <c r="PJ630" s="263"/>
      <c r="PK630" s="263"/>
      <c r="PL630" s="263"/>
      <c r="PM630" s="263"/>
      <c r="PN630" s="263"/>
      <c r="PO630" s="263"/>
      <c r="PP630" s="263"/>
      <c r="PQ630" s="263"/>
      <c r="PR630" s="263"/>
      <c r="PS630" s="263"/>
      <c r="PT630" s="263"/>
      <c r="PU630" s="263"/>
      <c r="PV630" s="263"/>
      <c r="PW630" s="263"/>
      <c r="PX630" s="263"/>
      <c r="PY630" s="263"/>
      <c r="PZ630" s="263"/>
      <c r="QA630" s="263"/>
      <c r="QB630" s="263"/>
      <c r="QC630" s="263"/>
      <c r="QD630" s="263"/>
      <c r="QE630" s="263"/>
      <c r="QF630" s="263"/>
      <c r="QG630" s="263"/>
      <c r="QH630" s="263"/>
      <c r="QI630" s="263"/>
      <c r="QJ630" s="263"/>
      <c r="QK630" s="263"/>
      <c r="QL630" s="263"/>
      <c r="QM630" s="263"/>
      <c r="QN630" s="263"/>
      <c r="QO630" s="263"/>
      <c r="QP630" s="263"/>
      <c r="QQ630" s="263"/>
      <c r="QR630" s="263"/>
      <c r="QS630" s="263"/>
      <c r="QT630" s="263"/>
      <c r="QU630" s="263"/>
      <c r="QV630" s="263"/>
      <c r="QW630" s="263"/>
      <c r="QX630" s="263"/>
      <c r="QY630" s="263"/>
      <c r="QZ630" s="263"/>
      <c r="RA630" s="263"/>
      <c r="RB630" s="263"/>
      <c r="RC630" s="263"/>
      <c r="RD630" s="263"/>
      <c r="RE630" s="263"/>
      <c r="RF630" s="263"/>
      <c r="RG630" s="263"/>
      <c r="RH630" s="263"/>
      <c r="RI630" s="263"/>
      <c r="RJ630" s="263"/>
      <c r="RK630" s="263"/>
      <c r="RL630" s="263"/>
      <c r="RM630" s="263"/>
      <c r="RN630" s="263"/>
      <c r="RO630" s="263"/>
      <c r="RP630" s="263"/>
      <c r="RQ630" s="263"/>
      <c r="RR630" s="263"/>
      <c r="RS630" s="263"/>
      <c r="RT630" s="263"/>
      <c r="RU630" s="263"/>
      <c r="RV630" s="263"/>
      <c r="RW630" s="263"/>
      <c r="RX630" s="263"/>
      <c r="RY630" s="263"/>
      <c r="RZ630" s="263"/>
      <c r="SA630" s="263"/>
      <c r="SB630" s="263"/>
      <c r="SC630" s="263"/>
      <c r="SD630" s="263"/>
      <c r="SE630" s="263"/>
      <c r="SF630" s="263"/>
      <c r="SG630" s="263"/>
      <c r="SH630" s="263"/>
      <c r="SI630" s="263"/>
      <c r="SJ630" s="263"/>
      <c r="SK630" s="263"/>
      <c r="SL630" s="263"/>
      <c r="SM630" s="263"/>
      <c r="SN630" s="263"/>
      <c r="SO630" s="263"/>
      <c r="SP630" s="263"/>
      <c r="SQ630" s="263"/>
      <c r="SR630" s="263"/>
      <c r="SS630" s="263"/>
      <c r="ST630" s="263"/>
      <c r="SU630" s="263"/>
      <c r="SV630" s="263"/>
      <c r="SW630" s="263"/>
      <c r="SX630" s="263"/>
      <c r="SY630" s="263"/>
      <c r="SZ630" s="263"/>
      <c r="TA630" s="263"/>
      <c r="TB630" s="263"/>
      <c r="TC630" s="263"/>
      <c r="TD630" s="263"/>
      <c r="TE630" s="263"/>
      <c r="TF630" s="263"/>
      <c r="TG630" s="263"/>
      <c r="TH630" s="263"/>
      <c r="TI630" s="263"/>
      <c r="TJ630" s="263"/>
      <c r="TK630" s="263"/>
      <c r="TL630" s="263"/>
      <c r="TM630" s="263"/>
      <c r="TN630" s="263"/>
      <c r="TO630" s="263"/>
      <c r="TP630" s="263"/>
      <c r="TQ630" s="263"/>
      <c r="TR630" s="263"/>
      <c r="TS630" s="263"/>
      <c r="TT630" s="263"/>
      <c r="TU630" s="263"/>
      <c r="TV630" s="263"/>
      <c r="TW630" s="263"/>
      <c r="TX630" s="263"/>
      <c r="TY630" s="263"/>
      <c r="TZ630" s="263"/>
      <c r="UA630" s="263"/>
      <c r="UB630" s="263"/>
      <c r="UC630" s="263"/>
      <c r="UD630" s="263"/>
      <c r="UE630" s="263"/>
      <c r="UF630" s="263"/>
      <c r="UG630" s="263"/>
      <c r="UH630" s="263"/>
      <c r="UI630" s="263"/>
      <c r="UJ630" s="263"/>
      <c r="UK630" s="263"/>
      <c r="UL630" s="263"/>
      <c r="UM630" s="263"/>
      <c r="UN630" s="263"/>
      <c r="UO630" s="263"/>
      <c r="UP630" s="263"/>
      <c r="UQ630" s="263"/>
      <c r="UR630" s="263"/>
      <c r="US630" s="263"/>
      <c r="UT630" s="263"/>
      <c r="UU630" s="263"/>
      <c r="UV630" s="263"/>
      <c r="UW630" s="263"/>
      <c r="UX630" s="263"/>
      <c r="UY630" s="263"/>
      <c r="UZ630" s="263"/>
      <c r="VA630" s="263"/>
      <c r="VB630" s="263"/>
      <c r="VC630" s="263"/>
      <c r="VD630" s="263"/>
      <c r="VE630" s="263"/>
      <c r="VF630" s="263"/>
      <c r="VG630" s="263"/>
      <c r="VH630" s="263"/>
      <c r="VI630" s="263"/>
      <c r="VJ630" s="263"/>
      <c r="VK630" s="263"/>
      <c r="VL630" s="263"/>
      <c r="VM630" s="263"/>
      <c r="VN630" s="263"/>
      <c r="VO630" s="263"/>
      <c r="VP630" s="263"/>
      <c r="VQ630" s="263"/>
      <c r="VR630" s="263"/>
      <c r="VS630" s="263"/>
      <c r="VT630" s="263"/>
      <c r="VU630" s="263"/>
      <c r="VV630" s="263"/>
      <c r="VW630" s="263"/>
      <c r="VX630" s="263"/>
      <c r="VY630" s="263"/>
      <c r="VZ630" s="263"/>
      <c r="WA630" s="263"/>
      <c r="WB630" s="263"/>
      <c r="WC630" s="263"/>
      <c r="WD630" s="263"/>
      <c r="WE630" s="263"/>
      <c r="WF630" s="263"/>
      <c r="WG630" s="263"/>
      <c r="WH630" s="263"/>
      <c r="WI630" s="263"/>
      <c r="WJ630" s="263"/>
      <c r="WK630" s="263"/>
      <c r="WL630" s="263"/>
      <c r="WM630" s="263"/>
      <c r="WN630" s="263"/>
      <c r="WO630" s="263"/>
      <c r="WP630" s="263"/>
      <c r="WQ630" s="263"/>
      <c r="WR630" s="263"/>
      <c r="WS630" s="263"/>
      <c r="WT630" s="263"/>
      <c r="WU630" s="263"/>
      <c r="WV630" s="263"/>
      <c r="WW630" s="263"/>
      <c r="WX630" s="263"/>
      <c r="WY630" s="263"/>
      <c r="WZ630" s="263"/>
      <c r="XA630" s="263"/>
      <c r="XB630" s="263"/>
      <c r="XC630" s="263"/>
      <c r="XD630" s="263"/>
      <c r="XE630" s="263"/>
      <c r="XF630" s="263"/>
      <c r="XG630" s="263"/>
      <c r="XH630" s="263"/>
      <c r="XI630" s="263"/>
      <c r="XJ630" s="263"/>
      <c r="XK630" s="263"/>
      <c r="XL630" s="263"/>
      <c r="XM630" s="263"/>
      <c r="XN630" s="263"/>
      <c r="XO630" s="263"/>
      <c r="XP630" s="263"/>
      <c r="XQ630" s="263"/>
      <c r="XR630" s="263"/>
      <c r="XS630" s="263"/>
      <c r="XT630" s="263"/>
      <c r="XU630" s="263"/>
      <c r="XV630" s="263"/>
      <c r="XW630" s="263"/>
      <c r="XX630" s="263"/>
      <c r="XY630" s="263"/>
      <c r="XZ630" s="263"/>
      <c r="YA630" s="263"/>
      <c r="YB630" s="263"/>
      <c r="YC630" s="263"/>
      <c r="YD630" s="263"/>
      <c r="YE630" s="263"/>
      <c r="YF630" s="263"/>
      <c r="YG630" s="263"/>
      <c r="YH630" s="263"/>
      <c r="YI630" s="263"/>
      <c r="YJ630" s="263"/>
      <c r="YK630" s="263"/>
      <c r="YL630" s="263"/>
      <c r="YM630" s="263"/>
      <c r="YN630" s="263"/>
      <c r="YO630" s="263"/>
      <c r="YP630" s="263"/>
      <c r="YQ630" s="263"/>
      <c r="YR630" s="263"/>
      <c r="YS630" s="263"/>
      <c r="YT630" s="263"/>
      <c r="YU630" s="263"/>
      <c r="YV630" s="263"/>
      <c r="YW630" s="263"/>
      <c r="YX630" s="263"/>
      <c r="YY630" s="263"/>
      <c r="YZ630" s="263"/>
      <c r="ZA630" s="263"/>
      <c r="ZB630" s="263"/>
      <c r="ZC630" s="263"/>
      <c r="ZD630" s="263"/>
      <c r="ZE630" s="263"/>
      <c r="ZF630" s="263"/>
      <c r="ZG630" s="263"/>
      <c r="ZH630" s="263"/>
      <c r="ZI630" s="263"/>
      <c r="ZJ630" s="263"/>
      <c r="ZK630" s="263"/>
      <c r="ZL630" s="263"/>
      <c r="ZM630" s="263"/>
      <c r="ZN630" s="263"/>
      <c r="ZO630" s="263"/>
      <c r="ZP630" s="263"/>
      <c r="ZQ630" s="263"/>
      <c r="ZR630" s="263"/>
      <c r="ZS630" s="263"/>
      <c r="ZT630" s="263"/>
      <c r="ZU630" s="263"/>
      <c r="ZV630" s="263"/>
      <c r="ZW630" s="263"/>
      <c r="ZX630" s="263"/>
      <c r="ZY630" s="263"/>
      <c r="ZZ630" s="263"/>
      <c r="AAA630" s="263"/>
      <c r="AAB630" s="263"/>
      <c r="AAC630" s="263"/>
      <c r="AAD630" s="263"/>
      <c r="AAE630" s="263"/>
      <c r="AAF630" s="263"/>
      <c r="AAG630" s="263"/>
      <c r="AAH630" s="263"/>
      <c r="AAI630" s="263"/>
      <c r="AAJ630" s="263"/>
      <c r="AAK630" s="263"/>
      <c r="AAL630" s="263"/>
      <c r="AAM630" s="263"/>
      <c r="AAN630" s="263"/>
      <c r="AAO630" s="263"/>
      <c r="AAP630" s="263"/>
      <c r="AAQ630" s="263"/>
      <c r="AAR630" s="263"/>
      <c r="AAS630" s="263"/>
      <c r="AAT630" s="263"/>
      <c r="AAU630" s="263"/>
      <c r="AAV630" s="263"/>
      <c r="AAW630" s="263"/>
      <c r="AAX630" s="263"/>
      <c r="AAY630" s="263"/>
      <c r="AAZ630" s="263"/>
      <c r="ABA630" s="263"/>
      <c r="ABB630" s="263"/>
      <c r="ABC630" s="263"/>
      <c r="ABD630" s="263"/>
      <c r="ABE630" s="263"/>
      <c r="ABF630" s="263"/>
      <c r="ABG630" s="263"/>
      <c r="ABH630" s="263"/>
      <c r="ABI630" s="263"/>
      <c r="ABJ630" s="263"/>
      <c r="ABK630" s="263"/>
      <c r="ABL630" s="263"/>
      <c r="ABM630" s="263"/>
      <c r="ABN630" s="263"/>
      <c r="ABO630" s="263"/>
      <c r="ABP630" s="263"/>
      <c r="ABQ630" s="263"/>
      <c r="ABR630" s="263"/>
      <c r="ABS630" s="263"/>
      <c r="ABT630" s="263"/>
      <c r="ABU630" s="263"/>
      <c r="ABV630" s="263"/>
      <c r="ABW630" s="263"/>
      <c r="ABX630" s="263"/>
      <c r="ABY630" s="263"/>
      <c r="ABZ630" s="263"/>
      <c r="ACA630" s="263"/>
      <c r="ACB630" s="263"/>
      <c r="ACC630" s="263"/>
      <c r="ACD630" s="263"/>
      <c r="ACE630" s="263"/>
      <c r="ACF630" s="263"/>
      <c r="ACG630" s="263"/>
      <c r="ACH630" s="263"/>
      <c r="ACI630" s="263"/>
      <c r="ACJ630" s="263"/>
      <c r="ACK630" s="263"/>
      <c r="ACL630" s="263"/>
      <c r="ACM630" s="263"/>
      <c r="ACN630" s="263"/>
      <c r="ACO630" s="263"/>
      <c r="ACP630" s="263"/>
      <c r="ACQ630" s="263"/>
      <c r="ACR630" s="263"/>
      <c r="ACS630" s="263"/>
      <c r="ACT630" s="263"/>
      <c r="ACU630" s="263"/>
      <c r="ACV630" s="263"/>
      <c r="ACW630" s="263"/>
      <c r="ACX630" s="263"/>
      <c r="ACY630" s="263"/>
      <c r="ACZ630" s="263"/>
      <c r="ADA630" s="263"/>
      <c r="ADB630" s="263"/>
      <c r="ADC630" s="263"/>
      <c r="ADD630" s="263"/>
      <c r="ADE630" s="263"/>
      <c r="ADF630" s="263"/>
      <c r="ADG630" s="263"/>
      <c r="ADH630" s="263"/>
      <c r="ADI630" s="263"/>
      <c r="ADJ630" s="263"/>
      <c r="ADK630" s="263"/>
      <c r="ADL630" s="263"/>
      <c r="ADM630" s="263"/>
      <c r="ADN630" s="263"/>
      <c r="ADO630" s="263"/>
      <c r="ADP630" s="263"/>
      <c r="ADQ630" s="263"/>
      <c r="ADR630" s="263"/>
      <c r="ADS630" s="263"/>
      <c r="ADT630" s="263"/>
      <c r="ADU630" s="263"/>
      <c r="ADV630" s="263"/>
      <c r="ADW630" s="263"/>
      <c r="ADX630" s="263"/>
      <c r="ADY630" s="263"/>
      <c r="ADZ630" s="263"/>
      <c r="AEA630" s="263"/>
      <c r="AEB630" s="263"/>
      <c r="AEC630" s="263"/>
      <c r="AED630" s="263"/>
      <c r="AEE630" s="263"/>
      <c r="AEF630" s="263"/>
      <c r="AEG630" s="263"/>
      <c r="AEH630" s="263"/>
      <c r="AEI630" s="263"/>
      <c r="AEJ630" s="263"/>
      <c r="AEK630" s="263"/>
      <c r="AEL630" s="263"/>
      <c r="AEM630" s="263"/>
      <c r="AEN630" s="263"/>
      <c r="AEO630" s="263"/>
      <c r="AEP630" s="263"/>
      <c r="AEQ630" s="263"/>
      <c r="AER630" s="263"/>
      <c r="AES630" s="263"/>
      <c r="AET630" s="263"/>
      <c r="AEU630" s="263"/>
      <c r="AEV630" s="263"/>
      <c r="AEW630" s="263"/>
      <c r="AEX630" s="263"/>
      <c r="AEY630" s="263"/>
      <c r="AEZ630" s="263"/>
      <c r="AFA630" s="263"/>
      <c r="AFB630" s="263"/>
      <c r="AFC630" s="263"/>
      <c r="AFD630" s="263"/>
      <c r="AFE630" s="263"/>
      <c r="AFF630" s="263"/>
      <c r="AFG630" s="263"/>
      <c r="AFH630" s="263"/>
      <c r="AFI630" s="263"/>
      <c r="AFJ630" s="263"/>
      <c r="AFK630" s="263"/>
      <c r="AFL630" s="263"/>
      <c r="AFM630" s="263"/>
      <c r="AFN630" s="263"/>
      <c r="AFO630" s="263"/>
      <c r="AFP630" s="263"/>
      <c r="AFQ630" s="263"/>
      <c r="AFR630" s="263"/>
      <c r="AFS630" s="263"/>
      <c r="AFT630" s="263"/>
      <c r="AFU630" s="263"/>
      <c r="AFV630" s="263"/>
      <c r="AFW630" s="263"/>
      <c r="AFX630" s="263"/>
      <c r="AFY630" s="263"/>
      <c r="AFZ630" s="263"/>
      <c r="AGA630" s="263"/>
      <c r="AGB630" s="263"/>
      <c r="AGC630" s="263"/>
      <c r="AGD630" s="263"/>
      <c r="AGE630" s="263"/>
      <c r="AGF630" s="263"/>
      <c r="AGG630" s="263"/>
      <c r="AGH630" s="263"/>
      <c r="AGI630" s="263"/>
      <c r="AGJ630" s="263"/>
      <c r="AGK630" s="263"/>
      <c r="AGL630" s="263"/>
      <c r="AGM630" s="263"/>
      <c r="AGN630" s="263"/>
      <c r="AGO630" s="263"/>
      <c r="AGP630" s="263"/>
      <c r="AGQ630" s="263"/>
      <c r="AGR630" s="263"/>
      <c r="AGS630" s="263"/>
      <c r="AGT630" s="263"/>
      <c r="AGU630" s="263"/>
      <c r="AGV630" s="263"/>
      <c r="AGW630" s="263"/>
      <c r="AGX630" s="263"/>
      <c r="AGY630" s="263"/>
      <c r="AGZ630" s="263"/>
      <c r="AHA630" s="263"/>
      <c r="AHB630" s="263"/>
      <c r="AHC630" s="263"/>
      <c r="AHD630" s="263"/>
      <c r="AHE630" s="263"/>
      <c r="AHF630" s="263"/>
      <c r="AHG630" s="263"/>
      <c r="AHH630" s="263"/>
      <c r="AHI630" s="263"/>
      <c r="AHJ630" s="263"/>
      <c r="AHK630" s="263"/>
      <c r="AHL630" s="263"/>
      <c r="AHM630" s="263"/>
      <c r="AHN630" s="263"/>
      <c r="AHO630" s="263"/>
      <c r="AHP630" s="263"/>
      <c r="AHQ630" s="263"/>
      <c r="AHR630" s="263"/>
      <c r="AHS630" s="263"/>
      <c r="AHT630" s="263"/>
      <c r="AHU630" s="263"/>
      <c r="AHV630" s="263"/>
      <c r="AHW630" s="263"/>
      <c r="AHX630" s="263"/>
      <c r="AHY630" s="263"/>
      <c r="AHZ630" s="263"/>
      <c r="AIA630" s="263"/>
      <c r="AIB630" s="263"/>
      <c r="AIC630" s="263"/>
      <c r="AID630" s="263"/>
      <c r="AIE630" s="263"/>
      <c r="AIF630" s="263"/>
      <c r="AIG630" s="263"/>
      <c r="AIH630" s="263"/>
      <c r="AII630" s="263"/>
      <c r="AIJ630" s="263"/>
      <c r="AIK630" s="263"/>
      <c r="AIL630" s="263"/>
      <c r="AIM630" s="263"/>
      <c r="AIN630" s="263"/>
      <c r="AIO630" s="263"/>
      <c r="AIP630" s="263"/>
      <c r="AIQ630" s="263"/>
      <c r="AIR630" s="263"/>
      <c r="AIS630" s="263"/>
      <c r="AIT630" s="263"/>
      <c r="AIU630" s="263"/>
      <c r="AIV630" s="263"/>
      <c r="AIW630" s="263"/>
      <c r="AIX630" s="263"/>
      <c r="AIY630" s="263"/>
      <c r="AIZ630" s="263"/>
      <c r="AJA630" s="263"/>
      <c r="AJB630" s="263"/>
      <c r="AJC630" s="263"/>
      <c r="AJD630" s="263"/>
      <c r="AJE630" s="263"/>
      <c r="AJF630" s="263"/>
      <c r="AJG630" s="263"/>
      <c r="AJH630" s="263"/>
      <c r="AJI630" s="263"/>
      <c r="AJJ630" s="263"/>
      <c r="AJK630" s="263"/>
      <c r="AJL630" s="263"/>
      <c r="AJM630" s="263"/>
      <c r="AJN630" s="263"/>
      <c r="AJO630" s="263"/>
      <c r="AJP630" s="263"/>
      <c r="AJQ630" s="263"/>
      <c r="AJR630" s="263"/>
      <c r="AJS630" s="263"/>
      <c r="AJT630" s="263"/>
      <c r="AJU630" s="263"/>
      <c r="AJV630" s="263"/>
      <c r="AJW630" s="263"/>
      <c r="AJX630" s="263"/>
      <c r="AJY630" s="263"/>
      <c r="AJZ630" s="263"/>
      <c r="AKA630" s="263"/>
      <c r="AKB630" s="263"/>
      <c r="AKC630" s="263"/>
      <c r="AKD630" s="263"/>
      <c r="AKE630" s="263"/>
      <c r="AKF630" s="263"/>
      <c r="AKG630" s="263"/>
      <c r="AKH630" s="263"/>
      <c r="AKI630" s="263"/>
      <c r="AKJ630" s="263"/>
      <c r="AKK630" s="263"/>
      <c r="AKL630" s="263"/>
      <c r="AKM630" s="263"/>
      <c r="AKN630" s="263"/>
      <c r="AKO630" s="263"/>
      <c r="AKP630" s="263"/>
      <c r="AKQ630" s="263"/>
      <c r="AKR630" s="263"/>
      <c r="AKS630" s="263"/>
      <c r="AKT630" s="263"/>
      <c r="AKU630" s="263"/>
      <c r="AKV630" s="263"/>
      <c r="AKW630" s="263"/>
      <c r="AKX630" s="263"/>
      <c r="AKY630" s="263"/>
      <c r="AKZ630" s="263"/>
      <c r="ALA630" s="263"/>
      <c r="ALB630" s="263"/>
      <c r="ALC630" s="263"/>
      <c r="ALD630" s="263"/>
      <c r="ALE630" s="263"/>
      <c r="ALF630" s="263"/>
      <c r="ALG630" s="263"/>
      <c r="ALH630" s="263"/>
      <c r="ALI630" s="263"/>
      <c r="ALJ630" s="263"/>
      <c r="ALK630" s="263"/>
      <c r="ALL630" s="263"/>
      <c r="ALM630" s="263"/>
      <c r="ALN630" s="263"/>
      <c r="ALO630" s="263"/>
      <c r="ALP630" s="263"/>
      <c r="ALQ630" s="263"/>
      <c r="ALR630" s="263"/>
      <c r="ALS630" s="263"/>
      <c r="ALT630" s="263"/>
      <c r="ALU630" s="263"/>
      <c r="ALV630" s="263"/>
      <c r="ALW630" s="263"/>
      <c r="ALX630" s="263"/>
      <c r="ALY630" s="263"/>
      <c r="ALZ630" s="263"/>
      <c r="AMA630" s="263"/>
      <c r="AMB630" s="263"/>
      <c r="AMC630" s="263"/>
      <c r="AMD630" s="263"/>
      <c r="AME630" s="263"/>
      <c r="AMF630" s="263"/>
      <c r="AMG630" s="263"/>
      <c r="AMH630" s="263"/>
      <c r="AMI630" s="263"/>
      <c r="AMJ630" s="263"/>
      <c r="AMK630" s="263"/>
      <c r="AML630" s="263"/>
      <c r="AMM630" s="263"/>
      <c r="AMN630" s="263"/>
      <c r="AMO630" s="263"/>
      <c r="AMP630" s="263"/>
      <c r="AMQ630" s="263"/>
      <c r="AMR630" s="263"/>
      <c r="AMS630" s="263"/>
      <c r="AMT630" s="263"/>
      <c r="AMU630" s="263"/>
      <c r="AMV630" s="263"/>
      <c r="AMW630" s="263"/>
      <c r="AMX630" s="263"/>
      <c r="AMY630" s="263"/>
      <c r="AMZ630" s="263"/>
      <c r="ANA630" s="263"/>
      <c r="ANB630" s="263"/>
      <c r="ANC630" s="263"/>
      <c r="AND630" s="263"/>
      <c r="ANE630" s="263"/>
      <c r="ANF630" s="263"/>
      <c r="ANG630" s="263"/>
      <c r="ANH630" s="263"/>
      <c r="ANI630" s="263"/>
      <c r="ANJ630" s="263"/>
      <c r="ANK630" s="263"/>
      <c r="ANL630" s="263"/>
      <c r="ANM630" s="263"/>
      <c r="ANN630" s="263"/>
      <c r="ANO630" s="263"/>
      <c r="ANP630" s="263"/>
      <c r="ANQ630" s="263"/>
      <c r="ANR630" s="263"/>
      <c r="ANS630" s="263"/>
      <c r="ANT630" s="263"/>
      <c r="ANU630" s="263"/>
      <c r="ANV630" s="263"/>
      <c r="ANW630" s="263"/>
      <c r="ANX630" s="263"/>
      <c r="ANY630" s="263"/>
      <c r="ANZ630" s="263"/>
      <c r="AOA630" s="263"/>
      <c r="AOB630" s="263"/>
      <c r="AOC630" s="263"/>
      <c r="AOD630" s="263"/>
      <c r="AOE630" s="263"/>
      <c r="AOF630" s="263"/>
      <c r="AOG630" s="263"/>
      <c r="AOH630" s="263"/>
      <c r="AOI630" s="263"/>
      <c r="AOJ630" s="263"/>
      <c r="AOK630" s="263"/>
      <c r="AOL630" s="263"/>
      <c r="AOM630" s="263"/>
      <c r="AON630" s="263"/>
      <c r="AOO630" s="263"/>
      <c r="AOP630" s="263"/>
      <c r="AOQ630" s="263"/>
      <c r="AOR630" s="263"/>
      <c r="AOS630" s="263"/>
      <c r="AOT630" s="263"/>
      <c r="AOU630" s="263"/>
    </row>
    <row r="631" spans="1:1087" s="264" customFormat="1">
      <c r="A631" s="332"/>
      <c r="B631" s="328"/>
      <c r="C631" s="292"/>
      <c r="D631" s="292"/>
      <c r="E631" s="292"/>
      <c r="F631" s="333"/>
      <c r="G631" s="334"/>
      <c r="H631" s="334"/>
      <c r="I631" s="335"/>
      <c r="J631" s="292"/>
      <c r="K631" s="336"/>
      <c r="L631" s="292"/>
      <c r="N631" s="263"/>
      <c r="O631" s="263"/>
      <c r="P631" s="263"/>
      <c r="Q631" s="263"/>
      <c r="R631" s="263"/>
      <c r="S631" s="263"/>
      <c r="T631" s="263"/>
      <c r="U631" s="263"/>
      <c r="V631" s="263"/>
      <c r="W631" s="263"/>
      <c r="X631" s="263"/>
      <c r="Y631" s="263"/>
      <c r="Z631" s="263"/>
      <c r="AA631" s="263"/>
      <c r="AB631" s="263"/>
      <c r="AC631" s="263"/>
      <c r="AD631" s="263"/>
      <c r="AE631" s="263"/>
      <c r="AF631" s="263"/>
      <c r="AG631" s="263"/>
      <c r="AH631" s="263"/>
      <c r="AI631" s="263"/>
      <c r="AJ631" s="263"/>
      <c r="AK631" s="263"/>
      <c r="AL631" s="263"/>
      <c r="AM631" s="263"/>
      <c r="AN631" s="263"/>
      <c r="AO631" s="263"/>
      <c r="AP631" s="263"/>
      <c r="AQ631" s="263"/>
      <c r="AR631" s="263"/>
      <c r="AS631" s="263"/>
      <c r="AT631" s="263"/>
      <c r="AU631" s="263"/>
      <c r="AV631" s="263"/>
      <c r="AW631" s="263"/>
      <c r="AX631" s="263"/>
      <c r="AY631" s="263"/>
      <c r="AZ631" s="263"/>
      <c r="BA631" s="263"/>
      <c r="BB631" s="263"/>
      <c r="BC631" s="263"/>
      <c r="BD631" s="263"/>
      <c r="BE631" s="263"/>
      <c r="BF631" s="263"/>
      <c r="BG631" s="263"/>
      <c r="BH631" s="263"/>
      <c r="BI631" s="263"/>
      <c r="BJ631" s="263"/>
      <c r="BK631" s="263"/>
      <c r="BL631" s="263"/>
      <c r="BM631" s="263"/>
      <c r="BN631" s="263"/>
      <c r="BO631" s="263"/>
      <c r="BP631" s="263"/>
      <c r="BQ631" s="263"/>
      <c r="BR631" s="263"/>
      <c r="BS631" s="263"/>
      <c r="BT631" s="263"/>
      <c r="BU631" s="263"/>
      <c r="BV631" s="263"/>
      <c r="BW631" s="263"/>
      <c r="BX631" s="263"/>
      <c r="BY631" s="263"/>
      <c r="BZ631" s="263"/>
      <c r="CA631" s="263"/>
      <c r="CB631" s="263"/>
      <c r="CC631" s="263"/>
      <c r="CD631" s="263"/>
      <c r="CE631" s="263"/>
      <c r="CF631" s="263"/>
      <c r="CG631" s="263"/>
      <c r="CH631" s="263"/>
      <c r="CI631" s="263"/>
      <c r="CJ631" s="263"/>
      <c r="CK631" s="263"/>
      <c r="CL631" s="263"/>
      <c r="CM631" s="263"/>
      <c r="CN631" s="263"/>
      <c r="CO631" s="263"/>
      <c r="CP631" s="263"/>
      <c r="CQ631" s="263"/>
      <c r="CR631" s="263"/>
      <c r="CS631" s="263"/>
      <c r="CT631" s="263"/>
      <c r="CU631" s="263"/>
      <c r="CV631" s="263"/>
      <c r="CW631" s="263"/>
      <c r="CX631" s="263"/>
      <c r="CY631" s="263"/>
      <c r="CZ631" s="263"/>
      <c r="DA631" s="263"/>
      <c r="DB631" s="263"/>
      <c r="DC631" s="263"/>
      <c r="DD631" s="263"/>
      <c r="DE631" s="263"/>
      <c r="DF631" s="263"/>
      <c r="DG631" s="263"/>
      <c r="DH631" s="263"/>
      <c r="DI631" s="263"/>
      <c r="DJ631" s="263"/>
      <c r="DK631" s="263"/>
      <c r="DL631" s="263"/>
      <c r="DM631" s="263"/>
      <c r="DN631" s="263"/>
      <c r="DO631" s="263"/>
      <c r="DP631" s="263"/>
      <c r="DQ631" s="263"/>
      <c r="DR631" s="263"/>
      <c r="DS631" s="263"/>
      <c r="DT631" s="263"/>
      <c r="DU631" s="263"/>
      <c r="DV631" s="263"/>
      <c r="DW631" s="263"/>
      <c r="DX631" s="263"/>
      <c r="DY631" s="263"/>
      <c r="DZ631" s="263"/>
      <c r="EA631" s="263"/>
      <c r="EB631" s="263"/>
      <c r="EC631" s="263"/>
      <c r="ED631" s="263"/>
      <c r="EE631" s="263"/>
      <c r="EF631" s="263"/>
      <c r="EG631" s="263"/>
      <c r="EH631" s="263"/>
      <c r="EI631" s="263"/>
      <c r="EJ631" s="263"/>
      <c r="EK631" s="263"/>
      <c r="EL631" s="263"/>
      <c r="EM631" s="263"/>
      <c r="EN631" s="263"/>
      <c r="EO631" s="263"/>
      <c r="EP631" s="263"/>
      <c r="EQ631" s="263"/>
      <c r="ER631" s="263"/>
      <c r="ES631" s="263"/>
      <c r="ET631" s="263"/>
      <c r="EU631" s="263"/>
      <c r="EV631" s="263"/>
      <c r="EW631" s="263"/>
      <c r="EX631" s="263"/>
      <c r="EY631" s="263"/>
      <c r="EZ631" s="263"/>
      <c r="FA631" s="263"/>
      <c r="FB631" s="263"/>
      <c r="FC631" s="263"/>
      <c r="FD631" s="263"/>
      <c r="FE631" s="263"/>
      <c r="FF631" s="263"/>
      <c r="FG631" s="263"/>
      <c r="FH631" s="263"/>
      <c r="FI631" s="263"/>
      <c r="FJ631" s="263"/>
      <c r="FK631" s="263"/>
      <c r="FL631" s="263"/>
      <c r="FM631" s="263"/>
      <c r="FN631" s="263"/>
      <c r="FO631" s="263"/>
      <c r="FP631" s="263"/>
      <c r="FQ631" s="263"/>
      <c r="FR631" s="263"/>
      <c r="FS631" s="263"/>
      <c r="FT631" s="263"/>
      <c r="FU631" s="263"/>
      <c r="FV631" s="263"/>
      <c r="FW631" s="263"/>
      <c r="FX631" s="263"/>
      <c r="FY631" s="263"/>
      <c r="FZ631" s="263"/>
      <c r="GA631" s="263"/>
      <c r="GB631" s="263"/>
      <c r="GC631" s="263"/>
      <c r="GD631" s="263"/>
      <c r="GE631" s="263"/>
      <c r="GF631" s="263"/>
      <c r="GG631" s="263"/>
      <c r="GH631" s="263"/>
      <c r="GI631" s="263"/>
      <c r="GJ631" s="263"/>
      <c r="GK631" s="263"/>
      <c r="GL631" s="263"/>
      <c r="GM631" s="263"/>
      <c r="GN631" s="263"/>
      <c r="GO631" s="263"/>
      <c r="GP631" s="263"/>
      <c r="GQ631" s="263"/>
      <c r="GR631" s="263"/>
      <c r="GS631" s="263"/>
      <c r="GT631" s="263"/>
      <c r="GU631" s="263"/>
      <c r="GV631" s="263"/>
      <c r="GW631" s="263"/>
      <c r="GX631" s="263"/>
      <c r="GY631" s="263"/>
      <c r="GZ631" s="263"/>
      <c r="HA631" s="263"/>
      <c r="HB631" s="263"/>
      <c r="HC631" s="263"/>
      <c r="HD631" s="263"/>
      <c r="HE631" s="263"/>
      <c r="HF631" s="263"/>
      <c r="HG631" s="263"/>
      <c r="HH631" s="263"/>
      <c r="HI631" s="263"/>
      <c r="HJ631" s="263"/>
      <c r="HK631" s="263"/>
      <c r="HL631" s="263"/>
      <c r="HM631" s="263"/>
      <c r="HN631" s="263"/>
      <c r="HO631" s="263"/>
      <c r="HP631" s="263"/>
      <c r="HQ631" s="263"/>
      <c r="HR631" s="263"/>
      <c r="HS631" s="263"/>
      <c r="HT631" s="263"/>
      <c r="HU631" s="263"/>
      <c r="HV631" s="263"/>
      <c r="HW631" s="263"/>
      <c r="HX631" s="263"/>
      <c r="HY631" s="263"/>
      <c r="HZ631" s="263"/>
      <c r="IA631" s="263"/>
      <c r="IB631" s="263"/>
      <c r="IC631" s="263"/>
      <c r="ID631" s="263"/>
      <c r="IE631" s="263"/>
      <c r="IF631" s="263"/>
      <c r="IG631" s="263"/>
      <c r="IH631" s="263"/>
      <c r="II631" s="263"/>
      <c r="IJ631" s="263"/>
      <c r="IK631" s="263"/>
      <c r="IL631" s="263"/>
      <c r="IM631" s="263"/>
      <c r="IN631" s="263"/>
      <c r="IO631" s="263"/>
      <c r="IP631" s="263"/>
      <c r="IQ631" s="263"/>
      <c r="IR631" s="263"/>
      <c r="IS631" s="263"/>
      <c r="IT631" s="263"/>
      <c r="IU631" s="263"/>
      <c r="IV631" s="263"/>
      <c r="IW631" s="263"/>
      <c r="IX631" s="263"/>
      <c r="IY631" s="263"/>
      <c r="IZ631" s="263"/>
      <c r="JA631" s="263"/>
      <c r="JB631" s="263"/>
      <c r="JC631" s="263"/>
      <c r="JD631" s="263"/>
      <c r="JE631" s="263"/>
      <c r="JF631" s="263"/>
      <c r="JG631" s="263"/>
      <c r="JH631" s="263"/>
      <c r="JI631" s="263"/>
      <c r="JJ631" s="263"/>
      <c r="JK631" s="263"/>
      <c r="JL631" s="263"/>
      <c r="JM631" s="263"/>
      <c r="JN631" s="263"/>
      <c r="JO631" s="263"/>
      <c r="JP631" s="263"/>
      <c r="JQ631" s="263"/>
      <c r="JR631" s="263"/>
      <c r="JS631" s="263"/>
      <c r="JT631" s="263"/>
      <c r="JU631" s="263"/>
      <c r="JV631" s="263"/>
      <c r="JW631" s="263"/>
      <c r="JX631" s="263"/>
      <c r="JY631" s="263"/>
      <c r="JZ631" s="263"/>
      <c r="KA631" s="263"/>
      <c r="KB631" s="263"/>
      <c r="KC631" s="263"/>
      <c r="KD631" s="263"/>
      <c r="KE631" s="263"/>
      <c r="KF631" s="263"/>
      <c r="KG631" s="263"/>
      <c r="KH631" s="263"/>
      <c r="KI631" s="263"/>
      <c r="KJ631" s="263"/>
      <c r="KK631" s="263"/>
      <c r="KL631" s="263"/>
      <c r="KM631" s="263"/>
      <c r="KN631" s="263"/>
      <c r="KO631" s="263"/>
      <c r="KP631" s="263"/>
      <c r="KQ631" s="263"/>
      <c r="KR631" s="263"/>
      <c r="KS631" s="263"/>
      <c r="KT631" s="263"/>
      <c r="KU631" s="263"/>
      <c r="KV631" s="263"/>
      <c r="KW631" s="263"/>
      <c r="KX631" s="263"/>
      <c r="KY631" s="263"/>
      <c r="KZ631" s="263"/>
      <c r="LA631" s="263"/>
      <c r="LB631" s="263"/>
      <c r="LC631" s="263"/>
      <c r="LD631" s="263"/>
      <c r="LE631" s="263"/>
      <c r="LF631" s="263"/>
      <c r="LG631" s="263"/>
      <c r="LH631" s="263"/>
      <c r="LI631" s="263"/>
      <c r="LJ631" s="263"/>
      <c r="LK631" s="263"/>
      <c r="LL631" s="263"/>
      <c r="LM631" s="263"/>
      <c r="LN631" s="263"/>
      <c r="LO631" s="263"/>
      <c r="LP631" s="263"/>
      <c r="LQ631" s="263"/>
      <c r="LR631" s="263"/>
      <c r="LS631" s="263"/>
      <c r="LT631" s="263"/>
      <c r="LU631" s="263"/>
      <c r="LV631" s="263"/>
      <c r="LW631" s="263"/>
      <c r="LX631" s="263"/>
      <c r="LY631" s="263"/>
      <c r="LZ631" s="263"/>
      <c r="MA631" s="263"/>
      <c r="MB631" s="263"/>
      <c r="MC631" s="263"/>
      <c r="MD631" s="263"/>
      <c r="ME631" s="263"/>
      <c r="MF631" s="263"/>
      <c r="MG631" s="263"/>
      <c r="MH631" s="263"/>
      <c r="MI631" s="263"/>
      <c r="MJ631" s="263"/>
      <c r="MK631" s="263"/>
      <c r="ML631" s="263"/>
      <c r="MM631" s="263"/>
      <c r="MN631" s="263"/>
      <c r="MO631" s="263"/>
      <c r="MP631" s="263"/>
      <c r="MQ631" s="263"/>
      <c r="MR631" s="263"/>
      <c r="MS631" s="263"/>
      <c r="MT631" s="263"/>
      <c r="MU631" s="263"/>
      <c r="MV631" s="263"/>
      <c r="MW631" s="263"/>
      <c r="MX631" s="263"/>
      <c r="MY631" s="263"/>
      <c r="MZ631" s="263"/>
      <c r="NA631" s="263"/>
      <c r="NB631" s="263"/>
      <c r="NC631" s="263"/>
      <c r="ND631" s="263"/>
      <c r="NE631" s="263"/>
      <c r="NF631" s="263"/>
      <c r="NG631" s="263"/>
      <c r="NH631" s="263"/>
      <c r="NI631" s="263"/>
      <c r="NJ631" s="263"/>
      <c r="NK631" s="263"/>
      <c r="NL631" s="263"/>
      <c r="NM631" s="263"/>
      <c r="NN631" s="263"/>
      <c r="NO631" s="263"/>
      <c r="NP631" s="263"/>
      <c r="NQ631" s="263"/>
      <c r="NR631" s="263"/>
      <c r="NS631" s="263"/>
      <c r="NT631" s="263"/>
      <c r="NU631" s="263"/>
      <c r="NV631" s="263"/>
      <c r="NW631" s="263"/>
      <c r="NX631" s="263"/>
      <c r="NY631" s="263"/>
      <c r="NZ631" s="263"/>
      <c r="OA631" s="263"/>
      <c r="OB631" s="263"/>
      <c r="OC631" s="263"/>
      <c r="OD631" s="263"/>
      <c r="OE631" s="263"/>
      <c r="OF631" s="263"/>
      <c r="OG631" s="263"/>
      <c r="OH631" s="263"/>
      <c r="OI631" s="263"/>
      <c r="OJ631" s="263"/>
      <c r="OK631" s="263"/>
      <c r="OL631" s="263"/>
      <c r="OM631" s="263"/>
      <c r="ON631" s="263"/>
      <c r="OO631" s="263"/>
      <c r="OP631" s="263"/>
      <c r="OQ631" s="263"/>
      <c r="OR631" s="263"/>
      <c r="OS631" s="263"/>
      <c r="OT631" s="263"/>
      <c r="OU631" s="263"/>
      <c r="OV631" s="263"/>
      <c r="OW631" s="263"/>
      <c r="OX631" s="263"/>
      <c r="OY631" s="263"/>
      <c r="OZ631" s="263"/>
      <c r="PA631" s="263"/>
      <c r="PB631" s="263"/>
      <c r="PC631" s="263"/>
      <c r="PD631" s="263"/>
      <c r="PE631" s="263"/>
      <c r="PF631" s="263"/>
      <c r="PG631" s="263"/>
      <c r="PH631" s="263"/>
      <c r="PI631" s="263"/>
      <c r="PJ631" s="263"/>
      <c r="PK631" s="263"/>
      <c r="PL631" s="263"/>
      <c r="PM631" s="263"/>
      <c r="PN631" s="263"/>
      <c r="PO631" s="263"/>
      <c r="PP631" s="263"/>
      <c r="PQ631" s="263"/>
      <c r="PR631" s="263"/>
      <c r="PS631" s="263"/>
      <c r="PT631" s="263"/>
      <c r="PU631" s="263"/>
      <c r="PV631" s="263"/>
      <c r="PW631" s="263"/>
      <c r="PX631" s="263"/>
      <c r="PY631" s="263"/>
      <c r="PZ631" s="263"/>
      <c r="QA631" s="263"/>
      <c r="QB631" s="263"/>
      <c r="QC631" s="263"/>
      <c r="QD631" s="263"/>
      <c r="QE631" s="263"/>
      <c r="QF631" s="263"/>
      <c r="QG631" s="263"/>
      <c r="QH631" s="263"/>
      <c r="QI631" s="263"/>
      <c r="QJ631" s="263"/>
      <c r="QK631" s="263"/>
      <c r="QL631" s="263"/>
      <c r="QM631" s="263"/>
      <c r="QN631" s="263"/>
      <c r="QO631" s="263"/>
      <c r="QP631" s="263"/>
      <c r="QQ631" s="263"/>
      <c r="QR631" s="263"/>
      <c r="QS631" s="263"/>
      <c r="QT631" s="263"/>
      <c r="QU631" s="263"/>
      <c r="QV631" s="263"/>
      <c r="QW631" s="263"/>
      <c r="QX631" s="263"/>
      <c r="QY631" s="263"/>
      <c r="QZ631" s="263"/>
      <c r="RA631" s="263"/>
      <c r="RB631" s="263"/>
      <c r="RC631" s="263"/>
      <c r="RD631" s="263"/>
      <c r="RE631" s="263"/>
      <c r="RF631" s="263"/>
      <c r="RG631" s="263"/>
      <c r="RH631" s="263"/>
      <c r="RI631" s="263"/>
      <c r="RJ631" s="263"/>
      <c r="RK631" s="263"/>
      <c r="RL631" s="263"/>
      <c r="RM631" s="263"/>
      <c r="RN631" s="263"/>
      <c r="RO631" s="263"/>
      <c r="RP631" s="263"/>
      <c r="RQ631" s="263"/>
      <c r="RR631" s="263"/>
      <c r="RS631" s="263"/>
      <c r="RT631" s="263"/>
      <c r="RU631" s="263"/>
      <c r="RV631" s="263"/>
      <c r="RW631" s="263"/>
      <c r="RX631" s="263"/>
      <c r="RY631" s="263"/>
      <c r="RZ631" s="263"/>
      <c r="SA631" s="263"/>
      <c r="SB631" s="263"/>
      <c r="SC631" s="263"/>
      <c r="SD631" s="263"/>
      <c r="SE631" s="263"/>
      <c r="SF631" s="263"/>
      <c r="SG631" s="263"/>
      <c r="SH631" s="263"/>
      <c r="SI631" s="263"/>
      <c r="SJ631" s="263"/>
      <c r="SK631" s="263"/>
      <c r="SL631" s="263"/>
      <c r="SM631" s="263"/>
      <c r="SN631" s="263"/>
      <c r="SO631" s="263"/>
      <c r="SP631" s="263"/>
      <c r="SQ631" s="263"/>
      <c r="SR631" s="263"/>
      <c r="SS631" s="263"/>
      <c r="ST631" s="263"/>
      <c r="SU631" s="263"/>
      <c r="SV631" s="263"/>
      <c r="SW631" s="263"/>
      <c r="SX631" s="263"/>
      <c r="SY631" s="263"/>
      <c r="SZ631" s="263"/>
      <c r="TA631" s="263"/>
      <c r="TB631" s="263"/>
      <c r="TC631" s="263"/>
      <c r="TD631" s="263"/>
      <c r="TE631" s="263"/>
      <c r="TF631" s="263"/>
      <c r="TG631" s="263"/>
      <c r="TH631" s="263"/>
      <c r="TI631" s="263"/>
      <c r="TJ631" s="263"/>
      <c r="TK631" s="263"/>
      <c r="TL631" s="263"/>
      <c r="TM631" s="263"/>
      <c r="TN631" s="263"/>
      <c r="TO631" s="263"/>
      <c r="TP631" s="263"/>
      <c r="TQ631" s="263"/>
      <c r="TR631" s="263"/>
      <c r="TS631" s="263"/>
      <c r="TT631" s="263"/>
      <c r="TU631" s="263"/>
      <c r="TV631" s="263"/>
      <c r="TW631" s="263"/>
      <c r="TX631" s="263"/>
      <c r="TY631" s="263"/>
      <c r="TZ631" s="263"/>
      <c r="UA631" s="263"/>
      <c r="UB631" s="263"/>
      <c r="UC631" s="263"/>
      <c r="UD631" s="263"/>
      <c r="UE631" s="263"/>
      <c r="UF631" s="263"/>
      <c r="UG631" s="263"/>
      <c r="UH631" s="263"/>
      <c r="UI631" s="263"/>
      <c r="UJ631" s="263"/>
      <c r="UK631" s="263"/>
      <c r="UL631" s="263"/>
      <c r="UM631" s="263"/>
      <c r="UN631" s="263"/>
      <c r="UO631" s="263"/>
      <c r="UP631" s="263"/>
      <c r="UQ631" s="263"/>
      <c r="UR631" s="263"/>
      <c r="US631" s="263"/>
      <c r="UT631" s="263"/>
      <c r="UU631" s="263"/>
      <c r="UV631" s="263"/>
      <c r="UW631" s="263"/>
      <c r="UX631" s="263"/>
      <c r="UY631" s="263"/>
      <c r="UZ631" s="263"/>
      <c r="VA631" s="263"/>
      <c r="VB631" s="263"/>
      <c r="VC631" s="263"/>
      <c r="VD631" s="263"/>
      <c r="VE631" s="263"/>
      <c r="VF631" s="263"/>
      <c r="VG631" s="263"/>
      <c r="VH631" s="263"/>
      <c r="VI631" s="263"/>
      <c r="VJ631" s="263"/>
      <c r="VK631" s="263"/>
      <c r="VL631" s="263"/>
      <c r="VM631" s="263"/>
      <c r="VN631" s="263"/>
      <c r="VO631" s="263"/>
      <c r="VP631" s="263"/>
      <c r="VQ631" s="263"/>
      <c r="VR631" s="263"/>
      <c r="VS631" s="263"/>
      <c r="VT631" s="263"/>
      <c r="VU631" s="263"/>
      <c r="VV631" s="263"/>
      <c r="VW631" s="263"/>
      <c r="VX631" s="263"/>
      <c r="VY631" s="263"/>
      <c r="VZ631" s="263"/>
      <c r="WA631" s="263"/>
      <c r="WB631" s="263"/>
      <c r="WC631" s="263"/>
      <c r="WD631" s="263"/>
      <c r="WE631" s="263"/>
      <c r="WF631" s="263"/>
      <c r="WG631" s="263"/>
      <c r="WH631" s="263"/>
      <c r="WI631" s="263"/>
      <c r="WJ631" s="263"/>
      <c r="WK631" s="263"/>
      <c r="WL631" s="263"/>
      <c r="WM631" s="263"/>
      <c r="WN631" s="263"/>
      <c r="WO631" s="263"/>
      <c r="WP631" s="263"/>
      <c r="WQ631" s="263"/>
      <c r="WR631" s="263"/>
      <c r="WS631" s="263"/>
      <c r="WT631" s="263"/>
      <c r="WU631" s="263"/>
      <c r="WV631" s="263"/>
      <c r="WW631" s="263"/>
      <c r="WX631" s="263"/>
      <c r="WY631" s="263"/>
      <c r="WZ631" s="263"/>
      <c r="XA631" s="263"/>
      <c r="XB631" s="263"/>
      <c r="XC631" s="263"/>
      <c r="XD631" s="263"/>
      <c r="XE631" s="263"/>
      <c r="XF631" s="263"/>
      <c r="XG631" s="263"/>
      <c r="XH631" s="263"/>
      <c r="XI631" s="263"/>
      <c r="XJ631" s="263"/>
      <c r="XK631" s="263"/>
      <c r="XL631" s="263"/>
      <c r="XM631" s="263"/>
      <c r="XN631" s="263"/>
      <c r="XO631" s="263"/>
      <c r="XP631" s="263"/>
      <c r="XQ631" s="263"/>
      <c r="XR631" s="263"/>
      <c r="XS631" s="263"/>
      <c r="XT631" s="263"/>
      <c r="XU631" s="263"/>
      <c r="XV631" s="263"/>
      <c r="XW631" s="263"/>
      <c r="XX631" s="263"/>
      <c r="XY631" s="263"/>
      <c r="XZ631" s="263"/>
      <c r="YA631" s="263"/>
      <c r="YB631" s="263"/>
      <c r="YC631" s="263"/>
      <c r="YD631" s="263"/>
      <c r="YE631" s="263"/>
      <c r="YF631" s="263"/>
      <c r="YG631" s="263"/>
      <c r="YH631" s="263"/>
      <c r="YI631" s="263"/>
      <c r="YJ631" s="263"/>
      <c r="YK631" s="263"/>
      <c r="YL631" s="263"/>
      <c r="YM631" s="263"/>
      <c r="YN631" s="263"/>
      <c r="YO631" s="263"/>
      <c r="YP631" s="263"/>
      <c r="YQ631" s="263"/>
      <c r="YR631" s="263"/>
      <c r="YS631" s="263"/>
      <c r="YT631" s="263"/>
      <c r="YU631" s="263"/>
      <c r="YV631" s="263"/>
      <c r="YW631" s="263"/>
      <c r="YX631" s="263"/>
      <c r="YY631" s="263"/>
      <c r="YZ631" s="263"/>
      <c r="ZA631" s="263"/>
      <c r="ZB631" s="263"/>
      <c r="ZC631" s="263"/>
      <c r="ZD631" s="263"/>
      <c r="ZE631" s="263"/>
      <c r="ZF631" s="263"/>
      <c r="ZG631" s="263"/>
      <c r="ZH631" s="263"/>
      <c r="ZI631" s="263"/>
      <c r="ZJ631" s="263"/>
      <c r="ZK631" s="263"/>
      <c r="ZL631" s="263"/>
      <c r="ZM631" s="263"/>
      <c r="ZN631" s="263"/>
      <c r="ZO631" s="263"/>
      <c r="ZP631" s="263"/>
      <c r="ZQ631" s="263"/>
      <c r="ZR631" s="263"/>
      <c r="ZS631" s="263"/>
      <c r="ZT631" s="263"/>
      <c r="ZU631" s="263"/>
      <c r="ZV631" s="263"/>
      <c r="ZW631" s="263"/>
      <c r="ZX631" s="263"/>
      <c r="ZY631" s="263"/>
      <c r="ZZ631" s="263"/>
      <c r="AAA631" s="263"/>
      <c r="AAB631" s="263"/>
      <c r="AAC631" s="263"/>
      <c r="AAD631" s="263"/>
      <c r="AAE631" s="263"/>
      <c r="AAF631" s="263"/>
      <c r="AAG631" s="263"/>
      <c r="AAH631" s="263"/>
      <c r="AAI631" s="263"/>
      <c r="AAJ631" s="263"/>
      <c r="AAK631" s="263"/>
      <c r="AAL631" s="263"/>
      <c r="AAM631" s="263"/>
      <c r="AAN631" s="263"/>
      <c r="AAO631" s="263"/>
      <c r="AAP631" s="263"/>
      <c r="AAQ631" s="263"/>
      <c r="AAR631" s="263"/>
      <c r="AAS631" s="263"/>
      <c r="AAT631" s="263"/>
      <c r="AAU631" s="263"/>
      <c r="AAV631" s="263"/>
      <c r="AAW631" s="263"/>
      <c r="AAX631" s="263"/>
      <c r="AAY631" s="263"/>
      <c r="AAZ631" s="263"/>
      <c r="ABA631" s="263"/>
      <c r="ABB631" s="263"/>
      <c r="ABC631" s="263"/>
      <c r="ABD631" s="263"/>
      <c r="ABE631" s="263"/>
      <c r="ABF631" s="263"/>
      <c r="ABG631" s="263"/>
      <c r="ABH631" s="263"/>
      <c r="ABI631" s="263"/>
      <c r="ABJ631" s="263"/>
      <c r="ABK631" s="263"/>
      <c r="ABL631" s="263"/>
      <c r="ABM631" s="263"/>
      <c r="ABN631" s="263"/>
      <c r="ABO631" s="263"/>
      <c r="ABP631" s="263"/>
      <c r="ABQ631" s="263"/>
      <c r="ABR631" s="263"/>
      <c r="ABS631" s="263"/>
      <c r="ABT631" s="263"/>
      <c r="ABU631" s="263"/>
      <c r="ABV631" s="263"/>
      <c r="ABW631" s="263"/>
      <c r="ABX631" s="263"/>
      <c r="ABY631" s="263"/>
      <c r="ABZ631" s="263"/>
      <c r="ACA631" s="263"/>
      <c r="ACB631" s="263"/>
      <c r="ACC631" s="263"/>
      <c r="ACD631" s="263"/>
      <c r="ACE631" s="263"/>
      <c r="ACF631" s="263"/>
      <c r="ACG631" s="263"/>
      <c r="ACH631" s="263"/>
      <c r="ACI631" s="263"/>
      <c r="ACJ631" s="263"/>
      <c r="ACK631" s="263"/>
      <c r="ACL631" s="263"/>
      <c r="ACM631" s="263"/>
      <c r="ACN631" s="263"/>
      <c r="ACO631" s="263"/>
      <c r="ACP631" s="263"/>
      <c r="ACQ631" s="263"/>
      <c r="ACR631" s="263"/>
      <c r="ACS631" s="263"/>
      <c r="ACT631" s="263"/>
      <c r="ACU631" s="263"/>
      <c r="ACV631" s="263"/>
      <c r="ACW631" s="263"/>
      <c r="ACX631" s="263"/>
      <c r="ACY631" s="263"/>
      <c r="ACZ631" s="263"/>
      <c r="ADA631" s="263"/>
      <c r="ADB631" s="263"/>
      <c r="ADC631" s="263"/>
      <c r="ADD631" s="263"/>
      <c r="ADE631" s="263"/>
      <c r="ADF631" s="263"/>
      <c r="ADG631" s="263"/>
      <c r="ADH631" s="263"/>
      <c r="ADI631" s="263"/>
      <c r="ADJ631" s="263"/>
      <c r="ADK631" s="263"/>
      <c r="ADL631" s="263"/>
      <c r="ADM631" s="263"/>
      <c r="ADN631" s="263"/>
      <c r="ADO631" s="263"/>
      <c r="ADP631" s="263"/>
      <c r="ADQ631" s="263"/>
      <c r="ADR631" s="263"/>
      <c r="ADS631" s="263"/>
      <c r="ADT631" s="263"/>
      <c r="ADU631" s="263"/>
      <c r="ADV631" s="263"/>
      <c r="ADW631" s="263"/>
      <c r="ADX631" s="263"/>
      <c r="ADY631" s="263"/>
      <c r="ADZ631" s="263"/>
      <c r="AEA631" s="263"/>
      <c r="AEB631" s="263"/>
      <c r="AEC631" s="263"/>
      <c r="AED631" s="263"/>
      <c r="AEE631" s="263"/>
      <c r="AEF631" s="263"/>
      <c r="AEG631" s="263"/>
      <c r="AEH631" s="263"/>
      <c r="AEI631" s="263"/>
      <c r="AEJ631" s="263"/>
      <c r="AEK631" s="263"/>
      <c r="AEL631" s="263"/>
      <c r="AEM631" s="263"/>
      <c r="AEN631" s="263"/>
      <c r="AEO631" s="263"/>
      <c r="AEP631" s="263"/>
      <c r="AEQ631" s="263"/>
      <c r="AER631" s="263"/>
      <c r="AES631" s="263"/>
      <c r="AET631" s="263"/>
      <c r="AEU631" s="263"/>
      <c r="AEV631" s="263"/>
      <c r="AEW631" s="263"/>
      <c r="AEX631" s="263"/>
      <c r="AEY631" s="263"/>
      <c r="AEZ631" s="263"/>
      <c r="AFA631" s="263"/>
      <c r="AFB631" s="263"/>
      <c r="AFC631" s="263"/>
      <c r="AFD631" s="263"/>
      <c r="AFE631" s="263"/>
      <c r="AFF631" s="263"/>
      <c r="AFG631" s="263"/>
      <c r="AFH631" s="263"/>
      <c r="AFI631" s="263"/>
      <c r="AFJ631" s="263"/>
      <c r="AFK631" s="263"/>
      <c r="AFL631" s="263"/>
      <c r="AFM631" s="263"/>
      <c r="AFN631" s="263"/>
      <c r="AFO631" s="263"/>
      <c r="AFP631" s="263"/>
      <c r="AFQ631" s="263"/>
      <c r="AFR631" s="263"/>
      <c r="AFS631" s="263"/>
      <c r="AFT631" s="263"/>
      <c r="AFU631" s="263"/>
      <c r="AFV631" s="263"/>
      <c r="AFW631" s="263"/>
      <c r="AFX631" s="263"/>
      <c r="AFY631" s="263"/>
      <c r="AFZ631" s="263"/>
      <c r="AGA631" s="263"/>
      <c r="AGB631" s="263"/>
      <c r="AGC631" s="263"/>
      <c r="AGD631" s="263"/>
      <c r="AGE631" s="263"/>
      <c r="AGF631" s="263"/>
      <c r="AGG631" s="263"/>
      <c r="AGH631" s="263"/>
      <c r="AGI631" s="263"/>
      <c r="AGJ631" s="263"/>
      <c r="AGK631" s="263"/>
      <c r="AGL631" s="263"/>
      <c r="AGM631" s="263"/>
      <c r="AGN631" s="263"/>
      <c r="AGO631" s="263"/>
      <c r="AGP631" s="263"/>
      <c r="AGQ631" s="263"/>
      <c r="AGR631" s="263"/>
      <c r="AGS631" s="263"/>
      <c r="AGT631" s="263"/>
      <c r="AGU631" s="263"/>
      <c r="AGV631" s="263"/>
      <c r="AGW631" s="263"/>
      <c r="AGX631" s="263"/>
      <c r="AGY631" s="263"/>
      <c r="AGZ631" s="263"/>
      <c r="AHA631" s="263"/>
      <c r="AHB631" s="263"/>
      <c r="AHC631" s="263"/>
      <c r="AHD631" s="263"/>
      <c r="AHE631" s="263"/>
      <c r="AHF631" s="263"/>
      <c r="AHG631" s="263"/>
      <c r="AHH631" s="263"/>
      <c r="AHI631" s="263"/>
      <c r="AHJ631" s="263"/>
      <c r="AHK631" s="263"/>
      <c r="AHL631" s="263"/>
      <c r="AHM631" s="263"/>
      <c r="AHN631" s="263"/>
      <c r="AHO631" s="263"/>
      <c r="AHP631" s="263"/>
      <c r="AHQ631" s="263"/>
      <c r="AHR631" s="263"/>
      <c r="AHS631" s="263"/>
      <c r="AHT631" s="263"/>
      <c r="AHU631" s="263"/>
      <c r="AHV631" s="263"/>
      <c r="AHW631" s="263"/>
      <c r="AHX631" s="263"/>
      <c r="AHY631" s="263"/>
      <c r="AHZ631" s="263"/>
      <c r="AIA631" s="263"/>
      <c r="AIB631" s="263"/>
      <c r="AIC631" s="263"/>
      <c r="AID631" s="263"/>
      <c r="AIE631" s="263"/>
      <c r="AIF631" s="263"/>
      <c r="AIG631" s="263"/>
      <c r="AIH631" s="263"/>
      <c r="AII631" s="263"/>
      <c r="AIJ631" s="263"/>
      <c r="AIK631" s="263"/>
      <c r="AIL631" s="263"/>
      <c r="AIM631" s="263"/>
      <c r="AIN631" s="263"/>
      <c r="AIO631" s="263"/>
      <c r="AIP631" s="263"/>
      <c r="AIQ631" s="263"/>
      <c r="AIR631" s="263"/>
      <c r="AIS631" s="263"/>
      <c r="AIT631" s="263"/>
      <c r="AIU631" s="263"/>
      <c r="AIV631" s="263"/>
      <c r="AIW631" s="263"/>
      <c r="AIX631" s="263"/>
      <c r="AIY631" s="263"/>
      <c r="AIZ631" s="263"/>
      <c r="AJA631" s="263"/>
      <c r="AJB631" s="263"/>
      <c r="AJC631" s="263"/>
      <c r="AJD631" s="263"/>
      <c r="AJE631" s="263"/>
      <c r="AJF631" s="263"/>
      <c r="AJG631" s="263"/>
      <c r="AJH631" s="263"/>
      <c r="AJI631" s="263"/>
      <c r="AJJ631" s="263"/>
      <c r="AJK631" s="263"/>
      <c r="AJL631" s="263"/>
      <c r="AJM631" s="263"/>
      <c r="AJN631" s="263"/>
      <c r="AJO631" s="263"/>
      <c r="AJP631" s="263"/>
      <c r="AJQ631" s="263"/>
      <c r="AJR631" s="263"/>
      <c r="AJS631" s="263"/>
      <c r="AJT631" s="263"/>
      <c r="AJU631" s="263"/>
      <c r="AJV631" s="263"/>
      <c r="AJW631" s="263"/>
      <c r="AJX631" s="263"/>
      <c r="AJY631" s="263"/>
      <c r="AJZ631" s="263"/>
      <c r="AKA631" s="263"/>
      <c r="AKB631" s="263"/>
      <c r="AKC631" s="263"/>
      <c r="AKD631" s="263"/>
      <c r="AKE631" s="263"/>
      <c r="AKF631" s="263"/>
      <c r="AKG631" s="263"/>
      <c r="AKH631" s="263"/>
      <c r="AKI631" s="263"/>
      <c r="AKJ631" s="263"/>
      <c r="AKK631" s="263"/>
      <c r="AKL631" s="263"/>
      <c r="AKM631" s="263"/>
      <c r="AKN631" s="263"/>
      <c r="AKO631" s="263"/>
      <c r="AKP631" s="263"/>
      <c r="AKQ631" s="263"/>
      <c r="AKR631" s="263"/>
      <c r="AKS631" s="263"/>
      <c r="AKT631" s="263"/>
      <c r="AKU631" s="263"/>
      <c r="AKV631" s="263"/>
      <c r="AKW631" s="263"/>
      <c r="AKX631" s="263"/>
      <c r="AKY631" s="263"/>
      <c r="AKZ631" s="263"/>
      <c r="ALA631" s="263"/>
      <c r="ALB631" s="263"/>
      <c r="ALC631" s="263"/>
      <c r="ALD631" s="263"/>
      <c r="ALE631" s="263"/>
      <c r="ALF631" s="263"/>
      <c r="ALG631" s="263"/>
      <c r="ALH631" s="263"/>
      <c r="ALI631" s="263"/>
      <c r="ALJ631" s="263"/>
      <c r="ALK631" s="263"/>
      <c r="ALL631" s="263"/>
      <c r="ALM631" s="263"/>
      <c r="ALN631" s="263"/>
      <c r="ALO631" s="263"/>
      <c r="ALP631" s="263"/>
      <c r="ALQ631" s="263"/>
      <c r="ALR631" s="263"/>
      <c r="ALS631" s="263"/>
      <c r="ALT631" s="263"/>
      <c r="ALU631" s="263"/>
      <c r="ALV631" s="263"/>
      <c r="ALW631" s="263"/>
      <c r="ALX631" s="263"/>
      <c r="ALY631" s="263"/>
      <c r="ALZ631" s="263"/>
      <c r="AMA631" s="263"/>
      <c r="AMB631" s="263"/>
      <c r="AMC631" s="263"/>
      <c r="AMD631" s="263"/>
      <c r="AME631" s="263"/>
      <c r="AMF631" s="263"/>
      <c r="AMG631" s="263"/>
      <c r="AMH631" s="263"/>
      <c r="AMI631" s="263"/>
      <c r="AMJ631" s="263"/>
      <c r="AMK631" s="263"/>
      <c r="AML631" s="263"/>
      <c r="AMM631" s="263"/>
      <c r="AMN631" s="263"/>
      <c r="AMO631" s="263"/>
      <c r="AMP631" s="263"/>
      <c r="AMQ631" s="263"/>
      <c r="AMR631" s="263"/>
      <c r="AMS631" s="263"/>
      <c r="AMT631" s="263"/>
      <c r="AMU631" s="263"/>
      <c r="AMV631" s="263"/>
      <c r="AMW631" s="263"/>
      <c r="AMX631" s="263"/>
      <c r="AMY631" s="263"/>
      <c r="AMZ631" s="263"/>
      <c r="ANA631" s="263"/>
      <c r="ANB631" s="263"/>
      <c r="ANC631" s="263"/>
      <c r="AND631" s="263"/>
      <c r="ANE631" s="263"/>
      <c r="ANF631" s="263"/>
      <c r="ANG631" s="263"/>
      <c r="ANH631" s="263"/>
      <c r="ANI631" s="263"/>
      <c r="ANJ631" s="263"/>
      <c r="ANK631" s="263"/>
      <c r="ANL631" s="263"/>
      <c r="ANM631" s="263"/>
      <c r="ANN631" s="263"/>
      <c r="ANO631" s="263"/>
      <c r="ANP631" s="263"/>
      <c r="ANQ631" s="263"/>
      <c r="ANR631" s="263"/>
      <c r="ANS631" s="263"/>
      <c r="ANT631" s="263"/>
      <c r="ANU631" s="263"/>
      <c r="ANV631" s="263"/>
      <c r="ANW631" s="263"/>
      <c r="ANX631" s="263"/>
      <c r="ANY631" s="263"/>
      <c r="ANZ631" s="263"/>
      <c r="AOA631" s="263"/>
      <c r="AOB631" s="263"/>
      <c r="AOC631" s="263"/>
      <c r="AOD631" s="263"/>
      <c r="AOE631" s="263"/>
      <c r="AOF631" s="263"/>
      <c r="AOG631" s="263"/>
      <c r="AOH631" s="263"/>
      <c r="AOI631" s="263"/>
      <c r="AOJ631" s="263"/>
      <c r="AOK631" s="263"/>
      <c r="AOL631" s="263"/>
      <c r="AOM631" s="263"/>
      <c r="AON631" s="263"/>
      <c r="AOO631" s="263"/>
      <c r="AOP631" s="263"/>
      <c r="AOQ631" s="263"/>
      <c r="AOR631" s="263"/>
      <c r="AOS631" s="263"/>
      <c r="AOT631" s="263"/>
      <c r="AOU631" s="263"/>
    </row>
    <row r="632" spans="1:1087" s="264" customFormat="1">
      <c r="A632" s="332"/>
      <c r="B632" s="328"/>
      <c r="C632" s="292"/>
      <c r="D632" s="292"/>
      <c r="E632" s="292"/>
      <c r="F632" s="333"/>
      <c r="G632" s="334"/>
      <c r="H632" s="334"/>
      <c r="I632" s="335"/>
      <c r="J632" s="292"/>
      <c r="K632" s="336"/>
      <c r="L632" s="292"/>
      <c r="N632" s="263"/>
      <c r="O632" s="263"/>
      <c r="P632" s="263"/>
      <c r="Q632" s="263"/>
      <c r="R632" s="263"/>
      <c r="S632" s="263"/>
      <c r="T632" s="263"/>
      <c r="U632" s="263"/>
      <c r="V632" s="263"/>
      <c r="W632" s="263"/>
      <c r="X632" s="263"/>
      <c r="Y632" s="263"/>
      <c r="Z632" s="263"/>
      <c r="AA632" s="263"/>
      <c r="AB632" s="263"/>
      <c r="AC632" s="263"/>
      <c r="AD632" s="263"/>
      <c r="AE632" s="263"/>
      <c r="AF632" s="263"/>
      <c r="AG632" s="263"/>
      <c r="AH632" s="263"/>
      <c r="AI632" s="263"/>
      <c r="AJ632" s="263"/>
      <c r="AK632" s="263"/>
      <c r="AL632" s="263"/>
      <c r="AM632" s="263"/>
      <c r="AN632" s="263"/>
      <c r="AO632" s="263"/>
      <c r="AP632" s="263"/>
      <c r="AQ632" s="263"/>
      <c r="AR632" s="263"/>
      <c r="AS632" s="263"/>
      <c r="AT632" s="263"/>
      <c r="AU632" s="263"/>
      <c r="AV632" s="263"/>
      <c r="AW632" s="263"/>
      <c r="AX632" s="263"/>
      <c r="AY632" s="263"/>
      <c r="AZ632" s="263"/>
      <c r="BA632" s="263"/>
      <c r="BB632" s="263"/>
      <c r="BC632" s="263"/>
      <c r="BD632" s="263"/>
      <c r="BE632" s="263"/>
      <c r="BF632" s="263"/>
      <c r="BG632" s="263"/>
      <c r="BH632" s="263"/>
      <c r="BI632" s="263"/>
      <c r="BJ632" s="263"/>
      <c r="BK632" s="263"/>
      <c r="BL632" s="263"/>
      <c r="BM632" s="263"/>
      <c r="BN632" s="263"/>
      <c r="BO632" s="263"/>
      <c r="BP632" s="263"/>
      <c r="BQ632" s="263"/>
      <c r="BR632" s="263"/>
      <c r="BS632" s="263"/>
      <c r="BT632" s="263"/>
      <c r="BU632" s="263"/>
      <c r="BV632" s="263"/>
      <c r="BW632" s="263"/>
      <c r="BX632" s="263"/>
      <c r="BY632" s="263"/>
      <c r="BZ632" s="263"/>
      <c r="CA632" s="263"/>
      <c r="CB632" s="263"/>
      <c r="CC632" s="263"/>
      <c r="CD632" s="263"/>
      <c r="CE632" s="263"/>
      <c r="CF632" s="263"/>
      <c r="CG632" s="263"/>
      <c r="CH632" s="263"/>
      <c r="CI632" s="263"/>
      <c r="CJ632" s="263"/>
      <c r="CK632" s="263"/>
      <c r="CL632" s="263"/>
      <c r="CM632" s="263"/>
      <c r="CN632" s="263"/>
      <c r="CO632" s="263"/>
      <c r="CP632" s="263"/>
      <c r="CQ632" s="263"/>
      <c r="CR632" s="263"/>
      <c r="CS632" s="263"/>
      <c r="CT632" s="263"/>
      <c r="CU632" s="263"/>
      <c r="CV632" s="263"/>
      <c r="CW632" s="263"/>
      <c r="CX632" s="263"/>
      <c r="CY632" s="263"/>
      <c r="CZ632" s="263"/>
      <c r="DA632" s="263"/>
      <c r="DB632" s="263"/>
      <c r="DC632" s="263"/>
      <c r="DD632" s="263"/>
      <c r="DE632" s="263"/>
      <c r="DF632" s="263"/>
      <c r="DG632" s="263"/>
      <c r="DH632" s="263"/>
      <c r="DI632" s="263"/>
      <c r="DJ632" s="263"/>
      <c r="DK632" s="263"/>
      <c r="DL632" s="263"/>
      <c r="DM632" s="263"/>
      <c r="DN632" s="263"/>
      <c r="DO632" s="263"/>
      <c r="DP632" s="263"/>
      <c r="DQ632" s="263"/>
      <c r="DR632" s="263"/>
      <c r="DS632" s="263"/>
      <c r="DT632" s="263"/>
      <c r="DU632" s="263"/>
      <c r="DV632" s="263"/>
      <c r="DW632" s="263"/>
      <c r="DX632" s="263"/>
      <c r="DY632" s="263"/>
      <c r="DZ632" s="263"/>
      <c r="EA632" s="263"/>
      <c r="EB632" s="263"/>
      <c r="EC632" s="263"/>
      <c r="ED632" s="263"/>
      <c r="EE632" s="263"/>
      <c r="EF632" s="263"/>
      <c r="EG632" s="263"/>
      <c r="EH632" s="263"/>
      <c r="EI632" s="263"/>
      <c r="EJ632" s="263"/>
      <c r="EK632" s="263"/>
      <c r="EL632" s="263"/>
      <c r="EM632" s="263"/>
      <c r="EN632" s="263"/>
      <c r="EO632" s="263"/>
      <c r="EP632" s="263"/>
      <c r="EQ632" s="263"/>
      <c r="ER632" s="263"/>
      <c r="ES632" s="263"/>
      <c r="ET632" s="263"/>
      <c r="EU632" s="263"/>
      <c r="EV632" s="263"/>
      <c r="EW632" s="263"/>
      <c r="EX632" s="263"/>
      <c r="EY632" s="263"/>
      <c r="EZ632" s="263"/>
      <c r="FA632" s="263"/>
      <c r="FB632" s="263"/>
      <c r="FC632" s="263"/>
      <c r="FD632" s="263"/>
      <c r="FE632" s="263"/>
      <c r="FF632" s="263"/>
      <c r="FG632" s="263"/>
      <c r="FH632" s="263"/>
      <c r="FI632" s="263"/>
      <c r="FJ632" s="263"/>
      <c r="FK632" s="263"/>
      <c r="FL632" s="263"/>
      <c r="FM632" s="263"/>
      <c r="FN632" s="263"/>
      <c r="FO632" s="263"/>
      <c r="FP632" s="263"/>
      <c r="FQ632" s="263"/>
      <c r="FR632" s="263"/>
      <c r="FS632" s="263"/>
      <c r="FT632" s="263"/>
      <c r="FU632" s="263"/>
      <c r="FV632" s="263"/>
      <c r="FW632" s="263"/>
      <c r="FX632" s="263"/>
      <c r="FY632" s="263"/>
      <c r="FZ632" s="263"/>
      <c r="GA632" s="263"/>
      <c r="GB632" s="263"/>
      <c r="GC632" s="263"/>
      <c r="GD632" s="263"/>
      <c r="GE632" s="263"/>
      <c r="GF632" s="263"/>
      <c r="GG632" s="263"/>
      <c r="GH632" s="263"/>
      <c r="GI632" s="263"/>
      <c r="GJ632" s="263"/>
      <c r="GK632" s="263"/>
      <c r="GL632" s="263"/>
      <c r="GM632" s="263"/>
      <c r="GN632" s="263"/>
      <c r="GO632" s="263"/>
      <c r="GP632" s="263"/>
      <c r="GQ632" s="263"/>
      <c r="GR632" s="263"/>
      <c r="GS632" s="263"/>
      <c r="GT632" s="263"/>
      <c r="GU632" s="263"/>
      <c r="GV632" s="263"/>
      <c r="GW632" s="263"/>
      <c r="GX632" s="263"/>
      <c r="GY632" s="263"/>
      <c r="GZ632" s="263"/>
      <c r="HA632" s="263"/>
      <c r="HB632" s="263"/>
      <c r="HC632" s="263"/>
      <c r="HD632" s="263"/>
      <c r="HE632" s="263"/>
      <c r="HF632" s="263"/>
      <c r="HG632" s="263"/>
      <c r="HH632" s="263"/>
      <c r="HI632" s="263"/>
      <c r="HJ632" s="263"/>
      <c r="HK632" s="263"/>
      <c r="HL632" s="263"/>
      <c r="HM632" s="263"/>
      <c r="HN632" s="263"/>
      <c r="HO632" s="263"/>
      <c r="HP632" s="263"/>
      <c r="HQ632" s="263"/>
      <c r="HR632" s="263"/>
      <c r="HS632" s="263"/>
      <c r="HT632" s="263"/>
      <c r="HU632" s="263"/>
      <c r="HV632" s="263"/>
      <c r="HW632" s="263"/>
      <c r="HX632" s="263"/>
      <c r="HY632" s="263"/>
      <c r="HZ632" s="263"/>
      <c r="IA632" s="263"/>
      <c r="IB632" s="263"/>
      <c r="IC632" s="263"/>
      <c r="ID632" s="263"/>
      <c r="IE632" s="263"/>
      <c r="IF632" s="263"/>
      <c r="IG632" s="263"/>
      <c r="IH632" s="263"/>
      <c r="II632" s="263"/>
      <c r="IJ632" s="263"/>
      <c r="IK632" s="263"/>
      <c r="IL632" s="263"/>
      <c r="IM632" s="263"/>
      <c r="IN632" s="263"/>
      <c r="IO632" s="263"/>
      <c r="IP632" s="263"/>
      <c r="IQ632" s="263"/>
      <c r="IR632" s="263"/>
      <c r="IS632" s="263"/>
      <c r="IT632" s="263"/>
      <c r="IU632" s="263"/>
      <c r="IV632" s="263"/>
      <c r="IW632" s="263"/>
      <c r="IX632" s="263"/>
      <c r="IY632" s="263"/>
      <c r="IZ632" s="263"/>
      <c r="JA632" s="263"/>
      <c r="JB632" s="263"/>
      <c r="JC632" s="263"/>
      <c r="JD632" s="263"/>
      <c r="JE632" s="263"/>
      <c r="JF632" s="263"/>
      <c r="JG632" s="263"/>
      <c r="JH632" s="263"/>
      <c r="JI632" s="263"/>
      <c r="JJ632" s="263"/>
      <c r="JK632" s="263"/>
      <c r="JL632" s="263"/>
      <c r="JM632" s="263"/>
      <c r="JN632" s="263"/>
      <c r="JO632" s="263"/>
      <c r="JP632" s="263"/>
      <c r="JQ632" s="263"/>
      <c r="JR632" s="263"/>
      <c r="JS632" s="263"/>
      <c r="JT632" s="263"/>
      <c r="JU632" s="263"/>
      <c r="JV632" s="263"/>
      <c r="JW632" s="263"/>
      <c r="JX632" s="263"/>
      <c r="JY632" s="263"/>
      <c r="JZ632" s="263"/>
      <c r="KA632" s="263"/>
      <c r="KB632" s="263"/>
      <c r="KC632" s="263"/>
      <c r="KD632" s="263"/>
      <c r="KE632" s="263"/>
      <c r="KF632" s="263"/>
      <c r="KG632" s="263"/>
      <c r="KH632" s="263"/>
      <c r="KI632" s="263"/>
      <c r="KJ632" s="263"/>
      <c r="KK632" s="263"/>
      <c r="KL632" s="263"/>
      <c r="KM632" s="263"/>
      <c r="KN632" s="263"/>
      <c r="KO632" s="263"/>
      <c r="KP632" s="263"/>
      <c r="KQ632" s="263"/>
      <c r="KR632" s="263"/>
      <c r="KS632" s="263"/>
      <c r="KT632" s="263"/>
      <c r="KU632" s="263"/>
      <c r="KV632" s="263"/>
      <c r="KW632" s="263"/>
      <c r="KX632" s="263"/>
      <c r="KY632" s="263"/>
      <c r="KZ632" s="263"/>
      <c r="LA632" s="263"/>
      <c r="LB632" s="263"/>
      <c r="LC632" s="263"/>
      <c r="LD632" s="263"/>
      <c r="LE632" s="263"/>
      <c r="LF632" s="263"/>
      <c r="LG632" s="263"/>
      <c r="LH632" s="263"/>
      <c r="LI632" s="263"/>
      <c r="LJ632" s="263"/>
      <c r="LK632" s="263"/>
      <c r="LL632" s="263"/>
      <c r="LM632" s="263"/>
      <c r="LN632" s="263"/>
      <c r="LO632" s="263"/>
      <c r="LP632" s="263"/>
      <c r="LQ632" s="263"/>
      <c r="LR632" s="263"/>
      <c r="LS632" s="263"/>
      <c r="LT632" s="263"/>
      <c r="LU632" s="263"/>
      <c r="LV632" s="263"/>
      <c r="LW632" s="263"/>
      <c r="LX632" s="263"/>
      <c r="LY632" s="263"/>
      <c r="LZ632" s="263"/>
      <c r="MA632" s="263"/>
      <c r="MB632" s="263"/>
      <c r="MC632" s="263"/>
      <c r="MD632" s="263"/>
      <c r="ME632" s="263"/>
      <c r="MF632" s="263"/>
      <c r="MG632" s="263"/>
      <c r="MH632" s="263"/>
      <c r="MI632" s="263"/>
      <c r="MJ632" s="263"/>
      <c r="MK632" s="263"/>
      <c r="ML632" s="263"/>
      <c r="MM632" s="263"/>
      <c r="MN632" s="263"/>
      <c r="MO632" s="263"/>
      <c r="MP632" s="263"/>
      <c r="MQ632" s="263"/>
      <c r="MR632" s="263"/>
      <c r="MS632" s="263"/>
      <c r="MT632" s="263"/>
      <c r="MU632" s="263"/>
      <c r="MV632" s="263"/>
      <c r="MW632" s="263"/>
      <c r="MX632" s="263"/>
      <c r="MY632" s="263"/>
      <c r="MZ632" s="263"/>
      <c r="NA632" s="263"/>
      <c r="NB632" s="263"/>
      <c r="NC632" s="263"/>
      <c r="ND632" s="263"/>
      <c r="NE632" s="263"/>
      <c r="NF632" s="263"/>
      <c r="NG632" s="263"/>
      <c r="NH632" s="263"/>
      <c r="NI632" s="263"/>
      <c r="NJ632" s="263"/>
      <c r="NK632" s="263"/>
      <c r="NL632" s="263"/>
      <c r="NM632" s="263"/>
      <c r="NN632" s="263"/>
      <c r="NO632" s="263"/>
      <c r="NP632" s="263"/>
      <c r="NQ632" s="263"/>
      <c r="NR632" s="263"/>
      <c r="NS632" s="263"/>
      <c r="NT632" s="263"/>
      <c r="NU632" s="263"/>
      <c r="NV632" s="263"/>
      <c r="NW632" s="263"/>
      <c r="NX632" s="263"/>
      <c r="NY632" s="263"/>
      <c r="NZ632" s="263"/>
      <c r="OA632" s="263"/>
      <c r="OB632" s="263"/>
      <c r="OC632" s="263"/>
      <c r="OD632" s="263"/>
      <c r="OE632" s="263"/>
      <c r="OF632" s="263"/>
      <c r="OG632" s="263"/>
      <c r="OH632" s="263"/>
      <c r="OI632" s="263"/>
      <c r="OJ632" s="263"/>
      <c r="OK632" s="263"/>
      <c r="OL632" s="263"/>
      <c r="OM632" s="263"/>
      <c r="ON632" s="263"/>
      <c r="OO632" s="263"/>
      <c r="OP632" s="263"/>
      <c r="OQ632" s="263"/>
      <c r="OR632" s="263"/>
      <c r="OS632" s="263"/>
      <c r="OT632" s="263"/>
      <c r="OU632" s="263"/>
      <c r="OV632" s="263"/>
      <c r="OW632" s="263"/>
      <c r="OX632" s="263"/>
      <c r="OY632" s="263"/>
      <c r="OZ632" s="263"/>
      <c r="PA632" s="263"/>
      <c r="PB632" s="263"/>
      <c r="PC632" s="263"/>
      <c r="PD632" s="263"/>
      <c r="PE632" s="263"/>
      <c r="PF632" s="263"/>
      <c r="PG632" s="263"/>
      <c r="PH632" s="263"/>
      <c r="PI632" s="263"/>
      <c r="PJ632" s="263"/>
      <c r="PK632" s="263"/>
      <c r="PL632" s="263"/>
      <c r="PM632" s="263"/>
      <c r="PN632" s="263"/>
      <c r="PO632" s="263"/>
      <c r="PP632" s="263"/>
      <c r="PQ632" s="263"/>
      <c r="PR632" s="263"/>
      <c r="PS632" s="263"/>
      <c r="PT632" s="263"/>
      <c r="PU632" s="263"/>
      <c r="PV632" s="263"/>
      <c r="PW632" s="263"/>
      <c r="PX632" s="263"/>
      <c r="PY632" s="263"/>
      <c r="PZ632" s="263"/>
      <c r="QA632" s="263"/>
      <c r="QB632" s="263"/>
      <c r="QC632" s="263"/>
      <c r="QD632" s="263"/>
      <c r="QE632" s="263"/>
      <c r="QF632" s="263"/>
      <c r="QG632" s="263"/>
      <c r="QH632" s="263"/>
      <c r="QI632" s="263"/>
      <c r="QJ632" s="263"/>
      <c r="QK632" s="263"/>
      <c r="QL632" s="263"/>
      <c r="QM632" s="263"/>
      <c r="QN632" s="263"/>
      <c r="QO632" s="263"/>
      <c r="QP632" s="263"/>
      <c r="QQ632" s="263"/>
      <c r="QR632" s="263"/>
      <c r="QS632" s="263"/>
      <c r="QT632" s="263"/>
      <c r="QU632" s="263"/>
      <c r="QV632" s="263"/>
      <c r="QW632" s="263"/>
      <c r="QX632" s="263"/>
      <c r="QY632" s="263"/>
      <c r="QZ632" s="263"/>
      <c r="RA632" s="263"/>
      <c r="RB632" s="263"/>
      <c r="RC632" s="263"/>
      <c r="RD632" s="263"/>
      <c r="RE632" s="263"/>
      <c r="RF632" s="263"/>
      <c r="RG632" s="263"/>
      <c r="RH632" s="263"/>
      <c r="RI632" s="263"/>
      <c r="RJ632" s="263"/>
      <c r="RK632" s="263"/>
      <c r="RL632" s="263"/>
      <c r="RM632" s="263"/>
      <c r="RN632" s="263"/>
      <c r="RO632" s="263"/>
      <c r="RP632" s="263"/>
      <c r="RQ632" s="263"/>
      <c r="RR632" s="263"/>
      <c r="RS632" s="263"/>
      <c r="RT632" s="263"/>
      <c r="RU632" s="263"/>
      <c r="RV632" s="263"/>
      <c r="RW632" s="263"/>
      <c r="RX632" s="263"/>
      <c r="RY632" s="263"/>
      <c r="RZ632" s="263"/>
      <c r="SA632" s="263"/>
      <c r="SB632" s="263"/>
      <c r="SC632" s="263"/>
      <c r="SD632" s="263"/>
      <c r="SE632" s="263"/>
      <c r="SF632" s="263"/>
      <c r="SG632" s="263"/>
      <c r="SH632" s="263"/>
      <c r="SI632" s="263"/>
      <c r="SJ632" s="263"/>
      <c r="SK632" s="263"/>
      <c r="SL632" s="263"/>
      <c r="SM632" s="263"/>
      <c r="SN632" s="263"/>
      <c r="SO632" s="263"/>
      <c r="SP632" s="263"/>
      <c r="SQ632" s="263"/>
      <c r="SR632" s="263"/>
      <c r="SS632" s="263"/>
      <c r="ST632" s="263"/>
      <c r="SU632" s="263"/>
      <c r="SV632" s="263"/>
      <c r="SW632" s="263"/>
      <c r="SX632" s="263"/>
      <c r="SY632" s="263"/>
      <c r="SZ632" s="263"/>
      <c r="TA632" s="263"/>
      <c r="TB632" s="263"/>
      <c r="TC632" s="263"/>
      <c r="TD632" s="263"/>
      <c r="TE632" s="263"/>
      <c r="TF632" s="263"/>
      <c r="TG632" s="263"/>
      <c r="TH632" s="263"/>
      <c r="TI632" s="263"/>
      <c r="TJ632" s="263"/>
      <c r="TK632" s="263"/>
      <c r="TL632" s="263"/>
      <c r="TM632" s="263"/>
      <c r="TN632" s="263"/>
      <c r="TO632" s="263"/>
      <c r="TP632" s="263"/>
      <c r="TQ632" s="263"/>
      <c r="TR632" s="263"/>
      <c r="TS632" s="263"/>
      <c r="TT632" s="263"/>
      <c r="TU632" s="263"/>
      <c r="TV632" s="263"/>
      <c r="TW632" s="263"/>
      <c r="TX632" s="263"/>
      <c r="TY632" s="263"/>
      <c r="TZ632" s="263"/>
      <c r="UA632" s="263"/>
      <c r="UB632" s="263"/>
      <c r="UC632" s="263"/>
      <c r="UD632" s="263"/>
      <c r="UE632" s="263"/>
      <c r="UF632" s="263"/>
      <c r="UG632" s="263"/>
      <c r="UH632" s="263"/>
      <c r="UI632" s="263"/>
      <c r="UJ632" s="263"/>
      <c r="UK632" s="263"/>
      <c r="UL632" s="263"/>
      <c r="UM632" s="263"/>
      <c r="UN632" s="263"/>
      <c r="UO632" s="263"/>
      <c r="UP632" s="263"/>
      <c r="UQ632" s="263"/>
      <c r="UR632" s="263"/>
      <c r="US632" s="263"/>
      <c r="UT632" s="263"/>
      <c r="UU632" s="263"/>
      <c r="UV632" s="263"/>
      <c r="UW632" s="263"/>
      <c r="UX632" s="263"/>
      <c r="UY632" s="263"/>
      <c r="UZ632" s="263"/>
      <c r="VA632" s="263"/>
      <c r="VB632" s="263"/>
      <c r="VC632" s="263"/>
      <c r="VD632" s="263"/>
      <c r="VE632" s="263"/>
      <c r="VF632" s="263"/>
      <c r="VG632" s="263"/>
      <c r="VH632" s="263"/>
      <c r="VI632" s="263"/>
      <c r="VJ632" s="263"/>
      <c r="VK632" s="263"/>
      <c r="VL632" s="263"/>
      <c r="VM632" s="263"/>
      <c r="VN632" s="263"/>
      <c r="VO632" s="263"/>
      <c r="VP632" s="263"/>
      <c r="VQ632" s="263"/>
      <c r="VR632" s="263"/>
      <c r="VS632" s="263"/>
      <c r="VT632" s="263"/>
      <c r="VU632" s="263"/>
      <c r="VV632" s="263"/>
      <c r="VW632" s="263"/>
      <c r="VX632" s="263"/>
      <c r="VY632" s="263"/>
      <c r="VZ632" s="263"/>
      <c r="WA632" s="263"/>
      <c r="WB632" s="263"/>
      <c r="WC632" s="263"/>
      <c r="WD632" s="263"/>
      <c r="WE632" s="263"/>
      <c r="WF632" s="263"/>
      <c r="WG632" s="263"/>
      <c r="WH632" s="263"/>
      <c r="WI632" s="263"/>
      <c r="WJ632" s="263"/>
      <c r="WK632" s="263"/>
      <c r="WL632" s="263"/>
      <c r="WM632" s="263"/>
      <c r="WN632" s="263"/>
      <c r="WO632" s="263"/>
      <c r="WP632" s="263"/>
      <c r="WQ632" s="263"/>
      <c r="WR632" s="263"/>
      <c r="WS632" s="263"/>
      <c r="WT632" s="263"/>
      <c r="WU632" s="263"/>
      <c r="WV632" s="263"/>
      <c r="WW632" s="263"/>
      <c r="WX632" s="263"/>
      <c r="WY632" s="263"/>
      <c r="WZ632" s="263"/>
      <c r="XA632" s="263"/>
      <c r="XB632" s="263"/>
      <c r="XC632" s="263"/>
      <c r="XD632" s="263"/>
      <c r="XE632" s="263"/>
      <c r="XF632" s="263"/>
      <c r="XG632" s="263"/>
      <c r="XH632" s="263"/>
      <c r="XI632" s="263"/>
      <c r="XJ632" s="263"/>
      <c r="XK632" s="263"/>
      <c r="XL632" s="263"/>
      <c r="XM632" s="263"/>
      <c r="XN632" s="263"/>
      <c r="XO632" s="263"/>
      <c r="XP632" s="263"/>
      <c r="XQ632" s="263"/>
      <c r="XR632" s="263"/>
      <c r="XS632" s="263"/>
      <c r="XT632" s="263"/>
      <c r="XU632" s="263"/>
      <c r="XV632" s="263"/>
      <c r="XW632" s="263"/>
      <c r="XX632" s="263"/>
      <c r="XY632" s="263"/>
      <c r="XZ632" s="263"/>
      <c r="YA632" s="263"/>
      <c r="YB632" s="263"/>
      <c r="YC632" s="263"/>
      <c r="YD632" s="263"/>
      <c r="YE632" s="263"/>
      <c r="YF632" s="263"/>
      <c r="YG632" s="263"/>
      <c r="YH632" s="263"/>
      <c r="YI632" s="263"/>
      <c r="YJ632" s="263"/>
      <c r="YK632" s="263"/>
      <c r="YL632" s="263"/>
      <c r="YM632" s="263"/>
      <c r="YN632" s="263"/>
      <c r="YO632" s="263"/>
      <c r="YP632" s="263"/>
      <c r="YQ632" s="263"/>
      <c r="YR632" s="263"/>
      <c r="YS632" s="263"/>
      <c r="YT632" s="263"/>
      <c r="YU632" s="263"/>
      <c r="YV632" s="263"/>
      <c r="YW632" s="263"/>
      <c r="YX632" s="263"/>
      <c r="YY632" s="263"/>
      <c r="YZ632" s="263"/>
      <c r="ZA632" s="263"/>
      <c r="ZB632" s="263"/>
      <c r="ZC632" s="263"/>
      <c r="ZD632" s="263"/>
      <c r="ZE632" s="263"/>
      <c r="ZF632" s="263"/>
      <c r="ZG632" s="263"/>
      <c r="ZH632" s="263"/>
      <c r="ZI632" s="263"/>
      <c r="ZJ632" s="263"/>
      <c r="ZK632" s="263"/>
      <c r="ZL632" s="263"/>
      <c r="ZM632" s="263"/>
      <c r="ZN632" s="263"/>
      <c r="ZO632" s="263"/>
      <c r="ZP632" s="263"/>
      <c r="ZQ632" s="263"/>
      <c r="ZR632" s="263"/>
      <c r="ZS632" s="263"/>
      <c r="ZT632" s="263"/>
      <c r="ZU632" s="263"/>
      <c r="ZV632" s="263"/>
      <c r="ZW632" s="263"/>
      <c r="ZX632" s="263"/>
      <c r="ZY632" s="263"/>
      <c r="ZZ632" s="263"/>
      <c r="AAA632" s="263"/>
      <c r="AAB632" s="263"/>
      <c r="AAC632" s="263"/>
      <c r="AAD632" s="263"/>
      <c r="AAE632" s="263"/>
      <c r="AAF632" s="263"/>
      <c r="AAG632" s="263"/>
      <c r="AAH632" s="263"/>
      <c r="AAI632" s="263"/>
      <c r="AAJ632" s="263"/>
      <c r="AAK632" s="263"/>
      <c r="AAL632" s="263"/>
      <c r="AAM632" s="263"/>
      <c r="AAN632" s="263"/>
      <c r="AAO632" s="263"/>
      <c r="AAP632" s="263"/>
      <c r="AAQ632" s="263"/>
      <c r="AAR632" s="263"/>
      <c r="AAS632" s="263"/>
      <c r="AAT632" s="263"/>
      <c r="AAU632" s="263"/>
      <c r="AAV632" s="263"/>
      <c r="AAW632" s="263"/>
      <c r="AAX632" s="263"/>
      <c r="AAY632" s="263"/>
      <c r="AAZ632" s="263"/>
      <c r="ABA632" s="263"/>
      <c r="ABB632" s="263"/>
      <c r="ABC632" s="263"/>
      <c r="ABD632" s="263"/>
      <c r="ABE632" s="263"/>
      <c r="ABF632" s="263"/>
      <c r="ABG632" s="263"/>
      <c r="ABH632" s="263"/>
      <c r="ABI632" s="263"/>
      <c r="ABJ632" s="263"/>
      <c r="ABK632" s="263"/>
      <c r="ABL632" s="263"/>
      <c r="ABM632" s="263"/>
      <c r="ABN632" s="263"/>
      <c r="ABO632" s="263"/>
      <c r="ABP632" s="263"/>
      <c r="ABQ632" s="263"/>
      <c r="ABR632" s="263"/>
      <c r="ABS632" s="263"/>
      <c r="ABT632" s="263"/>
      <c r="ABU632" s="263"/>
      <c r="ABV632" s="263"/>
      <c r="ABW632" s="263"/>
      <c r="ABX632" s="263"/>
      <c r="ABY632" s="263"/>
      <c r="ABZ632" s="263"/>
      <c r="ACA632" s="263"/>
      <c r="ACB632" s="263"/>
      <c r="ACC632" s="263"/>
      <c r="ACD632" s="263"/>
      <c r="ACE632" s="263"/>
      <c r="ACF632" s="263"/>
      <c r="ACG632" s="263"/>
      <c r="ACH632" s="263"/>
      <c r="ACI632" s="263"/>
      <c r="ACJ632" s="263"/>
      <c r="ACK632" s="263"/>
      <c r="ACL632" s="263"/>
      <c r="ACM632" s="263"/>
      <c r="ACN632" s="263"/>
      <c r="ACO632" s="263"/>
      <c r="ACP632" s="263"/>
      <c r="ACQ632" s="263"/>
      <c r="ACR632" s="263"/>
      <c r="ACS632" s="263"/>
      <c r="ACT632" s="263"/>
      <c r="ACU632" s="263"/>
      <c r="ACV632" s="263"/>
      <c r="ACW632" s="263"/>
      <c r="ACX632" s="263"/>
      <c r="ACY632" s="263"/>
      <c r="ACZ632" s="263"/>
      <c r="ADA632" s="263"/>
      <c r="ADB632" s="263"/>
      <c r="ADC632" s="263"/>
      <c r="ADD632" s="263"/>
      <c r="ADE632" s="263"/>
      <c r="ADF632" s="263"/>
      <c r="ADG632" s="263"/>
      <c r="ADH632" s="263"/>
      <c r="ADI632" s="263"/>
      <c r="ADJ632" s="263"/>
      <c r="ADK632" s="263"/>
      <c r="ADL632" s="263"/>
      <c r="ADM632" s="263"/>
      <c r="ADN632" s="263"/>
      <c r="ADO632" s="263"/>
      <c r="ADP632" s="263"/>
      <c r="ADQ632" s="263"/>
      <c r="ADR632" s="263"/>
      <c r="ADS632" s="263"/>
      <c r="ADT632" s="263"/>
      <c r="ADU632" s="263"/>
      <c r="ADV632" s="263"/>
      <c r="ADW632" s="263"/>
      <c r="ADX632" s="263"/>
      <c r="ADY632" s="263"/>
      <c r="ADZ632" s="263"/>
      <c r="AEA632" s="263"/>
      <c r="AEB632" s="263"/>
      <c r="AEC632" s="263"/>
      <c r="AED632" s="263"/>
      <c r="AEE632" s="263"/>
      <c r="AEF632" s="263"/>
      <c r="AEG632" s="263"/>
      <c r="AEH632" s="263"/>
      <c r="AEI632" s="263"/>
      <c r="AEJ632" s="263"/>
      <c r="AEK632" s="263"/>
      <c r="AEL632" s="263"/>
      <c r="AEM632" s="263"/>
      <c r="AEN632" s="263"/>
      <c r="AEO632" s="263"/>
      <c r="AEP632" s="263"/>
      <c r="AEQ632" s="263"/>
      <c r="AER632" s="263"/>
      <c r="AES632" s="263"/>
      <c r="AET632" s="263"/>
      <c r="AEU632" s="263"/>
      <c r="AEV632" s="263"/>
      <c r="AEW632" s="263"/>
      <c r="AEX632" s="263"/>
      <c r="AEY632" s="263"/>
      <c r="AEZ632" s="263"/>
      <c r="AFA632" s="263"/>
      <c r="AFB632" s="263"/>
      <c r="AFC632" s="263"/>
      <c r="AFD632" s="263"/>
      <c r="AFE632" s="263"/>
      <c r="AFF632" s="263"/>
      <c r="AFG632" s="263"/>
      <c r="AFH632" s="263"/>
      <c r="AFI632" s="263"/>
      <c r="AFJ632" s="263"/>
      <c r="AFK632" s="263"/>
      <c r="AFL632" s="263"/>
      <c r="AFM632" s="263"/>
      <c r="AFN632" s="263"/>
      <c r="AFO632" s="263"/>
      <c r="AFP632" s="263"/>
      <c r="AFQ632" s="263"/>
      <c r="AFR632" s="263"/>
      <c r="AFS632" s="263"/>
      <c r="AFT632" s="263"/>
      <c r="AFU632" s="263"/>
      <c r="AFV632" s="263"/>
      <c r="AFW632" s="263"/>
      <c r="AFX632" s="263"/>
      <c r="AFY632" s="263"/>
      <c r="AFZ632" s="263"/>
      <c r="AGA632" s="263"/>
      <c r="AGB632" s="263"/>
      <c r="AGC632" s="263"/>
      <c r="AGD632" s="263"/>
      <c r="AGE632" s="263"/>
      <c r="AGF632" s="263"/>
      <c r="AGG632" s="263"/>
      <c r="AGH632" s="263"/>
      <c r="AGI632" s="263"/>
      <c r="AGJ632" s="263"/>
      <c r="AGK632" s="263"/>
      <c r="AGL632" s="263"/>
      <c r="AGM632" s="263"/>
      <c r="AGN632" s="263"/>
      <c r="AGO632" s="263"/>
      <c r="AGP632" s="263"/>
      <c r="AGQ632" s="263"/>
      <c r="AGR632" s="263"/>
      <c r="AGS632" s="263"/>
      <c r="AGT632" s="263"/>
      <c r="AGU632" s="263"/>
      <c r="AGV632" s="263"/>
      <c r="AGW632" s="263"/>
      <c r="AGX632" s="263"/>
      <c r="AGY632" s="263"/>
      <c r="AGZ632" s="263"/>
      <c r="AHA632" s="263"/>
      <c r="AHB632" s="263"/>
      <c r="AHC632" s="263"/>
      <c r="AHD632" s="263"/>
      <c r="AHE632" s="263"/>
      <c r="AHF632" s="263"/>
      <c r="AHG632" s="263"/>
      <c r="AHH632" s="263"/>
      <c r="AHI632" s="263"/>
      <c r="AHJ632" s="263"/>
      <c r="AHK632" s="263"/>
      <c r="AHL632" s="263"/>
      <c r="AHM632" s="263"/>
      <c r="AHN632" s="263"/>
      <c r="AHO632" s="263"/>
      <c r="AHP632" s="263"/>
      <c r="AHQ632" s="263"/>
      <c r="AHR632" s="263"/>
      <c r="AHS632" s="263"/>
      <c r="AHT632" s="263"/>
      <c r="AHU632" s="263"/>
      <c r="AHV632" s="263"/>
      <c r="AHW632" s="263"/>
      <c r="AHX632" s="263"/>
      <c r="AHY632" s="263"/>
      <c r="AHZ632" s="263"/>
      <c r="AIA632" s="263"/>
      <c r="AIB632" s="263"/>
      <c r="AIC632" s="263"/>
      <c r="AID632" s="263"/>
      <c r="AIE632" s="263"/>
      <c r="AIF632" s="263"/>
      <c r="AIG632" s="263"/>
      <c r="AIH632" s="263"/>
      <c r="AII632" s="263"/>
      <c r="AIJ632" s="263"/>
      <c r="AIK632" s="263"/>
      <c r="AIL632" s="263"/>
      <c r="AIM632" s="263"/>
      <c r="AIN632" s="263"/>
      <c r="AIO632" s="263"/>
      <c r="AIP632" s="263"/>
      <c r="AIQ632" s="263"/>
      <c r="AIR632" s="263"/>
      <c r="AIS632" s="263"/>
      <c r="AIT632" s="263"/>
      <c r="AIU632" s="263"/>
      <c r="AIV632" s="263"/>
      <c r="AIW632" s="263"/>
      <c r="AIX632" s="263"/>
      <c r="AIY632" s="263"/>
      <c r="AIZ632" s="263"/>
      <c r="AJA632" s="263"/>
      <c r="AJB632" s="263"/>
      <c r="AJC632" s="263"/>
      <c r="AJD632" s="263"/>
      <c r="AJE632" s="263"/>
      <c r="AJF632" s="263"/>
      <c r="AJG632" s="263"/>
      <c r="AJH632" s="263"/>
      <c r="AJI632" s="263"/>
      <c r="AJJ632" s="263"/>
      <c r="AJK632" s="263"/>
      <c r="AJL632" s="263"/>
      <c r="AJM632" s="263"/>
      <c r="AJN632" s="263"/>
      <c r="AJO632" s="263"/>
      <c r="AJP632" s="263"/>
      <c r="AJQ632" s="263"/>
      <c r="AJR632" s="263"/>
      <c r="AJS632" s="263"/>
      <c r="AJT632" s="263"/>
      <c r="AJU632" s="263"/>
      <c r="AJV632" s="263"/>
      <c r="AJW632" s="263"/>
      <c r="AJX632" s="263"/>
      <c r="AJY632" s="263"/>
      <c r="AJZ632" s="263"/>
      <c r="AKA632" s="263"/>
      <c r="AKB632" s="263"/>
      <c r="AKC632" s="263"/>
      <c r="AKD632" s="263"/>
      <c r="AKE632" s="263"/>
      <c r="AKF632" s="263"/>
      <c r="AKG632" s="263"/>
      <c r="AKH632" s="263"/>
      <c r="AKI632" s="263"/>
      <c r="AKJ632" s="263"/>
      <c r="AKK632" s="263"/>
      <c r="AKL632" s="263"/>
      <c r="AKM632" s="263"/>
      <c r="AKN632" s="263"/>
      <c r="AKO632" s="263"/>
      <c r="AKP632" s="263"/>
      <c r="AKQ632" s="263"/>
      <c r="AKR632" s="263"/>
      <c r="AKS632" s="263"/>
      <c r="AKT632" s="263"/>
      <c r="AKU632" s="263"/>
      <c r="AKV632" s="263"/>
      <c r="AKW632" s="263"/>
      <c r="AKX632" s="263"/>
      <c r="AKY632" s="263"/>
      <c r="AKZ632" s="263"/>
      <c r="ALA632" s="263"/>
      <c r="ALB632" s="263"/>
      <c r="ALC632" s="263"/>
      <c r="ALD632" s="263"/>
      <c r="ALE632" s="263"/>
      <c r="ALF632" s="263"/>
      <c r="ALG632" s="263"/>
      <c r="ALH632" s="263"/>
      <c r="ALI632" s="263"/>
      <c r="ALJ632" s="263"/>
      <c r="ALK632" s="263"/>
      <c r="ALL632" s="263"/>
      <c r="ALM632" s="263"/>
      <c r="ALN632" s="263"/>
      <c r="ALO632" s="263"/>
      <c r="ALP632" s="263"/>
      <c r="ALQ632" s="263"/>
      <c r="ALR632" s="263"/>
      <c r="ALS632" s="263"/>
      <c r="ALT632" s="263"/>
      <c r="ALU632" s="263"/>
      <c r="ALV632" s="263"/>
      <c r="ALW632" s="263"/>
      <c r="ALX632" s="263"/>
      <c r="ALY632" s="263"/>
      <c r="ALZ632" s="263"/>
      <c r="AMA632" s="263"/>
      <c r="AMB632" s="263"/>
      <c r="AMC632" s="263"/>
      <c r="AMD632" s="263"/>
      <c r="AME632" s="263"/>
      <c r="AMF632" s="263"/>
      <c r="AMG632" s="263"/>
      <c r="AMH632" s="263"/>
      <c r="AMI632" s="263"/>
      <c r="AMJ632" s="263"/>
      <c r="AMK632" s="263"/>
      <c r="AML632" s="263"/>
      <c r="AMM632" s="263"/>
      <c r="AMN632" s="263"/>
      <c r="AMO632" s="263"/>
      <c r="AMP632" s="263"/>
      <c r="AMQ632" s="263"/>
      <c r="AMR632" s="263"/>
      <c r="AMS632" s="263"/>
      <c r="AMT632" s="263"/>
      <c r="AMU632" s="263"/>
      <c r="AMV632" s="263"/>
      <c r="AMW632" s="263"/>
      <c r="AMX632" s="263"/>
      <c r="AMY632" s="263"/>
      <c r="AMZ632" s="263"/>
      <c r="ANA632" s="263"/>
      <c r="ANB632" s="263"/>
      <c r="ANC632" s="263"/>
      <c r="AND632" s="263"/>
      <c r="ANE632" s="263"/>
      <c r="ANF632" s="263"/>
      <c r="ANG632" s="263"/>
      <c r="ANH632" s="263"/>
      <c r="ANI632" s="263"/>
      <c r="ANJ632" s="263"/>
      <c r="ANK632" s="263"/>
      <c r="ANL632" s="263"/>
      <c r="ANM632" s="263"/>
      <c r="ANN632" s="263"/>
      <c r="ANO632" s="263"/>
      <c r="ANP632" s="263"/>
      <c r="ANQ632" s="263"/>
      <c r="ANR632" s="263"/>
      <c r="ANS632" s="263"/>
      <c r="ANT632" s="263"/>
      <c r="ANU632" s="263"/>
      <c r="ANV632" s="263"/>
      <c r="ANW632" s="263"/>
      <c r="ANX632" s="263"/>
      <c r="ANY632" s="263"/>
      <c r="ANZ632" s="263"/>
      <c r="AOA632" s="263"/>
      <c r="AOB632" s="263"/>
      <c r="AOC632" s="263"/>
      <c r="AOD632" s="263"/>
      <c r="AOE632" s="263"/>
      <c r="AOF632" s="263"/>
      <c r="AOG632" s="263"/>
      <c r="AOH632" s="263"/>
      <c r="AOI632" s="263"/>
      <c r="AOJ632" s="263"/>
      <c r="AOK632" s="263"/>
      <c r="AOL632" s="263"/>
      <c r="AOM632" s="263"/>
      <c r="AON632" s="263"/>
      <c r="AOO632" s="263"/>
      <c r="AOP632" s="263"/>
      <c r="AOQ632" s="263"/>
      <c r="AOR632" s="263"/>
      <c r="AOS632" s="263"/>
      <c r="AOT632" s="263"/>
      <c r="AOU632" s="263"/>
    </row>
    <row r="633" spans="1:1087" s="264" customFormat="1">
      <c r="A633" s="332"/>
      <c r="B633" s="328"/>
      <c r="C633" s="292"/>
      <c r="D633" s="292"/>
      <c r="E633" s="292"/>
      <c r="F633" s="333"/>
      <c r="G633" s="334"/>
      <c r="H633" s="334"/>
      <c r="I633" s="335"/>
      <c r="J633" s="292"/>
      <c r="K633" s="336"/>
      <c r="L633" s="292"/>
      <c r="N633" s="263"/>
      <c r="O633" s="263"/>
      <c r="P633" s="263"/>
      <c r="Q633" s="263"/>
      <c r="R633" s="263"/>
      <c r="S633" s="263"/>
      <c r="T633" s="263"/>
      <c r="U633" s="263"/>
      <c r="V633" s="263"/>
      <c r="W633" s="263"/>
      <c r="X633" s="263"/>
      <c r="Y633" s="263"/>
      <c r="Z633" s="263"/>
      <c r="AA633" s="263"/>
      <c r="AB633" s="263"/>
      <c r="AC633" s="263"/>
      <c r="AD633" s="263"/>
      <c r="AE633" s="263"/>
      <c r="AF633" s="263"/>
      <c r="AG633" s="263"/>
      <c r="AH633" s="263"/>
      <c r="AI633" s="263"/>
      <c r="AJ633" s="263"/>
      <c r="AK633" s="263"/>
      <c r="AL633" s="263"/>
      <c r="AM633" s="263"/>
      <c r="AN633" s="263"/>
      <c r="AO633" s="263"/>
      <c r="AP633" s="263"/>
      <c r="AQ633" s="263"/>
      <c r="AR633" s="263"/>
      <c r="AS633" s="263"/>
      <c r="AT633" s="263"/>
      <c r="AU633" s="263"/>
      <c r="AV633" s="263"/>
      <c r="AW633" s="263"/>
      <c r="AX633" s="263"/>
      <c r="AY633" s="263"/>
      <c r="AZ633" s="263"/>
      <c r="BA633" s="263"/>
      <c r="BB633" s="263"/>
      <c r="BC633" s="263"/>
      <c r="BD633" s="263"/>
      <c r="BE633" s="263"/>
      <c r="BF633" s="263"/>
      <c r="BG633" s="263"/>
      <c r="BH633" s="263"/>
      <c r="BI633" s="263"/>
      <c r="BJ633" s="263"/>
      <c r="BK633" s="263"/>
      <c r="BL633" s="263"/>
      <c r="BM633" s="263"/>
      <c r="BN633" s="263"/>
      <c r="BO633" s="263"/>
      <c r="BP633" s="263"/>
      <c r="BQ633" s="263"/>
      <c r="BR633" s="263"/>
      <c r="BS633" s="263"/>
      <c r="BT633" s="263"/>
      <c r="BU633" s="263"/>
      <c r="BV633" s="263"/>
      <c r="BW633" s="263"/>
      <c r="BX633" s="263"/>
      <c r="BY633" s="263"/>
      <c r="BZ633" s="263"/>
      <c r="CA633" s="263"/>
      <c r="CB633" s="263"/>
      <c r="CC633" s="263"/>
      <c r="CD633" s="263"/>
      <c r="CE633" s="263"/>
      <c r="CF633" s="263"/>
      <c r="CG633" s="263"/>
      <c r="CH633" s="263"/>
      <c r="CI633" s="263"/>
      <c r="CJ633" s="263"/>
      <c r="CK633" s="263"/>
      <c r="CL633" s="263"/>
      <c r="CM633" s="263"/>
      <c r="CN633" s="263"/>
      <c r="CO633" s="263"/>
      <c r="CP633" s="263"/>
      <c r="CQ633" s="263"/>
      <c r="CR633" s="263"/>
      <c r="CS633" s="263"/>
      <c r="CT633" s="263"/>
      <c r="CU633" s="263"/>
      <c r="CV633" s="263"/>
      <c r="CW633" s="263"/>
      <c r="CX633" s="263"/>
      <c r="CY633" s="263"/>
      <c r="CZ633" s="263"/>
      <c r="DA633" s="263"/>
      <c r="DB633" s="263"/>
      <c r="DC633" s="263"/>
      <c r="DD633" s="263"/>
      <c r="DE633" s="263"/>
      <c r="DF633" s="263"/>
      <c r="DG633" s="263"/>
      <c r="DH633" s="263"/>
      <c r="DI633" s="263"/>
      <c r="DJ633" s="263"/>
      <c r="DK633" s="263"/>
      <c r="DL633" s="263"/>
      <c r="DM633" s="263"/>
      <c r="DN633" s="263"/>
      <c r="DO633" s="263"/>
      <c r="DP633" s="263"/>
      <c r="DQ633" s="263"/>
      <c r="DR633" s="263"/>
      <c r="DS633" s="263"/>
      <c r="DT633" s="263"/>
      <c r="DU633" s="263"/>
      <c r="DV633" s="263"/>
      <c r="DW633" s="263"/>
      <c r="DX633" s="263"/>
      <c r="DY633" s="263"/>
      <c r="DZ633" s="263"/>
      <c r="EA633" s="263"/>
      <c r="EB633" s="263"/>
      <c r="EC633" s="263"/>
      <c r="ED633" s="263"/>
      <c r="EE633" s="263"/>
      <c r="EF633" s="263"/>
      <c r="EG633" s="263"/>
      <c r="EH633" s="263"/>
      <c r="EI633" s="263"/>
      <c r="EJ633" s="263"/>
      <c r="EK633" s="263"/>
      <c r="EL633" s="263"/>
      <c r="EM633" s="263"/>
      <c r="EN633" s="263"/>
      <c r="EO633" s="263"/>
      <c r="EP633" s="263"/>
      <c r="EQ633" s="263"/>
      <c r="ER633" s="263"/>
      <c r="ES633" s="263"/>
      <c r="ET633" s="263"/>
      <c r="EU633" s="263"/>
      <c r="EV633" s="263"/>
      <c r="EW633" s="263"/>
      <c r="EX633" s="263"/>
      <c r="EY633" s="263"/>
      <c r="EZ633" s="263"/>
      <c r="FA633" s="263"/>
      <c r="FB633" s="263"/>
      <c r="FC633" s="263"/>
      <c r="FD633" s="263"/>
      <c r="FE633" s="263"/>
      <c r="FF633" s="263"/>
      <c r="FG633" s="263"/>
      <c r="FH633" s="263"/>
      <c r="FI633" s="263"/>
      <c r="FJ633" s="263"/>
      <c r="FK633" s="263"/>
      <c r="FL633" s="263"/>
      <c r="FM633" s="263"/>
      <c r="FN633" s="263"/>
      <c r="FO633" s="263"/>
      <c r="FP633" s="263"/>
      <c r="FQ633" s="263"/>
      <c r="FR633" s="263"/>
      <c r="FS633" s="263"/>
      <c r="FT633" s="263"/>
      <c r="FU633" s="263"/>
      <c r="FV633" s="263"/>
      <c r="FW633" s="263"/>
      <c r="FX633" s="263"/>
      <c r="FY633" s="263"/>
      <c r="FZ633" s="263"/>
      <c r="GA633" s="263"/>
      <c r="GB633" s="263"/>
      <c r="GC633" s="263"/>
      <c r="GD633" s="263"/>
      <c r="GE633" s="263"/>
      <c r="GF633" s="263"/>
      <c r="GG633" s="263"/>
      <c r="GH633" s="263"/>
      <c r="GI633" s="263"/>
      <c r="GJ633" s="263"/>
      <c r="GK633" s="263"/>
      <c r="GL633" s="263"/>
      <c r="GM633" s="263"/>
      <c r="GN633" s="263"/>
      <c r="GO633" s="263"/>
      <c r="GP633" s="263"/>
      <c r="GQ633" s="263"/>
      <c r="GR633" s="263"/>
      <c r="GS633" s="263"/>
      <c r="GT633" s="263"/>
      <c r="GU633" s="263"/>
      <c r="GV633" s="263"/>
      <c r="GW633" s="263"/>
      <c r="GX633" s="263"/>
      <c r="GY633" s="263"/>
      <c r="GZ633" s="263"/>
      <c r="HA633" s="263"/>
      <c r="HB633" s="263"/>
      <c r="HC633" s="263"/>
      <c r="HD633" s="263"/>
      <c r="HE633" s="263"/>
      <c r="HF633" s="263"/>
      <c r="HG633" s="263"/>
      <c r="HH633" s="263"/>
      <c r="HI633" s="263"/>
      <c r="HJ633" s="263"/>
      <c r="HK633" s="263"/>
      <c r="HL633" s="263"/>
      <c r="HM633" s="263"/>
      <c r="HN633" s="263"/>
      <c r="HO633" s="263"/>
      <c r="HP633" s="263"/>
      <c r="HQ633" s="263"/>
      <c r="HR633" s="263"/>
      <c r="HS633" s="263"/>
      <c r="HT633" s="263"/>
      <c r="HU633" s="263"/>
      <c r="HV633" s="263"/>
      <c r="HW633" s="263"/>
      <c r="HX633" s="263"/>
      <c r="HY633" s="263"/>
      <c r="HZ633" s="263"/>
      <c r="IA633" s="263"/>
      <c r="IB633" s="263"/>
      <c r="IC633" s="263"/>
      <c r="ID633" s="263"/>
      <c r="IE633" s="263"/>
      <c r="IF633" s="263"/>
      <c r="IG633" s="263"/>
      <c r="IH633" s="263"/>
      <c r="II633" s="263"/>
      <c r="IJ633" s="263"/>
      <c r="IK633" s="263"/>
      <c r="IL633" s="263"/>
      <c r="IM633" s="263"/>
      <c r="IN633" s="263"/>
      <c r="IO633" s="263"/>
      <c r="IP633" s="263"/>
      <c r="IQ633" s="263"/>
      <c r="IR633" s="263"/>
      <c r="IS633" s="263"/>
      <c r="IT633" s="263"/>
      <c r="IU633" s="263"/>
      <c r="IV633" s="263"/>
      <c r="IW633" s="263"/>
      <c r="IX633" s="263"/>
      <c r="IY633" s="263"/>
      <c r="IZ633" s="263"/>
      <c r="JA633" s="263"/>
      <c r="JB633" s="263"/>
      <c r="JC633" s="263"/>
      <c r="JD633" s="263"/>
      <c r="JE633" s="263"/>
      <c r="JF633" s="263"/>
      <c r="JG633" s="263"/>
      <c r="JH633" s="263"/>
      <c r="JI633" s="263"/>
      <c r="JJ633" s="263"/>
      <c r="JK633" s="263"/>
      <c r="JL633" s="263"/>
      <c r="JM633" s="263"/>
      <c r="JN633" s="263"/>
      <c r="JO633" s="263"/>
      <c r="JP633" s="263"/>
      <c r="JQ633" s="263"/>
      <c r="JR633" s="263"/>
      <c r="JS633" s="263"/>
      <c r="JT633" s="263"/>
      <c r="JU633" s="263"/>
      <c r="JV633" s="263"/>
      <c r="JW633" s="263"/>
      <c r="JX633" s="263"/>
      <c r="JY633" s="263"/>
      <c r="JZ633" s="263"/>
      <c r="KA633" s="263"/>
      <c r="KB633" s="263"/>
      <c r="KC633" s="263"/>
      <c r="KD633" s="263"/>
      <c r="KE633" s="263"/>
      <c r="KF633" s="263"/>
      <c r="KG633" s="263"/>
      <c r="KH633" s="263"/>
      <c r="KI633" s="263"/>
      <c r="KJ633" s="263"/>
      <c r="KK633" s="263"/>
      <c r="KL633" s="263"/>
      <c r="KM633" s="263"/>
      <c r="KN633" s="263"/>
      <c r="KO633" s="263"/>
      <c r="KP633" s="263"/>
      <c r="KQ633" s="263"/>
      <c r="KR633" s="263"/>
      <c r="KS633" s="263"/>
      <c r="KT633" s="263"/>
      <c r="KU633" s="263"/>
      <c r="KV633" s="263"/>
      <c r="KW633" s="263"/>
      <c r="KX633" s="263"/>
      <c r="KY633" s="263"/>
      <c r="KZ633" s="263"/>
      <c r="LA633" s="263"/>
      <c r="LB633" s="263"/>
      <c r="LC633" s="263"/>
      <c r="LD633" s="263"/>
      <c r="LE633" s="263"/>
      <c r="LF633" s="263"/>
      <c r="LG633" s="263"/>
      <c r="LH633" s="263"/>
      <c r="LI633" s="263"/>
      <c r="LJ633" s="263"/>
      <c r="LK633" s="263"/>
      <c r="LL633" s="263"/>
      <c r="LM633" s="263"/>
      <c r="LN633" s="263"/>
      <c r="LO633" s="263"/>
      <c r="LP633" s="263"/>
      <c r="LQ633" s="263"/>
      <c r="LR633" s="263"/>
      <c r="LS633" s="263"/>
      <c r="LT633" s="263"/>
      <c r="LU633" s="263"/>
      <c r="LV633" s="263"/>
      <c r="LW633" s="263"/>
      <c r="LX633" s="263"/>
      <c r="LY633" s="263"/>
      <c r="LZ633" s="263"/>
      <c r="MA633" s="263"/>
      <c r="MB633" s="263"/>
      <c r="MC633" s="263"/>
      <c r="MD633" s="263"/>
      <c r="ME633" s="263"/>
      <c r="MF633" s="263"/>
      <c r="MG633" s="263"/>
      <c r="MH633" s="263"/>
      <c r="MI633" s="263"/>
      <c r="MJ633" s="263"/>
      <c r="MK633" s="263"/>
      <c r="ML633" s="263"/>
      <c r="MM633" s="263"/>
      <c r="MN633" s="263"/>
      <c r="MO633" s="263"/>
      <c r="MP633" s="263"/>
      <c r="MQ633" s="263"/>
      <c r="MR633" s="263"/>
      <c r="MS633" s="263"/>
      <c r="MT633" s="263"/>
      <c r="MU633" s="263"/>
      <c r="MV633" s="263"/>
      <c r="MW633" s="263"/>
      <c r="MX633" s="263"/>
      <c r="MY633" s="263"/>
      <c r="MZ633" s="263"/>
      <c r="NA633" s="263"/>
      <c r="NB633" s="263"/>
      <c r="NC633" s="263"/>
      <c r="ND633" s="263"/>
      <c r="NE633" s="263"/>
      <c r="NF633" s="263"/>
      <c r="NG633" s="263"/>
      <c r="NH633" s="263"/>
      <c r="NI633" s="263"/>
      <c r="NJ633" s="263"/>
      <c r="NK633" s="263"/>
      <c r="NL633" s="263"/>
      <c r="NM633" s="263"/>
      <c r="NN633" s="263"/>
      <c r="NO633" s="263"/>
      <c r="NP633" s="263"/>
      <c r="NQ633" s="263"/>
      <c r="NR633" s="263"/>
      <c r="NS633" s="263"/>
      <c r="NT633" s="263"/>
      <c r="NU633" s="263"/>
      <c r="NV633" s="263"/>
      <c r="NW633" s="263"/>
      <c r="NX633" s="263"/>
      <c r="NY633" s="263"/>
      <c r="NZ633" s="263"/>
      <c r="OA633" s="263"/>
      <c r="OB633" s="263"/>
      <c r="OC633" s="263"/>
      <c r="OD633" s="263"/>
      <c r="OE633" s="263"/>
      <c r="OF633" s="263"/>
      <c r="OG633" s="263"/>
      <c r="OH633" s="263"/>
      <c r="OI633" s="263"/>
      <c r="OJ633" s="263"/>
      <c r="OK633" s="263"/>
      <c r="OL633" s="263"/>
      <c r="OM633" s="263"/>
      <c r="ON633" s="263"/>
      <c r="OO633" s="263"/>
      <c r="OP633" s="263"/>
      <c r="OQ633" s="263"/>
      <c r="OR633" s="263"/>
      <c r="OS633" s="263"/>
      <c r="OT633" s="263"/>
      <c r="OU633" s="263"/>
      <c r="OV633" s="263"/>
      <c r="OW633" s="263"/>
      <c r="OX633" s="263"/>
      <c r="OY633" s="263"/>
      <c r="OZ633" s="263"/>
      <c r="PA633" s="263"/>
      <c r="PB633" s="263"/>
      <c r="PC633" s="263"/>
      <c r="PD633" s="263"/>
      <c r="PE633" s="263"/>
      <c r="PF633" s="263"/>
      <c r="PG633" s="263"/>
      <c r="PH633" s="263"/>
      <c r="PI633" s="263"/>
      <c r="PJ633" s="263"/>
      <c r="PK633" s="263"/>
      <c r="PL633" s="263"/>
      <c r="PM633" s="263"/>
      <c r="PN633" s="263"/>
      <c r="PO633" s="263"/>
      <c r="PP633" s="263"/>
      <c r="PQ633" s="263"/>
      <c r="PR633" s="263"/>
      <c r="PS633" s="263"/>
      <c r="PT633" s="263"/>
      <c r="PU633" s="263"/>
      <c r="PV633" s="263"/>
      <c r="PW633" s="263"/>
      <c r="PX633" s="263"/>
      <c r="PY633" s="263"/>
      <c r="PZ633" s="263"/>
      <c r="QA633" s="263"/>
      <c r="QB633" s="263"/>
      <c r="QC633" s="263"/>
      <c r="QD633" s="263"/>
      <c r="QE633" s="263"/>
      <c r="QF633" s="263"/>
      <c r="QG633" s="263"/>
      <c r="QH633" s="263"/>
      <c r="QI633" s="263"/>
      <c r="QJ633" s="263"/>
      <c r="QK633" s="263"/>
      <c r="QL633" s="263"/>
      <c r="QM633" s="263"/>
      <c r="QN633" s="263"/>
      <c r="QO633" s="263"/>
      <c r="QP633" s="263"/>
      <c r="QQ633" s="263"/>
      <c r="QR633" s="263"/>
      <c r="QS633" s="263"/>
      <c r="QT633" s="263"/>
      <c r="QU633" s="263"/>
      <c r="QV633" s="263"/>
      <c r="QW633" s="263"/>
      <c r="QX633" s="263"/>
      <c r="QY633" s="263"/>
      <c r="QZ633" s="263"/>
      <c r="RA633" s="263"/>
      <c r="RB633" s="263"/>
      <c r="RC633" s="263"/>
      <c r="RD633" s="263"/>
      <c r="RE633" s="263"/>
      <c r="RF633" s="263"/>
      <c r="RG633" s="263"/>
      <c r="RH633" s="263"/>
      <c r="RI633" s="263"/>
      <c r="RJ633" s="263"/>
      <c r="RK633" s="263"/>
      <c r="RL633" s="263"/>
      <c r="RM633" s="263"/>
      <c r="RN633" s="263"/>
      <c r="RO633" s="263"/>
      <c r="RP633" s="263"/>
      <c r="RQ633" s="263"/>
      <c r="RR633" s="263"/>
      <c r="RS633" s="263"/>
      <c r="RT633" s="263"/>
      <c r="RU633" s="263"/>
      <c r="RV633" s="263"/>
      <c r="RW633" s="263"/>
      <c r="RX633" s="263"/>
      <c r="RY633" s="263"/>
      <c r="RZ633" s="263"/>
      <c r="SA633" s="263"/>
      <c r="SB633" s="263"/>
      <c r="SC633" s="263"/>
      <c r="SD633" s="263"/>
      <c r="SE633" s="263"/>
      <c r="SF633" s="263"/>
      <c r="SG633" s="263"/>
      <c r="SH633" s="263"/>
      <c r="SI633" s="263"/>
      <c r="SJ633" s="263"/>
      <c r="SK633" s="263"/>
      <c r="SL633" s="263"/>
      <c r="SM633" s="263"/>
      <c r="SN633" s="263"/>
      <c r="SO633" s="263"/>
      <c r="SP633" s="263"/>
      <c r="SQ633" s="263"/>
      <c r="SR633" s="263"/>
      <c r="SS633" s="263"/>
      <c r="ST633" s="263"/>
      <c r="SU633" s="263"/>
      <c r="SV633" s="263"/>
      <c r="SW633" s="263"/>
      <c r="SX633" s="263"/>
      <c r="SY633" s="263"/>
      <c r="SZ633" s="263"/>
      <c r="TA633" s="263"/>
      <c r="TB633" s="263"/>
      <c r="TC633" s="263"/>
      <c r="TD633" s="263"/>
      <c r="TE633" s="263"/>
      <c r="TF633" s="263"/>
      <c r="TG633" s="263"/>
      <c r="TH633" s="263"/>
      <c r="TI633" s="263"/>
      <c r="TJ633" s="263"/>
      <c r="TK633" s="263"/>
      <c r="TL633" s="263"/>
      <c r="TM633" s="263"/>
      <c r="TN633" s="263"/>
      <c r="TO633" s="263"/>
      <c r="TP633" s="263"/>
      <c r="TQ633" s="263"/>
      <c r="TR633" s="263"/>
      <c r="TS633" s="263"/>
      <c r="TT633" s="263"/>
      <c r="TU633" s="263"/>
      <c r="TV633" s="263"/>
      <c r="TW633" s="263"/>
      <c r="TX633" s="263"/>
      <c r="TY633" s="263"/>
      <c r="TZ633" s="263"/>
      <c r="UA633" s="263"/>
      <c r="UB633" s="263"/>
      <c r="UC633" s="263"/>
      <c r="UD633" s="263"/>
      <c r="UE633" s="263"/>
      <c r="UF633" s="263"/>
      <c r="UG633" s="263"/>
      <c r="UH633" s="263"/>
      <c r="UI633" s="263"/>
      <c r="UJ633" s="263"/>
      <c r="UK633" s="263"/>
      <c r="UL633" s="263"/>
      <c r="UM633" s="263"/>
      <c r="UN633" s="263"/>
      <c r="UO633" s="263"/>
      <c r="UP633" s="263"/>
      <c r="UQ633" s="263"/>
      <c r="UR633" s="263"/>
      <c r="US633" s="263"/>
      <c r="UT633" s="263"/>
      <c r="UU633" s="263"/>
      <c r="UV633" s="263"/>
      <c r="UW633" s="263"/>
      <c r="UX633" s="263"/>
      <c r="UY633" s="263"/>
      <c r="UZ633" s="263"/>
      <c r="VA633" s="263"/>
      <c r="VB633" s="263"/>
      <c r="VC633" s="263"/>
      <c r="VD633" s="263"/>
      <c r="VE633" s="263"/>
      <c r="VF633" s="263"/>
      <c r="VG633" s="263"/>
      <c r="VH633" s="263"/>
      <c r="VI633" s="263"/>
      <c r="VJ633" s="263"/>
      <c r="VK633" s="263"/>
      <c r="VL633" s="263"/>
      <c r="VM633" s="263"/>
      <c r="VN633" s="263"/>
      <c r="VO633" s="263"/>
      <c r="VP633" s="263"/>
      <c r="VQ633" s="263"/>
      <c r="VR633" s="263"/>
      <c r="VS633" s="263"/>
      <c r="VT633" s="263"/>
      <c r="VU633" s="263"/>
      <c r="VV633" s="263"/>
      <c r="VW633" s="263"/>
      <c r="VX633" s="263"/>
      <c r="VY633" s="263"/>
      <c r="VZ633" s="263"/>
      <c r="WA633" s="263"/>
      <c r="WB633" s="263"/>
      <c r="WC633" s="263"/>
      <c r="WD633" s="263"/>
      <c r="WE633" s="263"/>
      <c r="WF633" s="263"/>
      <c r="WG633" s="263"/>
      <c r="WH633" s="263"/>
      <c r="WI633" s="263"/>
      <c r="WJ633" s="263"/>
      <c r="WK633" s="263"/>
      <c r="WL633" s="263"/>
      <c r="WM633" s="263"/>
      <c r="WN633" s="263"/>
      <c r="WO633" s="263"/>
      <c r="WP633" s="263"/>
      <c r="WQ633" s="263"/>
      <c r="WR633" s="263"/>
      <c r="WS633" s="263"/>
      <c r="WT633" s="263"/>
      <c r="WU633" s="263"/>
      <c r="WV633" s="263"/>
      <c r="WW633" s="263"/>
      <c r="WX633" s="263"/>
      <c r="WY633" s="263"/>
      <c r="WZ633" s="263"/>
      <c r="XA633" s="263"/>
      <c r="XB633" s="263"/>
      <c r="XC633" s="263"/>
      <c r="XD633" s="263"/>
      <c r="XE633" s="263"/>
      <c r="XF633" s="263"/>
      <c r="XG633" s="263"/>
      <c r="XH633" s="263"/>
      <c r="XI633" s="263"/>
      <c r="XJ633" s="263"/>
      <c r="XK633" s="263"/>
      <c r="XL633" s="263"/>
      <c r="XM633" s="263"/>
      <c r="XN633" s="263"/>
      <c r="XO633" s="263"/>
      <c r="XP633" s="263"/>
      <c r="XQ633" s="263"/>
      <c r="XR633" s="263"/>
      <c r="XS633" s="263"/>
      <c r="XT633" s="263"/>
      <c r="XU633" s="263"/>
      <c r="XV633" s="263"/>
      <c r="XW633" s="263"/>
      <c r="XX633" s="263"/>
      <c r="XY633" s="263"/>
      <c r="XZ633" s="263"/>
      <c r="YA633" s="263"/>
      <c r="YB633" s="263"/>
      <c r="YC633" s="263"/>
      <c r="YD633" s="263"/>
      <c r="YE633" s="263"/>
      <c r="YF633" s="263"/>
      <c r="YG633" s="263"/>
      <c r="YH633" s="263"/>
      <c r="YI633" s="263"/>
      <c r="YJ633" s="263"/>
      <c r="YK633" s="263"/>
      <c r="YL633" s="263"/>
      <c r="YM633" s="263"/>
      <c r="YN633" s="263"/>
      <c r="YO633" s="263"/>
      <c r="YP633" s="263"/>
      <c r="YQ633" s="263"/>
      <c r="YR633" s="263"/>
      <c r="YS633" s="263"/>
      <c r="YT633" s="263"/>
      <c r="YU633" s="263"/>
      <c r="YV633" s="263"/>
      <c r="YW633" s="263"/>
      <c r="YX633" s="263"/>
      <c r="YY633" s="263"/>
      <c r="YZ633" s="263"/>
      <c r="ZA633" s="263"/>
      <c r="ZB633" s="263"/>
      <c r="ZC633" s="263"/>
      <c r="ZD633" s="263"/>
      <c r="ZE633" s="263"/>
      <c r="ZF633" s="263"/>
      <c r="ZG633" s="263"/>
      <c r="ZH633" s="263"/>
      <c r="ZI633" s="263"/>
      <c r="ZJ633" s="263"/>
      <c r="ZK633" s="263"/>
      <c r="ZL633" s="263"/>
      <c r="ZM633" s="263"/>
      <c r="ZN633" s="263"/>
      <c r="ZO633" s="263"/>
      <c r="ZP633" s="263"/>
      <c r="ZQ633" s="263"/>
      <c r="ZR633" s="263"/>
      <c r="ZS633" s="263"/>
      <c r="ZT633" s="263"/>
      <c r="ZU633" s="263"/>
      <c r="ZV633" s="263"/>
      <c r="ZW633" s="263"/>
      <c r="ZX633" s="263"/>
      <c r="ZY633" s="263"/>
      <c r="ZZ633" s="263"/>
      <c r="AAA633" s="263"/>
      <c r="AAB633" s="263"/>
      <c r="AAC633" s="263"/>
      <c r="AAD633" s="263"/>
      <c r="AAE633" s="263"/>
      <c r="AAF633" s="263"/>
      <c r="AAG633" s="263"/>
      <c r="AAH633" s="263"/>
      <c r="AAI633" s="263"/>
      <c r="AAJ633" s="263"/>
      <c r="AAK633" s="263"/>
      <c r="AAL633" s="263"/>
      <c r="AAM633" s="263"/>
      <c r="AAN633" s="263"/>
      <c r="AAO633" s="263"/>
      <c r="AAP633" s="263"/>
      <c r="AAQ633" s="263"/>
      <c r="AAR633" s="263"/>
      <c r="AAS633" s="263"/>
      <c r="AAT633" s="263"/>
      <c r="AAU633" s="263"/>
      <c r="AAV633" s="263"/>
      <c r="AAW633" s="263"/>
      <c r="AAX633" s="263"/>
      <c r="AAY633" s="263"/>
      <c r="AAZ633" s="263"/>
      <c r="ABA633" s="263"/>
      <c r="ABB633" s="263"/>
      <c r="ABC633" s="263"/>
      <c r="ABD633" s="263"/>
      <c r="ABE633" s="263"/>
      <c r="ABF633" s="263"/>
      <c r="ABG633" s="263"/>
      <c r="ABH633" s="263"/>
      <c r="ABI633" s="263"/>
      <c r="ABJ633" s="263"/>
      <c r="ABK633" s="263"/>
      <c r="ABL633" s="263"/>
      <c r="ABM633" s="263"/>
      <c r="ABN633" s="263"/>
      <c r="ABO633" s="263"/>
      <c r="ABP633" s="263"/>
      <c r="ABQ633" s="263"/>
      <c r="ABR633" s="263"/>
      <c r="ABS633" s="263"/>
      <c r="ABT633" s="263"/>
      <c r="ABU633" s="263"/>
      <c r="ABV633" s="263"/>
      <c r="ABW633" s="263"/>
      <c r="ABX633" s="263"/>
      <c r="ABY633" s="263"/>
      <c r="ABZ633" s="263"/>
      <c r="ACA633" s="263"/>
      <c r="ACB633" s="263"/>
      <c r="ACC633" s="263"/>
      <c r="ACD633" s="263"/>
      <c r="ACE633" s="263"/>
      <c r="ACF633" s="263"/>
      <c r="ACG633" s="263"/>
      <c r="ACH633" s="263"/>
      <c r="ACI633" s="263"/>
      <c r="ACJ633" s="263"/>
      <c r="ACK633" s="263"/>
      <c r="ACL633" s="263"/>
      <c r="ACM633" s="263"/>
      <c r="ACN633" s="263"/>
      <c r="ACO633" s="263"/>
      <c r="ACP633" s="263"/>
      <c r="ACQ633" s="263"/>
      <c r="ACR633" s="263"/>
      <c r="ACS633" s="263"/>
      <c r="ACT633" s="263"/>
      <c r="ACU633" s="263"/>
      <c r="ACV633" s="263"/>
      <c r="ACW633" s="263"/>
      <c r="ACX633" s="263"/>
      <c r="ACY633" s="263"/>
      <c r="ACZ633" s="263"/>
      <c r="ADA633" s="263"/>
      <c r="ADB633" s="263"/>
      <c r="ADC633" s="263"/>
      <c r="ADD633" s="263"/>
      <c r="ADE633" s="263"/>
      <c r="ADF633" s="263"/>
      <c r="ADG633" s="263"/>
      <c r="ADH633" s="263"/>
      <c r="ADI633" s="263"/>
      <c r="ADJ633" s="263"/>
      <c r="ADK633" s="263"/>
      <c r="ADL633" s="263"/>
      <c r="ADM633" s="263"/>
      <c r="ADN633" s="263"/>
      <c r="ADO633" s="263"/>
      <c r="ADP633" s="263"/>
      <c r="ADQ633" s="263"/>
      <c r="ADR633" s="263"/>
      <c r="ADS633" s="263"/>
      <c r="ADT633" s="263"/>
      <c r="ADU633" s="263"/>
      <c r="ADV633" s="263"/>
      <c r="ADW633" s="263"/>
      <c r="ADX633" s="263"/>
      <c r="ADY633" s="263"/>
      <c r="ADZ633" s="263"/>
      <c r="AEA633" s="263"/>
      <c r="AEB633" s="263"/>
      <c r="AEC633" s="263"/>
      <c r="AED633" s="263"/>
      <c r="AEE633" s="263"/>
      <c r="AEF633" s="263"/>
      <c r="AEG633" s="263"/>
      <c r="AEH633" s="263"/>
      <c r="AEI633" s="263"/>
      <c r="AEJ633" s="263"/>
      <c r="AEK633" s="263"/>
      <c r="AEL633" s="263"/>
      <c r="AEM633" s="263"/>
      <c r="AEN633" s="263"/>
      <c r="AEO633" s="263"/>
      <c r="AEP633" s="263"/>
      <c r="AEQ633" s="263"/>
      <c r="AER633" s="263"/>
      <c r="AES633" s="263"/>
      <c r="AET633" s="263"/>
      <c r="AEU633" s="263"/>
      <c r="AEV633" s="263"/>
      <c r="AEW633" s="263"/>
      <c r="AEX633" s="263"/>
      <c r="AEY633" s="263"/>
      <c r="AEZ633" s="263"/>
      <c r="AFA633" s="263"/>
      <c r="AFB633" s="263"/>
      <c r="AFC633" s="263"/>
      <c r="AFD633" s="263"/>
      <c r="AFE633" s="263"/>
      <c r="AFF633" s="263"/>
      <c r="AFG633" s="263"/>
      <c r="AFH633" s="263"/>
      <c r="AFI633" s="263"/>
      <c r="AFJ633" s="263"/>
      <c r="AFK633" s="263"/>
      <c r="AFL633" s="263"/>
      <c r="AFM633" s="263"/>
      <c r="AFN633" s="263"/>
      <c r="AFO633" s="263"/>
      <c r="AFP633" s="263"/>
      <c r="AFQ633" s="263"/>
      <c r="AFR633" s="263"/>
      <c r="AFS633" s="263"/>
      <c r="AFT633" s="263"/>
      <c r="AFU633" s="263"/>
      <c r="AFV633" s="263"/>
      <c r="AFW633" s="263"/>
      <c r="AFX633" s="263"/>
      <c r="AFY633" s="263"/>
      <c r="AFZ633" s="263"/>
      <c r="AGA633" s="263"/>
      <c r="AGB633" s="263"/>
      <c r="AGC633" s="263"/>
      <c r="AGD633" s="263"/>
      <c r="AGE633" s="263"/>
      <c r="AGF633" s="263"/>
      <c r="AGG633" s="263"/>
      <c r="AGH633" s="263"/>
      <c r="AGI633" s="263"/>
      <c r="AGJ633" s="263"/>
      <c r="AGK633" s="263"/>
      <c r="AGL633" s="263"/>
      <c r="AGM633" s="263"/>
      <c r="AGN633" s="263"/>
      <c r="AGO633" s="263"/>
      <c r="AGP633" s="263"/>
      <c r="AGQ633" s="263"/>
      <c r="AGR633" s="263"/>
      <c r="AGS633" s="263"/>
      <c r="AGT633" s="263"/>
      <c r="AGU633" s="263"/>
      <c r="AGV633" s="263"/>
      <c r="AGW633" s="263"/>
      <c r="AGX633" s="263"/>
      <c r="AGY633" s="263"/>
      <c r="AGZ633" s="263"/>
      <c r="AHA633" s="263"/>
      <c r="AHB633" s="263"/>
      <c r="AHC633" s="263"/>
      <c r="AHD633" s="263"/>
      <c r="AHE633" s="263"/>
      <c r="AHF633" s="263"/>
      <c r="AHG633" s="263"/>
      <c r="AHH633" s="263"/>
      <c r="AHI633" s="263"/>
      <c r="AHJ633" s="263"/>
      <c r="AHK633" s="263"/>
      <c r="AHL633" s="263"/>
      <c r="AHM633" s="263"/>
      <c r="AHN633" s="263"/>
      <c r="AHO633" s="263"/>
      <c r="AHP633" s="263"/>
      <c r="AHQ633" s="263"/>
      <c r="AHR633" s="263"/>
      <c r="AHS633" s="263"/>
      <c r="AHT633" s="263"/>
      <c r="AHU633" s="263"/>
      <c r="AHV633" s="263"/>
      <c r="AHW633" s="263"/>
      <c r="AHX633" s="263"/>
      <c r="AHY633" s="263"/>
      <c r="AHZ633" s="263"/>
      <c r="AIA633" s="263"/>
      <c r="AIB633" s="263"/>
      <c r="AIC633" s="263"/>
      <c r="AID633" s="263"/>
      <c r="AIE633" s="263"/>
      <c r="AIF633" s="263"/>
      <c r="AIG633" s="263"/>
      <c r="AIH633" s="263"/>
      <c r="AII633" s="263"/>
      <c r="AIJ633" s="263"/>
      <c r="AIK633" s="263"/>
      <c r="AIL633" s="263"/>
      <c r="AIM633" s="263"/>
      <c r="AIN633" s="263"/>
      <c r="AIO633" s="263"/>
      <c r="AIP633" s="263"/>
      <c r="AIQ633" s="263"/>
      <c r="AIR633" s="263"/>
      <c r="AIS633" s="263"/>
      <c r="AIT633" s="263"/>
      <c r="AIU633" s="263"/>
      <c r="AIV633" s="263"/>
      <c r="AIW633" s="263"/>
      <c r="AIX633" s="263"/>
      <c r="AIY633" s="263"/>
      <c r="AIZ633" s="263"/>
      <c r="AJA633" s="263"/>
      <c r="AJB633" s="263"/>
      <c r="AJC633" s="263"/>
      <c r="AJD633" s="263"/>
      <c r="AJE633" s="263"/>
      <c r="AJF633" s="263"/>
      <c r="AJG633" s="263"/>
      <c r="AJH633" s="263"/>
      <c r="AJI633" s="263"/>
      <c r="AJJ633" s="263"/>
      <c r="AJK633" s="263"/>
      <c r="AJL633" s="263"/>
      <c r="AJM633" s="263"/>
      <c r="AJN633" s="263"/>
      <c r="AJO633" s="263"/>
      <c r="AJP633" s="263"/>
      <c r="AJQ633" s="263"/>
      <c r="AJR633" s="263"/>
      <c r="AJS633" s="263"/>
      <c r="AJT633" s="263"/>
      <c r="AJU633" s="263"/>
      <c r="AJV633" s="263"/>
      <c r="AJW633" s="263"/>
      <c r="AJX633" s="263"/>
      <c r="AJY633" s="263"/>
      <c r="AJZ633" s="263"/>
      <c r="AKA633" s="263"/>
      <c r="AKB633" s="263"/>
      <c r="AKC633" s="263"/>
      <c r="AKD633" s="263"/>
      <c r="AKE633" s="263"/>
      <c r="AKF633" s="263"/>
      <c r="AKG633" s="263"/>
      <c r="AKH633" s="263"/>
      <c r="AKI633" s="263"/>
      <c r="AKJ633" s="263"/>
      <c r="AKK633" s="263"/>
      <c r="AKL633" s="263"/>
      <c r="AKM633" s="263"/>
      <c r="AKN633" s="263"/>
      <c r="AKO633" s="263"/>
      <c r="AKP633" s="263"/>
      <c r="AKQ633" s="263"/>
      <c r="AKR633" s="263"/>
      <c r="AKS633" s="263"/>
      <c r="AKT633" s="263"/>
      <c r="AKU633" s="263"/>
      <c r="AKV633" s="263"/>
      <c r="AKW633" s="263"/>
      <c r="AKX633" s="263"/>
      <c r="AKY633" s="263"/>
      <c r="AKZ633" s="263"/>
      <c r="ALA633" s="263"/>
      <c r="ALB633" s="263"/>
      <c r="ALC633" s="263"/>
      <c r="ALD633" s="263"/>
      <c r="ALE633" s="263"/>
      <c r="ALF633" s="263"/>
      <c r="ALG633" s="263"/>
      <c r="ALH633" s="263"/>
      <c r="ALI633" s="263"/>
      <c r="ALJ633" s="263"/>
      <c r="ALK633" s="263"/>
      <c r="ALL633" s="263"/>
      <c r="ALM633" s="263"/>
      <c r="ALN633" s="263"/>
      <c r="ALO633" s="263"/>
      <c r="ALP633" s="263"/>
      <c r="ALQ633" s="263"/>
      <c r="ALR633" s="263"/>
      <c r="ALS633" s="263"/>
      <c r="ALT633" s="263"/>
      <c r="ALU633" s="263"/>
      <c r="ALV633" s="263"/>
      <c r="ALW633" s="263"/>
      <c r="ALX633" s="263"/>
      <c r="ALY633" s="263"/>
      <c r="ALZ633" s="263"/>
      <c r="AMA633" s="263"/>
      <c r="AMB633" s="263"/>
      <c r="AMC633" s="263"/>
      <c r="AMD633" s="263"/>
      <c r="AME633" s="263"/>
      <c r="AMF633" s="263"/>
      <c r="AMG633" s="263"/>
      <c r="AMH633" s="263"/>
      <c r="AMI633" s="263"/>
      <c r="AMJ633" s="263"/>
      <c r="AMK633" s="263"/>
      <c r="AML633" s="263"/>
      <c r="AMM633" s="263"/>
      <c r="AMN633" s="263"/>
      <c r="AMO633" s="263"/>
      <c r="AMP633" s="263"/>
      <c r="AMQ633" s="263"/>
      <c r="AMR633" s="263"/>
      <c r="AMS633" s="263"/>
      <c r="AMT633" s="263"/>
      <c r="AMU633" s="263"/>
      <c r="AMV633" s="263"/>
      <c r="AMW633" s="263"/>
      <c r="AMX633" s="263"/>
      <c r="AMY633" s="263"/>
      <c r="AMZ633" s="263"/>
      <c r="ANA633" s="263"/>
      <c r="ANB633" s="263"/>
      <c r="ANC633" s="263"/>
      <c r="AND633" s="263"/>
      <c r="ANE633" s="263"/>
      <c r="ANF633" s="263"/>
      <c r="ANG633" s="263"/>
      <c r="ANH633" s="263"/>
      <c r="ANI633" s="263"/>
      <c r="ANJ633" s="263"/>
      <c r="ANK633" s="263"/>
      <c r="ANL633" s="263"/>
      <c r="ANM633" s="263"/>
      <c r="ANN633" s="263"/>
      <c r="ANO633" s="263"/>
      <c r="ANP633" s="263"/>
      <c r="ANQ633" s="263"/>
      <c r="ANR633" s="263"/>
      <c r="ANS633" s="263"/>
      <c r="ANT633" s="263"/>
      <c r="ANU633" s="263"/>
      <c r="ANV633" s="263"/>
      <c r="ANW633" s="263"/>
      <c r="ANX633" s="263"/>
      <c r="ANY633" s="263"/>
      <c r="ANZ633" s="263"/>
      <c r="AOA633" s="263"/>
      <c r="AOB633" s="263"/>
      <c r="AOC633" s="263"/>
      <c r="AOD633" s="263"/>
      <c r="AOE633" s="263"/>
      <c r="AOF633" s="263"/>
      <c r="AOG633" s="263"/>
      <c r="AOH633" s="263"/>
      <c r="AOI633" s="263"/>
      <c r="AOJ633" s="263"/>
      <c r="AOK633" s="263"/>
      <c r="AOL633" s="263"/>
      <c r="AOM633" s="263"/>
      <c r="AON633" s="263"/>
      <c r="AOO633" s="263"/>
      <c r="AOP633" s="263"/>
      <c r="AOQ633" s="263"/>
      <c r="AOR633" s="263"/>
      <c r="AOS633" s="263"/>
      <c r="AOT633" s="263"/>
      <c r="AOU633" s="263"/>
    </row>
    <row r="634" spans="1:1087" s="264" customFormat="1">
      <c r="A634" s="332"/>
      <c r="B634" s="328"/>
      <c r="C634" s="292"/>
      <c r="D634" s="292"/>
      <c r="E634" s="292"/>
      <c r="F634" s="333"/>
      <c r="G634" s="334"/>
      <c r="H634" s="334"/>
      <c r="I634" s="335"/>
      <c r="J634" s="292"/>
      <c r="K634" s="336"/>
      <c r="L634" s="292"/>
      <c r="N634" s="263"/>
      <c r="O634" s="263"/>
      <c r="P634" s="263"/>
      <c r="Q634" s="263"/>
      <c r="R634" s="263"/>
      <c r="S634" s="263"/>
      <c r="T634" s="263"/>
      <c r="U634" s="263"/>
      <c r="V634" s="263"/>
      <c r="W634" s="263"/>
      <c r="X634" s="263"/>
      <c r="Y634" s="263"/>
      <c r="Z634" s="263"/>
      <c r="AA634" s="263"/>
      <c r="AB634" s="263"/>
      <c r="AC634" s="263"/>
      <c r="AD634" s="263"/>
      <c r="AE634" s="263"/>
      <c r="AF634" s="263"/>
      <c r="AG634" s="263"/>
      <c r="AH634" s="263"/>
      <c r="AI634" s="263"/>
      <c r="AJ634" s="263"/>
      <c r="AK634" s="263"/>
      <c r="AL634" s="263"/>
      <c r="AM634" s="263"/>
      <c r="AN634" s="263"/>
      <c r="AO634" s="263"/>
      <c r="AP634" s="263"/>
      <c r="AQ634" s="263"/>
      <c r="AR634" s="263"/>
      <c r="AS634" s="263"/>
      <c r="AT634" s="263"/>
      <c r="AU634" s="263"/>
      <c r="AV634" s="263"/>
      <c r="AW634" s="263"/>
      <c r="AX634" s="263"/>
      <c r="AY634" s="263"/>
      <c r="AZ634" s="263"/>
      <c r="BA634" s="263"/>
      <c r="BB634" s="263"/>
      <c r="BC634" s="263"/>
      <c r="BD634" s="263"/>
      <c r="BE634" s="263"/>
      <c r="BF634" s="263"/>
      <c r="BG634" s="263"/>
      <c r="BH634" s="263"/>
      <c r="BI634" s="263"/>
      <c r="BJ634" s="263"/>
      <c r="BK634" s="263"/>
      <c r="BL634" s="263"/>
      <c r="BM634" s="263"/>
      <c r="BN634" s="263"/>
      <c r="BO634" s="263"/>
      <c r="BP634" s="263"/>
      <c r="BQ634" s="263"/>
      <c r="BR634" s="263"/>
      <c r="BS634" s="263"/>
      <c r="BT634" s="263"/>
      <c r="BU634" s="263"/>
      <c r="BV634" s="263"/>
      <c r="BW634" s="263"/>
      <c r="BX634" s="263"/>
      <c r="BY634" s="263"/>
      <c r="BZ634" s="263"/>
      <c r="CA634" s="263"/>
      <c r="CB634" s="263"/>
      <c r="CC634" s="263"/>
      <c r="CD634" s="263"/>
      <c r="CE634" s="263"/>
      <c r="CF634" s="263"/>
      <c r="CG634" s="263"/>
      <c r="CH634" s="263"/>
      <c r="CI634" s="263"/>
      <c r="CJ634" s="263"/>
      <c r="CK634" s="263"/>
      <c r="CL634" s="263"/>
      <c r="CM634" s="263"/>
      <c r="CN634" s="263"/>
      <c r="CO634" s="263"/>
      <c r="CP634" s="263"/>
      <c r="CQ634" s="263"/>
      <c r="CR634" s="263"/>
      <c r="CS634" s="263"/>
      <c r="CT634" s="263"/>
      <c r="CU634" s="263"/>
      <c r="CV634" s="263"/>
      <c r="CW634" s="263"/>
      <c r="CX634" s="263"/>
      <c r="CY634" s="263"/>
      <c r="CZ634" s="263"/>
      <c r="DA634" s="263"/>
      <c r="DB634" s="263"/>
      <c r="DC634" s="263"/>
      <c r="DD634" s="263"/>
      <c r="DE634" s="263"/>
      <c r="DF634" s="263"/>
      <c r="DG634" s="263"/>
      <c r="DH634" s="263"/>
      <c r="DI634" s="263"/>
      <c r="DJ634" s="263"/>
      <c r="DK634" s="263"/>
      <c r="DL634" s="263"/>
      <c r="DM634" s="263"/>
      <c r="DN634" s="263"/>
      <c r="DO634" s="263"/>
      <c r="DP634" s="263"/>
      <c r="DQ634" s="263"/>
      <c r="DR634" s="263"/>
      <c r="DS634" s="263"/>
      <c r="DT634" s="263"/>
      <c r="DU634" s="263"/>
      <c r="DV634" s="263"/>
      <c r="DW634" s="263"/>
      <c r="DX634" s="263"/>
      <c r="DY634" s="263"/>
      <c r="DZ634" s="263"/>
      <c r="EA634" s="263"/>
      <c r="EB634" s="263"/>
      <c r="EC634" s="263"/>
      <c r="ED634" s="263"/>
      <c r="EE634" s="263"/>
      <c r="EF634" s="263"/>
      <c r="EG634" s="263"/>
      <c r="EH634" s="263"/>
      <c r="EI634" s="263"/>
      <c r="EJ634" s="263"/>
      <c r="EK634" s="263"/>
      <c r="EL634" s="263"/>
      <c r="EM634" s="263"/>
      <c r="EN634" s="263"/>
      <c r="EO634" s="263"/>
      <c r="EP634" s="263"/>
      <c r="EQ634" s="263"/>
      <c r="ER634" s="263"/>
      <c r="ES634" s="263"/>
      <c r="ET634" s="263"/>
      <c r="EU634" s="263"/>
      <c r="EV634" s="263"/>
      <c r="EW634" s="263"/>
      <c r="EX634" s="263"/>
      <c r="EY634" s="263"/>
      <c r="EZ634" s="263"/>
      <c r="FA634" s="263"/>
      <c r="FB634" s="263"/>
      <c r="FC634" s="263"/>
      <c r="FD634" s="263"/>
      <c r="FE634" s="263"/>
      <c r="FF634" s="263"/>
      <c r="FG634" s="263"/>
      <c r="FH634" s="263"/>
      <c r="FI634" s="263"/>
      <c r="FJ634" s="263"/>
      <c r="FK634" s="263"/>
      <c r="FL634" s="263"/>
      <c r="FM634" s="263"/>
      <c r="FN634" s="263"/>
      <c r="FO634" s="263"/>
      <c r="FP634" s="263"/>
      <c r="FQ634" s="263"/>
      <c r="FR634" s="263"/>
      <c r="FS634" s="263"/>
      <c r="FT634" s="263"/>
      <c r="FU634" s="263"/>
      <c r="FV634" s="263"/>
      <c r="FW634" s="263"/>
      <c r="FX634" s="263"/>
      <c r="FY634" s="263"/>
      <c r="FZ634" s="263"/>
      <c r="GA634" s="263"/>
      <c r="GB634" s="263"/>
      <c r="GC634" s="263"/>
      <c r="GD634" s="263"/>
      <c r="GE634" s="263"/>
      <c r="GF634" s="263"/>
      <c r="GG634" s="263"/>
      <c r="GH634" s="263"/>
      <c r="GI634" s="263"/>
      <c r="GJ634" s="263"/>
      <c r="GK634" s="263"/>
      <c r="GL634" s="263"/>
      <c r="GM634" s="263"/>
      <c r="GN634" s="263"/>
      <c r="GO634" s="263"/>
      <c r="GP634" s="263"/>
      <c r="GQ634" s="263"/>
      <c r="GR634" s="263"/>
      <c r="GS634" s="263"/>
      <c r="GT634" s="263"/>
      <c r="GU634" s="263"/>
      <c r="GV634" s="263"/>
      <c r="GW634" s="263"/>
      <c r="GX634" s="263"/>
      <c r="GY634" s="263"/>
      <c r="GZ634" s="263"/>
      <c r="HA634" s="263"/>
      <c r="HB634" s="263"/>
      <c r="HC634" s="263"/>
      <c r="HD634" s="263"/>
      <c r="HE634" s="263"/>
      <c r="HF634" s="263"/>
      <c r="HG634" s="263"/>
      <c r="HH634" s="263"/>
      <c r="HI634" s="263"/>
      <c r="HJ634" s="263"/>
      <c r="HK634" s="263"/>
      <c r="HL634" s="263"/>
      <c r="HM634" s="263"/>
      <c r="HN634" s="263"/>
      <c r="HO634" s="263"/>
      <c r="HP634" s="263"/>
      <c r="HQ634" s="263"/>
      <c r="HR634" s="263"/>
      <c r="HS634" s="263"/>
      <c r="HT634" s="263"/>
      <c r="HU634" s="263"/>
      <c r="HV634" s="263"/>
      <c r="HW634" s="263"/>
      <c r="HX634" s="263"/>
      <c r="HY634" s="263"/>
      <c r="HZ634" s="263"/>
      <c r="IA634" s="263"/>
      <c r="IB634" s="263"/>
      <c r="IC634" s="263"/>
      <c r="ID634" s="263"/>
      <c r="IE634" s="263"/>
      <c r="IF634" s="263"/>
      <c r="IG634" s="263"/>
      <c r="IH634" s="263"/>
      <c r="II634" s="263"/>
      <c r="IJ634" s="263"/>
      <c r="IK634" s="263"/>
      <c r="IL634" s="263"/>
      <c r="IM634" s="263"/>
      <c r="IN634" s="263"/>
      <c r="IO634" s="263"/>
      <c r="IP634" s="263"/>
      <c r="IQ634" s="263"/>
      <c r="IR634" s="263"/>
      <c r="IS634" s="263"/>
      <c r="IT634" s="263"/>
      <c r="IU634" s="263"/>
      <c r="IV634" s="263"/>
      <c r="IW634" s="263"/>
      <c r="IX634" s="263"/>
      <c r="IY634" s="263"/>
      <c r="IZ634" s="263"/>
      <c r="JA634" s="263"/>
      <c r="JB634" s="263"/>
      <c r="JC634" s="263"/>
      <c r="JD634" s="263"/>
      <c r="JE634" s="263"/>
      <c r="JF634" s="263"/>
      <c r="JG634" s="263"/>
      <c r="JH634" s="263"/>
      <c r="JI634" s="263"/>
      <c r="JJ634" s="263"/>
      <c r="JK634" s="263"/>
      <c r="JL634" s="263"/>
      <c r="JM634" s="263"/>
      <c r="JN634" s="263"/>
      <c r="JO634" s="263"/>
      <c r="JP634" s="263"/>
      <c r="JQ634" s="263"/>
      <c r="JR634" s="263"/>
      <c r="JS634" s="263"/>
      <c r="JT634" s="263"/>
      <c r="JU634" s="263"/>
      <c r="JV634" s="263"/>
      <c r="JW634" s="263"/>
      <c r="JX634" s="263"/>
      <c r="JY634" s="263"/>
      <c r="JZ634" s="263"/>
      <c r="KA634" s="263"/>
      <c r="KB634" s="263"/>
      <c r="KC634" s="263"/>
      <c r="KD634" s="263"/>
      <c r="KE634" s="263"/>
      <c r="KF634" s="263"/>
      <c r="KG634" s="263"/>
      <c r="KH634" s="263"/>
      <c r="KI634" s="263"/>
      <c r="KJ634" s="263"/>
      <c r="KK634" s="263"/>
      <c r="KL634" s="263"/>
      <c r="KM634" s="263"/>
      <c r="KN634" s="263"/>
      <c r="KO634" s="263"/>
      <c r="KP634" s="263"/>
      <c r="KQ634" s="263"/>
      <c r="KR634" s="263"/>
      <c r="KS634" s="263"/>
      <c r="KT634" s="263"/>
      <c r="KU634" s="263"/>
      <c r="KV634" s="263"/>
      <c r="KW634" s="263"/>
      <c r="KX634" s="263"/>
      <c r="KY634" s="263"/>
      <c r="KZ634" s="263"/>
      <c r="LA634" s="263"/>
      <c r="LB634" s="263"/>
      <c r="LC634" s="263"/>
      <c r="LD634" s="263"/>
      <c r="LE634" s="263"/>
      <c r="LF634" s="263"/>
      <c r="LG634" s="263"/>
      <c r="LH634" s="263"/>
      <c r="LI634" s="263"/>
      <c r="LJ634" s="263"/>
      <c r="LK634" s="263"/>
      <c r="LL634" s="263"/>
      <c r="LM634" s="263"/>
      <c r="LN634" s="263"/>
      <c r="LO634" s="263"/>
      <c r="LP634" s="263"/>
      <c r="LQ634" s="263"/>
      <c r="LR634" s="263"/>
      <c r="LS634" s="263"/>
      <c r="LT634" s="263"/>
      <c r="LU634" s="263"/>
      <c r="LV634" s="263"/>
      <c r="LW634" s="263"/>
      <c r="LX634" s="263"/>
      <c r="LY634" s="263"/>
      <c r="LZ634" s="263"/>
      <c r="MA634" s="263"/>
      <c r="MB634" s="263"/>
      <c r="MC634" s="263"/>
      <c r="MD634" s="263"/>
      <c r="ME634" s="263"/>
      <c r="MF634" s="263"/>
      <c r="MG634" s="263"/>
      <c r="MH634" s="263"/>
      <c r="MI634" s="263"/>
      <c r="MJ634" s="263"/>
      <c r="MK634" s="263"/>
      <c r="ML634" s="263"/>
      <c r="MM634" s="263"/>
      <c r="MN634" s="263"/>
      <c r="MO634" s="263"/>
      <c r="MP634" s="263"/>
      <c r="MQ634" s="263"/>
      <c r="MR634" s="263"/>
      <c r="MS634" s="263"/>
      <c r="MT634" s="263"/>
      <c r="MU634" s="263"/>
      <c r="MV634" s="263"/>
      <c r="MW634" s="263"/>
      <c r="MX634" s="263"/>
      <c r="MY634" s="263"/>
      <c r="MZ634" s="263"/>
      <c r="NA634" s="263"/>
      <c r="NB634" s="263"/>
      <c r="NC634" s="263"/>
      <c r="ND634" s="263"/>
      <c r="NE634" s="263"/>
      <c r="NF634" s="263"/>
      <c r="NG634" s="263"/>
      <c r="NH634" s="263"/>
      <c r="NI634" s="263"/>
      <c r="NJ634" s="263"/>
      <c r="NK634" s="263"/>
      <c r="NL634" s="263"/>
      <c r="NM634" s="263"/>
      <c r="NN634" s="263"/>
      <c r="NO634" s="263"/>
      <c r="NP634" s="263"/>
      <c r="NQ634" s="263"/>
      <c r="NR634" s="263"/>
      <c r="NS634" s="263"/>
      <c r="NT634" s="263"/>
      <c r="NU634" s="263"/>
      <c r="NV634" s="263"/>
      <c r="NW634" s="263"/>
      <c r="NX634" s="263"/>
      <c r="NY634" s="263"/>
      <c r="NZ634" s="263"/>
      <c r="OA634" s="263"/>
      <c r="OB634" s="263"/>
      <c r="OC634" s="263"/>
      <c r="OD634" s="263"/>
      <c r="OE634" s="263"/>
      <c r="OF634" s="263"/>
      <c r="OG634" s="263"/>
      <c r="OH634" s="263"/>
      <c r="OI634" s="263"/>
      <c r="OJ634" s="263"/>
      <c r="OK634" s="263"/>
      <c r="OL634" s="263"/>
      <c r="OM634" s="263"/>
      <c r="ON634" s="263"/>
      <c r="OO634" s="263"/>
      <c r="OP634" s="263"/>
      <c r="OQ634" s="263"/>
      <c r="OR634" s="263"/>
      <c r="OS634" s="263"/>
      <c r="OT634" s="263"/>
      <c r="OU634" s="263"/>
      <c r="OV634" s="263"/>
      <c r="OW634" s="263"/>
      <c r="OX634" s="263"/>
      <c r="OY634" s="263"/>
      <c r="OZ634" s="263"/>
      <c r="PA634" s="263"/>
      <c r="PB634" s="263"/>
      <c r="PC634" s="263"/>
      <c r="PD634" s="263"/>
      <c r="PE634" s="263"/>
      <c r="PF634" s="263"/>
      <c r="PG634" s="263"/>
      <c r="PH634" s="263"/>
      <c r="PI634" s="263"/>
      <c r="PJ634" s="263"/>
      <c r="PK634" s="263"/>
      <c r="PL634" s="263"/>
      <c r="PM634" s="263"/>
      <c r="PN634" s="263"/>
      <c r="PO634" s="263"/>
      <c r="PP634" s="263"/>
      <c r="PQ634" s="263"/>
      <c r="PR634" s="263"/>
      <c r="PS634" s="263"/>
      <c r="PT634" s="263"/>
      <c r="PU634" s="263"/>
      <c r="PV634" s="263"/>
      <c r="PW634" s="263"/>
      <c r="PX634" s="263"/>
      <c r="PY634" s="263"/>
      <c r="PZ634" s="263"/>
      <c r="QA634" s="263"/>
      <c r="QB634" s="263"/>
      <c r="QC634" s="263"/>
      <c r="QD634" s="263"/>
      <c r="QE634" s="263"/>
      <c r="QF634" s="263"/>
      <c r="QG634" s="263"/>
      <c r="QH634" s="263"/>
      <c r="QI634" s="263"/>
      <c r="QJ634" s="263"/>
      <c r="QK634" s="263"/>
      <c r="QL634" s="263"/>
      <c r="QM634" s="263"/>
      <c r="QN634" s="263"/>
      <c r="QO634" s="263"/>
      <c r="QP634" s="263"/>
      <c r="QQ634" s="263"/>
      <c r="QR634" s="263"/>
      <c r="QS634" s="263"/>
      <c r="QT634" s="263"/>
      <c r="QU634" s="263"/>
      <c r="QV634" s="263"/>
      <c r="QW634" s="263"/>
      <c r="QX634" s="263"/>
      <c r="QY634" s="263"/>
      <c r="QZ634" s="263"/>
      <c r="RA634" s="263"/>
      <c r="RB634" s="263"/>
      <c r="RC634" s="263"/>
      <c r="RD634" s="263"/>
      <c r="RE634" s="263"/>
      <c r="RF634" s="263"/>
      <c r="RG634" s="263"/>
      <c r="RH634" s="263"/>
      <c r="RI634" s="263"/>
      <c r="RJ634" s="263"/>
      <c r="RK634" s="263"/>
      <c r="RL634" s="263"/>
      <c r="RM634" s="263"/>
      <c r="RN634" s="263"/>
      <c r="RO634" s="263"/>
      <c r="RP634" s="263"/>
      <c r="RQ634" s="263"/>
      <c r="RR634" s="263"/>
      <c r="RS634" s="263"/>
      <c r="RT634" s="263"/>
      <c r="RU634" s="263"/>
      <c r="RV634" s="263"/>
      <c r="RW634" s="263"/>
      <c r="RX634" s="263"/>
      <c r="RY634" s="263"/>
      <c r="RZ634" s="263"/>
      <c r="SA634" s="263"/>
      <c r="SB634" s="263"/>
      <c r="SC634" s="263"/>
      <c r="SD634" s="263"/>
      <c r="SE634" s="263"/>
      <c r="SF634" s="263"/>
      <c r="SG634" s="263"/>
      <c r="SH634" s="263"/>
      <c r="SI634" s="263"/>
      <c r="SJ634" s="263"/>
      <c r="SK634" s="263"/>
      <c r="SL634" s="263"/>
      <c r="SM634" s="263"/>
      <c r="SN634" s="263"/>
      <c r="SO634" s="263"/>
      <c r="SP634" s="263"/>
      <c r="SQ634" s="263"/>
      <c r="SR634" s="263"/>
      <c r="SS634" s="263"/>
      <c r="ST634" s="263"/>
      <c r="SU634" s="263"/>
      <c r="SV634" s="263"/>
      <c r="SW634" s="263"/>
      <c r="SX634" s="263"/>
      <c r="SY634" s="263"/>
      <c r="SZ634" s="263"/>
      <c r="TA634" s="263"/>
      <c r="TB634" s="263"/>
      <c r="TC634" s="263"/>
      <c r="TD634" s="263"/>
      <c r="TE634" s="263"/>
      <c r="TF634" s="263"/>
      <c r="TG634" s="263"/>
      <c r="TH634" s="263"/>
      <c r="TI634" s="263"/>
      <c r="TJ634" s="263"/>
      <c r="TK634" s="263"/>
      <c r="TL634" s="263"/>
      <c r="TM634" s="263"/>
      <c r="TN634" s="263"/>
      <c r="TO634" s="263"/>
      <c r="TP634" s="263"/>
      <c r="TQ634" s="263"/>
      <c r="TR634" s="263"/>
      <c r="TS634" s="263"/>
      <c r="TT634" s="263"/>
      <c r="TU634" s="263"/>
      <c r="TV634" s="263"/>
      <c r="TW634" s="263"/>
      <c r="TX634" s="263"/>
      <c r="TY634" s="263"/>
      <c r="TZ634" s="263"/>
      <c r="UA634" s="263"/>
      <c r="UB634" s="263"/>
      <c r="UC634" s="263"/>
      <c r="UD634" s="263"/>
      <c r="UE634" s="263"/>
      <c r="UF634" s="263"/>
      <c r="UG634" s="263"/>
      <c r="UH634" s="263"/>
      <c r="UI634" s="263"/>
      <c r="UJ634" s="263"/>
      <c r="UK634" s="263"/>
      <c r="UL634" s="263"/>
      <c r="UM634" s="263"/>
      <c r="UN634" s="263"/>
      <c r="UO634" s="263"/>
      <c r="UP634" s="263"/>
      <c r="UQ634" s="263"/>
      <c r="UR634" s="263"/>
      <c r="US634" s="263"/>
      <c r="UT634" s="263"/>
      <c r="UU634" s="263"/>
      <c r="UV634" s="263"/>
      <c r="UW634" s="263"/>
      <c r="UX634" s="263"/>
      <c r="UY634" s="263"/>
      <c r="UZ634" s="263"/>
      <c r="VA634" s="263"/>
      <c r="VB634" s="263"/>
      <c r="VC634" s="263"/>
      <c r="VD634" s="263"/>
      <c r="VE634" s="263"/>
      <c r="VF634" s="263"/>
      <c r="VG634" s="263"/>
      <c r="VH634" s="263"/>
      <c r="VI634" s="263"/>
      <c r="VJ634" s="263"/>
      <c r="VK634" s="263"/>
      <c r="VL634" s="263"/>
      <c r="VM634" s="263"/>
      <c r="VN634" s="263"/>
      <c r="VO634" s="263"/>
      <c r="VP634" s="263"/>
      <c r="VQ634" s="263"/>
      <c r="VR634" s="263"/>
      <c r="VS634" s="263"/>
      <c r="VT634" s="263"/>
      <c r="VU634" s="263"/>
      <c r="VV634" s="263"/>
      <c r="VW634" s="263"/>
      <c r="VX634" s="263"/>
      <c r="VY634" s="263"/>
      <c r="VZ634" s="263"/>
      <c r="WA634" s="263"/>
      <c r="WB634" s="263"/>
      <c r="WC634" s="263"/>
      <c r="WD634" s="263"/>
      <c r="WE634" s="263"/>
      <c r="WF634" s="263"/>
      <c r="WG634" s="263"/>
      <c r="WH634" s="263"/>
      <c r="WI634" s="263"/>
      <c r="WJ634" s="263"/>
      <c r="WK634" s="263"/>
      <c r="WL634" s="263"/>
      <c r="WM634" s="263"/>
      <c r="WN634" s="263"/>
      <c r="WO634" s="263"/>
      <c r="WP634" s="263"/>
      <c r="WQ634" s="263"/>
      <c r="WR634" s="263"/>
      <c r="WS634" s="263"/>
      <c r="WT634" s="263"/>
      <c r="WU634" s="263"/>
      <c r="WV634" s="263"/>
      <c r="WW634" s="263"/>
      <c r="WX634" s="263"/>
      <c r="WY634" s="263"/>
      <c r="WZ634" s="263"/>
      <c r="XA634" s="263"/>
      <c r="XB634" s="263"/>
      <c r="XC634" s="263"/>
      <c r="XD634" s="263"/>
      <c r="XE634" s="263"/>
      <c r="XF634" s="263"/>
      <c r="XG634" s="263"/>
      <c r="XH634" s="263"/>
      <c r="XI634" s="263"/>
      <c r="XJ634" s="263"/>
      <c r="XK634" s="263"/>
      <c r="XL634" s="263"/>
      <c r="XM634" s="263"/>
      <c r="XN634" s="263"/>
      <c r="XO634" s="263"/>
      <c r="XP634" s="263"/>
      <c r="XQ634" s="263"/>
      <c r="XR634" s="263"/>
      <c r="XS634" s="263"/>
      <c r="XT634" s="263"/>
      <c r="XU634" s="263"/>
      <c r="XV634" s="263"/>
      <c r="XW634" s="263"/>
      <c r="XX634" s="263"/>
      <c r="XY634" s="263"/>
      <c r="XZ634" s="263"/>
      <c r="YA634" s="263"/>
      <c r="YB634" s="263"/>
      <c r="YC634" s="263"/>
      <c r="YD634" s="263"/>
      <c r="YE634" s="263"/>
      <c r="YF634" s="263"/>
      <c r="YG634" s="263"/>
      <c r="YH634" s="263"/>
      <c r="YI634" s="263"/>
      <c r="YJ634" s="263"/>
      <c r="YK634" s="263"/>
      <c r="YL634" s="263"/>
      <c r="YM634" s="263"/>
      <c r="YN634" s="263"/>
      <c r="YO634" s="263"/>
      <c r="YP634" s="263"/>
      <c r="YQ634" s="263"/>
      <c r="YR634" s="263"/>
      <c r="YS634" s="263"/>
      <c r="YT634" s="263"/>
      <c r="YU634" s="263"/>
      <c r="YV634" s="263"/>
      <c r="YW634" s="263"/>
      <c r="YX634" s="263"/>
      <c r="YY634" s="263"/>
      <c r="YZ634" s="263"/>
      <c r="ZA634" s="263"/>
      <c r="ZB634" s="263"/>
      <c r="ZC634" s="263"/>
      <c r="ZD634" s="263"/>
      <c r="ZE634" s="263"/>
      <c r="ZF634" s="263"/>
      <c r="ZG634" s="263"/>
      <c r="ZH634" s="263"/>
      <c r="ZI634" s="263"/>
      <c r="ZJ634" s="263"/>
      <c r="ZK634" s="263"/>
      <c r="ZL634" s="263"/>
      <c r="ZM634" s="263"/>
      <c r="ZN634" s="263"/>
      <c r="ZO634" s="263"/>
      <c r="ZP634" s="263"/>
      <c r="ZQ634" s="263"/>
      <c r="ZR634" s="263"/>
      <c r="ZS634" s="263"/>
      <c r="ZT634" s="263"/>
      <c r="ZU634" s="263"/>
      <c r="ZV634" s="263"/>
      <c r="ZW634" s="263"/>
      <c r="ZX634" s="263"/>
      <c r="ZY634" s="263"/>
      <c r="ZZ634" s="263"/>
      <c r="AAA634" s="263"/>
      <c r="AAB634" s="263"/>
      <c r="AAC634" s="263"/>
      <c r="AAD634" s="263"/>
      <c r="AAE634" s="263"/>
      <c r="AAF634" s="263"/>
      <c r="AAG634" s="263"/>
      <c r="AAH634" s="263"/>
      <c r="AAI634" s="263"/>
      <c r="AAJ634" s="263"/>
      <c r="AAK634" s="263"/>
      <c r="AAL634" s="263"/>
      <c r="AAM634" s="263"/>
      <c r="AAN634" s="263"/>
      <c r="AAO634" s="263"/>
      <c r="AAP634" s="263"/>
      <c r="AAQ634" s="263"/>
      <c r="AAR634" s="263"/>
      <c r="AAS634" s="263"/>
      <c r="AAT634" s="263"/>
      <c r="AAU634" s="263"/>
      <c r="AAV634" s="263"/>
      <c r="AAW634" s="263"/>
      <c r="AAX634" s="263"/>
      <c r="AAY634" s="263"/>
      <c r="AAZ634" s="263"/>
      <c r="ABA634" s="263"/>
      <c r="ABB634" s="263"/>
      <c r="ABC634" s="263"/>
      <c r="ABD634" s="263"/>
      <c r="ABE634" s="263"/>
      <c r="ABF634" s="263"/>
      <c r="ABG634" s="263"/>
      <c r="ABH634" s="263"/>
      <c r="ABI634" s="263"/>
      <c r="ABJ634" s="263"/>
      <c r="ABK634" s="263"/>
      <c r="ABL634" s="263"/>
      <c r="ABM634" s="263"/>
      <c r="ABN634" s="263"/>
      <c r="ABO634" s="263"/>
      <c r="ABP634" s="263"/>
      <c r="ABQ634" s="263"/>
      <c r="ABR634" s="263"/>
      <c r="ABS634" s="263"/>
      <c r="ABT634" s="263"/>
      <c r="ABU634" s="263"/>
      <c r="ABV634" s="263"/>
      <c r="ABW634" s="263"/>
      <c r="ABX634" s="263"/>
      <c r="ABY634" s="263"/>
      <c r="ABZ634" s="263"/>
      <c r="ACA634" s="263"/>
      <c r="ACB634" s="263"/>
      <c r="ACC634" s="263"/>
      <c r="ACD634" s="263"/>
      <c r="ACE634" s="263"/>
      <c r="ACF634" s="263"/>
      <c r="ACG634" s="263"/>
      <c r="ACH634" s="263"/>
      <c r="ACI634" s="263"/>
      <c r="ACJ634" s="263"/>
      <c r="ACK634" s="263"/>
      <c r="ACL634" s="263"/>
      <c r="ACM634" s="263"/>
      <c r="ACN634" s="263"/>
      <c r="ACO634" s="263"/>
      <c r="ACP634" s="263"/>
      <c r="ACQ634" s="263"/>
      <c r="ACR634" s="263"/>
      <c r="ACS634" s="263"/>
      <c r="ACT634" s="263"/>
      <c r="ACU634" s="263"/>
      <c r="ACV634" s="263"/>
      <c r="ACW634" s="263"/>
      <c r="ACX634" s="263"/>
      <c r="ACY634" s="263"/>
      <c r="ACZ634" s="263"/>
      <c r="ADA634" s="263"/>
      <c r="ADB634" s="263"/>
      <c r="ADC634" s="263"/>
      <c r="ADD634" s="263"/>
      <c r="ADE634" s="263"/>
      <c r="ADF634" s="263"/>
      <c r="ADG634" s="263"/>
      <c r="ADH634" s="263"/>
      <c r="ADI634" s="263"/>
      <c r="ADJ634" s="263"/>
      <c r="ADK634" s="263"/>
      <c r="ADL634" s="263"/>
      <c r="ADM634" s="263"/>
      <c r="ADN634" s="263"/>
      <c r="ADO634" s="263"/>
      <c r="ADP634" s="263"/>
      <c r="ADQ634" s="263"/>
      <c r="ADR634" s="263"/>
      <c r="ADS634" s="263"/>
      <c r="ADT634" s="263"/>
      <c r="ADU634" s="263"/>
      <c r="ADV634" s="263"/>
      <c r="ADW634" s="263"/>
      <c r="ADX634" s="263"/>
      <c r="ADY634" s="263"/>
      <c r="ADZ634" s="263"/>
      <c r="AEA634" s="263"/>
      <c r="AEB634" s="263"/>
      <c r="AEC634" s="263"/>
      <c r="AED634" s="263"/>
      <c r="AEE634" s="263"/>
      <c r="AEF634" s="263"/>
      <c r="AEG634" s="263"/>
      <c r="AEH634" s="263"/>
      <c r="AEI634" s="263"/>
      <c r="AEJ634" s="263"/>
      <c r="AEK634" s="263"/>
      <c r="AEL634" s="263"/>
      <c r="AEM634" s="263"/>
      <c r="AEN634" s="263"/>
      <c r="AEO634" s="263"/>
      <c r="AEP634" s="263"/>
      <c r="AEQ634" s="263"/>
      <c r="AER634" s="263"/>
      <c r="AES634" s="263"/>
      <c r="AET634" s="263"/>
      <c r="AEU634" s="263"/>
      <c r="AEV634" s="263"/>
      <c r="AEW634" s="263"/>
      <c r="AEX634" s="263"/>
      <c r="AEY634" s="263"/>
      <c r="AEZ634" s="263"/>
      <c r="AFA634" s="263"/>
      <c r="AFB634" s="263"/>
      <c r="AFC634" s="263"/>
      <c r="AFD634" s="263"/>
      <c r="AFE634" s="263"/>
      <c r="AFF634" s="263"/>
      <c r="AFG634" s="263"/>
      <c r="AFH634" s="263"/>
      <c r="AFI634" s="263"/>
      <c r="AFJ634" s="263"/>
      <c r="AFK634" s="263"/>
      <c r="AFL634" s="263"/>
      <c r="AFM634" s="263"/>
      <c r="AFN634" s="263"/>
      <c r="AFO634" s="263"/>
      <c r="AFP634" s="263"/>
      <c r="AFQ634" s="263"/>
      <c r="AFR634" s="263"/>
      <c r="AFS634" s="263"/>
      <c r="AFT634" s="263"/>
      <c r="AFU634" s="263"/>
      <c r="AFV634" s="263"/>
      <c r="AFW634" s="263"/>
      <c r="AFX634" s="263"/>
      <c r="AFY634" s="263"/>
      <c r="AFZ634" s="263"/>
      <c r="AGA634" s="263"/>
      <c r="AGB634" s="263"/>
      <c r="AGC634" s="263"/>
      <c r="AGD634" s="263"/>
      <c r="AGE634" s="263"/>
      <c r="AGF634" s="263"/>
      <c r="AGG634" s="263"/>
      <c r="AGH634" s="263"/>
      <c r="AGI634" s="263"/>
      <c r="AGJ634" s="263"/>
      <c r="AGK634" s="263"/>
      <c r="AGL634" s="263"/>
      <c r="AGM634" s="263"/>
      <c r="AGN634" s="263"/>
      <c r="AGO634" s="263"/>
      <c r="AGP634" s="263"/>
      <c r="AGQ634" s="263"/>
      <c r="AGR634" s="263"/>
      <c r="AGS634" s="263"/>
      <c r="AGT634" s="263"/>
      <c r="AGU634" s="263"/>
      <c r="AGV634" s="263"/>
      <c r="AGW634" s="263"/>
      <c r="AGX634" s="263"/>
      <c r="AGY634" s="263"/>
      <c r="AGZ634" s="263"/>
      <c r="AHA634" s="263"/>
      <c r="AHB634" s="263"/>
      <c r="AHC634" s="263"/>
      <c r="AHD634" s="263"/>
      <c r="AHE634" s="263"/>
      <c r="AHF634" s="263"/>
      <c r="AHG634" s="263"/>
      <c r="AHH634" s="263"/>
      <c r="AHI634" s="263"/>
      <c r="AHJ634" s="263"/>
      <c r="AHK634" s="263"/>
      <c r="AHL634" s="263"/>
      <c r="AHM634" s="263"/>
      <c r="AHN634" s="263"/>
      <c r="AHO634" s="263"/>
      <c r="AHP634" s="263"/>
      <c r="AHQ634" s="263"/>
      <c r="AHR634" s="263"/>
      <c r="AHS634" s="263"/>
      <c r="AHT634" s="263"/>
      <c r="AHU634" s="263"/>
      <c r="AHV634" s="263"/>
      <c r="AHW634" s="263"/>
      <c r="AHX634" s="263"/>
      <c r="AHY634" s="263"/>
      <c r="AHZ634" s="263"/>
      <c r="AIA634" s="263"/>
      <c r="AIB634" s="263"/>
      <c r="AIC634" s="263"/>
      <c r="AID634" s="263"/>
      <c r="AIE634" s="263"/>
      <c r="AIF634" s="263"/>
      <c r="AIG634" s="263"/>
      <c r="AIH634" s="263"/>
      <c r="AII634" s="263"/>
      <c r="AIJ634" s="263"/>
      <c r="AIK634" s="263"/>
      <c r="AIL634" s="263"/>
      <c r="AIM634" s="263"/>
      <c r="AIN634" s="263"/>
      <c r="AIO634" s="263"/>
      <c r="AIP634" s="263"/>
      <c r="AIQ634" s="263"/>
      <c r="AIR634" s="263"/>
      <c r="AIS634" s="263"/>
      <c r="AIT634" s="263"/>
      <c r="AIU634" s="263"/>
      <c r="AIV634" s="263"/>
      <c r="AIW634" s="263"/>
      <c r="AIX634" s="263"/>
      <c r="AIY634" s="263"/>
      <c r="AIZ634" s="263"/>
      <c r="AJA634" s="263"/>
      <c r="AJB634" s="263"/>
      <c r="AJC634" s="263"/>
      <c r="AJD634" s="263"/>
      <c r="AJE634" s="263"/>
      <c r="AJF634" s="263"/>
      <c r="AJG634" s="263"/>
      <c r="AJH634" s="263"/>
      <c r="AJI634" s="263"/>
      <c r="AJJ634" s="263"/>
      <c r="AJK634" s="263"/>
      <c r="AJL634" s="263"/>
      <c r="AJM634" s="263"/>
      <c r="AJN634" s="263"/>
      <c r="AJO634" s="263"/>
      <c r="AJP634" s="263"/>
      <c r="AJQ634" s="263"/>
      <c r="AJR634" s="263"/>
      <c r="AJS634" s="263"/>
      <c r="AJT634" s="263"/>
      <c r="AJU634" s="263"/>
      <c r="AJV634" s="263"/>
      <c r="AJW634" s="263"/>
      <c r="AJX634" s="263"/>
      <c r="AJY634" s="263"/>
      <c r="AJZ634" s="263"/>
      <c r="AKA634" s="263"/>
      <c r="AKB634" s="263"/>
      <c r="AKC634" s="263"/>
      <c r="AKD634" s="263"/>
      <c r="AKE634" s="263"/>
      <c r="AKF634" s="263"/>
      <c r="AKG634" s="263"/>
      <c r="AKH634" s="263"/>
      <c r="AKI634" s="263"/>
      <c r="AKJ634" s="263"/>
      <c r="AKK634" s="263"/>
      <c r="AKL634" s="263"/>
      <c r="AKM634" s="263"/>
      <c r="AKN634" s="263"/>
      <c r="AKO634" s="263"/>
      <c r="AKP634" s="263"/>
      <c r="AKQ634" s="263"/>
      <c r="AKR634" s="263"/>
      <c r="AKS634" s="263"/>
      <c r="AKT634" s="263"/>
      <c r="AKU634" s="263"/>
      <c r="AKV634" s="263"/>
      <c r="AKW634" s="263"/>
      <c r="AKX634" s="263"/>
      <c r="AKY634" s="263"/>
      <c r="AKZ634" s="263"/>
      <c r="ALA634" s="263"/>
      <c r="ALB634" s="263"/>
      <c r="ALC634" s="263"/>
      <c r="ALD634" s="263"/>
      <c r="ALE634" s="263"/>
      <c r="ALF634" s="263"/>
      <c r="ALG634" s="263"/>
      <c r="ALH634" s="263"/>
      <c r="ALI634" s="263"/>
      <c r="ALJ634" s="263"/>
      <c r="ALK634" s="263"/>
      <c r="ALL634" s="263"/>
      <c r="ALM634" s="263"/>
      <c r="ALN634" s="263"/>
      <c r="ALO634" s="263"/>
      <c r="ALP634" s="263"/>
      <c r="ALQ634" s="263"/>
      <c r="ALR634" s="263"/>
      <c r="ALS634" s="263"/>
      <c r="ALT634" s="263"/>
      <c r="ALU634" s="263"/>
      <c r="ALV634" s="263"/>
      <c r="ALW634" s="263"/>
      <c r="ALX634" s="263"/>
      <c r="ALY634" s="263"/>
      <c r="ALZ634" s="263"/>
      <c r="AMA634" s="263"/>
      <c r="AMB634" s="263"/>
      <c r="AMC634" s="263"/>
      <c r="AMD634" s="263"/>
      <c r="AME634" s="263"/>
      <c r="AMF634" s="263"/>
      <c r="AMG634" s="263"/>
      <c r="AMH634" s="263"/>
      <c r="AMI634" s="263"/>
      <c r="AMJ634" s="263"/>
      <c r="AMK634" s="263"/>
      <c r="AML634" s="263"/>
      <c r="AMM634" s="263"/>
      <c r="AMN634" s="263"/>
      <c r="AMO634" s="263"/>
      <c r="AMP634" s="263"/>
      <c r="AMQ634" s="263"/>
      <c r="AMR634" s="263"/>
      <c r="AMS634" s="263"/>
      <c r="AMT634" s="263"/>
      <c r="AMU634" s="263"/>
      <c r="AMV634" s="263"/>
      <c r="AMW634" s="263"/>
      <c r="AMX634" s="263"/>
      <c r="AMY634" s="263"/>
      <c r="AMZ634" s="263"/>
      <c r="ANA634" s="263"/>
      <c r="ANB634" s="263"/>
      <c r="ANC634" s="263"/>
      <c r="AND634" s="263"/>
      <c r="ANE634" s="263"/>
      <c r="ANF634" s="263"/>
      <c r="ANG634" s="263"/>
      <c r="ANH634" s="263"/>
      <c r="ANI634" s="263"/>
      <c r="ANJ634" s="263"/>
      <c r="ANK634" s="263"/>
      <c r="ANL634" s="263"/>
      <c r="ANM634" s="263"/>
      <c r="ANN634" s="263"/>
      <c r="ANO634" s="263"/>
      <c r="ANP634" s="263"/>
      <c r="ANQ634" s="263"/>
      <c r="ANR634" s="263"/>
      <c r="ANS634" s="263"/>
      <c r="ANT634" s="263"/>
      <c r="ANU634" s="263"/>
      <c r="ANV634" s="263"/>
      <c r="ANW634" s="263"/>
      <c r="ANX634" s="263"/>
      <c r="ANY634" s="263"/>
      <c r="ANZ634" s="263"/>
      <c r="AOA634" s="263"/>
      <c r="AOB634" s="263"/>
      <c r="AOC634" s="263"/>
      <c r="AOD634" s="263"/>
      <c r="AOE634" s="263"/>
      <c r="AOF634" s="263"/>
      <c r="AOG634" s="263"/>
      <c r="AOH634" s="263"/>
      <c r="AOI634" s="263"/>
      <c r="AOJ634" s="263"/>
      <c r="AOK634" s="263"/>
      <c r="AOL634" s="263"/>
      <c r="AOM634" s="263"/>
      <c r="AON634" s="263"/>
      <c r="AOO634" s="263"/>
      <c r="AOP634" s="263"/>
      <c r="AOQ634" s="263"/>
      <c r="AOR634" s="263"/>
      <c r="AOS634" s="263"/>
      <c r="AOT634" s="263"/>
      <c r="AOU634" s="263"/>
    </row>
    <row r="635" spans="1:1087" s="264" customFormat="1">
      <c r="A635" s="332"/>
      <c r="B635" s="328"/>
      <c r="C635" s="292"/>
      <c r="D635" s="292"/>
      <c r="E635" s="292"/>
      <c r="F635" s="333"/>
      <c r="G635" s="334"/>
      <c r="H635" s="334"/>
      <c r="I635" s="335"/>
      <c r="J635" s="292"/>
      <c r="K635" s="336"/>
      <c r="L635" s="292"/>
      <c r="N635" s="263"/>
      <c r="O635" s="263"/>
      <c r="P635" s="263"/>
      <c r="Q635" s="263"/>
      <c r="R635" s="263"/>
      <c r="S635" s="263"/>
      <c r="T635" s="263"/>
      <c r="U635" s="263"/>
      <c r="V635" s="263"/>
      <c r="W635" s="263"/>
      <c r="X635" s="263"/>
      <c r="Y635" s="263"/>
      <c r="Z635" s="263"/>
      <c r="AA635" s="263"/>
      <c r="AB635" s="263"/>
      <c r="AC635" s="263"/>
      <c r="AD635" s="263"/>
      <c r="AE635" s="263"/>
      <c r="AF635" s="263"/>
      <c r="AG635" s="263"/>
      <c r="AH635" s="263"/>
      <c r="AI635" s="263"/>
      <c r="AJ635" s="263"/>
      <c r="AK635" s="263"/>
      <c r="AL635" s="263"/>
      <c r="AM635" s="263"/>
      <c r="AN635" s="263"/>
      <c r="AO635" s="263"/>
      <c r="AP635" s="263"/>
      <c r="AQ635" s="263"/>
      <c r="AR635" s="263"/>
      <c r="AS635" s="263"/>
      <c r="AT635" s="263"/>
      <c r="AU635" s="263"/>
      <c r="AV635" s="263"/>
      <c r="AW635" s="263"/>
      <c r="AX635" s="263"/>
      <c r="AY635" s="263"/>
      <c r="AZ635" s="263"/>
      <c r="BA635" s="263"/>
      <c r="BB635" s="263"/>
      <c r="BC635" s="263"/>
      <c r="BD635" s="263"/>
      <c r="BE635" s="263"/>
      <c r="BF635" s="263"/>
      <c r="BG635" s="263"/>
      <c r="BH635" s="263"/>
      <c r="BI635" s="263"/>
      <c r="BJ635" s="263"/>
      <c r="BK635" s="263"/>
      <c r="BL635" s="263"/>
      <c r="BM635" s="263"/>
      <c r="BN635" s="263"/>
      <c r="BO635" s="263"/>
      <c r="BP635" s="263"/>
      <c r="BQ635" s="263"/>
      <c r="BR635" s="263"/>
      <c r="BS635" s="263"/>
      <c r="BT635" s="263"/>
      <c r="BU635" s="263"/>
      <c r="BV635" s="263"/>
      <c r="BW635" s="263"/>
      <c r="BX635" s="263"/>
      <c r="BY635" s="263"/>
      <c r="BZ635" s="263"/>
      <c r="CA635" s="263"/>
      <c r="CB635" s="263"/>
      <c r="CC635" s="263"/>
      <c r="CD635" s="263"/>
      <c r="CE635" s="263"/>
      <c r="CF635" s="263"/>
      <c r="CG635" s="263"/>
      <c r="CH635" s="263"/>
      <c r="CI635" s="263"/>
      <c r="CJ635" s="263"/>
      <c r="CK635" s="263"/>
      <c r="CL635" s="263"/>
      <c r="CM635" s="263"/>
      <c r="CN635" s="263"/>
      <c r="CO635" s="263"/>
      <c r="CP635" s="263"/>
      <c r="CQ635" s="263"/>
      <c r="CR635" s="263"/>
      <c r="CS635" s="263"/>
      <c r="CT635" s="263"/>
      <c r="CU635" s="263"/>
      <c r="CV635" s="263"/>
      <c r="CW635" s="263"/>
      <c r="CX635" s="263"/>
      <c r="CY635" s="263"/>
      <c r="CZ635" s="263"/>
      <c r="DA635" s="263"/>
      <c r="DB635" s="263"/>
      <c r="DC635" s="263"/>
      <c r="DD635" s="263"/>
      <c r="DE635" s="263"/>
      <c r="DF635" s="263"/>
      <c r="DG635" s="263"/>
      <c r="DH635" s="263"/>
      <c r="DI635" s="263"/>
      <c r="DJ635" s="263"/>
      <c r="DK635" s="263"/>
      <c r="DL635" s="263"/>
      <c r="DM635" s="263"/>
      <c r="DN635" s="263"/>
      <c r="DO635" s="263"/>
      <c r="DP635" s="263"/>
      <c r="DQ635" s="263"/>
      <c r="DR635" s="263"/>
      <c r="DS635" s="263"/>
      <c r="DT635" s="263"/>
      <c r="DU635" s="263"/>
      <c r="DV635" s="263"/>
      <c r="DW635" s="263"/>
      <c r="DX635" s="263"/>
      <c r="DY635" s="263"/>
      <c r="DZ635" s="263"/>
      <c r="EA635" s="263"/>
      <c r="EB635" s="263"/>
      <c r="EC635" s="263"/>
      <c r="ED635" s="263"/>
      <c r="EE635" s="263"/>
      <c r="EF635" s="263"/>
      <c r="EG635" s="263"/>
      <c r="EH635" s="263"/>
      <c r="EI635" s="263"/>
      <c r="EJ635" s="263"/>
      <c r="EK635" s="263"/>
      <c r="EL635" s="263"/>
      <c r="EM635" s="263"/>
      <c r="EN635" s="263"/>
      <c r="EO635" s="263"/>
      <c r="EP635" s="263"/>
      <c r="EQ635" s="263"/>
      <c r="ER635" s="263"/>
      <c r="ES635" s="263"/>
      <c r="ET635" s="263"/>
      <c r="EU635" s="263"/>
      <c r="EV635" s="263"/>
      <c r="EW635" s="263"/>
      <c r="EX635" s="263"/>
      <c r="EY635" s="263"/>
      <c r="EZ635" s="263"/>
      <c r="FA635" s="263"/>
      <c r="FB635" s="263"/>
      <c r="FC635" s="263"/>
      <c r="FD635" s="263"/>
      <c r="FE635" s="263"/>
      <c r="FF635" s="263"/>
      <c r="FG635" s="263"/>
      <c r="FH635" s="263"/>
      <c r="FI635" s="263"/>
      <c r="FJ635" s="263"/>
      <c r="FK635" s="263"/>
      <c r="FL635" s="263"/>
      <c r="FM635" s="263"/>
      <c r="FN635" s="263"/>
      <c r="FO635" s="263"/>
      <c r="FP635" s="263"/>
      <c r="FQ635" s="263"/>
      <c r="FR635" s="263"/>
      <c r="FS635" s="263"/>
      <c r="FT635" s="263"/>
      <c r="FU635" s="263"/>
      <c r="FV635" s="263"/>
      <c r="FW635" s="263"/>
      <c r="FX635" s="263"/>
      <c r="FY635" s="263"/>
      <c r="FZ635" s="263"/>
      <c r="GA635" s="263"/>
      <c r="GB635" s="263"/>
      <c r="GC635" s="263"/>
      <c r="GD635" s="263"/>
      <c r="GE635" s="263"/>
      <c r="GF635" s="263"/>
      <c r="GG635" s="263"/>
      <c r="GH635" s="263"/>
      <c r="GI635" s="263"/>
      <c r="GJ635" s="263"/>
      <c r="GK635" s="263"/>
      <c r="GL635" s="263"/>
      <c r="GM635" s="263"/>
      <c r="GN635" s="263"/>
      <c r="GO635" s="263"/>
      <c r="GP635" s="263"/>
      <c r="GQ635" s="263"/>
      <c r="GR635" s="263"/>
      <c r="GS635" s="263"/>
      <c r="GT635" s="263"/>
      <c r="GU635" s="263"/>
      <c r="GV635" s="263"/>
      <c r="GW635" s="263"/>
      <c r="GX635" s="263"/>
      <c r="GY635" s="263"/>
      <c r="GZ635" s="263"/>
      <c r="HA635" s="263"/>
      <c r="HB635" s="263"/>
      <c r="HC635" s="263"/>
      <c r="HD635" s="263"/>
      <c r="HE635" s="263"/>
      <c r="HF635" s="263"/>
      <c r="HG635" s="263"/>
      <c r="HH635" s="263"/>
      <c r="HI635" s="263"/>
      <c r="HJ635" s="263"/>
      <c r="HK635" s="263"/>
      <c r="HL635" s="263"/>
      <c r="HM635" s="263"/>
      <c r="HN635" s="263"/>
      <c r="HO635" s="263"/>
      <c r="HP635" s="263"/>
      <c r="HQ635" s="263"/>
      <c r="HR635" s="263"/>
      <c r="HS635" s="263"/>
      <c r="HT635" s="263"/>
      <c r="HU635" s="263"/>
      <c r="HV635" s="263"/>
      <c r="HW635" s="263"/>
      <c r="HX635" s="263"/>
      <c r="HY635" s="263"/>
      <c r="HZ635" s="263"/>
      <c r="IA635" s="263"/>
      <c r="IB635" s="263"/>
      <c r="IC635" s="263"/>
      <c r="ID635" s="263"/>
      <c r="IE635" s="263"/>
      <c r="IF635" s="263"/>
      <c r="IG635" s="263"/>
      <c r="IH635" s="263"/>
      <c r="II635" s="263"/>
      <c r="IJ635" s="263"/>
      <c r="IK635" s="263"/>
      <c r="IL635" s="263"/>
      <c r="IM635" s="263"/>
      <c r="IN635" s="263"/>
      <c r="IO635" s="263"/>
      <c r="IP635" s="263"/>
      <c r="IQ635" s="263"/>
      <c r="IR635" s="263"/>
      <c r="IS635" s="263"/>
      <c r="IT635" s="263"/>
      <c r="IU635" s="263"/>
      <c r="IV635" s="263"/>
      <c r="IW635" s="263"/>
      <c r="IX635" s="263"/>
      <c r="IY635" s="263"/>
      <c r="IZ635" s="263"/>
      <c r="JA635" s="263"/>
      <c r="JB635" s="263"/>
      <c r="JC635" s="263"/>
      <c r="JD635" s="263"/>
      <c r="JE635" s="263"/>
      <c r="JF635" s="263"/>
      <c r="JG635" s="263"/>
      <c r="JH635" s="263"/>
      <c r="JI635" s="263"/>
      <c r="JJ635" s="263"/>
      <c r="JK635" s="263"/>
      <c r="JL635" s="263"/>
      <c r="JM635" s="263"/>
      <c r="JN635" s="263"/>
      <c r="JO635" s="263"/>
      <c r="JP635" s="263"/>
      <c r="JQ635" s="263"/>
      <c r="JR635" s="263"/>
      <c r="JS635" s="263"/>
      <c r="JT635" s="263"/>
      <c r="JU635" s="263"/>
      <c r="JV635" s="263"/>
      <c r="JW635" s="263"/>
      <c r="JX635" s="263"/>
      <c r="JY635" s="263"/>
      <c r="JZ635" s="263"/>
      <c r="KA635" s="263"/>
      <c r="KB635" s="263"/>
      <c r="KC635" s="263"/>
      <c r="KD635" s="263"/>
      <c r="KE635" s="263"/>
      <c r="KF635" s="263"/>
      <c r="KG635" s="263"/>
      <c r="KH635" s="263"/>
      <c r="KI635" s="263"/>
      <c r="KJ635" s="263"/>
      <c r="KK635" s="263"/>
      <c r="KL635" s="263"/>
      <c r="KM635" s="263"/>
      <c r="KN635" s="263"/>
      <c r="KO635" s="263"/>
      <c r="KP635" s="263"/>
      <c r="KQ635" s="263"/>
      <c r="KR635" s="263"/>
      <c r="KS635" s="263"/>
      <c r="KT635" s="263"/>
      <c r="KU635" s="263"/>
      <c r="KV635" s="263"/>
      <c r="KW635" s="263"/>
      <c r="KX635" s="263"/>
      <c r="KY635" s="263"/>
      <c r="KZ635" s="263"/>
      <c r="LA635" s="263"/>
      <c r="LB635" s="263"/>
      <c r="LC635" s="263"/>
      <c r="LD635" s="263"/>
      <c r="LE635" s="263"/>
      <c r="LF635" s="263"/>
      <c r="LG635" s="263"/>
      <c r="LH635" s="263"/>
      <c r="LI635" s="263"/>
      <c r="LJ635" s="263"/>
      <c r="LK635" s="263"/>
      <c r="LL635" s="263"/>
      <c r="LM635" s="263"/>
      <c r="LN635" s="263"/>
      <c r="LO635" s="263"/>
      <c r="LP635" s="263"/>
      <c r="LQ635" s="263"/>
      <c r="LR635" s="263"/>
      <c r="LS635" s="263"/>
      <c r="LT635" s="263"/>
      <c r="LU635" s="263"/>
      <c r="LV635" s="263"/>
      <c r="LW635" s="263"/>
      <c r="LX635" s="263"/>
      <c r="LY635" s="263"/>
      <c r="LZ635" s="263"/>
      <c r="MA635" s="263"/>
      <c r="MB635" s="263"/>
      <c r="MC635" s="263"/>
      <c r="MD635" s="263"/>
      <c r="ME635" s="263"/>
      <c r="MF635" s="263"/>
      <c r="MG635" s="263"/>
      <c r="MH635" s="263"/>
      <c r="MI635" s="263"/>
      <c r="MJ635" s="263"/>
      <c r="MK635" s="263"/>
      <c r="ML635" s="263"/>
      <c r="MM635" s="263"/>
      <c r="MN635" s="263"/>
      <c r="MO635" s="263"/>
      <c r="MP635" s="263"/>
      <c r="MQ635" s="263"/>
      <c r="MR635" s="263"/>
      <c r="MS635" s="263"/>
      <c r="MT635" s="263"/>
      <c r="MU635" s="263"/>
      <c r="MV635" s="263"/>
      <c r="MW635" s="263"/>
      <c r="MX635" s="263"/>
      <c r="MY635" s="263"/>
      <c r="MZ635" s="263"/>
      <c r="NA635" s="263"/>
      <c r="NB635" s="263"/>
      <c r="NC635" s="263"/>
      <c r="ND635" s="263"/>
      <c r="NE635" s="263"/>
      <c r="NF635" s="263"/>
      <c r="NG635" s="263"/>
      <c r="NH635" s="263"/>
      <c r="NI635" s="263"/>
      <c r="NJ635" s="263"/>
      <c r="NK635" s="263"/>
      <c r="NL635" s="263"/>
      <c r="NM635" s="263"/>
      <c r="NN635" s="263"/>
      <c r="NO635" s="263"/>
      <c r="NP635" s="263"/>
      <c r="NQ635" s="263"/>
      <c r="NR635" s="263"/>
      <c r="NS635" s="263"/>
      <c r="NT635" s="263"/>
      <c r="NU635" s="263"/>
      <c r="NV635" s="263"/>
      <c r="NW635" s="263"/>
      <c r="NX635" s="263"/>
      <c r="NY635" s="263"/>
      <c r="NZ635" s="263"/>
      <c r="OA635" s="263"/>
      <c r="OB635" s="263"/>
      <c r="OC635" s="263"/>
      <c r="OD635" s="263"/>
      <c r="OE635" s="263"/>
      <c r="OF635" s="263"/>
      <c r="OG635" s="263"/>
      <c r="OH635" s="263"/>
      <c r="OI635" s="263"/>
      <c r="OJ635" s="263"/>
      <c r="OK635" s="263"/>
      <c r="OL635" s="263"/>
      <c r="OM635" s="263"/>
      <c r="ON635" s="263"/>
      <c r="OO635" s="263"/>
      <c r="OP635" s="263"/>
      <c r="OQ635" s="263"/>
      <c r="OR635" s="263"/>
      <c r="OS635" s="263"/>
      <c r="OT635" s="263"/>
      <c r="OU635" s="263"/>
      <c r="OV635" s="263"/>
      <c r="OW635" s="263"/>
      <c r="OX635" s="263"/>
      <c r="OY635" s="263"/>
      <c r="OZ635" s="263"/>
      <c r="PA635" s="263"/>
      <c r="PB635" s="263"/>
      <c r="PC635" s="263"/>
      <c r="PD635" s="263"/>
      <c r="PE635" s="263"/>
      <c r="PF635" s="263"/>
      <c r="PG635" s="263"/>
      <c r="PH635" s="263"/>
      <c r="PI635" s="263"/>
      <c r="PJ635" s="263"/>
      <c r="PK635" s="263"/>
      <c r="PL635" s="263"/>
      <c r="PM635" s="263"/>
      <c r="PN635" s="263"/>
      <c r="PO635" s="263"/>
      <c r="PP635" s="263"/>
      <c r="PQ635" s="263"/>
      <c r="PR635" s="263"/>
      <c r="PS635" s="263"/>
      <c r="PT635" s="263"/>
      <c r="PU635" s="263"/>
      <c r="PV635" s="263"/>
      <c r="PW635" s="263"/>
      <c r="PX635" s="263"/>
      <c r="PY635" s="263"/>
      <c r="PZ635" s="263"/>
      <c r="QA635" s="263"/>
      <c r="QB635" s="263"/>
      <c r="QC635" s="263"/>
      <c r="QD635" s="263"/>
      <c r="QE635" s="263"/>
      <c r="QF635" s="263"/>
      <c r="QG635" s="263"/>
      <c r="QH635" s="263"/>
      <c r="QI635" s="263"/>
      <c r="QJ635" s="263"/>
      <c r="QK635" s="263"/>
      <c r="QL635" s="263"/>
      <c r="QM635" s="263"/>
      <c r="QN635" s="263"/>
      <c r="QO635" s="263"/>
      <c r="QP635" s="263"/>
      <c r="QQ635" s="263"/>
      <c r="QR635" s="263"/>
      <c r="QS635" s="263"/>
      <c r="QT635" s="263"/>
      <c r="QU635" s="263"/>
      <c r="QV635" s="263"/>
      <c r="QW635" s="263"/>
      <c r="QX635" s="263"/>
      <c r="QY635" s="263"/>
      <c r="QZ635" s="263"/>
      <c r="RA635" s="263"/>
      <c r="RB635" s="263"/>
      <c r="RC635" s="263"/>
      <c r="RD635" s="263"/>
      <c r="RE635" s="263"/>
      <c r="RF635" s="263"/>
      <c r="RG635" s="263"/>
      <c r="RH635" s="263"/>
      <c r="RI635" s="263"/>
      <c r="RJ635" s="263"/>
      <c r="RK635" s="263"/>
      <c r="RL635" s="263"/>
      <c r="RM635" s="263"/>
      <c r="RN635" s="263"/>
      <c r="RO635" s="263"/>
      <c r="RP635" s="263"/>
      <c r="RQ635" s="263"/>
      <c r="RR635" s="263"/>
      <c r="RS635" s="263"/>
      <c r="RT635" s="263"/>
      <c r="RU635" s="263"/>
      <c r="RV635" s="263"/>
      <c r="RW635" s="263"/>
      <c r="RX635" s="263"/>
      <c r="RY635" s="263"/>
      <c r="RZ635" s="263"/>
      <c r="SA635" s="263"/>
      <c r="SB635" s="263"/>
      <c r="SC635" s="263"/>
      <c r="SD635" s="263"/>
      <c r="SE635" s="263"/>
      <c r="SF635" s="263"/>
      <c r="SG635" s="263"/>
      <c r="SH635" s="263"/>
      <c r="SI635" s="263"/>
      <c r="SJ635" s="263"/>
      <c r="SK635" s="263"/>
      <c r="SL635" s="263"/>
      <c r="SM635" s="263"/>
      <c r="SN635" s="263"/>
      <c r="SO635" s="263"/>
      <c r="SP635" s="263"/>
      <c r="SQ635" s="263"/>
      <c r="SR635" s="263"/>
      <c r="SS635" s="263"/>
      <c r="ST635" s="263"/>
      <c r="SU635" s="263"/>
      <c r="SV635" s="263"/>
      <c r="SW635" s="263"/>
      <c r="SX635" s="263"/>
      <c r="SY635" s="263"/>
      <c r="SZ635" s="263"/>
      <c r="TA635" s="263"/>
      <c r="TB635" s="263"/>
      <c r="TC635" s="263"/>
      <c r="TD635" s="263"/>
      <c r="TE635" s="263"/>
      <c r="TF635" s="263"/>
      <c r="TG635" s="263"/>
      <c r="TH635" s="263"/>
      <c r="TI635" s="263"/>
      <c r="TJ635" s="263"/>
      <c r="TK635" s="263"/>
      <c r="TL635" s="263"/>
      <c r="TM635" s="263"/>
      <c r="TN635" s="263"/>
      <c r="TO635" s="263"/>
      <c r="TP635" s="263"/>
      <c r="TQ635" s="263"/>
      <c r="TR635" s="263"/>
      <c r="TS635" s="263"/>
      <c r="TT635" s="263"/>
      <c r="TU635" s="263"/>
      <c r="TV635" s="263"/>
      <c r="TW635" s="263"/>
      <c r="TX635" s="263"/>
      <c r="TY635" s="263"/>
      <c r="TZ635" s="263"/>
      <c r="UA635" s="263"/>
      <c r="UB635" s="263"/>
      <c r="UC635" s="263"/>
      <c r="UD635" s="263"/>
      <c r="UE635" s="263"/>
      <c r="UF635" s="263"/>
      <c r="UG635" s="263"/>
      <c r="UH635" s="263"/>
      <c r="UI635" s="263"/>
      <c r="UJ635" s="263"/>
      <c r="UK635" s="263"/>
      <c r="UL635" s="263"/>
      <c r="UM635" s="263"/>
      <c r="UN635" s="263"/>
      <c r="UO635" s="263"/>
      <c r="UP635" s="263"/>
      <c r="UQ635" s="263"/>
      <c r="UR635" s="263"/>
      <c r="US635" s="263"/>
      <c r="UT635" s="263"/>
      <c r="UU635" s="263"/>
      <c r="UV635" s="263"/>
      <c r="UW635" s="263"/>
      <c r="UX635" s="263"/>
      <c r="UY635" s="263"/>
      <c r="UZ635" s="263"/>
      <c r="VA635" s="263"/>
      <c r="VB635" s="263"/>
      <c r="VC635" s="263"/>
      <c r="VD635" s="263"/>
      <c r="VE635" s="263"/>
      <c r="VF635" s="263"/>
      <c r="VG635" s="263"/>
      <c r="VH635" s="263"/>
      <c r="VI635" s="263"/>
      <c r="VJ635" s="263"/>
      <c r="VK635" s="263"/>
      <c r="VL635" s="263"/>
      <c r="VM635" s="263"/>
      <c r="VN635" s="263"/>
      <c r="VO635" s="263"/>
      <c r="VP635" s="263"/>
      <c r="VQ635" s="263"/>
      <c r="VR635" s="263"/>
      <c r="VS635" s="263"/>
      <c r="VT635" s="263"/>
      <c r="VU635" s="263"/>
      <c r="VV635" s="263"/>
      <c r="VW635" s="263"/>
      <c r="VX635" s="263"/>
      <c r="VY635" s="263"/>
      <c r="VZ635" s="263"/>
      <c r="WA635" s="263"/>
      <c r="WB635" s="263"/>
      <c r="WC635" s="263"/>
      <c r="WD635" s="263"/>
      <c r="WE635" s="263"/>
      <c r="WF635" s="263"/>
      <c r="WG635" s="263"/>
      <c r="WH635" s="263"/>
      <c r="WI635" s="263"/>
      <c r="WJ635" s="263"/>
      <c r="WK635" s="263"/>
      <c r="WL635" s="263"/>
      <c r="WM635" s="263"/>
      <c r="WN635" s="263"/>
      <c r="WO635" s="263"/>
      <c r="WP635" s="263"/>
      <c r="WQ635" s="263"/>
      <c r="WR635" s="263"/>
      <c r="WS635" s="263"/>
      <c r="WT635" s="263"/>
      <c r="WU635" s="263"/>
      <c r="WV635" s="263"/>
      <c r="WW635" s="263"/>
      <c r="WX635" s="263"/>
      <c r="WY635" s="263"/>
      <c r="WZ635" s="263"/>
      <c r="XA635" s="263"/>
      <c r="XB635" s="263"/>
      <c r="XC635" s="263"/>
      <c r="XD635" s="263"/>
      <c r="XE635" s="263"/>
      <c r="XF635" s="263"/>
      <c r="XG635" s="263"/>
      <c r="XH635" s="263"/>
      <c r="XI635" s="263"/>
      <c r="XJ635" s="263"/>
      <c r="XK635" s="263"/>
      <c r="XL635" s="263"/>
      <c r="XM635" s="263"/>
      <c r="XN635" s="263"/>
      <c r="XO635" s="263"/>
      <c r="XP635" s="263"/>
      <c r="XQ635" s="263"/>
      <c r="XR635" s="263"/>
      <c r="XS635" s="263"/>
      <c r="XT635" s="263"/>
      <c r="XU635" s="263"/>
      <c r="XV635" s="263"/>
      <c r="XW635" s="263"/>
      <c r="XX635" s="263"/>
      <c r="XY635" s="263"/>
      <c r="XZ635" s="263"/>
      <c r="YA635" s="263"/>
      <c r="YB635" s="263"/>
      <c r="YC635" s="263"/>
      <c r="YD635" s="263"/>
      <c r="YE635" s="263"/>
      <c r="YF635" s="263"/>
      <c r="YG635" s="263"/>
      <c r="YH635" s="263"/>
      <c r="YI635" s="263"/>
      <c r="YJ635" s="263"/>
      <c r="YK635" s="263"/>
      <c r="YL635" s="263"/>
      <c r="YM635" s="263"/>
      <c r="YN635" s="263"/>
      <c r="YO635" s="263"/>
      <c r="YP635" s="263"/>
      <c r="YQ635" s="263"/>
      <c r="YR635" s="263"/>
      <c r="YS635" s="263"/>
      <c r="YT635" s="263"/>
      <c r="YU635" s="263"/>
      <c r="YV635" s="263"/>
      <c r="YW635" s="263"/>
      <c r="YX635" s="263"/>
      <c r="YY635" s="263"/>
      <c r="YZ635" s="263"/>
      <c r="ZA635" s="263"/>
      <c r="ZB635" s="263"/>
      <c r="ZC635" s="263"/>
      <c r="ZD635" s="263"/>
      <c r="ZE635" s="263"/>
      <c r="ZF635" s="263"/>
      <c r="ZG635" s="263"/>
      <c r="ZH635" s="263"/>
      <c r="ZI635" s="263"/>
      <c r="ZJ635" s="263"/>
      <c r="ZK635" s="263"/>
      <c r="ZL635" s="263"/>
      <c r="ZM635" s="263"/>
      <c r="ZN635" s="263"/>
      <c r="ZO635" s="263"/>
      <c r="ZP635" s="263"/>
      <c r="ZQ635" s="263"/>
      <c r="ZR635" s="263"/>
      <c r="ZS635" s="263"/>
      <c r="ZT635" s="263"/>
      <c r="ZU635" s="263"/>
      <c r="ZV635" s="263"/>
      <c r="ZW635" s="263"/>
      <c r="ZX635" s="263"/>
      <c r="ZY635" s="263"/>
      <c r="ZZ635" s="263"/>
      <c r="AAA635" s="263"/>
      <c r="AAB635" s="263"/>
      <c r="AAC635" s="263"/>
      <c r="AAD635" s="263"/>
      <c r="AAE635" s="263"/>
      <c r="AAF635" s="263"/>
      <c r="AAG635" s="263"/>
      <c r="AAH635" s="263"/>
      <c r="AAI635" s="263"/>
      <c r="AAJ635" s="263"/>
      <c r="AAK635" s="263"/>
      <c r="AAL635" s="263"/>
      <c r="AAM635" s="263"/>
      <c r="AAN635" s="263"/>
      <c r="AAO635" s="263"/>
      <c r="AAP635" s="263"/>
      <c r="AAQ635" s="263"/>
      <c r="AAR635" s="263"/>
      <c r="AAS635" s="263"/>
      <c r="AAT635" s="263"/>
      <c r="AAU635" s="263"/>
      <c r="AAV635" s="263"/>
      <c r="AAW635" s="263"/>
      <c r="AAX635" s="263"/>
      <c r="AAY635" s="263"/>
      <c r="AAZ635" s="263"/>
      <c r="ABA635" s="263"/>
      <c r="ABB635" s="263"/>
      <c r="ABC635" s="263"/>
      <c r="ABD635" s="263"/>
      <c r="ABE635" s="263"/>
      <c r="ABF635" s="263"/>
      <c r="ABG635" s="263"/>
      <c r="ABH635" s="263"/>
      <c r="ABI635" s="263"/>
      <c r="ABJ635" s="263"/>
      <c r="ABK635" s="263"/>
      <c r="ABL635" s="263"/>
      <c r="ABM635" s="263"/>
      <c r="ABN635" s="263"/>
      <c r="ABO635" s="263"/>
      <c r="ABP635" s="263"/>
      <c r="ABQ635" s="263"/>
      <c r="ABR635" s="263"/>
      <c r="ABS635" s="263"/>
      <c r="ABT635" s="263"/>
      <c r="ABU635" s="263"/>
      <c r="ABV635" s="263"/>
      <c r="ABW635" s="263"/>
      <c r="ABX635" s="263"/>
      <c r="ABY635" s="263"/>
      <c r="ABZ635" s="263"/>
      <c r="ACA635" s="263"/>
      <c r="ACB635" s="263"/>
      <c r="ACC635" s="263"/>
      <c r="ACD635" s="263"/>
      <c r="ACE635" s="263"/>
      <c r="ACF635" s="263"/>
      <c r="ACG635" s="263"/>
      <c r="ACH635" s="263"/>
      <c r="ACI635" s="263"/>
      <c r="ACJ635" s="263"/>
      <c r="ACK635" s="263"/>
      <c r="ACL635" s="263"/>
      <c r="ACM635" s="263"/>
      <c r="ACN635" s="263"/>
      <c r="ACO635" s="263"/>
      <c r="ACP635" s="263"/>
      <c r="ACQ635" s="263"/>
      <c r="ACR635" s="263"/>
      <c r="ACS635" s="263"/>
      <c r="ACT635" s="263"/>
      <c r="ACU635" s="263"/>
      <c r="ACV635" s="263"/>
      <c r="ACW635" s="263"/>
      <c r="ACX635" s="263"/>
      <c r="ACY635" s="263"/>
      <c r="ACZ635" s="263"/>
      <c r="ADA635" s="263"/>
      <c r="ADB635" s="263"/>
      <c r="ADC635" s="263"/>
      <c r="ADD635" s="263"/>
      <c r="ADE635" s="263"/>
      <c r="ADF635" s="263"/>
      <c r="ADG635" s="263"/>
      <c r="ADH635" s="263"/>
      <c r="ADI635" s="263"/>
      <c r="ADJ635" s="263"/>
      <c r="ADK635" s="263"/>
      <c r="ADL635" s="263"/>
      <c r="ADM635" s="263"/>
      <c r="ADN635" s="263"/>
      <c r="ADO635" s="263"/>
      <c r="ADP635" s="263"/>
      <c r="ADQ635" s="263"/>
      <c r="ADR635" s="263"/>
      <c r="ADS635" s="263"/>
      <c r="ADT635" s="263"/>
      <c r="ADU635" s="263"/>
      <c r="ADV635" s="263"/>
      <c r="ADW635" s="263"/>
      <c r="ADX635" s="263"/>
      <c r="ADY635" s="263"/>
      <c r="ADZ635" s="263"/>
      <c r="AEA635" s="263"/>
      <c r="AEB635" s="263"/>
      <c r="AEC635" s="263"/>
      <c r="AED635" s="263"/>
      <c r="AEE635" s="263"/>
      <c r="AEF635" s="263"/>
      <c r="AEG635" s="263"/>
      <c r="AEH635" s="263"/>
      <c r="AEI635" s="263"/>
      <c r="AEJ635" s="263"/>
      <c r="AEK635" s="263"/>
      <c r="AEL635" s="263"/>
      <c r="AEM635" s="263"/>
      <c r="AEN635" s="263"/>
      <c r="AEO635" s="263"/>
      <c r="AEP635" s="263"/>
      <c r="AEQ635" s="263"/>
      <c r="AER635" s="263"/>
      <c r="AES635" s="263"/>
      <c r="AET635" s="263"/>
      <c r="AEU635" s="263"/>
      <c r="AEV635" s="263"/>
      <c r="AEW635" s="263"/>
      <c r="AEX635" s="263"/>
      <c r="AEY635" s="263"/>
      <c r="AEZ635" s="263"/>
      <c r="AFA635" s="263"/>
      <c r="AFB635" s="263"/>
      <c r="AFC635" s="263"/>
      <c r="AFD635" s="263"/>
      <c r="AFE635" s="263"/>
      <c r="AFF635" s="263"/>
      <c r="AFG635" s="263"/>
      <c r="AFH635" s="263"/>
      <c r="AFI635" s="263"/>
      <c r="AFJ635" s="263"/>
      <c r="AFK635" s="263"/>
      <c r="AFL635" s="263"/>
      <c r="AFM635" s="263"/>
      <c r="AFN635" s="263"/>
      <c r="AFO635" s="263"/>
      <c r="AFP635" s="263"/>
      <c r="AFQ635" s="263"/>
      <c r="AFR635" s="263"/>
      <c r="AFS635" s="263"/>
      <c r="AFT635" s="263"/>
      <c r="AFU635" s="263"/>
      <c r="AFV635" s="263"/>
      <c r="AFW635" s="263"/>
      <c r="AFX635" s="263"/>
      <c r="AFY635" s="263"/>
      <c r="AFZ635" s="263"/>
      <c r="AGA635" s="263"/>
      <c r="AGB635" s="263"/>
      <c r="AGC635" s="263"/>
      <c r="AGD635" s="263"/>
      <c r="AGE635" s="263"/>
      <c r="AGF635" s="263"/>
      <c r="AGG635" s="263"/>
      <c r="AGH635" s="263"/>
      <c r="AGI635" s="263"/>
      <c r="AGJ635" s="263"/>
      <c r="AGK635" s="263"/>
      <c r="AGL635" s="263"/>
      <c r="AGM635" s="263"/>
      <c r="AGN635" s="263"/>
      <c r="AGO635" s="263"/>
      <c r="AGP635" s="263"/>
      <c r="AGQ635" s="263"/>
      <c r="AGR635" s="263"/>
      <c r="AGS635" s="263"/>
      <c r="AGT635" s="263"/>
      <c r="AGU635" s="263"/>
      <c r="AGV635" s="263"/>
      <c r="AGW635" s="263"/>
      <c r="AGX635" s="263"/>
      <c r="AGY635" s="263"/>
      <c r="AGZ635" s="263"/>
      <c r="AHA635" s="263"/>
      <c r="AHB635" s="263"/>
      <c r="AHC635" s="263"/>
      <c r="AHD635" s="263"/>
      <c r="AHE635" s="263"/>
      <c r="AHF635" s="263"/>
      <c r="AHG635" s="263"/>
      <c r="AHH635" s="263"/>
      <c r="AHI635" s="263"/>
      <c r="AHJ635" s="263"/>
      <c r="AHK635" s="263"/>
      <c r="AHL635" s="263"/>
      <c r="AHM635" s="263"/>
      <c r="AHN635" s="263"/>
      <c r="AHO635" s="263"/>
      <c r="AHP635" s="263"/>
      <c r="AHQ635" s="263"/>
      <c r="AHR635" s="263"/>
      <c r="AHS635" s="263"/>
      <c r="AHT635" s="263"/>
      <c r="AHU635" s="263"/>
      <c r="AHV635" s="263"/>
      <c r="AHW635" s="263"/>
      <c r="AHX635" s="263"/>
      <c r="AHY635" s="263"/>
      <c r="AHZ635" s="263"/>
      <c r="AIA635" s="263"/>
      <c r="AIB635" s="263"/>
      <c r="AIC635" s="263"/>
      <c r="AID635" s="263"/>
      <c r="AIE635" s="263"/>
      <c r="AIF635" s="263"/>
      <c r="AIG635" s="263"/>
      <c r="AIH635" s="263"/>
      <c r="AII635" s="263"/>
      <c r="AIJ635" s="263"/>
      <c r="AIK635" s="263"/>
      <c r="AIL635" s="263"/>
      <c r="AIM635" s="263"/>
      <c r="AIN635" s="263"/>
      <c r="AIO635" s="263"/>
      <c r="AIP635" s="263"/>
      <c r="AIQ635" s="263"/>
      <c r="AIR635" s="263"/>
      <c r="AIS635" s="263"/>
      <c r="AIT635" s="263"/>
      <c r="AIU635" s="263"/>
      <c r="AIV635" s="263"/>
      <c r="AIW635" s="263"/>
      <c r="AIX635" s="263"/>
      <c r="AIY635" s="263"/>
      <c r="AIZ635" s="263"/>
      <c r="AJA635" s="263"/>
      <c r="AJB635" s="263"/>
      <c r="AJC635" s="263"/>
      <c r="AJD635" s="263"/>
      <c r="AJE635" s="263"/>
      <c r="AJF635" s="263"/>
      <c r="AJG635" s="263"/>
      <c r="AJH635" s="263"/>
      <c r="AJI635" s="263"/>
      <c r="AJJ635" s="263"/>
      <c r="AJK635" s="263"/>
      <c r="AJL635" s="263"/>
      <c r="AJM635" s="263"/>
      <c r="AJN635" s="263"/>
      <c r="AJO635" s="263"/>
      <c r="AJP635" s="263"/>
      <c r="AJQ635" s="263"/>
      <c r="AJR635" s="263"/>
      <c r="AJS635" s="263"/>
      <c r="AJT635" s="263"/>
      <c r="AJU635" s="263"/>
      <c r="AJV635" s="263"/>
      <c r="AJW635" s="263"/>
      <c r="AJX635" s="263"/>
      <c r="AJY635" s="263"/>
      <c r="AJZ635" s="263"/>
      <c r="AKA635" s="263"/>
      <c r="AKB635" s="263"/>
      <c r="AKC635" s="263"/>
      <c r="AKD635" s="263"/>
      <c r="AKE635" s="263"/>
      <c r="AKF635" s="263"/>
      <c r="AKG635" s="263"/>
      <c r="AKH635" s="263"/>
      <c r="AKI635" s="263"/>
      <c r="AKJ635" s="263"/>
      <c r="AKK635" s="263"/>
      <c r="AKL635" s="263"/>
      <c r="AKM635" s="263"/>
      <c r="AKN635" s="263"/>
      <c r="AKO635" s="263"/>
      <c r="AKP635" s="263"/>
      <c r="AKQ635" s="263"/>
      <c r="AKR635" s="263"/>
      <c r="AKS635" s="263"/>
      <c r="AKT635" s="263"/>
      <c r="AKU635" s="263"/>
      <c r="AKV635" s="263"/>
      <c r="AKW635" s="263"/>
      <c r="AKX635" s="263"/>
      <c r="AKY635" s="263"/>
      <c r="AKZ635" s="263"/>
      <c r="ALA635" s="263"/>
      <c r="ALB635" s="263"/>
      <c r="ALC635" s="263"/>
      <c r="ALD635" s="263"/>
      <c r="ALE635" s="263"/>
      <c r="ALF635" s="263"/>
      <c r="ALG635" s="263"/>
      <c r="ALH635" s="263"/>
      <c r="ALI635" s="263"/>
      <c r="ALJ635" s="263"/>
      <c r="ALK635" s="263"/>
      <c r="ALL635" s="263"/>
      <c r="ALM635" s="263"/>
      <c r="ALN635" s="263"/>
      <c r="ALO635" s="263"/>
      <c r="ALP635" s="263"/>
      <c r="ALQ635" s="263"/>
      <c r="ALR635" s="263"/>
      <c r="ALS635" s="263"/>
      <c r="ALT635" s="263"/>
      <c r="ALU635" s="263"/>
      <c r="ALV635" s="263"/>
      <c r="ALW635" s="263"/>
      <c r="ALX635" s="263"/>
      <c r="ALY635" s="263"/>
      <c r="ALZ635" s="263"/>
      <c r="AMA635" s="263"/>
      <c r="AMB635" s="263"/>
      <c r="AMC635" s="263"/>
      <c r="AMD635" s="263"/>
      <c r="AME635" s="263"/>
      <c r="AMF635" s="263"/>
      <c r="AMG635" s="263"/>
      <c r="AMH635" s="263"/>
      <c r="AMI635" s="263"/>
      <c r="AMJ635" s="263"/>
      <c r="AMK635" s="263"/>
      <c r="AML635" s="263"/>
      <c r="AMM635" s="263"/>
      <c r="AMN635" s="263"/>
      <c r="AMO635" s="263"/>
      <c r="AMP635" s="263"/>
      <c r="AMQ635" s="263"/>
      <c r="AMR635" s="263"/>
      <c r="AMS635" s="263"/>
      <c r="AMT635" s="263"/>
      <c r="AMU635" s="263"/>
      <c r="AMV635" s="263"/>
      <c r="AMW635" s="263"/>
      <c r="AMX635" s="263"/>
      <c r="AMY635" s="263"/>
      <c r="AMZ635" s="263"/>
      <c r="ANA635" s="263"/>
      <c r="ANB635" s="263"/>
      <c r="ANC635" s="263"/>
      <c r="AND635" s="263"/>
      <c r="ANE635" s="263"/>
      <c r="ANF635" s="263"/>
      <c r="ANG635" s="263"/>
      <c r="ANH635" s="263"/>
      <c r="ANI635" s="263"/>
      <c r="ANJ635" s="263"/>
      <c r="ANK635" s="263"/>
      <c r="ANL635" s="263"/>
      <c r="ANM635" s="263"/>
      <c r="ANN635" s="263"/>
      <c r="ANO635" s="263"/>
      <c r="ANP635" s="263"/>
      <c r="ANQ635" s="263"/>
      <c r="ANR635" s="263"/>
      <c r="ANS635" s="263"/>
      <c r="ANT635" s="263"/>
      <c r="ANU635" s="263"/>
      <c r="ANV635" s="263"/>
      <c r="ANW635" s="263"/>
      <c r="ANX635" s="263"/>
      <c r="ANY635" s="263"/>
      <c r="ANZ635" s="263"/>
      <c r="AOA635" s="263"/>
      <c r="AOB635" s="263"/>
      <c r="AOC635" s="263"/>
      <c r="AOD635" s="263"/>
      <c r="AOE635" s="263"/>
      <c r="AOF635" s="263"/>
      <c r="AOG635" s="263"/>
      <c r="AOH635" s="263"/>
      <c r="AOI635" s="263"/>
      <c r="AOJ635" s="263"/>
      <c r="AOK635" s="263"/>
      <c r="AOL635" s="263"/>
      <c r="AOM635" s="263"/>
      <c r="AON635" s="263"/>
      <c r="AOO635" s="263"/>
      <c r="AOP635" s="263"/>
      <c r="AOQ635" s="263"/>
      <c r="AOR635" s="263"/>
      <c r="AOS635" s="263"/>
      <c r="AOT635" s="263"/>
      <c r="AOU635" s="263"/>
    </row>
    <row r="636" spans="1:1087" s="264" customFormat="1">
      <c r="A636" s="332"/>
      <c r="B636" s="328"/>
      <c r="C636" s="292"/>
      <c r="D636" s="292"/>
      <c r="E636" s="292"/>
      <c r="F636" s="333"/>
      <c r="G636" s="334"/>
      <c r="H636" s="334"/>
      <c r="I636" s="335"/>
      <c r="J636" s="292"/>
      <c r="K636" s="336"/>
      <c r="L636" s="292"/>
      <c r="N636" s="263"/>
      <c r="O636" s="263"/>
      <c r="P636" s="263"/>
      <c r="Q636" s="263"/>
      <c r="R636" s="263"/>
      <c r="S636" s="263"/>
      <c r="T636" s="263"/>
      <c r="U636" s="263"/>
      <c r="V636" s="263"/>
      <c r="W636" s="263"/>
      <c r="X636" s="263"/>
      <c r="Y636" s="263"/>
      <c r="Z636" s="263"/>
      <c r="AA636" s="263"/>
      <c r="AB636" s="263"/>
      <c r="AC636" s="263"/>
      <c r="AD636" s="263"/>
      <c r="AE636" s="263"/>
      <c r="AF636" s="263"/>
      <c r="AG636" s="263"/>
      <c r="AH636" s="263"/>
      <c r="AI636" s="263"/>
      <c r="AJ636" s="263"/>
      <c r="AK636" s="263"/>
      <c r="AL636" s="263"/>
      <c r="AM636" s="263"/>
      <c r="AN636" s="263"/>
      <c r="AO636" s="263"/>
      <c r="AP636" s="263"/>
      <c r="AQ636" s="263"/>
      <c r="AR636" s="263"/>
      <c r="AS636" s="263"/>
      <c r="AT636" s="263"/>
      <c r="AU636" s="263"/>
      <c r="AV636" s="263"/>
      <c r="AW636" s="263"/>
      <c r="AX636" s="263"/>
      <c r="AY636" s="263"/>
      <c r="AZ636" s="263"/>
      <c r="BA636" s="263"/>
      <c r="BB636" s="263"/>
      <c r="BC636" s="263"/>
      <c r="BD636" s="263"/>
      <c r="BE636" s="263"/>
      <c r="BF636" s="263"/>
      <c r="BG636" s="263"/>
      <c r="BH636" s="263"/>
      <c r="BI636" s="263"/>
      <c r="BJ636" s="263"/>
      <c r="BK636" s="263"/>
      <c r="BL636" s="263"/>
      <c r="BM636" s="263"/>
      <c r="BN636" s="263"/>
      <c r="BO636" s="263"/>
      <c r="BP636" s="263"/>
      <c r="BQ636" s="263"/>
      <c r="BR636" s="263"/>
      <c r="BS636" s="263"/>
      <c r="BT636" s="263"/>
      <c r="BU636" s="263"/>
      <c r="BV636" s="263"/>
      <c r="BW636" s="263"/>
      <c r="BX636" s="263"/>
      <c r="BY636" s="263"/>
      <c r="BZ636" s="263"/>
      <c r="CA636" s="263"/>
      <c r="CB636" s="263"/>
      <c r="CC636" s="263"/>
      <c r="CD636" s="263"/>
      <c r="CE636" s="263"/>
      <c r="CF636" s="263"/>
      <c r="CG636" s="263"/>
      <c r="CH636" s="263"/>
      <c r="CI636" s="263"/>
      <c r="CJ636" s="263"/>
      <c r="CK636" s="263"/>
      <c r="CL636" s="263"/>
      <c r="CM636" s="263"/>
      <c r="CN636" s="263"/>
      <c r="CO636" s="263"/>
      <c r="CP636" s="263"/>
      <c r="CQ636" s="263"/>
      <c r="CR636" s="263"/>
      <c r="CS636" s="263"/>
      <c r="CT636" s="263"/>
      <c r="CU636" s="263"/>
      <c r="CV636" s="263"/>
      <c r="CW636" s="263"/>
      <c r="CX636" s="263"/>
      <c r="CY636" s="263"/>
      <c r="CZ636" s="263"/>
      <c r="DA636" s="263"/>
      <c r="DB636" s="263"/>
      <c r="DC636" s="263"/>
      <c r="DD636" s="263"/>
      <c r="DE636" s="263"/>
      <c r="DF636" s="263"/>
      <c r="DG636" s="263"/>
      <c r="DH636" s="263"/>
      <c r="DI636" s="263"/>
      <c r="DJ636" s="263"/>
      <c r="DK636" s="263"/>
      <c r="DL636" s="263"/>
      <c r="DM636" s="263"/>
      <c r="DN636" s="263"/>
      <c r="DO636" s="263"/>
      <c r="DP636" s="263"/>
      <c r="DQ636" s="263"/>
      <c r="DR636" s="263"/>
      <c r="DS636" s="263"/>
      <c r="DT636" s="263"/>
      <c r="DU636" s="263"/>
      <c r="DV636" s="263"/>
      <c r="DW636" s="263"/>
      <c r="DX636" s="263"/>
      <c r="DY636" s="263"/>
      <c r="DZ636" s="263"/>
      <c r="EA636" s="263"/>
      <c r="EB636" s="263"/>
      <c r="EC636" s="263"/>
      <c r="ED636" s="263"/>
      <c r="EE636" s="263"/>
      <c r="EF636" s="263"/>
      <c r="EG636" s="263"/>
      <c r="EH636" s="263"/>
      <c r="EI636" s="263"/>
      <c r="EJ636" s="263"/>
      <c r="EK636" s="263"/>
      <c r="EL636" s="263"/>
      <c r="EM636" s="263"/>
      <c r="EN636" s="263"/>
      <c r="EO636" s="263"/>
      <c r="EP636" s="263"/>
      <c r="EQ636" s="263"/>
      <c r="ER636" s="263"/>
      <c r="ES636" s="263"/>
      <c r="ET636" s="263"/>
      <c r="EU636" s="263"/>
      <c r="EV636" s="263"/>
      <c r="EW636" s="263"/>
      <c r="EX636" s="263"/>
      <c r="EY636" s="263"/>
      <c r="EZ636" s="263"/>
      <c r="FA636" s="263"/>
      <c r="FB636" s="263"/>
      <c r="FC636" s="263"/>
      <c r="FD636" s="263"/>
      <c r="FE636" s="263"/>
      <c r="FF636" s="263"/>
      <c r="FG636" s="263"/>
      <c r="FH636" s="263"/>
      <c r="FI636" s="263"/>
      <c r="FJ636" s="263"/>
      <c r="FK636" s="263"/>
      <c r="FL636" s="263"/>
      <c r="FM636" s="263"/>
      <c r="FN636" s="263"/>
      <c r="FO636" s="263"/>
      <c r="FP636" s="263"/>
      <c r="FQ636" s="263"/>
      <c r="FR636" s="263"/>
      <c r="FS636" s="263"/>
      <c r="FT636" s="263"/>
      <c r="FU636" s="263"/>
      <c r="FV636" s="263"/>
      <c r="FW636" s="263"/>
      <c r="FX636" s="263"/>
      <c r="FY636" s="263"/>
      <c r="FZ636" s="263"/>
      <c r="GA636" s="263"/>
      <c r="GB636" s="263"/>
      <c r="GC636" s="263"/>
      <c r="GD636" s="263"/>
      <c r="GE636" s="263"/>
      <c r="GF636" s="263"/>
      <c r="GG636" s="263"/>
      <c r="GH636" s="263"/>
      <c r="GI636" s="263"/>
      <c r="GJ636" s="263"/>
      <c r="GK636" s="263"/>
      <c r="GL636" s="263"/>
      <c r="GM636" s="263"/>
      <c r="GN636" s="263"/>
      <c r="GO636" s="263"/>
      <c r="GP636" s="263"/>
      <c r="GQ636" s="263"/>
      <c r="GR636" s="263"/>
      <c r="GS636" s="263"/>
      <c r="GT636" s="263"/>
      <c r="GU636" s="263"/>
      <c r="GV636" s="263"/>
      <c r="GW636" s="263"/>
      <c r="GX636" s="263"/>
      <c r="GY636" s="263"/>
      <c r="GZ636" s="263"/>
      <c r="HA636" s="263"/>
      <c r="HB636" s="263"/>
      <c r="HC636" s="263"/>
      <c r="HD636" s="263"/>
      <c r="HE636" s="263"/>
      <c r="HF636" s="263"/>
      <c r="HG636" s="263"/>
      <c r="HH636" s="263"/>
      <c r="HI636" s="263"/>
      <c r="HJ636" s="263"/>
      <c r="HK636" s="263"/>
      <c r="HL636" s="263"/>
      <c r="HM636" s="263"/>
      <c r="HN636" s="263"/>
      <c r="HO636" s="263"/>
      <c r="HP636" s="263"/>
      <c r="HQ636" s="263"/>
      <c r="HR636" s="263"/>
      <c r="HS636" s="263"/>
      <c r="HT636" s="263"/>
      <c r="HU636" s="263"/>
      <c r="HV636" s="263"/>
      <c r="HW636" s="263"/>
      <c r="HX636" s="263"/>
      <c r="HY636" s="263"/>
      <c r="HZ636" s="263"/>
      <c r="IA636" s="263"/>
      <c r="IB636" s="263"/>
      <c r="IC636" s="263"/>
      <c r="ID636" s="263"/>
      <c r="IE636" s="263"/>
      <c r="IF636" s="263"/>
      <c r="IG636" s="263"/>
      <c r="IH636" s="263"/>
      <c r="II636" s="263"/>
      <c r="IJ636" s="263"/>
      <c r="IK636" s="263"/>
      <c r="IL636" s="263"/>
      <c r="IM636" s="263"/>
      <c r="IN636" s="263"/>
      <c r="IO636" s="263"/>
      <c r="IP636" s="263"/>
      <c r="IQ636" s="263"/>
      <c r="IR636" s="263"/>
      <c r="IS636" s="263"/>
      <c r="IT636" s="263"/>
      <c r="IU636" s="263"/>
      <c r="IV636" s="263"/>
      <c r="IW636" s="263"/>
      <c r="IX636" s="263"/>
      <c r="IY636" s="263"/>
      <c r="IZ636" s="263"/>
      <c r="JA636" s="263"/>
      <c r="JB636" s="263"/>
      <c r="JC636" s="263"/>
      <c r="JD636" s="263"/>
      <c r="JE636" s="263"/>
      <c r="JF636" s="263"/>
      <c r="JG636" s="263"/>
      <c r="JH636" s="263"/>
      <c r="JI636" s="263"/>
      <c r="JJ636" s="263"/>
      <c r="JK636" s="263"/>
      <c r="JL636" s="263"/>
      <c r="JM636" s="263"/>
      <c r="JN636" s="263"/>
      <c r="JO636" s="263"/>
      <c r="JP636" s="263"/>
      <c r="JQ636" s="263"/>
      <c r="JR636" s="263"/>
      <c r="JS636" s="263"/>
      <c r="JT636" s="263"/>
      <c r="JU636" s="263"/>
      <c r="JV636" s="263"/>
      <c r="JW636" s="263"/>
      <c r="JX636" s="263"/>
      <c r="JY636" s="263"/>
      <c r="JZ636" s="263"/>
      <c r="KA636" s="263"/>
      <c r="KB636" s="263"/>
      <c r="KC636" s="263"/>
      <c r="KD636" s="263"/>
      <c r="KE636" s="263"/>
      <c r="KF636" s="263"/>
      <c r="KG636" s="263"/>
      <c r="KH636" s="263"/>
      <c r="KI636" s="263"/>
      <c r="KJ636" s="263"/>
      <c r="KK636" s="263"/>
      <c r="KL636" s="263"/>
      <c r="KM636" s="263"/>
      <c r="KN636" s="263"/>
      <c r="KO636" s="263"/>
      <c r="KP636" s="263"/>
      <c r="KQ636" s="263"/>
      <c r="KR636" s="263"/>
      <c r="KS636" s="263"/>
      <c r="KT636" s="263"/>
      <c r="KU636" s="263"/>
      <c r="KV636" s="263"/>
      <c r="KW636" s="263"/>
      <c r="KX636" s="263"/>
      <c r="KY636" s="263"/>
      <c r="KZ636" s="263"/>
      <c r="LA636" s="263"/>
      <c r="LB636" s="263"/>
      <c r="LC636" s="263"/>
      <c r="LD636" s="263"/>
      <c r="LE636" s="263"/>
      <c r="LF636" s="263"/>
      <c r="LG636" s="263"/>
      <c r="LH636" s="263"/>
      <c r="LI636" s="263"/>
      <c r="LJ636" s="263"/>
      <c r="LK636" s="263"/>
      <c r="LL636" s="263"/>
      <c r="LM636" s="263"/>
      <c r="LN636" s="263"/>
      <c r="LO636" s="263"/>
      <c r="LP636" s="263"/>
      <c r="LQ636" s="263"/>
      <c r="LR636" s="263"/>
      <c r="LS636" s="263"/>
      <c r="LT636" s="263"/>
      <c r="LU636" s="263"/>
      <c r="LV636" s="263"/>
      <c r="LW636" s="263"/>
      <c r="LX636" s="263"/>
      <c r="LY636" s="263"/>
      <c r="LZ636" s="263"/>
      <c r="MA636" s="263"/>
      <c r="MB636" s="263"/>
      <c r="MC636" s="263"/>
      <c r="MD636" s="263"/>
      <c r="ME636" s="263"/>
      <c r="MF636" s="263"/>
      <c r="MG636" s="263"/>
      <c r="MH636" s="263"/>
      <c r="MI636" s="263"/>
      <c r="MJ636" s="263"/>
      <c r="MK636" s="263"/>
      <c r="ML636" s="263"/>
      <c r="MM636" s="263"/>
      <c r="MN636" s="263"/>
      <c r="MO636" s="263"/>
      <c r="MP636" s="263"/>
      <c r="MQ636" s="263"/>
      <c r="MR636" s="263"/>
      <c r="MS636" s="263"/>
      <c r="MT636" s="263"/>
      <c r="MU636" s="263"/>
      <c r="MV636" s="263"/>
      <c r="MW636" s="263"/>
      <c r="MX636" s="263"/>
      <c r="MY636" s="263"/>
      <c r="MZ636" s="263"/>
      <c r="NA636" s="263"/>
      <c r="NB636" s="263"/>
      <c r="NC636" s="263"/>
      <c r="ND636" s="263"/>
      <c r="NE636" s="263"/>
      <c r="NF636" s="263"/>
      <c r="NG636" s="263"/>
      <c r="NH636" s="263"/>
      <c r="NI636" s="263"/>
      <c r="NJ636" s="263"/>
      <c r="NK636" s="263"/>
      <c r="NL636" s="263"/>
      <c r="NM636" s="263"/>
      <c r="NN636" s="263"/>
      <c r="NO636" s="263"/>
      <c r="NP636" s="263"/>
      <c r="NQ636" s="263"/>
      <c r="NR636" s="263"/>
      <c r="NS636" s="263"/>
      <c r="NT636" s="263"/>
      <c r="NU636" s="263"/>
      <c r="NV636" s="263"/>
      <c r="NW636" s="263"/>
      <c r="NX636" s="263"/>
      <c r="NY636" s="263"/>
      <c r="NZ636" s="263"/>
      <c r="OA636" s="263"/>
      <c r="OB636" s="263"/>
      <c r="OC636" s="263"/>
      <c r="OD636" s="263"/>
      <c r="OE636" s="263"/>
      <c r="OF636" s="263"/>
      <c r="OG636" s="263"/>
      <c r="OH636" s="263"/>
      <c r="OI636" s="263"/>
      <c r="OJ636" s="263"/>
      <c r="OK636" s="263"/>
      <c r="OL636" s="263"/>
      <c r="OM636" s="263"/>
      <c r="ON636" s="263"/>
      <c r="OO636" s="263"/>
      <c r="OP636" s="263"/>
      <c r="OQ636" s="263"/>
      <c r="OR636" s="263"/>
      <c r="OS636" s="263"/>
      <c r="OT636" s="263"/>
      <c r="OU636" s="263"/>
      <c r="OV636" s="263"/>
      <c r="OW636" s="263"/>
      <c r="OX636" s="263"/>
      <c r="OY636" s="263"/>
      <c r="OZ636" s="263"/>
      <c r="PA636" s="263"/>
      <c r="PB636" s="263"/>
      <c r="PC636" s="263"/>
      <c r="PD636" s="263"/>
      <c r="PE636" s="263"/>
      <c r="PF636" s="263"/>
      <c r="PG636" s="263"/>
      <c r="PH636" s="263"/>
      <c r="PI636" s="263"/>
      <c r="PJ636" s="263"/>
      <c r="PK636" s="263"/>
      <c r="PL636" s="263"/>
      <c r="PM636" s="263"/>
      <c r="PN636" s="263"/>
      <c r="PO636" s="263"/>
      <c r="PP636" s="263"/>
      <c r="PQ636" s="263"/>
      <c r="PR636" s="263"/>
      <c r="PS636" s="263"/>
      <c r="PT636" s="263"/>
      <c r="PU636" s="263"/>
      <c r="PV636" s="263"/>
      <c r="PW636" s="263"/>
      <c r="PX636" s="263"/>
      <c r="PY636" s="263"/>
      <c r="PZ636" s="263"/>
      <c r="QA636" s="263"/>
      <c r="QB636" s="263"/>
      <c r="QC636" s="263"/>
      <c r="QD636" s="263"/>
      <c r="QE636" s="263"/>
      <c r="QF636" s="263"/>
      <c r="QG636" s="263"/>
      <c r="QH636" s="263"/>
      <c r="QI636" s="263"/>
      <c r="QJ636" s="263"/>
      <c r="QK636" s="263"/>
      <c r="QL636" s="263"/>
      <c r="QM636" s="263"/>
      <c r="QN636" s="263"/>
      <c r="QO636" s="263"/>
      <c r="QP636" s="263"/>
      <c r="QQ636" s="263"/>
      <c r="QR636" s="263"/>
      <c r="QS636" s="263"/>
      <c r="QT636" s="263"/>
      <c r="QU636" s="263"/>
      <c r="QV636" s="263"/>
      <c r="QW636" s="263"/>
      <c r="QX636" s="263"/>
      <c r="QY636" s="263"/>
      <c r="QZ636" s="263"/>
      <c r="RA636" s="263"/>
      <c r="RB636" s="263"/>
      <c r="RC636" s="263"/>
      <c r="RD636" s="263"/>
      <c r="RE636" s="263"/>
      <c r="RF636" s="263"/>
      <c r="RG636" s="263"/>
      <c r="RH636" s="263"/>
      <c r="RI636" s="263"/>
      <c r="RJ636" s="263"/>
      <c r="RK636" s="263"/>
      <c r="RL636" s="263"/>
      <c r="RM636" s="263"/>
      <c r="RN636" s="263"/>
      <c r="RO636" s="263"/>
      <c r="RP636" s="263"/>
      <c r="RQ636" s="263"/>
      <c r="RR636" s="263"/>
      <c r="RS636" s="263"/>
      <c r="RT636" s="263"/>
      <c r="RU636" s="263"/>
      <c r="RV636" s="263"/>
      <c r="RW636" s="263"/>
      <c r="RX636" s="263"/>
      <c r="RY636" s="263"/>
      <c r="RZ636" s="263"/>
      <c r="SA636" s="263"/>
      <c r="SB636" s="263"/>
      <c r="SC636" s="263"/>
      <c r="SD636" s="263"/>
      <c r="SE636" s="263"/>
      <c r="SF636" s="263"/>
      <c r="SG636" s="263"/>
      <c r="SH636" s="263"/>
      <c r="SI636" s="263"/>
      <c r="SJ636" s="263"/>
      <c r="SK636" s="263"/>
      <c r="SL636" s="263"/>
      <c r="SM636" s="263"/>
      <c r="SN636" s="263"/>
      <c r="SO636" s="263"/>
      <c r="SP636" s="263"/>
      <c r="SQ636" s="263"/>
      <c r="SR636" s="263"/>
      <c r="SS636" s="263"/>
      <c r="ST636" s="263"/>
      <c r="SU636" s="263"/>
      <c r="SV636" s="263"/>
      <c r="SW636" s="263"/>
      <c r="SX636" s="263"/>
      <c r="SY636" s="263"/>
      <c r="SZ636" s="263"/>
      <c r="TA636" s="263"/>
      <c r="TB636" s="263"/>
      <c r="TC636" s="263"/>
      <c r="TD636" s="263"/>
      <c r="TE636" s="263"/>
      <c r="TF636" s="263"/>
      <c r="TG636" s="263"/>
      <c r="TH636" s="263"/>
      <c r="TI636" s="263"/>
      <c r="TJ636" s="263"/>
      <c r="TK636" s="263"/>
      <c r="TL636" s="263"/>
      <c r="TM636" s="263"/>
      <c r="TN636" s="263"/>
      <c r="TO636" s="263"/>
      <c r="TP636" s="263"/>
      <c r="TQ636" s="263"/>
      <c r="TR636" s="263"/>
      <c r="TS636" s="263"/>
      <c r="TT636" s="263"/>
      <c r="TU636" s="263"/>
      <c r="TV636" s="263"/>
      <c r="TW636" s="263"/>
      <c r="TX636" s="263"/>
      <c r="TY636" s="263"/>
      <c r="TZ636" s="263"/>
      <c r="UA636" s="263"/>
      <c r="UB636" s="263"/>
      <c r="UC636" s="263"/>
      <c r="UD636" s="263"/>
      <c r="UE636" s="263"/>
      <c r="UF636" s="263"/>
      <c r="UG636" s="263"/>
      <c r="UH636" s="263"/>
      <c r="UI636" s="263"/>
      <c r="UJ636" s="263"/>
      <c r="UK636" s="263"/>
      <c r="UL636" s="263"/>
      <c r="UM636" s="263"/>
      <c r="UN636" s="263"/>
      <c r="UO636" s="263"/>
      <c r="UP636" s="263"/>
      <c r="UQ636" s="263"/>
      <c r="UR636" s="263"/>
      <c r="US636" s="263"/>
      <c r="UT636" s="263"/>
      <c r="UU636" s="263"/>
      <c r="UV636" s="263"/>
      <c r="UW636" s="263"/>
      <c r="UX636" s="263"/>
      <c r="UY636" s="263"/>
      <c r="UZ636" s="263"/>
      <c r="VA636" s="263"/>
      <c r="VB636" s="263"/>
      <c r="VC636" s="263"/>
      <c r="VD636" s="263"/>
      <c r="VE636" s="263"/>
      <c r="VF636" s="263"/>
      <c r="VG636" s="263"/>
      <c r="VH636" s="263"/>
      <c r="VI636" s="263"/>
      <c r="VJ636" s="263"/>
      <c r="VK636" s="263"/>
      <c r="VL636" s="263"/>
      <c r="VM636" s="263"/>
      <c r="VN636" s="263"/>
      <c r="VO636" s="263"/>
      <c r="VP636" s="263"/>
      <c r="VQ636" s="263"/>
      <c r="VR636" s="263"/>
      <c r="VS636" s="263"/>
      <c r="VT636" s="263"/>
      <c r="VU636" s="263"/>
      <c r="VV636" s="263"/>
      <c r="VW636" s="263"/>
      <c r="VX636" s="263"/>
      <c r="VY636" s="263"/>
      <c r="VZ636" s="263"/>
      <c r="WA636" s="263"/>
      <c r="WB636" s="263"/>
      <c r="WC636" s="263"/>
      <c r="WD636" s="263"/>
      <c r="WE636" s="263"/>
      <c r="WF636" s="263"/>
      <c r="WG636" s="263"/>
      <c r="WH636" s="263"/>
      <c r="WI636" s="263"/>
      <c r="WJ636" s="263"/>
      <c r="WK636" s="263"/>
      <c r="WL636" s="263"/>
      <c r="WM636" s="263"/>
      <c r="WN636" s="263"/>
      <c r="WO636" s="263"/>
      <c r="WP636" s="263"/>
      <c r="WQ636" s="263"/>
      <c r="WR636" s="263"/>
      <c r="WS636" s="263"/>
      <c r="WT636" s="263"/>
      <c r="WU636" s="263"/>
      <c r="WV636" s="263"/>
      <c r="WW636" s="263"/>
      <c r="WX636" s="263"/>
      <c r="WY636" s="263"/>
      <c r="WZ636" s="263"/>
      <c r="XA636" s="263"/>
      <c r="XB636" s="263"/>
      <c r="XC636" s="263"/>
      <c r="XD636" s="263"/>
      <c r="XE636" s="263"/>
      <c r="XF636" s="263"/>
      <c r="XG636" s="263"/>
      <c r="XH636" s="263"/>
      <c r="XI636" s="263"/>
      <c r="XJ636" s="263"/>
      <c r="XK636" s="263"/>
      <c r="XL636" s="263"/>
      <c r="XM636" s="263"/>
      <c r="XN636" s="263"/>
      <c r="XO636" s="263"/>
      <c r="XP636" s="263"/>
      <c r="XQ636" s="263"/>
      <c r="XR636" s="263"/>
      <c r="XS636" s="263"/>
      <c r="XT636" s="263"/>
      <c r="XU636" s="263"/>
      <c r="XV636" s="263"/>
      <c r="XW636" s="263"/>
      <c r="XX636" s="263"/>
      <c r="XY636" s="263"/>
      <c r="XZ636" s="263"/>
      <c r="YA636" s="263"/>
      <c r="YB636" s="263"/>
      <c r="YC636" s="263"/>
      <c r="YD636" s="263"/>
      <c r="YE636" s="263"/>
      <c r="YF636" s="263"/>
      <c r="YG636" s="263"/>
      <c r="YH636" s="263"/>
      <c r="YI636" s="263"/>
      <c r="YJ636" s="263"/>
      <c r="YK636" s="263"/>
      <c r="YL636" s="263"/>
      <c r="YM636" s="263"/>
      <c r="YN636" s="263"/>
      <c r="YO636" s="263"/>
      <c r="YP636" s="263"/>
      <c r="YQ636" s="263"/>
      <c r="YR636" s="263"/>
      <c r="YS636" s="263"/>
      <c r="YT636" s="263"/>
      <c r="YU636" s="263"/>
      <c r="YV636" s="263"/>
      <c r="YW636" s="263"/>
      <c r="YX636" s="263"/>
      <c r="YY636" s="263"/>
      <c r="YZ636" s="263"/>
      <c r="ZA636" s="263"/>
      <c r="ZB636" s="263"/>
      <c r="ZC636" s="263"/>
      <c r="ZD636" s="263"/>
      <c r="ZE636" s="263"/>
      <c r="ZF636" s="263"/>
      <c r="ZG636" s="263"/>
      <c r="ZH636" s="263"/>
      <c r="ZI636" s="263"/>
      <c r="ZJ636" s="263"/>
      <c r="ZK636" s="263"/>
      <c r="ZL636" s="263"/>
      <c r="ZM636" s="263"/>
      <c r="ZN636" s="263"/>
      <c r="ZO636" s="263"/>
      <c r="ZP636" s="263"/>
      <c r="ZQ636" s="263"/>
      <c r="ZR636" s="263"/>
      <c r="ZS636" s="263"/>
      <c r="ZT636" s="263"/>
      <c r="ZU636" s="263"/>
      <c r="ZV636" s="263"/>
      <c r="ZW636" s="263"/>
      <c r="ZX636" s="263"/>
      <c r="ZY636" s="263"/>
      <c r="ZZ636" s="263"/>
      <c r="AAA636" s="263"/>
      <c r="AAB636" s="263"/>
      <c r="AAC636" s="263"/>
      <c r="AAD636" s="263"/>
      <c r="AAE636" s="263"/>
      <c r="AAF636" s="263"/>
      <c r="AAG636" s="263"/>
      <c r="AAH636" s="263"/>
      <c r="AAI636" s="263"/>
      <c r="AAJ636" s="263"/>
      <c r="AAK636" s="263"/>
      <c r="AAL636" s="263"/>
      <c r="AAM636" s="263"/>
      <c r="AAN636" s="263"/>
      <c r="AAO636" s="263"/>
      <c r="AAP636" s="263"/>
      <c r="AAQ636" s="263"/>
      <c r="AAR636" s="263"/>
      <c r="AAS636" s="263"/>
      <c r="AAT636" s="263"/>
      <c r="AAU636" s="263"/>
      <c r="AAV636" s="263"/>
      <c r="AAW636" s="263"/>
      <c r="AAX636" s="263"/>
      <c r="AAY636" s="263"/>
      <c r="AAZ636" s="263"/>
      <c r="ABA636" s="263"/>
      <c r="ABB636" s="263"/>
      <c r="ABC636" s="263"/>
      <c r="ABD636" s="263"/>
      <c r="ABE636" s="263"/>
      <c r="ABF636" s="263"/>
      <c r="ABG636" s="263"/>
      <c r="ABH636" s="263"/>
      <c r="ABI636" s="263"/>
      <c r="ABJ636" s="263"/>
      <c r="ABK636" s="263"/>
      <c r="ABL636" s="263"/>
      <c r="ABM636" s="263"/>
      <c r="ABN636" s="263"/>
      <c r="ABO636" s="263"/>
      <c r="ABP636" s="263"/>
      <c r="ABQ636" s="263"/>
      <c r="ABR636" s="263"/>
      <c r="ABS636" s="263"/>
      <c r="ABT636" s="263"/>
      <c r="ABU636" s="263"/>
      <c r="ABV636" s="263"/>
      <c r="ABW636" s="263"/>
      <c r="ABX636" s="263"/>
      <c r="ABY636" s="263"/>
      <c r="ABZ636" s="263"/>
      <c r="ACA636" s="263"/>
      <c r="ACB636" s="263"/>
      <c r="ACC636" s="263"/>
      <c r="ACD636" s="263"/>
      <c r="ACE636" s="263"/>
      <c r="ACF636" s="263"/>
      <c r="ACG636" s="263"/>
      <c r="ACH636" s="263"/>
      <c r="ACI636" s="263"/>
      <c r="ACJ636" s="263"/>
      <c r="ACK636" s="263"/>
      <c r="ACL636" s="263"/>
      <c r="ACM636" s="263"/>
      <c r="ACN636" s="263"/>
      <c r="ACO636" s="263"/>
      <c r="ACP636" s="263"/>
      <c r="ACQ636" s="263"/>
      <c r="ACR636" s="263"/>
      <c r="ACS636" s="263"/>
      <c r="ACT636" s="263"/>
      <c r="ACU636" s="263"/>
      <c r="ACV636" s="263"/>
      <c r="ACW636" s="263"/>
      <c r="ACX636" s="263"/>
      <c r="ACY636" s="263"/>
      <c r="ACZ636" s="263"/>
      <c r="ADA636" s="263"/>
      <c r="ADB636" s="263"/>
      <c r="ADC636" s="263"/>
      <c r="ADD636" s="263"/>
      <c r="ADE636" s="263"/>
      <c r="ADF636" s="263"/>
      <c r="ADG636" s="263"/>
      <c r="ADH636" s="263"/>
      <c r="ADI636" s="263"/>
      <c r="ADJ636" s="263"/>
      <c r="ADK636" s="263"/>
      <c r="ADL636" s="263"/>
      <c r="ADM636" s="263"/>
      <c r="ADN636" s="263"/>
      <c r="ADO636" s="263"/>
      <c r="ADP636" s="263"/>
      <c r="ADQ636" s="263"/>
      <c r="ADR636" s="263"/>
      <c r="ADS636" s="263"/>
      <c r="ADT636" s="263"/>
      <c r="ADU636" s="263"/>
      <c r="ADV636" s="263"/>
      <c r="ADW636" s="263"/>
      <c r="ADX636" s="263"/>
      <c r="ADY636" s="263"/>
      <c r="ADZ636" s="263"/>
      <c r="AEA636" s="263"/>
      <c r="AEB636" s="263"/>
      <c r="AEC636" s="263"/>
      <c r="AED636" s="263"/>
      <c r="AEE636" s="263"/>
      <c r="AEF636" s="263"/>
      <c r="AEG636" s="263"/>
      <c r="AEH636" s="263"/>
      <c r="AEI636" s="263"/>
      <c r="AEJ636" s="263"/>
      <c r="AEK636" s="263"/>
      <c r="AEL636" s="263"/>
      <c r="AEM636" s="263"/>
      <c r="AEN636" s="263"/>
      <c r="AEO636" s="263"/>
      <c r="AEP636" s="263"/>
      <c r="AEQ636" s="263"/>
      <c r="AER636" s="263"/>
      <c r="AES636" s="263"/>
      <c r="AET636" s="263"/>
      <c r="AEU636" s="263"/>
      <c r="AEV636" s="263"/>
      <c r="AEW636" s="263"/>
      <c r="AEX636" s="263"/>
      <c r="AEY636" s="263"/>
      <c r="AEZ636" s="263"/>
      <c r="AFA636" s="263"/>
      <c r="AFB636" s="263"/>
      <c r="AFC636" s="263"/>
      <c r="AFD636" s="263"/>
      <c r="AFE636" s="263"/>
      <c r="AFF636" s="263"/>
      <c r="AFG636" s="263"/>
      <c r="AFH636" s="263"/>
      <c r="AFI636" s="263"/>
      <c r="AFJ636" s="263"/>
      <c r="AFK636" s="263"/>
      <c r="AFL636" s="263"/>
      <c r="AFM636" s="263"/>
      <c r="AFN636" s="263"/>
      <c r="AFO636" s="263"/>
      <c r="AFP636" s="263"/>
      <c r="AFQ636" s="263"/>
      <c r="AFR636" s="263"/>
      <c r="AFS636" s="263"/>
      <c r="AFT636" s="263"/>
      <c r="AFU636" s="263"/>
      <c r="AFV636" s="263"/>
      <c r="AFW636" s="263"/>
      <c r="AFX636" s="263"/>
      <c r="AFY636" s="263"/>
      <c r="AFZ636" s="263"/>
      <c r="AGA636" s="263"/>
      <c r="AGB636" s="263"/>
      <c r="AGC636" s="263"/>
      <c r="AGD636" s="263"/>
      <c r="AGE636" s="263"/>
      <c r="AGF636" s="263"/>
      <c r="AGG636" s="263"/>
      <c r="AGH636" s="263"/>
      <c r="AGI636" s="263"/>
      <c r="AGJ636" s="263"/>
      <c r="AGK636" s="263"/>
      <c r="AGL636" s="263"/>
      <c r="AGM636" s="263"/>
      <c r="AGN636" s="263"/>
      <c r="AGO636" s="263"/>
      <c r="AGP636" s="263"/>
      <c r="AGQ636" s="263"/>
      <c r="AGR636" s="263"/>
      <c r="AGS636" s="263"/>
      <c r="AGT636" s="263"/>
      <c r="AGU636" s="263"/>
      <c r="AGV636" s="263"/>
      <c r="AGW636" s="263"/>
      <c r="AGX636" s="263"/>
      <c r="AGY636" s="263"/>
      <c r="AGZ636" s="263"/>
      <c r="AHA636" s="263"/>
      <c r="AHB636" s="263"/>
      <c r="AHC636" s="263"/>
      <c r="AHD636" s="263"/>
      <c r="AHE636" s="263"/>
      <c r="AHF636" s="263"/>
      <c r="AHG636" s="263"/>
      <c r="AHH636" s="263"/>
      <c r="AHI636" s="263"/>
      <c r="AHJ636" s="263"/>
      <c r="AHK636" s="263"/>
      <c r="AHL636" s="263"/>
      <c r="AHM636" s="263"/>
      <c r="AHN636" s="263"/>
      <c r="AHO636" s="263"/>
      <c r="AHP636" s="263"/>
      <c r="AHQ636" s="263"/>
      <c r="AHR636" s="263"/>
      <c r="AHS636" s="263"/>
      <c r="AHT636" s="263"/>
      <c r="AHU636" s="263"/>
      <c r="AHV636" s="263"/>
      <c r="AHW636" s="263"/>
      <c r="AHX636" s="263"/>
      <c r="AHY636" s="263"/>
      <c r="AHZ636" s="263"/>
      <c r="AIA636" s="263"/>
      <c r="AIB636" s="263"/>
      <c r="AIC636" s="263"/>
      <c r="AID636" s="263"/>
      <c r="AIE636" s="263"/>
      <c r="AIF636" s="263"/>
      <c r="AIG636" s="263"/>
      <c r="AIH636" s="263"/>
      <c r="AII636" s="263"/>
      <c r="AIJ636" s="263"/>
      <c r="AIK636" s="263"/>
      <c r="AIL636" s="263"/>
      <c r="AIM636" s="263"/>
      <c r="AIN636" s="263"/>
      <c r="AIO636" s="263"/>
      <c r="AIP636" s="263"/>
      <c r="AIQ636" s="263"/>
      <c r="AIR636" s="263"/>
      <c r="AIS636" s="263"/>
      <c r="AIT636" s="263"/>
      <c r="AIU636" s="263"/>
      <c r="AIV636" s="263"/>
      <c r="AIW636" s="263"/>
      <c r="AIX636" s="263"/>
      <c r="AIY636" s="263"/>
      <c r="AIZ636" s="263"/>
      <c r="AJA636" s="263"/>
      <c r="AJB636" s="263"/>
      <c r="AJC636" s="263"/>
      <c r="AJD636" s="263"/>
      <c r="AJE636" s="263"/>
      <c r="AJF636" s="263"/>
      <c r="AJG636" s="263"/>
      <c r="AJH636" s="263"/>
      <c r="AJI636" s="263"/>
      <c r="AJJ636" s="263"/>
      <c r="AJK636" s="263"/>
      <c r="AJL636" s="263"/>
      <c r="AJM636" s="263"/>
      <c r="AJN636" s="263"/>
      <c r="AJO636" s="263"/>
      <c r="AJP636" s="263"/>
      <c r="AJQ636" s="263"/>
      <c r="AJR636" s="263"/>
      <c r="AJS636" s="263"/>
      <c r="AJT636" s="263"/>
      <c r="AJU636" s="263"/>
      <c r="AJV636" s="263"/>
      <c r="AJW636" s="263"/>
      <c r="AJX636" s="263"/>
      <c r="AJY636" s="263"/>
      <c r="AJZ636" s="263"/>
      <c r="AKA636" s="263"/>
      <c r="AKB636" s="263"/>
      <c r="AKC636" s="263"/>
      <c r="AKD636" s="263"/>
      <c r="AKE636" s="263"/>
      <c r="AKF636" s="263"/>
      <c r="AKG636" s="263"/>
      <c r="AKH636" s="263"/>
      <c r="AKI636" s="263"/>
      <c r="AKJ636" s="263"/>
      <c r="AKK636" s="263"/>
      <c r="AKL636" s="263"/>
      <c r="AKM636" s="263"/>
      <c r="AKN636" s="263"/>
      <c r="AKO636" s="263"/>
      <c r="AKP636" s="263"/>
      <c r="AKQ636" s="263"/>
      <c r="AKR636" s="263"/>
      <c r="AKS636" s="263"/>
      <c r="AKT636" s="263"/>
      <c r="AKU636" s="263"/>
      <c r="AKV636" s="263"/>
      <c r="AKW636" s="263"/>
      <c r="AKX636" s="263"/>
      <c r="AKY636" s="263"/>
      <c r="AKZ636" s="263"/>
      <c r="ALA636" s="263"/>
      <c r="ALB636" s="263"/>
      <c r="ALC636" s="263"/>
      <c r="ALD636" s="263"/>
      <c r="ALE636" s="263"/>
      <c r="ALF636" s="263"/>
      <c r="ALG636" s="263"/>
      <c r="ALH636" s="263"/>
      <c r="ALI636" s="263"/>
      <c r="ALJ636" s="263"/>
      <c r="ALK636" s="263"/>
      <c r="ALL636" s="263"/>
      <c r="ALM636" s="263"/>
      <c r="ALN636" s="263"/>
      <c r="ALO636" s="263"/>
      <c r="ALP636" s="263"/>
      <c r="ALQ636" s="263"/>
      <c r="ALR636" s="263"/>
      <c r="ALS636" s="263"/>
      <c r="ALT636" s="263"/>
      <c r="ALU636" s="263"/>
      <c r="ALV636" s="263"/>
      <c r="ALW636" s="263"/>
      <c r="ALX636" s="263"/>
      <c r="ALY636" s="263"/>
      <c r="ALZ636" s="263"/>
      <c r="AMA636" s="263"/>
      <c r="AMB636" s="263"/>
      <c r="AMC636" s="263"/>
      <c r="AMD636" s="263"/>
      <c r="AME636" s="263"/>
      <c r="AMF636" s="263"/>
      <c r="AMG636" s="263"/>
      <c r="AMH636" s="263"/>
      <c r="AMI636" s="263"/>
      <c r="AMJ636" s="263"/>
      <c r="AMK636" s="263"/>
      <c r="AML636" s="263"/>
      <c r="AMM636" s="263"/>
      <c r="AMN636" s="263"/>
      <c r="AMO636" s="263"/>
      <c r="AMP636" s="263"/>
      <c r="AMQ636" s="263"/>
      <c r="AMR636" s="263"/>
      <c r="AMS636" s="263"/>
      <c r="AMT636" s="263"/>
      <c r="AMU636" s="263"/>
      <c r="AMV636" s="263"/>
      <c r="AMW636" s="263"/>
      <c r="AMX636" s="263"/>
      <c r="AMY636" s="263"/>
      <c r="AMZ636" s="263"/>
      <c r="ANA636" s="263"/>
      <c r="ANB636" s="263"/>
      <c r="ANC636" s="263"/>
      <c r="AND636" s="263"/>
      <c r="ANE636" s="263"/>
      <c r="ANF636" s="263"/>
      <c r="ANG636" s="263"/>
      <c r="ANH636" s="263"/>
      <c r="ANI636" s="263"/>
      <c r="ANJ636" s="263"/>
      <c r="ANK636" s="263"/>
      <c r="ANL636" s="263"/>
      <c r="ANM636" s="263"/>
      <c r="ANN636" s="263"/>
      <c r="ANO636" s="263"/>
      <c r="ANP636" s="263"/>
      <c r="ANQ636" s="263"/>
      <c r="ANR636" s="263"/>
      <c r="ANS636" s="263"/>
      <c r="ANT636" s="263"/>
      <c r="ANU636" s="263"/>
      <c r="ANV636" s="263"/>
      <c r="ANW636" s="263"/>
      <c r="ANX636" s="263"/>
      <c r="ANY636" s="263"/>
      <c r="ANZ636" s="263"/>
      <c r="AOA636" s="263"/>
      <c r="AOB636" s="263"/>
      <c r="AOC636" s="263"/>
      <c r="AOD636" s="263"/>
      <c r="AOE636" s="263"/>
      <c r="AOF636" s="263"/>
      <c r="AOG636" s="263"/>
      <c r="AOH636" s="263"/>
      <c r="AOI636" s="263"/>
      <c r="AOJ636" s="263"/>
      <c r="AOK636" s="263"/>
      <c r="AOL636" s="263"/>
      <c r="AOM636" s="263"/>
      <c r="AON636" s="263"/>
      <c r="AOO636" s="263"/>
      <c r="AOP636" s="263"/>
      <c r="AOQ636" s="263"/>
      <c r="AOR636" s="263"/>
      <c r="AOS636" s="263"/>
      <c r="AOT636" s="263"/>
      <c r="AOU636" s="263"/>
    </row>
    <row r="637" spans="1:1087" s="264" customFormat="1">
      <c r="A637" s="332"/>
      <c r="B637" s="328"/>
      <c r="C637" s="292"/>
      <c r="D637" s="292"/>
      <c r="E637" s="292"/>
      <c r="F637" s="333"/>
      <c r="G637" s="334"/>
      <c r="H637" s="334"/>
      <c r="I637" s="335"/>
      <c r="J637" s="292"/>
      <c r="K637" s="336"/>
      <c r="L637" s="292"/>
      <c r="N637" s="263"/>
      <c r="O637" s="263"/>
      <c r="P637" s="263"/>
      <c r="Q637" s="263"/>
      <c r="R637" s="263"/>
      <c r="S637" s="263"/>
      <c r="T637" s="263"/>
      <c r="U637" s="263"/>
      <c r="V637" s="263"/>
      <c r="W637" s="263"/>
      <c r="X637" s="263"/>
      <c r="Y637" s="263"/>
      <c r="Z637" s="263"/>
      <c r="AA637" s="263"/>
      <c r="AB637" s="263"/>
      <c r="AC637" s="263"/>
      <c r="AD637" s="263"/>
      <c r="AE637" s="263"/>
      <c r="AF637" s="263"/>
      <c r="AG637" s="263"/>
      <c r="AH637" s="263"/>
      <c r="AI637" s="263"/>
      <c r="AJ637" s="263"/>
      <c r="AK637" s="263"/>
      <c r="AL637" s="263"/>
      <c r="AM637" s="263"/>
      <c r="AN637" s="263"/>
      <c r="AO637" s="263"/>
      <c r="AP637" s="263"/>
      <c r="AQ637" s="263"/>
      <c r="AR637" s="263"/>
      <c r="AS637" s="263"/>
      <c r="AT637" s="263"/>
      <c r="AU637" s="263"/>
      <c r="AV637" s="263"/>
      <c r="AW637" s="263"/>
      <c r="AX637" s="263"/>
      <c r="AY637" s="263"/>
      <c r="AZ637" s="263"/>
      <c r="BA637" s="263"/>
      <c r="BB637" s="263"/>
      <c r="BC637" s="263"/>
      <c r="BD637" s="263"/>
      <c r="BE637" s="263"/>
      <c r="BF637" s="263"/>
      <c r="BG637" s="263"/>
      <c r="BH637" s="263"/>
      <c r="BI637" s="263"/>
      <c r="BJ637" s="263"/>
      <c r="BK637" s="263"/>
      <c r="BL637" s="263"/>
      <c r="BM637" s="263"/>
      <c r="BN637" s="263"/>
      <c r="BO637" s="263"/>
      <c r="BP637" s="263"/>
      <c r="BQ637" s="263"/>
      <c r="BR637" s="263"/>
      <c r="BS637" s="263"/>
      <c r="BT637" s="263"/>
      <c r="BU637" s="263"/>
      <c r="BV637" s="263"/>
      <c r="BW637" s="263"/>
      <c r="BX637" s="263"/>
      <c r="BY637" s="263"/>
      <c r="BZ637" s="263"/>
      <c r="CA637" s="263"/>
      <c r="CB637" s="263"/>
      <c r="CC637" s="263"/>
      <c r="CD637" s="263"/>
      <c r="CE637" s="263"/>
      <c r="CF637" s="263"/>
      <c r="CG637" s="263"/>
      <c r="CH637" s="263"/>
      <c r="CI637" s="263"/>
      <c r="CJ637" s="263"/>
      <c r="CK637" s="263"/>
      <c r="CL637" s="263"/>
      <c r="CM637" s="263"/>
      <c r="CN637" s="263"/>
      <c r="CO637" s="263"/>
      <c r="CP637" s="263"/>
      <c r="CQ637" s="263"/>
      <c r="CR637" s="263"/>
      <c r="CS637" s="263"/>
      <c r="CT637" s="263"/>
      <c r="CU637" s="263"/>
      <c r="CV637" s="263"/>
      <c r="CW637" s="263"/>
      <c r="CX637" s="263"/>
      <c r="CY637" s="263"/>
      <c r="CZ637" s="263"/>
      <c r="DA637" s="263"/>
      <c r="DB637" s="263"/>
      <c r="DC637" s="263"/>
      <c r="DD637" s="263"/>
      <c r="DE637" s="263"/>
      <c r="DF637" s="263"/>
      <c r="DG637" s="263"/>
      <c r="DH637" s="263"/>
      <c r="DI637" s="263"/>
      <c r="DJ637" s="263"/>
      <c r="DK637" s="263"/>
      <c r="DL637" s="263"/>
      <c r="DM637" s="263"/>
      <c r="DN637" s="263"/>
      <c r="DO637" s="263"/>
      <c r="DP637" s="263"/>
      <c r="DQ637" s="263"/>
      <c r="DR637" s="263"/>
      <c r="DS637" s="263"/>
      <c r="DT637" s="263"/>
      <c r="DU637" s="263"/>
      <c r="DV637" s="263"/>
      <c r="DW637" s="263"/>
      <c r="DX637" s="263"/>
      <c r="DY637" s="263"/>
      <c r="DZ637" s="263"/>
      <c r="EA637" s="263"/>
      <c r="EB637" s="263"/>
      <c r="EC637" s="263"/>
      <c r="ED637" s="263"/>
      <c r="EE637" s="263"/>
      <c r="EF637" s="263"/>
      <c r="EG637" s="263"/>
      <c r="EH637" s="263"/>
      <c r="EI637" s="263"/>
      <c r="EJ637" s="263"/>
      <c r="EK637" s="263"/>
      <c r="EL637" s="263"/>
      <c r="EM637" s="263"/>
      <c r="EN637" s="263"/>
      <c r="EO637" s="263"/>
      <c r="EP637" s="263"/>
      <c r="EQ637" s="263"/>
      <c r="ER637" s="263"/>
      <c r="ES637" s="263"/>
      <c r="ET637" s="263"/>
      <c r="EU637" s="263"/>
      <c r="EV637" s="263"/>
      <c r="EW637" s="263"/>
      <c r="EX637" s="263"/>
      <c r="EY637" s="263"/>
      <c r="EZ637" s="263"/>
      <c r="FA637" s="263"/>
      <c r="FB637" s="263"/>
      <c r="FC637" s="263"/>
      <c r="FD637" s="263"/>
      <c r="FE637" s="263"/>
      <c r="FF637" s="263"/>
      <c r="FG637" s="263"/>
      <c r="FH637" s="263"/>
      <c r="FI637" s="263"/>
      <c r="FJ637" s="263"/>
      <c r="FK637" s="263"/>
      <c r="FL637" s="263"/>
      <c r="FM637" s="263"/>
      <c r="FN637" s="263"/>
      <c r="FO637" s="263"/>
      <c r="FP637" s="263"/>
      <c r="FQ637" s="263"/>
      <c r="FR637" s="263"/>
      <c r="FS637" s="263"/>
      <c r="FT637" s="263"/>
      <c r="FU637" s="263"/>
      <c r="FV637" s="263"/>
      <c r="FW637" s="263"/>
      <c r="FX637" s="263"/>
      <c r="FY637" s="263"/>
      <c r="FZ637" s="263"/>
      <c r="GA637" s="263"/>
      <c r="GB637" s="263"/>
      <c r="GC637" s="263"/>
      <c r="GD637" s="263"/>
      <c r="GE637" s="263"/>
      <c r="GF637" s="263"/>
      <c r="GG637" s="263"/>
      <c r="GH637" s="263"/>
      <c r="GI637" s="263"/>
      <c r="GJ637" s="263"/>
      <c r="GK637" s="263"/>
      <c r="GL637" s="263"/>
      <c r="GM637" s="263"/>
      <c r="GN637" s="263"/>
      <c r="GO637" s="263"/>
      <c r="GP637" s="263"/>
      <c r="GQ637" s="263"/>
      <c r="GR637" s="263"/>
      <c r="GS637" s="263"/>
      <c r="GT637" s="263"/>
      <c r="GU637" s="263"/>
      <c r="GV637" s="263"/>
      <c r="GW637" s="263"/>
      <c r="GX637" s="263"/>
      <c r="GY637" s="263"/>
      <c r="GZ637" s="263"/>
      <c r="HA637" s="263"/>
      <c r="HB637" s="263"/>
      <c r="HC637" s="263"/>
      <c r="HD637" s="263"/>
      <c r="HE637" s="263"/>
      <c r="HF637" s="263"/>
      <c r="HG637" s="263"/>
      <c r="HH637" s="263"/>
      <c r="HI637" s="263"/>
      <c r="HJ637" s="263"/>
      <c r="HK637" s="263"/>
      <c r="HL637" s="263"/>
      <c r="HM637" s="263"/>
      <c r="HN637" s="263"/>
      <c r="HO637" s="263"/>
      <c r="HP637" s="263"/>
      <c r="HQ637" s="263"/>
      <c r="HR637" s="263"/>
      <c r="HS637" s="263"/>
      <c r="HT637" s="263"/>
      <c r="HU637" s="263"/>
      <c r="HV637" s="263"/>
      <c r="HW637" s="263"/>
      <c r="HX637" s="263"/>
      <c r="HY637" s="263"/>
      <c r="HZ637" s="263"/>
      <c r="IA637" s="263"/>
      <c r="IB637" s="263"/>
      <c r="IC637" s="263"/>
      <c r="ID637" s="263"/>
      <c r="IE637" s="263"/>
      <c r="IF637" s="263"/>
      <c r="IG637" s="263"/>
      <c r="IH637" s="263"/>
      <c r="II637" s="263"/>
      <c r="IJ637" s="263"/>
      <c r="IK637" s="263"/>
      <c r="IL637" s="263"/>
      <c r="IM637" s="263"/>
      <c r="IN637" s="263"/>
      <c r="IO637" s="263"/>
      <c r="IP637" s="263"/>
      <c r="IQ637" s="263"/>
      <c r="IR637" s="263"/>
      <c r="IS637" s="263"/>
      <c r="IT637" s="263"/>
      <c r="IU637" s="263"/>
      <c r="IV637" s="263"/>
      <c r="IW637" s="263"/>
      <c r="IX637" s="263"/>
      <c r="IY637" s="263"/>
      <c r="IZ637" s="263"/>
      <c r="JA637" s="263"/>
      <c r="JB637" s="263"/>
      <c r="JC637" s="263"/>
      <c r="JD637" s="263"/>
      <c r="JE637" s="263"/>
      <c r="JF637" s="263"/>
      <c r="JG637" s="263"/>
      <c r="JH637" s="263"/>
      <c r="JI637" s="263"/>
      <c r="JJ637" s="263"/>
      <c r="JK637" s="263"/>
      <c r="JL637" s="263"/>
      <c r="JM637" s="263"/>
      <c r="JN637" s="263"/>
      <c r="JO637" s="263"/>
      <c r="JP637" s="263"/>
      <c r="JQ637" s="263"/>
      <c r="JR637" s="263"/>
      <c r="JS637" s="263"/>
      <c r="JT637" s="263"/>
      <c r="JU637" s="263"/>
      <c r="JV637" s="263"/>
      <c r="JW637" s="263"/>
      <c r="JX637" s="263"/>
      <c r="JY637" s="263"/>
      <c r="JZ637" s="263"/>
      <c r="KA637" s="263"/>
      <c r="KB637" s="263"/>
      <c r="KC637" s="263"/>
      <c r="KD637" s="263"/>
      <c r="KE637" s="263"/>
      <c r="KF637" s="263"/>
      <c r="KG637" s="263"/>
      <c r="KH637" s="263"/>
      <c r="KI637" s="263"/>
      <c r="KJ637" s="263"/>
      <c r="KK637" s="263"/>
      <c r="KL637" s="263"/>
      <c r="KM637" s="263"/>
      <c r="KN637" s="263"/>
      <c r="KO637" s="263"/>
      <c r="KP637" s="263"/>
      <c r="KQ637" s="263"/>
      <c r="KR637" s="263"/>
      <c r="KS637" s="263"/>
      <c r="KT637" s="263"/>
      <c r="KU637" s="263"/>
      <c r="KV637" s="263"/>
      <c r="KW637" s="263"/>
      <c r="KX637" s="263"/>
      <c r="KY637" s="263"/>
      <c r="KZ637" s="263"/>
      <c r="LA637" s="263"/>
      <c r="LB637" s="263"/>
      <c r="LC637" s="263"/>
      <c r="LD637" s="263"/>
      <c r="LE637" s="263"/>
      <c r="LF637" s="263"/>
      <c r="LG637" s="263"/>
      <c r="LH637" s="263"/>
      <c r="LI637" s="263"/>
      <c r="LJ637" s="263"/>
      <c r="LK637" s="263"/>
      <c r="LL637" s="263"/>
      <c r="LM637" s="263"/>
      <c r="LN637" s="263"/>
      <c r="LO637" s="263"/>
      <c r="LP637" s="263"/>
      <c r="LQ637" s="263"/>
      <c r="LR637" s="263"/>
      <c r="LS637" s="263"/>
      <c r="LT637" s="263"/>
      <c r="LU637" s="263"/>
      <c r="LV637" s="263"/>
      <c r="LW637" s="263"/>
      <c r="LX637" s="263"/>
      <c r="LY637" s="263"/>
      <c r="LZ637" s="263"/>
      <c r="MA637" s="263"/>
      <c r="MB637" s="263"/>
      <c r="MC637" s="263"/>
      <c r="MD637" s="263"/>
      <c r="ME637" s="263"/>
      <c r="MF637" s="263"/>
      <c r="MG637" s="263"/>
      <c r="MH637" s="263"/>
      <c r="MI637" s="263"/>
      <c r="MJ637" s="263"/>
      <c r="MK637" s="263"/>
      <c r="ML637" s="263"/>
      <c r="MM637" s="263"/>
      <c r="MN637" s="263"/>
      <c r="MO637" s="263"/>
      <c r="MP637" s="263"/>
      <c r="MQ637" s="263"/>
      <c r="MR637" s="263"/>
      <c r="MS637" s="263"/>
      <c r="MT637" s="263"/>
      <c r="MU637" s="263"/>
      <c r="MV637" s="263"/>
      <c r="MW637" s="263"/>
      <c r="MX637" s="263"/>
      <c r="MY637" s="263"/>
      <c r="MZ637" s="263"/>
      <c r="NA637" s="263"/>
      <c r="NB637" s="263"/>
      <c r="NC637" s="263"/>
      <c r="ND637" s="263"/>
      <c r="NE637" s="263"/>
      <c r="NF637" s="263"/>
      <c r="NG637" s="263"/>
      <c r="NH637" s="263"/>
      <c r="NI637" s="263"/>
      <c r="NJ637" s="263"/>
      <c r="NK637" s="263"/>
      <c r="NL637" s="263"/>
      <c r="NM637" s="263"/>
      <c r="NN637" s="263"/>
      <c r="NO637" s="263"/>
      <c r="NP637" s="263"/>
      <c r="NQ637" s="263"/>
      <c r="NR637" s="263"/>
      <c r="NS637" s="263"/>
      <c r="NT637" s="263"/>
      <c r="NU637" s="263"/>
      <c r="NV637" s="263"/>
      <c r="NW637" s="263"/>
      <c r="NX637" s="263"/>
      <c r="NY637" s="263"/>
      <c r="NZ637" s="263"/>
      <c r="OA637" s="263"/>
      <c r="OB637" s="263"/>
      <c r="OC637" s="263"/>
      <c r="OD637" s="263"/>
      <c r="OE637" s="263"/>
      <c r="OF637" s="263"/>
      <c r="OG637" s="263"/>
      <c r="OH637" s="263"/>
      <c r="OI637" s="263"/>
      <c r="OJ637" s="263"/>
      <c r="OK637" s="263"/>
      <c r="OL637" s="263"/>
      <c r="OM637" s="263"/>
      <c r="ON637" s="263"/>
      <c r="OO637" s="263"/>
      <c r="OP637" s="263"/>
      <c r="OQ637" s="263"/>
      <c r="OR637" s="263"/>
      <c r="OS637" s="263"/>
      <c r="OT637" s="263"/>
      <c r="OU637" s="263"/>
      <c r="OV637" s="263"/>
      <c r="OW637" s="263"/>
      <c r="OX637" s="263"/>
      <c r="OY637" s="263"/>
      <c r="OZ637" s="263"/>
      <c r="PA637" s="263"/>
      <c r="PB637" s="263"/>
      <c r="PC637" s="263"/>
      <c r="PD637" s="263"/>
      <c r="PE637" s="263"/>
      <c r="PF637" s="263"/>
      <c r="PG637" s="263"/>
      <c r="PH637" s="263"/>
      <c r="PI637" s="263"/>
      <c r="PJ637" s="263"/>
      <c r="PK637" s="263"/>
      <c r="PL637" s="263"/>
      <c r="PM637" s="263"/>
      <c r="PN637" s="263"/>
      <c r="PO637" s="263"/>
      <c r="PP637" s="263"/>
      <c r="PQ637" s="263"/>
      <c r="PR637" s="263"/>
      <c r="PS637" s="263"/>
      <c r="PT637" s="263"/>
      <c r="PU637" s="263"/>
      <c r="PV637" s="263"/>
      <c r="PW637" s="263"/>
      <c r="PX637" s="263"/>
      <c r="PY637" s="263"/>
      <c r="PZ637" s="263"/>
      <c r="QA637" s="263"/>
      <c r="QB637" s="263"/>
      <c r="QC637" s="263"/>
      <c r="QD637" s="263"/>
      <c r="QE637" s="263"/>
      <c r="QF637" s="263"/>
      <c r="QG637" s="263"/>
      <c r="QH637" s="263"/>
      <c r="QI637" s="263"/>
      <c r="QJ637" s="263"/>
      <c r="QK637" s="263"/>
      <c r="QL637" s="263"/>
      <c r="QM637" s="263"/>
      <c r="QN637" s="263"/>
      <c r="QO637" s="263"/>
      <c r="QP637" s="263"/>
      <c r="QQ637" s="263"/>
      <c r="QR637" s="263"/>
      <c r="QS637" s="263"/>
      <c r="QT637" s="263"/>
      <c r="QU637" s="263"/>
      <c r="QV637" s="263"/>
      <c r="QW637" s="263"/>
      <c r="QX637" s="263"/>
      <c r="QY637" s="263"/>
      <c r="QZ637" s="263"/>
      <c r="RA637" s="263"/>
      <c r="RB637" s="263"/>
      <c r="RC637" s="263"/>
      <c r="RD637" s="263"/>
      <c r="RE637" s="263"/>
      <c r="RF637" s="263"/>
      <c r="RG637" s="263"/>
      <c r="RH637" s="263"/>
      <c r="RI637" s="263"/>
      <c r="RJ637" s="263"/>
      <c r="RK637" s="263"/>
      <c r="RL637" s="263"/>
      <c r="RM637" s="263"/>
      <c r="RN637" s="263"/>
      <c r="RO637" s="263"/>
      <c r="RP637" s="263"/>
      <c r="RQ637" s="263"/>
      <c r="RR637" s="263"/>
      <c r="RS637" s="263"/>
      <c r="RT637" s="263"/>
      <c r="RU637" s="263"/>
      <c r="RV637" s="263"/>
      <c r="RW637" s="263"/>
      <c r="RX637" s="263"/>
      <c r="RY637" s="263"/>
      <c r="RZ637" s="263"/>
      <c r="SA637" s="263"/>
      <c r="SB637" s="263"/>
      <c r="SC637" s="263"/>
      <c r="SD637" s="263"/>
      <c r="SE637" s="263"/>
      <c r="SF637" s="263"/>
      <c r="SG637" s="263"/>
      <c r="SH637" s="263"/>
      <c r="SI637" s="263"/>
      <c r="SJ637" s="263"/>
      <c r="SK637" s="263"/>
      <c r="SL637" s="263"/>
      <c r="SM637" s="263"/>
      <c r="SN637" s="263"/>
      <c r="SO637" s="263"/>
      <c r="SP637" s="263"/>
      <c r="SQ637" s="263"/>
      <c r="SR637" s="263"/>
      <c r="SS637" s="263"/>
      <c r="ST637" s="263"/>
      <c r="SU637" s="263"/>
      <c r="SV637" s="263"/>
      <c r="SW637" s="263"/>
      <c r="SX637" s="263"/>
      <c r="SY637" s="263"/>
      <c r="SZ637" s="263"/>
      <c r="TA637" s="263"/>
      <c r="TB637" s="263"/>
      <c r="TC637" s="263"/>
      <c r="TD637" s="263"/>
      <c r="TE637" s="263"/>
      <c r="TF637" s="263"/>
      <c r="TG637" s="263"/>
      <c r="TH637" s="263"/>
      <c r="TI637" s="263"/>
      <c r="TJ637" s="263"/>
      <c r="TK637" s="263"/>
      <c r="TL637" s="263"/>
      <c r="TM637" s="263"/>
      <c r="TN637" s="263"/>
      <c r="TO637" s="263"/>
      <c r="TP637" s="263"/>
      <c r="TQ637" s="263"/>
      <c r="TR637" s="263"/>
      <c r="TS637" s="263"/>
      <c r="TT637" s="263"/>
      <c r="TU637" s="263"/>
      <c r="TV637" s="263"/>
      <c r="TW637" s="263"/>
      <c r="TX637" s="263"/>
      <c r="TY637" s="263"/>
      <c r="TZ637" s="263"/>
      <c r="UA637" s="263"/>
      <c r="UB637" s="263"/>
      <c r="UC637" s="263"/>
      <c r="UD637" s="263"/>
      <c r="UE637" s="263"/>
      <c r="UF637" s="263"/>
      <c r="UG637" s="263"/>
      <c r="UH637" s="263"/>
      <c r="UI637" s="263"/>
      <c r="UJ637" s="263"/>
      <c r="UK637" s="263"/>
      <c r="UL637" s="263"/>
      <c r="UM637" s="263"/>
      <c r="UN637" s="263"/>
      <c r="UO637" s="263"/>
      <c r="UP637" s="263"/>
      <c r="UQ637" s="263"/>
      <c r="UR637" s="263"/>
      <c r="US637" s="263"/>
      <c r="UT637" s="263"/>
      <c r="UU637" s="263"/>
      <c r="UV637" s="263"/>
      <c r="UW637" s="263"/>
      <c r="UX637" s="263"/>
      <c r="UY637" s="263"/>
      <c r="UZ637" s="263"/>
      <c r="VA637" s="263"/>
      <c r="VB637" s="263"/>
      <c r="VC637" s="263"/>
      <c r="VD637" s="263"/>
      <c r="VE637" s="263"/>
      <c r="VF637" s="263"/>
      <c r="VG637" s="263"/>
      <c r="VH637" s="263"/>
      <c r="VI637" s="263"/>
      <c r="VJ637" s="263"/>
      <c r="VK637" s="263"/>
      <c r="VL637" s="263"/>
      <c r="VM637" s="263"/>
      <c r="VN637" s="263"/>
      <c r="VO637" s="263"/>
      <c r="VP637" s="263"/>
      <c r="VQ637" s="263"/>
      <c r="VR637" s="263"/>
      <c r="VS637" s="263"/>
      <c r="VT637" s="263"/>
      <c r="VU637" s="263"/>
      <c r="VV637" s="263"/>
      <c r="VW637" s="263"/>
      <c r="VX637" s="263"/>
      <c r="VY637" s="263"/>
      <c r="VZ637" s="263"/>
      <c r="WA637" s="263"/>
      <c r="WB637" s="263"/>
      <c r="WC637" s="263"/>
      <c r="WD637" s="263"/>
      <c r="WE637" s="263"/>
      <c r="WF637" s="263"/>
      <c r="WG637" s="263"/>
      <c r="WH637" s="263"/>
      <c r="WI637" s="263"/>
      <c r="WJ637" s="263"/>
      <c r="WK637" s="263"/>
      <c r="WL637" s="263"/>
      <c r="WM637" s="263"/>
      <c r="WN637" s="263"/>
      <c r="WO637" s="263"/>
      <c r="WP637" s="263"/>
      <c r="WQ637" s="263"/>
      <c r="WR637" s="263"/>
      <c r="WS637" s="263"/>
      <c r="WT637" s="263"/>
      <c r="WU637" s="263"/>
      <c r="WV637" s="263"/>
      <c r="WW637" s="263"/>
      <c r="WX637" s="263"/>
      <c r="WY637" s="263"/>
      <c r="WZ637" s="263"/>
      <c r="XA637" s="263"/>
      <c r="XB637" s="263"/>
      <c r="XC637" s="263"/>
      <c r="XD637" s="263"/>
      <c r="XE637" s="263"/>
      <c r="XF637" s="263"/>
      <c r="XG637" s="263"/>
      <c r="XH637" s="263"/>
      <c r="XI637" s="263"/>
      <c r="XJ637" s="263"/>
      <c r="XK637" s="263"/>
      <c r="XL637" s="263"/>
      <c r="XM637" s="263"/>
      <c r="XN637" s="263"/>
      <c r="XO637" s="263"/>
      <c r="XP637" s="263"/>
      <c r="XQ637" s="263"/>
      <c r="XR637" s="263"/>
      <c r="XS637" s="263"/>
      <c r="XT637" s="263"/>
      <c r="XU637" s="263"/>
      <c r="XV637" s="263"/>
      <c r="XW637" s="263"/>
      <c r="XX637" s="263"/>
      <c r="XY637" s="263"/>
      <c r="XZ637" s="263"/>
      <c r="YA637" s="263"/>
      <c r="YB637" s="263"/>
      <c r="YC637" s="263"/>
      <c r="YD637" s="263"/>
      <c r="YE637" s="263"/>
      <c r="YF637" s="263"/>
      <c r="YG637" s="263"/>
      <c r="YH637" s="263"/>
      <c r="YI637" s="263"/>
      <c r="YJ637" s="263"/>
      <c r="YK637" s="263"/>
      <c r="YL637" s="263"/>
      <c r="YM637" s="263"/>
      <c r="YN637" s="263"/>
      <c r="YO637" s="263"/>
      <c r="YP637" s="263"/>
      <c r="YQ637" s="263"/>
      <c r="YR637" s="263"/>
      <c r="YS637" s="263"/>
      <c r="YT637" s="263"/>
      <c r="YU637" s="263"/>
      <c r="YV637" s="263"/>
      <c r="YW637" s="263"/>
      <c r="YX637" s="263"/>
      <c r="YY637" s="263"/>
      <c r="YZ637" s="263"/>
      <c r="ZA637" s="263"/>
      <c r="ZB637" s="263"/>
      <c r="ZC637" s="263"/>
      <c r="ZD637" s="263"/>
      <c r="ZE637" s="263"/>
      <c r="ZF637" s="263"/>
      <c r="ZG637" s="263"/>
      <c r="ZH637" s="263"/>
      <c r="ZI637" s="263"/>
      <c r="ZJ637" s="263"/>
      <c r="ZK637" s="263"/>
      <c r="ZL637" s="263"/>
      <c r="ZM637" s="263"/>
      <c r="ZN637" s="263"/>
      <c r="ZO637" s="263"/>
      <c r="ZP637" s="263"/>
      <c r="ZQ637" s="263"/>
      <c r="ZR637" s="263"/>
      <c r="ZS637" s="263"/>
      <c r="ZT637" s="263"/>
      <c r="ZU637" s="263"/>
      <c r="ZV637" s="263"/>
      <c r="ZW637" s="263"/>
      <c r="ZX637" s="263"/>
      <c r="ZY637" s="263"/>
      <c r="ZZ637" s="263"/>
      <c r="AAA637" s="263"/>
      <c r="AAB637" s="263"/>
      <c r="AAC637" s="263"/>
      <c r="AAD637" s="263"/>
      <c r="AAE637" s="263"/>
      <c r="AAF637" s="263"/>
      <c r="AAG637" s="263"/>
      <c r="AAH637" s="263"/>
      <c r="AAI637" s="263"/>
      <c r="AAJ637" s="263"/>
      <c r="AAK637" s="263"/>
      <c r="AAL637" s="263"/>
      <c r="AAM637" s="263"/>
      <c r="AAN637" s="263"/>
      <c r="AAO637" s="263"/>
      <c r="AAP637" s="263"/>
      <c r="AAQ637" s="263"/>
      <c r="AAR637" s="263"/>
      <c r="AAS637" s="263"/>
      <c r="AAT637" s="263"/>
      <c r="AAU637" s="263"/>
      <c r="AAV637" s="263"/>
      <c r="AAW637" s="263"/>
      <c r="AAX637" s="263"/>
      <c r="AAY637" s="263"/>
      <c r="AAZ637" s="263"/>
      <c r="ABA637" s="263"/>
      <c r="ABB637" s="263"/>
      <c r="ABC637" s="263"/>
      <c r="ABD637" s="263"/>
      <c r="ABE637" s="263"/>
      <c r="ABF637" s="263"/>
      <c r="ABG637" s="263"/>
      <c r="ABH637" s="263"/>
      <c r="ABI637" s="263"/>
      <c r="ABJ637" s="263"/>
      <c r="ABK637" s="263"/>
      <c r="ABL637" s="263"/>
      <c r="ABM637" s="263"/>
      <c r="ABN637" s="263"/>
      <c r="ABO637" s="263"/>
      <c r="ABP637" s="263"/>
      <c r="ABQ637" s="263"/>
      <c r="ABR637" s="263"/>
      <c r="ABS637" s="263"/>
      <c r="ABT637" s="263"/>
      <c r="ABU637" s="263"/>
      <c r="ABV637" s="263"/>
      <c r="ABW637" s="263"/>
      <c r="ABX637" s="263"/>
      <c r="ABY637" s="263"/>
      <c r="ABZ637" s="263"/>
      <c r="ACA637" s="263"/>
      <c r="ACB637" s="263"/>
      <c r="ACC637" s="263"/>
      <c r="ACD637" s="263"/>
      <c r="ACE637" s="263"/>
      <c r="ACF637" s="263"/>
      <c r="ACG637" s="263"/>
      <c r="ACH637" s="263"/>
      <c r="ACI637" s="263"/>
      <c r="ACJ637" s="263"/>
      <c r="ACK637" s="263"/>
      <c r="ACL637" s="263"/>
      <c r="ACM637" s="263"/>
      <c r="ACN637" s="263"/>
      <c r="ACO637" s="263"/>
      <c r="ACP637" s="263"/>
      <c r="ACQ637" s="263"/>
      <c r="ACR637" s="263"/>
      <c r="ACS637" s="263"/>
      <c r="ACT637" s="263"/>
      <c r="ACU637" s="263"/>
      <c r="ACV637" s="263"/>
      <c r="ACW637" s="263"/>
      <c r="ACX637" s="263"/>
      <c r="ACY637" s="263"/>
      <c r="ACZ637" s="263"/>
      <c r="ADA637" s="263"/>
      <c r="ADB637" s="263"/>
      <c r="ADC637" s="263"/>
      <c r="ADD637" s="263"/>
      <c r="ADE637" s="263"/>
      <c r="ADF637" s="263"/>
      <c r="ADG637" s="263"/>
      <c r="ADH637" s="263"/>
      <c r="ADI637" s="263"/>
      <c r="ADJ637" s="263"/>
      <c r="ADK637" s="263"/>
      <c r="ADL637" s="263"/>
      <c r="ADM637" s="263"/>
      <c r="ADN637" s="263"/>
      <c r="ADO637" s="263"/>
      <c r="ADP637" s="263"/>
      <c r="ADQ637" s="263"/>
      <c r="ADR637" s="263"/>
      <c r="ADS637" s="263"/>
      <c r="ADT637" s="263"/>
      <c r="ADU637" s="263"/>
      <c r="ADV637" s="263"/>
      <c r="ADW637" s="263"/>
      <c r="ADX637" s="263"/>
      <c r="ADY637" s="263"/>
      <c r="ADZ637" s="263"/>
      <c r="AEA637" s="263"/>
      <c r="AEB637" s="263"/>
      <c r="AEC637" s="263"/>
      <c r="AED637" s="263"/>
      <c r="AEE637" s="263"/>
      <c r="AEF637" s="263"/>
      <c r="AEG637" s="263"/>
      <c r="AEH637" s="263"/>
      <c r="AEI637" s="263"/>
      <c r="AEJ637" s="263"/>
      <c r="AEK637" s="263"/>
      <c r="AEL637" s="263"/>
      <c r="AEM637" s="263"/>
      <c r="AEN637" s="263"/>
      <c r="AEO637" s="263"/>
      <c r="AEP637" s="263"/>
      <c r="AEQ637" s="263"/>
      <c r="AER637" s="263"/>
      <c r="AES637" s="263"/>
      <c r="AET637" s="263"/>
      <c r="AEU637" s="263"/>
      <c r="AEV637" s="263"/>
      <c r="AEW637" s="263"/>
      <c r="AEX637" s="263"/>
      <c r="AEY637" s="263"/>
      <c r="AEZ637" s="263"/>
      <c r="AFA637" s="263"/>
      <c r="AFB637" s="263"/>
      <c r="AFC637" s="263"/>
      <c r="AFD637" s="263"/>
      <c r="AFE637" s="263"/>
      <c r="AFF637" s="263"/>
      <c r="AFG637" s="263"/>
      <c r="AFH637" s="263"/>
      <c r="AFI637" s="263"/>
      <c r="AFJ637" s="263"/>
      <c r="AFK637" s="263"/>
      <c r="AFL637" s="263"/>
      <c r="AFM637" s="263"/>
      <c r="AFN637" s="263"/>
      <c r="AFO637" s="263"/>
      <c r="AFP637" s="263"/>
      <c r="AFQ637" s="263"/>
      <c r="AFR637" s="263"/>
      <c r="AFS637" s="263"/>
      <c r="AFT637" s="263"/>
      <c r="AFU637" s="263"/>
      <c r="AFV637" s="263"/>
      <c r="AFW637" s="263"/>
      <c r="AFX637" s="263"/>
      <c r="AFY637" s="263"/>
      <c r="AFZ637" s="263"/>
      <c r="AGA637" s="263"/>
      <c r="AGB637" s="263"/>
      <c r="AGC637" s="263"/>
      <c r="AGD637" s="263"/>
      <c r="AGE637" s="263"/>
      <c r="AGF637" s="263"/>
      <c r="AGG637" s="263"/>
      <c r="AGH637" s="263"/>
      <c r="AGI637" s="263"/>
      <c r="AGJ637" s="263"/>
      <c r="AGK637" s="263"/>
      <c r="AGL637" s="263"/>
      <c r="AGM637" s="263"/>
      <c r="AGN637" s="263"/>
      <c r="AGO637" s="263"/>
      <c r="AGP637" s="263"/>
      <c r="AGQ637" s="263"/>
      <c r="AGR637" s="263"/>
      <c r="AGS637" s="263"/>
      <c r="AGT637" s="263"/>
      <c r="AGU637" s="263"/>
      <c r="AGV637" s="263"/>
      <c r="AGW637" s="263"/>
      <c r="AGX637" s="263"/>
      <c r="AGY637" s="263"/>
      <c r="AGZ637" s="263"/>
      <c r="AHA637" s="263"/>
      <c r="AHB637" s="263"/>
      <c r="AHC637" s="263"/>
      <c r="AHD637" s="263"/>
      <c r="AHE637" s="263"/>
      <c r="AHF637" s="263"/>
      <c r="AHG637" s="263"/>
      <c r="AHH637" s="263"/>
      <c r="AHI637" s="263"/>
      <c r="AHJ637" s="263"/>
      <c r="AHK637" s="263"/>
      <c r="AHL637" s="263"/>
      <c r="AHM637" s="263"/>
      <c r="AHN637" s="263"/>
      <c r="AHO637" s="263"/>
      <c r="AHP637" s="263"/>
      <c r="AHQ637" s="263"/>
      <c r="AHR637" s="263"/>
      <c r="AHS637" s="263"/>
      <c r="AHT637" s="263"/>
      <c r="AHU637" s="263"/>
      <c r="AHV637" s="263"/>
      <c r="AHW637" s="263"/>
      <c r="AHX637" s="263"/>
      <c r="AHY637" s="263"/>
      <c r="AHZ637" s="263"/>
      <c r="AIA637" s="263"/>
      <c r="AIB637" s="263"/>
      <c r="AIC637" s="263"/>
      <c r="AID637" s="263"/>
      <c r="AIE637" s="263"/>
      <c r="AIF637" s="263"/>
      <c r="AIG637" s="263"/>
      <c r="AIH637" s="263"/>
      <c r="AII637" s="263"/>
      <c r="AIJ637" s="263"/>
      <c r="AIK637" s="263"/>
      <c r="AIL637" s="263"/>
      <c r="AIM637" s="263"/>
      <c r="AIN637" s="263"/>
      <c r="AIO637" s="263"/>
      <c r="AIP637" s="263"/>
      <c r="AIQ637" s="263"/>
      <c r="AIR637" s="263"/>
      <c r="AIS637" s="263"/>
      <c r="AIT637" s="263"/>
      <c r="AIU637" s="263"/>
      <c r="AIV637" s="263"/>
      <c r="AIW637" s="263"/>
      <c r="AIX637" s="263"/>
      <c r="AIY637" s="263"/>
      <c r="AIZ637" s="263"/>
      <c r="AJA637" s="263"/>
      <c r="AJB637" s="263"/>
      <c r="AJC637" s="263"/>
      <c r="AJD637" s="263"/>
      <c r="AJE637" s="263"/>
      <c r="AJF637" s="263"/>
      <c r="AJG637" s="263"/>
      <c r="AJH637" s="263"/>
      <c r="AJI637" s="263"/>
      <c r="AJJ637" s="263"/>
      <c r="AJK637" s="263"/>
      <c r="AJL637" s="263"/>
      <c r="AJM637" s="263"/>
      <c r="AJN637" s="263"/>
      <c r="AJO637" s="263"/>
      <c r="AJP637" s="263"/>
      <c r="AJQ637" s="263"/>
      <c r="AJR637" s="263"/>
      <c r="AJS637" s="263"/>
      <c r="AJT637" s="263"/>
      <c r="AJU637" s="263"/>
      <c r="AJV637" s="263"/>
      <c r="AJW637" s="263"/>
      <c r="AJX637" s="263"/>
      <c r="AJY637" s="263"/>
      <c r="AJZ637" s="263"/>
      <c r="AKA637" s="263"/>
      <c r="AKB637" s="263"/>
      <c r="AKC637" s="263"/>
      <c r="AKD637" s="263"/>
      <c r="AKE637" s="263"/>
      <c r="AKF637" s="263"/>
      <c r="AKG637" s="263"/>
      <c r="AKH637" s="263"/>
      <c r="AKI637" s="263"/>
      <c r="AKJ637" s="263"/>
      <c r="AKK637" s="263"/>
      <c r="AKL637" s="263"/>
      <c r="AKM637" s="263"/>
      <c r="AKN637" s="263"/>
      <c r="AKO637" s="263"/>
      <c r="AKP637" s="263"/>
      <c r="AKQ637" s="263"/>
      <c r="AKR637" s="263"/>
      <c r="AKS637" s="263"/>
      <c r="AKT637" s="263"/>
      <c r="AKU637" s="263"/>
      <c r="AKV637" s="263"/>
      <c r="AKW637" s="263"/>
      <c r="AKX637" s="263"/>
      <c r="AKY637" s="263"/>
      <c r="AKZ637" s="263"/>
      <c r="ALA637" s="263"/>
      <c r="ALB637" s="263"/>
      <c r="ALC637" s="263"/>
      <c r="ALD637" s="263"/>
      <c r="ALE637" s="263"/>
      <c r="ALF637" s="263"/>
      <c r="ALG637" s="263"/>
      <c r="ALH637" s="263"/>
      <c r="ALI637" s="263"/>
      <c r="ALJ637" s="263"/>
      <c r="ALK637" s="263"/>
      <c r="ALL637" s="263"/>
      <c r="ALM637" s="263"/>
      <c r="ALN637" s="263"/>
      <c r="ALO637" s="263"/>
      <c r="ALP637" s="263"/>
      <c r="ALQ637" s="263"/>
      <c r="ALR637" s="263"/>
      <c r="ALS637" s="263"/>
      <c r="ALT637" s="263"/>
      <c r="ALU637" s="263"/>
      <c r="ALV637" s="263"/>
      <c r="ALW637" s="263"/>
      <c r="ALX637" s="263"/>
      <c r="ALY637" s="263"/>
      <c r="ALZ637" s="263"/>
      <c r="AMA637" s="263"/>
      <c r="AMB637" s="263"/>
      <c r="AMC637" s="263"/>
      <c r="AMD637" s="263"/>
      <c r="AME637" s="263"/>
      <c r="AMF637" s="263"/>
      <c r="AMG637" s="263"/>
      <c r="AMH637" s="263"/>
      <c r="AMI637" s="263"/>
      <c r="AMJ637" s="263"/>
      <c r="AMK637" s="263"/>
      <c r="AML637" s="263"/>
      <c r="AMM637" s="263"/>
      <c r="AMN637" s="263"/>
      <c r="AMO637" s="263"/>
      <c r="AMP637" s="263"/>
      <c r="AMQ637" s="263"/>
      <c r="AMR637" s="263"/>
      <c r="AMS637" s="263"/>
      <c r="AMT637" s="263"/>
      <c r="AMU637" s="263"/>
      <c r="AMV637" s="263"/>
      <c r="AMW637" s="263"/>
      <c r="AMX637" s="263"/>
      <c r="AMY637" s="263"/>
      <c r="AMZ637" s="263"/>
      <c r="ANA637" s="263"/>
      <c r="ANB637" s="263"/>
      <c r="ANC637" s="263"/>
      <c r="AND637" s="263"/>
      <c r="ANE637" s="263"/>
      <c r="ANF637" s="263"/>
      <c r="ANG637" s="263"/>
      <c r="ANH637" s="263"/>
      <c r="ANI637" s="263"/>
      <c r="ANJ637" s="263"/>
      <c r="ANK637" s="263"/>
      <c r="ANL637" s="263"/>
      <c r="ANM637" s="263"/>
      <c r="ANN637" s="263"/>
      <c r="ANO637" s="263"/>
      <c r="ANP637" s="263"/>
      <c r="ANQ637" s="263"/>
      <c r="ANR637" s="263"/>
      <c r="ANS637" s="263"/>
      <c r="ANT637" s="263"/>
      <c r="ANU637" s="263"/>
      <c r="ANV637" s="263"/>
      <c r="ANW637" s="263"/>
      <c r="ANX637" s="263"/>
      <c r="ANY637" s="263"/>
      <c r="ANZ637" s="263"/>
      <c r="AOA637" s="263"/>
      <c r="AOB637" s="263"/>
      <c r="AOC637" s="263"/>
      <c r="AOD637" s="263"/>
      <c r="AOE637" s="263"/>
      <c r="AOF637" s="263"/>
      <c r="AOG637" s="263"/>
      <c r="AOH637" s="263"/>
      <c r="AOI637" s="263"/>
      <c r="AOJ637" s="263"/>
      <c r="AOK637" s="263"/>
      <c r="AOL637" s="263"/>
      <c r="AOM637" s="263"/>
      <c r="AON637" s="263"/>
      <c r="AOO637" s="263"/>
      <c r="AOP637" s="263"/>
      <c r="AOQ637" s="263"/>
      <c r="AOR637" s="263"/>
      <c r="AOS637" s="263"/>
      <c r="AOT637" s="263"/>
      <c r="AOU637" s="263"/>
    </row>
    <row r="638" spans="1:1087" s="264" customFormat="1">
      <c r="A638" s="332"/>
      <c r="B638" s="328"/>
      <c r="C638" s="292"/>
      <c r="D638" s="292"/>
      <c r="E638" s="292"/>
      <c r="F638" s="333"/>
      <c r="G638" s="334"/>
      <c r="H638" s="334"/>
      <c r="I638" s="335"/>
      <c r="J638" s="292"/>
      <c r="K638" s="336"/>
      <c r="L638" s="292"/>
      <c r="N638" s="263"/>
      <c r="O638" s="263"/>
      <c r="P638" s="263"/>
      <c r="Q638" s="263"/>
      <c r="R638" s="263"/>
      <c r="S638" s="263"/>
      <c r="T638" s="263"/>
      <c r="U638" s="263"/>
      <c r="V638" s="263"/>
      <c r="W638" s="263"/>
      <c r="X638" s="263"/>
      <c r="Y638" s="263"/>
      <c r="Z638" s="263"/>
      <c r="AA638" s="263"/>
      <c r="AB638" s="263"/>
      <c r="AC638" s="263"/>
      <c r="AD638" s="263"/>
      <c r="AE638" s="263"/>
      <c r="AF638" s="263"/>
      <c r="AG638" s="263"/>
      <c r="AH638" s="263"/>
      <c r="AI638" s="263"/>
      <c r="AJ638" s="263"/>
      <c r="AK638" s="263"/>
      <c r="AL638" s="263"/>
      <c r="AM638" s="263"/>
      <c r="AN638" s="263"/>
      <c r="AO638" s="263"/>
      <c r="AP638" s="263"/>
      <c r="AQ638" s="263"/>
      <c r="AR638" s="263"/>
      <c r="AS638" s="263"/>
      <c r="AT638" s="263"/>
      <c r="AU638" s="263"/>
      <c r="AV638" s="263"/>
      <c r="AW638" s="263"/>
      <c r="AX638" s="263"/>
      <c r="AY638" s="263"/>
      <c r="AZ638" s="263"/>
      <c r="BA638" s="263"/>
      <c r="BB638" s="263"/>
      <c r="BC638" s="263"/>
      <c r="BD638" s="263"/>
      <c r="BE638" s="263"/>
      <c r="BF638" s="263"/>
      <c r="BG638" s="263"/>
      <c r="BH638" s="263"/>
      <c r="BI638" s="263"/>
      <c r="BJ638" s="263"/>
      <c r="BK638" s="263"/>
      <c r="BL638" s="263"/>
      <c r="BM638" s="263"/>
      <c r="BN638" s="263"/>
      <c r="BO638" s="263"/>
      <c r="BP638" s="263"/>
      <c r="BQ638" s="263"/>
      <c r="BR638" s="263"/>
      <c r="BS638" s="263"/>
      <c r="BT638" s="263"/>
      <c r="BU638" s="263"/>
      <c r="BV638" s="263"/>
      <c r="BW638" s="263"/>
      <c r="BX638" s="263"/>
      <c r="BY638" s="263"/>
      <c r="BZ638" s="263"/>
      <c r="CA638" s="263"/>
      <c r="CB638" s="263"/>
      <c r="CC638" s="263"/>
      <c r="CD638" s="263"/>
      <c r="CE638" s="263"/>
      <c r="CF638" s="263"/>
      <c r="CG638" s="263"/>
      <c r="CH638" s="263"/>
      <c r="CI638" s="263"/>
      <c r="CJ638" s="263"/>
      <c r="CK638" s="263"/>
      <c r="CL638" s="263"/>
      <c r="CM638" s="263"/>
      <c r="CN638" s="263"/>
      <c r="CO638" s="263"/>
      <c r="CP638" s="263"/>
      <c r="CQ638" s="263"/>
      <c r="CR638" s="263"/>
      <c r="CS638" s="263"/>
      <c r="CT638" s="263"/>
      <c r="CU638" s="263"/>
      <c r="CV638" s="263"/>
      <c r="CW638" s="263"/>
      <c r="CX638" s="263"/>
      <c r="CY638" s="263"/>
      <c r="CZ638" s="263"/>
      <c r="DA638" s="263"/>
      <c r="DB638" s="263"/>
      <c r="DC638" s="263"/>
      <c r="DD638" s="263"/>
      <c r="DE638" s="263"/>
      <c r="DF638" s="263"/>
      <c r="DG638" s="263"/>
      <c r="DH638" s="263"/>
      <c r="DI638" s="263"/>
      <c r="DJ638" s="263"/>
      <c r="DK638" s="263"/>
      <c r="DL638" s="263"/>
      <c r="DM638" s="263"/>
      <c r="DN638" s="263"/>
      <c r="DO638" s="263"/>
      <c r="DP638" s="263"/>
      <c r="DQ638" s="263"/>
      <c r="DR638" s="263"/>
      <c r="DS638" s="263"/>
      <c r="DT638" s="263"/>
      <c r="DU638" s="263"/>
      <c r="DV638" s="263"/>
      <c r="DW638" s="263"/>
      <c r="DX638" s="263"/>
      <c r="DY638" s="263"/>
      <c r="DZ638" s="263"/>
      <c r="EA638" s="263"/>
      <c r="EB638" s="263"/>
      <c r="EC638" s="263"/>
      <c r="ED638" s="263"/>
      <c r="EE638" s="263"/>
      <c r="EF638" s="263"/>
      <c r="EG638" s="263"/>
      <c r="EH638" s="263"/>
      <c r="EI638" s="263"/>
      <c r="EJ638" s="263"/>
      <c r="EK638" s="263"/>
      <c r="EL638" s="263"/>
      <c r="EM638" s="263"/>
      <c r="EN638" s="263"/>
      <c r="EO638" s="263"/>
      <c r="EP638" s="263"/>
      <c r="EQ638" s="263"/>
      <c r="ER638" s="263"/>
      <c r="ES638" s="263"/>
      <c r="ET638" s="263"/>
      <c r="EU638" s="263"/>
      <c r="EV638" s="263"/>
      <c r="EW638" s="263"/>
      <c r="EX638" s="263"/>
      <c r="EY638" s="263"/>
      <c r="EZ638" s="263"/>
      <c r="FA638" s="263"/>
      <c r="FB638" s="263"/>
      <c r="FC638" s="263"/>
      <c r="FD638" s="263"/>
      <c r="FE638" s="263"/>
      <c r="FF638" s="263"/>
      <c r="FG638" s="263"/>
      <c r="FH638" s="263"/>
      <c r="FI638" s="263"/>
      <c r="FJ638" s="263"/>
      <c r="FK638" s="263"/>
      <c r="FL638" s="263"/>
      <c r="FM638" s="263"/>
      <c r="FN638" s="263"/>
      <c r="FO638" s="263"/>
      <c r="FP638" s="263"/>
      <c r="FQ638" s="263"/>
      <c r="FR638" s="263"/>
      <c r="FS638" s="263"/>
      <c r="FT638" s="263"/>
      <c r="FU638" s="263"/>
      <c r="FV638" s="263"/>
      <c r="FW638" s="263"/>
      <c r="FX638" s="263"/>
      <c r="FY638" s="263"/>
      <c r="FZ638" s="263"/>
      <c r="GA638" s="263"/>
      <c r="GB638" s="263"/>
      <c r="GC638" s="263"/>
      <c r="GD638" s="263"/>
      <c r="GE638" s="263"/>
      <c r="GF638" s="263"/>
      <c r="GG638" s="263"/>
      <c r="GH638" s="263"/>
      <c r="GI638" s="263"/>
      <c r="GJ638" s="263"/>
      <c r="GK638" s="263"/>
      <c r="GL638" s="263"/>
      <c r="GM638" s="263"/>
      <c r="GN638" s="263"/>
      <c r="GO638" s="263"/>
      <c r="GP638" s="263"/>
      <c r="GQ638" s="263"/>
      <c r="GR638" s="263"/>
      <c r="GS638" s="263"/>
      <c r="GT638" s="263"/>
      <c r="GU638" s="263"/>
      <c r="GV638" s="263"/>
      <c r="GW638" s="263"/>
      <c r="GX638" s="263"/>
      <c r="GY638" s="263"/>
      <c r="GZ638" s="263"/>
      <c r="HA638" s="263"/>
      <c r="HB638" s="263"/>
      <c r="HC638" s="263"/>
      <c r="HD638" s="263"/>
      <c r="HE638" s="263"/>
      <c r="HF638" s="263"/>
      <c r="HG638" s="263"/>
      <c r="HH638" s="263"/>
      <c r="HI638" s="263"/>
      <c r="HJ638" s="263"/>
      <c r="HK638" s="263"/>
      <c r="HL638" s="263"/>
      <c r="HM638" s="263"/>
      <c r="HN638" s="263"/>
      <c r="HO638" s="263"/>
      <c r="HP638" s="263"/>
      <c r="HQ638" s="263"/>
      <c r="HR638" s="263"/>
      <c r="HS638" s="263"/>
      <c r="HT638" s="263"/>
      <c r="HU638" s="263"/>
      <c r="HV638" s="263"/>
      <c r="HW638" s="263"/>
      <c r="HX638" s="263"/>
      <c r="HY638" s="263"/>
      <c r="HZ638" s="263"/>
      <c r="IA638" s="263"/>
      <c r="IB638" s="263"/>
      <c r="IC638" s="263"/>
      <c r="ID638" s="263"/>
      <c r="IE638" s="263"/>
      <c r="IF638" s="263"/>
      <c r="IG638" s="263"/>
      <c r="IH638" s="263"/>
      <c r="II638" s="263"/>
      <c r="IJ638" s="263"/>
      <c r="IK638" s="263"/>
      <c r="IL638" s="263"/>
      <c r="IM638" s="263"/>
      <c r="IN638" s="263"/>
      <c r="IO638" s="263"/>
      <c r="IP638" s="263"/>
      <c r="IQ638" s="263"/>
      <c r="IR638" s="263"/>
      <c r="IS638" s="263"/>
      <c r="IT638" s="263"/>
      <c r="IU638" s="263"/>
      <c r="IV638" s="263"/>
      <c r="IW638" s="263"/>
      <c r="IX638" s="263"/>
      <c r="IY638" s="263"/>
      <c r="IZ638" s="263"/>
      <c r="JA638" s="263"/>
      <c r="JB638" s="263"/>
      <c r="JC638" s="263"/>
      <c r="JD638" s="263"/>
      <c r="JE638" s="263"/>
      <c r="JF638" s="263"/>
      <c r="JG638" s="263"/>
      <c r="JH638" s="263"/>
      <c r="JI638" s="263"/>
      <c r="JJ638" s="263"/>
      <c r="JK638" s="263"/>
      <c r="JL638" s="263"/>
      <c r="JM638" s="263"/>
      <c r="JN638" s="263"/>
      <c r="JO638" s="263"/>
      <c r="JP638" s="263"/>
      <c r="JQ638" s="263"/>
      <c r="JR638" s="263"/>
      <c r="JS638" s="263"/>
      <c r="JT638" s="263"/>
      <c r="JU638" s="263"/>
      <c r="JV638" s="263"/>
      <c r="JW638" s="263"/>
      <c r="JX638" s="263"/>
      <c r="JY638" s="263"/>
      <c r="JZ638" s="263"/>
      <c r="KA638" s="263"/>
      <c r="KB638" s="263"/>
      <c r="KC638" s="263"/>
      <c r="KD638" s="263"/>
      <c r="KE638" s="263"/>
      <c r="KF638" s="263"/>
      <c r="KG638" s="263"/>
      <c r="KH638" s="263"/>
      <c r="KI638" s="263"/>
      <c r="KJ638" s="263"/>
      <c r="KK638" s="263"/>
      <c r="KL638" s="263"/>
      <c r="KM638" s="263"/>
      <c r="KN638" s="263"/>
      <c r="KO638" s="263"/>
      <c r="KP638" s="263"/>
      <c r="KQ638" s="263"/>
      <c r="KR638" s="263"/>
      <c r="KS638" s="263"/>
      <c r="KT638" s="263"/>
      <c r="KU638" s="263"/>
      <c r="KV638" s="263"/>
      <c r="KW638" s="263"/>
      <c r="KX638" s="263"/>
      <c r="KY638" s="263"/>
      <c r="KZ638" s="263"/>
      <c r="LA638" s="263"/>
      <c r="LB638" s="263"/>
      <c r="LC638" s="263"/>
      <c r="LD638" s="263"/>
      <c r="LE638" s="263"/>
      <c r="LF638" s="263"/>
      <c r="LG638" s="263"/>
      <c r="LH638" s="263"/>
      <c r="LI638" s="263"/>
      <c r="LJ638" s="263"/>
      <c r="LK638" s="263"/>
      <c r="LL638" s="263"/>
      <c r="LM638" s="263"/>
      <c r="LN638" s="263"/>
      <c r="LO638" s="263"/>
      <c r="LP638" s="263"/>
      <c r="LQ638" s="263"/>
      <c r="LR638" s="263"/>
      <c r="LS638" s="263"/>
      <c r="LT638" s="263"/>
      <c r="LU638" s="263"/>
      <c r="LV638" s="263"/>
      <c r="LW638" s="263"/>
      <c r="LX638" s="263"/>
      <c r="LY638" s="263"/>
      <c r="LZ638" s="263"/>
      <c r="MA638" s="263"/>
      <c r="MB638" s="263"/>
      <c r="MC638" s="263"/>
      <c r="MD638" s="263"/>
      <c r="ME638" s="263"/>
      <c r="MF638" s="263"/>
      <c r="MG638" s="263"/>
      <c r="MH638" s="263"/>
      <c r="MI638" s="263"/>
      <c r="MJ638" s="263"/>
      <c r="MK638" s="263"/>
      <c r="ML638" s="263"/>
      <c r="MM638" s="263"/>
      <c r="MN638" s="263"/>
      <c r="MO638" s="263"/>
      <c r="MP638" s="263"/>
      <c r="MQ638" s="263"/>
      <c r="MR638" s="263"/>
      <c r="MS638" s="263"/>
      <c r="MT638" s="263"/>
      <c r="MU638" s="263"/>
      <c r="MV638" s="263"/>
      <c r="MW638" s="263"/>
      <c r="MX638" s="263"/>
      <c r="MY638" s="263"/>
      <c r="MZ638" s="263"/>
      <c r="NA638" s="263"/>
      <c r="NB638" s="263"/>
      <c r="NC638" s="263"/>
      <c r="ND638" s="263"/>
      <c r="NE638" s="263"/>
      <c r="NF638" s="263"/>
      <c r="NG638" s="263"/>
      <c r="NH638" s="263"/>
      <c r="NI638" s="263"/>
      <c r="NJ638" s="263"/>
      <c r="NK638" s="263"/>
      <c r="NL638" s="263"/>
      <c r="NM638" s="263"/>
      <c r="NN638" s="263"/>
      <c r="NO638" s="263"/>
      <c r="NP638" s="263"/>
      <c r="NQ638" s="263"/>
      <c r="NR638" s="263"/>
      <c r="NS638" s="263"/>
      <c r="NT638" s="263"/>
      <c r="NU638" s="263"/>
      <c r="NV638" s="263"/>
      <c r="NW638" s="263"/>
      <c r="NX638" s="263"/>
      <c r="NY638" s="263"/>
      <c r="NZ638" s="263"/>
      <c r="OA638" s="263"/>
      <c r="OB638" s="263"/>
      <c r="OC638" s="263"/>
      <c r="OD638" s="263"/>
      <c r="OE638" s="263"/>
      <c r="OF638" s="263"/>
      <c r="OG638" s="263"/>
      <c r="OH638" s="263"/>
      <c r="OI638" s="263"/>
      <c r="OJ638" s="263"/>
      <c r="OK638" s="263"/>
      <c r="OL638" s="263"/>
      <c r="OM638" s="263"/>
      <c r="ON638" s="263"/>
      <c r="OO638" s="263"/>
      <c r="OP638" s="263"/>
      <c r="OQ638" s="263"/>
      <c r="OR638" s="263"/>
      <c r="OS638" s="263"/>
      <c r="OT638" s="263"/>
      <c r="OU638" s="263"/>
      <c r="OV638" s="263"/>
      <c r="OW638" s="263"/>
      <c r="OX638" s="263"/>
      <c r="OY638" s="263"/>
      <c r="OZ638" s="263"/>
      <c r="PA638" s="263"/>
      <c r="PB638" s="263"/>
      <c r="PC638" s="263"/>
      <c r="PD638" s="263"/>
      <c r="PE638" s="263"/>
      <c r="PF638" s="263"/>
      <c r="PG638" s="263"/>
      <c r="PH638" s="263"/>
      <c r="PI638" s="263"/>
      <c r="PJ638" s="263"/>
      <c r="PK638" s="263"/>
      <c r="PL638" s="263"/>
      <c r="PM638" s="263"/>
      <c r="PN638" s="263"/>
      <c r="PO638" s="263"/>
      <c r="PP638" s="263"/>
      <c r="PQ638" s="263"/>
      <c r="PR638" s="263"/>
      <c r="PS638" s="263"/>
      <c r="PT638" s="263"/>
      <c r="PU638" s="263"/>
      <c r="PV638" s="263"/>
      <c r="PW638" s="263"/>
      <c r="PX638" s="263"/>
      <c r="PY638" s="263"/>
      <c r="PZ638" s="263"/>
      <c r="QA638" s="263"/>
      <c r="QB638" s="263"/>
      <c r="QC638" s="263"/>
      <c r="QD638" s="263"/>
      <c r="QE638" s="263"/>
      <c r="QF638" s="263"/>
      <c r="QG638" s="263"/>
      <c r="QH638" s="263"/>
      <c r="QI638" s="263"/>
      <c r="QJ638" s="263"/>
      <c r="QK638" s="263"/>
      <c r="QL638" s="263"/>
      <c r="QM638" s="263"/>
      <c r="QN638" s="263"/>
      <c r="QO638" s="263"/>
      <c r="QP638" s="263"/>
      <c r="QQ638" s="263"/>
      <c r="QR638" s="263"/>
      <c r="QS638" s="263"/>
      <c r="QT638" s="263"/>
      <c r="QU638" s="263"/>
      <c r="QV638" s="263"/>
      <c r="QW638" s="263"/>
      <c r="QX638" s="263"/>
      <c r="QY638" s="263"/>
      <c r="QZ638" s="263"/>
      <c r="RA638" s="263"/>
      <c r="RB638" s="263"/>
      <c r="RC638" s="263"/>
      <c r="RD638" s="263"/>
      <c r="RE638" s="263"/>
      <c r="RF638" s="263"/>
      <c r="RG638" s="263"/>
      <c r="RH638" s="263"/>
      <c r="RI638" s="263"/>
      <c r="RJ638" s="263"/>
      <c r="RK638" s="263"/>
      <c r="RL638" s="263"/>
      <c r="RM638" s="263"/>
      <c r="RN638" s="263"/>
      <c r="RO638" s="263"/>
      <c r="RP638" s="263"/>
      <c r="RQ638" s="263"/>
      <c r="RR638" s="263"/>
      <c r="RS638" s="263"/>
      <c r="RT638" s="263"/>
      <c r="RU638" s="263"/>
      <c r="RV638" s="263"/>
      <c r="RW638" s="263"/>
      <c r="RX638" s="263"/>
      <c r="RY638" s="263"/>
      <c r="RZ638" s="263"/>
      <c r="SA638" s="263"/>
      <c r="SB638" s="263"/>
      <c r="SC638" s="263"/>
      <c r="SD638" s="263"/>
      <c r="SE638" s="263"/>
      <c r="SF638" s="263"/>
      <c r="SG638" s="263"/>
      <c r="SH638" s="263"/>
      <c r="SI638" s="263"/>
      <c r="SJ638" s="263"/>
      <c r="SK638" s="263"/>
      <c r="SL638" s="263"/>
      <c r="SM638" s="263"/>
      <c r="SN638" s="263"/>
      <c r="SO638" s="263"/>
      <c r="SP638" s="263"/>
      <c r="SQ638" s="263"/>
      <c r="SR638" s="263"/>
      <c r="SS638" s="263"/>
      <c r="ST638" s="263"/>
      <c r="SU638" s="263"/>
      <c r="SV638" s="263"/>
      <c r="SW638" s="263"/>
      <c r="SX638" s="263"/>
      <c r="SY638" s="263"/>
      <c r="SZ638" s="263"/>
      <c r="TA638" s="263"/>
      <c r="TB638" s="263"/>
      <c r="TC638" s="263"/>
      <c r="TD638" s="263"/>
      <c r="TE638" s="263"/>
      <c r="TF638" s="263"/>
      <c r="TG638" s="263"/>
      <c r="TH638" s="263"/>
      <c r="TI638" s="263"/>
      <c r="TJ638" s="263"/>
      <c r="TK638" s="263"/>
      <c r="TL638" s="263"/>
      <c r="TM638" s="263"/>
      <c r="TN638" s="263"/>
      <c r="TO638" s="263"/>
      <c r="TP638" s="263"/>
      <c r="TQ638" s="263"/>
      <c r="TR638" s="263"/>
      <c r="TS638" s="263"/>
      <c r="TT638" s="263"/>
      <c r="TU638" s="263"/>
      <c r="TV638" s="263"/>
      <c r="TW638" s="263"/>
      <c r="TX638" s="263"/>
      <c r="TY638" s="263"/>
      <c r="TZ638" s="263"/>
      <c r="UA638" s="263"/>
      <c r="UB638" s="263"/>
      <c r="UC638" s="263"/>
      <c r="UD638" s="263"/>
      <c r="UE638" s="263"/>
      <c r="UF638" s="263"/>
      <c r="UG638" s="263"/>
      <c r="UH638" s="263"/>
      <c r="UI638" s="263"/>
      <c r="UJ638" s="263"/>
      <c r="UK638" s="263"/>
      <c r="UL638" s="263"/>
      <c r="UM638" s="263"/>
      <c r="UN638" s="263"/>
      <c r="UO638" s="263"/>
      <c r="UP638" s="263"/>
      <c r="UQ638" s="263"/>
      <c r="UR638" s="263"/>
      <c r="US638" s="263"/>
      <c r="UT638" s="263"/>
      <c r="UU638" s="263"/>
      <c r="UV638" s="263"/>
      <c r="UW638" s="263"/>
      <c r="UX638" s="263"/>
      <c r="UY638" s="263"/>
      <c r="UZ638" s="263"/>
      <c r="VA638" s="263"/>
      <c r="VB638" s="263"/>
      <c r="VC638" s="263"/>
      <c r="VD638" s="263"/>
      <c r="VE638" s="263"/>
      <c r="VF638" s="263"/>
      <c r="VG638" s="263"/>
      <c r="VH638" s="263"/>
      <c r="VI638" s="263"/>
      <c r="VJ638" s="263"/>
      <c r="VK638" s="263"/>
      <c r="VL638" s="263"/>
      <c r="VM638" s="263"/>
      <c r="VN638" s="263"/>
      <c r="VO638" s="263"/>
      <c r="VP638" s="263"/>
      <c r="VQ638" s="263"/>
      <c r="VR638" s="263"/>
      <c r="VS638" s="263"/>
      <c r="VT638" s="263"/>
      <c r="VU638" s="263"/>
      <c r="VV638" s="263"/>
      <c r="VW638" s="263"/>
      <c r="VX638" s="263"/>
      <c r="VY638" s="263"/>
      <c r="VZ638" s="263"/>
      <c r="WA638" s="263"/>
      <c r="WB638" s="263"/>
      <c r="WC638" s="263"/>
      <c r="WD638" s="263"/>
      <c r="WE638" s="263"/>
      <c r="WF638" s="263"/>
      <c r="WG638" s="263"/>
      <c r="WH638" s="263"/>
      <c r="WI638" s="263"/>
      <c r="WJ638" s="263"/>
      <c r="WK638" s="263"/>
      <c r="WL638" s="263"/>
      <c r="WM638" s="263"/>
      <c r="WN638" s="263"/>
      <c r="WO638" s="263"/>
      <c r="WP638" s="263"/>
      <c r="WQ638" s="263"/>
      <c r="WR638" s="263"/>
      <c r="WS638" s="263"/>
      <c r="WT638" s="263"/>
      <c r="WU638" s="263"/>
      <c r="WV638" s="263"/>
      <c r="WW638" s="263"/>
      <c r="WX638" s="263"/>
      <c r="WY638" s="263"/>
      <c r="WZ638" s="263"/>
      <c r="XA638" s="263"/>
      <c r="XB638" s="263"/>
      <c r="XC638" s="263"/>
      <c r="XD638" s="263"/>
      <c r="XE638" s="263"/>
      <c r="XF638" s="263"/>
      <c r="XG638" s="263"/>
      <c r="XH638" s="263"/>
      <c r="XI638" s="263"/>
      <c r="XJ638" s="263"/>
      <c r="XK638" s="263"/>
      <c r="XL638" s="263"/>
      <c r="XM638" s="263"/>
      <c r="XN638" s="263"/>
      <c r="XO638" s="263"/>
      <c r="XP638" s="263"/>
      <c r="XQ638" s="263"/>
      <c r="XR638" s="263"/>
      <c r="XS638" s="263"/>
      <c r="XT638" s="263"/>
      <c r="XU638" s="263"/>
      <c r="XV638" s="263"/>
      <c r="XW638" s="263"/>
      <c r="XX638" s="263"/>
      <c r="XY638" s="263"/>
      <c r="XZ638" s="263"/>
      <c r="YA638" s="263"/>
      <c r="YB638" s="263"/>
      <c r="YC638" s="263"/>
      <c r="YD638" s="263"/>
      <c r="YE638" s="263"/>
      <c r="YF638" s="263"/>
      <c r="YG638" s="263"/>
      <c r="YH638" s="263"/>
      <c r="YI638" s="263"/>
      <c r="YJ638" s="263"/>
      <c r="YK638" s="263"/>
      <c r="YL638" s="263"/>
      <c r="YM638" s="263"/>
      <c r="YN638" s="263"/>
      <c r="YO638" s="263"/>
      <c r="YP638" s="263"/>
      <c r="YQ638" s="263"/>
      <c r="YR638" s="263"/>
      <c r="YS638" s="263"/>
      <c r="YT638" s="263"/>
      <c r="YU638" s="263"/>
      <c r="YV638" s="263"/>
      <c r="YW638" s="263"/>
      <c r="YX638" s="263"/>
      <c r="YY638" s="263"/>
      <c r="YZ638" s="263"/>
      <c r="ZA638" s="263"/>
      <c r="ZB638" s="263"/>
      <c r="ZC638" s="263"/>
      <c r="ZD638" s="263"/>
      <c r="ZE638" s="263"/>
      <c r="ZF638" s="263"/>
      <c r="ZG638" s="263"/>
      <c r="ZH638" s="263"/>
      <c r="ZI638" s="263"/>
      <c r="ZJ638" s="263"/>
      <c r="ZK638" s="263"/>
      <c r="ZL638" s="263"/>
      <c r="ZM638" s="263"/>
      <c r="ZN638" s="263"/>
      <c r="ZO638" s="263"/>
      <c r="ZP638" s="263"/>
      <c r="ZQ638" s="263"/>
      <c r="ZR638" s="263"/>
      <c r="ZS638" s="263"/>
      <c r="ZT638" s="263"/>
      <c r="ZU638" s="263"/>
      <c r="ZV638" s="263"/>
      <c r="ZW638" s="263"/>
      <c r="ZX638" s="263"/>
      <c r="ZY638" s="263"/>
      <c r="ZZ638" s="263"/>
      <c r="AAA638" s="263"/>
      <c r="AAB638" s="263"/>
      <c r="AAC638" s="263"/>
      <c r="AAD638" s="263"/>
      <c r="AAE638" s="263"/>
      <c r="AAF638" s="263"/>
      <c r="AAG638" s="263"/>
      <c r="AAH638" s="263"/>
      <c r="AAI638" s="263"/>
      <c r="AAJ638" s="263"/>
      <c r="AAK638" s="263"/>
      <c r="AAL638" s="263"/>
      <c r="AAM638" s="263"/>
      <c r="AAN638" s="263"/>
      <c r="AAO638" s="263"/>
      <c r="AAP638" s="263"/>
      <c r="AAQ638" s="263"/>
      <c r="AAR638" s="263"/>
      <c r="AAS638" s="263"/>
      <c r="AAT638" s="263"/>
      <c r="AAU638" s="263"/>
      <c r="AAV638" s="263"/>
      <c r="AAW638" s="263"/>
      <c r="AAX638" s="263"/>
      <c r="AAY638" s="263"/>
      <c r="AAZ638" s="263"/>
      <c r="ABA638" s="263"/>
      <c r="ABB638" s="263"/>
      <c r="ABC638" s="263"/>
      <c r="ABD638" s="263"/>
      <c r="ABE638" s="263"/>
      <c r="ABF638" s="263"/>
      <c r="ABG638" s="263"/>
      <c r="ABH638" s="263"/>
      <c r="ABI638" s="263"/>
      <c r="ABJ638" s="263"/>
      <c r="ABK638" s="263"/>
      <c r="ABL638" s="263"/>
      <c r="ABM638" s="263"/>
      <c r="ABN638" s="263"/>
      <c r="ABO638" s="263"/>
      <c r="ABP638" s="263"/>
      <c r="ABQ638" s="263"/>
      <c r="ABR638" s="263"/>
      <c r="ABS638" s="263"/>
      <c r="ABT638" s="263"/>
      <c r="ABU638" s="263"/>
      <c r="ABV638" s="263"/>
      <c r="ABW638" s="263"/>
      <c r="ABX638" s="263"/>
      <c r="ABY638" s="263"/>
      <c r="ABZ638" s="263"/>
      <c r="ACA638" s="263"/>
      <c r="ACB638" s="263"/>
      <c r="ACC638" s="263"/>
      <c r="ACD638" s="263"/>
      <c r="ACE638" s="263"/>
      <c r="ACF638" s="263"/>
      <c r="ACG638" s="263"/>
      <c r="ACH638" s="263"/>
      <c r="ACI638" s="263"/>
      <c r="ACJ638" s="263"/>
      <c r="ACK638" s="263"/>
      <c r="ACL638" s="263"/>
      <c r="ACM638" s="263"/>
      <c r="ACN638" s="263"/>
      <c r="ACO638" s="263"/>
      <c r="ACP638" s="263"/>
      <c r="ACQ638" s="263"/>
      <c r="ACR638" s="263"/>
      <c r="ACS638" s="263"/>
      <c r="ACT638" s="263"/>
      <c r="ACU638" s="263"/>
      <c r="ACV638" s="263"/>
      <c r="ACW638" s="263"/>
      <c r="ACX638" s="263"/>
      <c r="ACY638" s="263"/>
      <c r="ACZ638" s="263"/>
      <c r="ADA638" s="263"/>
      <c r="ADB638" s="263"/>
      <c r="ADC638" s="263"/>
      <c r="ADD638" s="263"/>
      <c r="ADE638" s="263"/>
      <c r="ADF638" s="263"/>
      <c r="ADG638" s="263"/>
      <c r="ADH638" s="263"/>
      <c r="ADI638" s="263"/>
      <c r="ADJ638" s="263"/>
      <c r="ADK638" s="263"/>
      <c r="ADL638" s="263"/>
      <c r="ADM638" s="263"/>
      <c r="ADN638" s="263"/>
      <c r="ADO638" s="263"/>
      <c r="ADP638" s="263"/>
      <c r="ADQ638" s="263"/>
      <c r="ADR638" s="263"/>
      <c r="ADS638" s="263"/>
      <c r="ADT638" s="263"/>
      <c r="ADU638" s="263"/>
      <c r="ADV638" s="263"/>
      <c r="ADW638" s="263"/>
      <c r="ADX638" s="263"/>
      <c r="ADY638" s="263"/>
      <c r="ADZ638" s="263"/>
      <c r="AEA638" s="263"/>
      <c r="AEB638" s="263"/>
      <c r="AEC638" s="263"/>
      <c r="AED638" s="263"/>
      <c r="AEE638" s="263"/>
      <c r="AEF638" s="263"/>
      <c r="AEG638" s="263"/>
      <c r="AEH638" s="263"/>
      <c r="AEI638" s="263"/>
      <c r="AEJ638" s="263"/>
      <c r="AEK638" s="263"/>
      <c r="AEL638" s="263"/>
      <c r="AEM638" s="263"/>
      <c r="AEN638" s="263"/>
      <c r="AEO638" s="263"/>
      <c r="AEP638" s="263"/>
      <c r="AEQ638" s="263"/>
      <c r="AER638" s="263"/>
      <c r="AES638" s="263"/>
      <c r="AET638" s="263"/>
      <c r="AEU638" s="263"/>
      <c r="AEV638" s="263"/>
      <c r="AEW638" s="263"/>
      <c r="AEX638" s="263"/>
      <c r="AEY638" s="263"/>
      <c r="AEZ638" s="263"/>
      <c r="AFA638" s="263"/>
      <c r="AFB638" s="263"/>
      <c r="AFC638" s="263"/>
      <c r="AFD638" s="263"/>
      <c r="AFE638" s="263"/>
      <c r="AFF638" s="263"/>
      <c r="AFG638" s="263"/>
      <c r="AFH638" s="263"/>
      <c r="AFI638" s="263"/>
      <c r="AFJ638" s="263"/>
      <c r="AFK638" s="263"/>
      <c r="AFL638" s="263"/>
      <c r="AFM638" s="263"/>
      <c r="AFN638" s="263"/>
      <c r="AFO638" s="263"/>
      <c r="AFP638" s="263"/>
      <c r="AFQ638" s="263"/>
      <c r="AFR638" s="263"/>
      <c r="AFS638" s="263"/>
      <c r="AFT638" s="263"/>
      <c r="AFU638" s="263"/>
      <c r="AFV638" s="263"/>
      <c r="AFW638" s="263"/>
      <c r="AFX638" s="263"/>
      <c r="AFY638" s="263"/>
      <c r="AFZ638" s="263"/>
      <c r="AGA638" s="263"/>
      <c r="AGB638" s="263"/>
      <c r="AGC638" s="263"/>
      <c r="AGD638" s="263"/>
      <c r="AGE638" s="263"/>
      <c r="AGF638" s="263"/>
      <c r="AGG638" s="263"/>
      <c r="AGH638" s="263"/>
      <c r="AGI638" s="263"/>
      <c r="AGJ638" s="263"/>
      <c r="AGK638" s="263"/>
      <c r="AGL638" s="263"/>
      <c r="AGM638" s="263"/>
      <c r="AGN638" s="263"/>
      <c r="AGO638" s="263"/>
      <c r="AGP638" s="263"/>
      <c r="AGQ638" s="263"/>
      <c r="AGR638" s="263"/>
      <c r="AGS638" s="263"/>
      <c r="AGT638" s="263"/>
      <c r="AGU638" s="263"/>
      <c r="AGV638" s="263"/>
      <c r="AGW638" s="263"/>
      <c r="AGX638" s="263"/>
      <c r="AGY638" s="263"/>
      <c r="AGZ638" s="263"/>
      <c r="AHA638" s="263"/>
      <c r="AHB638" s="263"/>
      <c r="AHC638" s="263"/>
      <c r="AHD638" s="263"/>
      <c r="AHE638" s="263"/>
      <c r="AHF638" s="263"/>
      <c r="AHG638" s="263"/>
      <c r="AHH638" s="263"/>
      <c r="AHI638" s="263"/>
      <c r="AHJ638" s="263"/>
      <c r="AHK638" s="263"/>
      <c r="AHL638" s="263"/>
      <c r="AHM638" s="263"/>
      <c r="AHN638" s="263"/>
      <c r="AHO638" s="263"/>
      <c r="AHP638" s="263"/>
      <c r="AHQ638" s="263"/>
      <c r="AHR638" s="263"/>
      <c r="AHS638" s="263"/>
      <c r="AHT638" s="263"/>
      <c r="AHU638" s="263"/>
      <c r="AHV638" s="263"/>
      <c r="AHW638" s="263"/>
      <c r="AHX638" s="263"/>
      <c r="AHY638" s="263"/>
      <c r="AHZ638" s="263"/>
      <c r="AIA638" s="263"/>
      <c r="AIB638" s="263"/>
      <c r="AIC638" s="263"/>
      <c r="AID638" s="263"/>
      <c r="AIE638" s="263"/>
      <c r="AIF638" s="263"/>
      <c r="AIG638" s="263"/>
      <c r="AIH638" s="263"/>
      <c r="AII638" s="263"/>
      <c r="AIJ638" s="263"/>
      <c r="AIK638" s="263"/>
      <c r="AIL638" s="263"/>
      <c r="AIM638" s="263"/>
      <c r="AIN638" s="263"/>
      <c r="AIO638" s="263"/>
      <c r="AIP638" s="263"/>
      <c r="AIQ638" s="263"/>
      <c r="AIR638" s="263"/>
      <c r="AIS638" s="263"/>
      <c r="AIT638" s="263"/>
      <c r="AIU638" s="263"/>
      <c r="AIV638" s="263"/>
      <c r="AIW638" s="263"/>
      <c r="AIX638" s="263"/>
      <c r="AIY638" s="263"/>
      <c r="AIZ638" s="263"/>
      <c r="AJA638" s="263"/>
      <c r="AJB638" s="263"/>
      <c r="AJC638" s="263"/>
      <c r="AJD638" s="263"/>
      <c r="AJE638" s="263"/>
      <c r="AJF638" s="263"/>
      <c r="AJG638" s="263"/>
      <c r="AJH638" s="263"/>
      <c r="AJI638" s="263"/>
      <c r="AJJ638" s="263"/>
      <c r="AJK638" s="263"/>
      <c r="AJL638" s="263"/>
      <c r="AJM638" s="263"/>
      <c r="AJN638" s="263"/>
      <c r="AJO638" s="263"/>
      <c r="AJP638" s="263"/>
      <c r="AJQ638" s="263"/>
      <c r="AJR638" s="263"/>
      <c r="AJS638" s="263"/>
      <c r="AJT638" s="263"/>
      <c r="AJU638" s="263"/>
      <c r="AJV638" s="263"/>
      <c r="AJW638" s="263"/>
      <c r="AJX638" s="263"/>
      <c r="AJY638" s="263"/>
      <c r="AJZ638" s="263"/>
      <c r="AKA638" s="263"/>
      <c r="AKB638" s="263"/>
      <c r="AKC638" s="263"/>
      <c r="AKD638" s="263"/>
      <c r="AKE638" s="263"/>
      <c r="AKF638" s="263"/>
      <c r="AKG638" s="263"/>
      <c r="AKH638" s="263"/>
      <c r="AKI638" s="263"/>
      <c r="AKJ638" s="263"/>
      <c r="AKK638" s="263"/>
      <c r="AKL638" s="263"/>
      <c r="AKM638" s="263"/>
      <c r="AKN638" s="263"/>
      <c r="AKO638" s="263"/>
      <c r="AKP638" s="263"/>
      <c r="AKQ638" s="263"/>
      <c r="AKR638" s="263"/>
      <c r="AKS638" s="263"/>
      <c r="AKT638" s="263"/>
      <c r="AKU638" s="263"/>
      <c r="AKV638" s="263"/>
      <c r="AKW638" s="263"/>
      <c r="AKX638" s="263"/>
      <c r="AKY638" s="263"/>
      <c r="AKZ638" s="263"/>
      <c r="ALA638" s="263"/>
      <c r="ALB638" s="263"/>
      <c r="ALC638" s="263"/>
      <c r="ALD638" s="263"/>
      <c r="ALE638" s="263"/>
      <c r="ALF638" s="263"/>
      <c r="ALG638" s="263"/>
      <c r="ALH638" s="263"/>
      <c r="ALI638" s="263"/>
      <c r="ALJ638" s="263"/>
      <c r="ALK638" s="263"/>
      <c r="ALL638" s="263"/>
      <c r="ALM638" s="263"/>
      <c r="ALN638" s="263"/>
      <c r="ALO638" s="263"/>
      <c r="ALP638" s="263"/>
      <c r="ALQ638" s="263"/>
      <c r="ALR638" s="263"/>
      <c r="ALS638" s="263"/>
      <c r="ALT638" s="263"/>
      <c r="ALU638" s="263"/>
      <c r="ALV638" s="263"/>
      <c r="ALW638" s="263"/>
      <c r="ALX638" s="263"/>
      <c r="ALY638" s="263"/>
      <c r="ALZ638" s="263"/>
      <c r="AMA638" s="263"/>
      <c r="AMB638" s="263"/>
      <c r="AMC638" s="263"/>
      <c r="AMD638" s="263"/>
      <c r="AME638" s="263"/>
      <c r="AMF638" s="263"/>
      <c r="AMG638" s="263"/>
      <c r="AMH638" s="263"/>
      <c r="AMI638" s="263"/>
      <c r="AMJ638" s="263"/>
      <c r="AMK638" s="263"/>
      <c r="AML638" s="263"/>
      <c r="AMM638" s="263"/>
      <c r="AMN638" s="263"/>
      <c r="AMO638" s="263"/>
      <c r="AMP638" s="263"/>
      <c r="AMQ638" s="263"/>
      <c r="AMR638" s="263"/>
      <c r="AMS638" s="263"/>
      <c r="AMT638" s="263"/>
      <c r="AMU638" s="263"/>
      <c r="AMV638" s="263"/>
      <c r="AMW638" s="263"/>
      <c r="AMX638" s="263"/>
      <c r="AMY638" s="263"/>
      <c r="AMZ638" s="263"/>
      <c r="ANA638" s="263"/>
      <c r="ANB638" s="263"/>
      <c r="ANC638" s="263"/>
      <c r="AND638" s="263"/>
      <c r="ANE638" s="263"/>
      <c r="ANF638" s="263"/>
      <c r="ANG638" s="263"/>
      <c r="ANH638" s="263"/>
      <c r="ANI638" s="263"/>
      <c r="ANJ638" s="263"/>
      <c r="ANK638" s="263"/>
      <c r="ANL638" s="263"/>
      <c r="ANM638" s="263"/>
      <c r="ANN638" s="263"/>
      <c r="ANO638" s="263"/>
      <c r="ANP638" s="263"/>
      <c r="ANQ638" s="263"/>
      <c r="ANR638" s="263"/>
      <c r="ANS638" s="263"/>
      <c r="ANT638" s="263"/>
      <c r="ANU638" s="263"/>
      <c r="ANV638" s="263"/>
      <c r="ANW638" s="263"/>
      <c r="ANX638" s="263"/>
      <c r="ANY638" s="263"/>
      <c r="ANZ638" s="263"/>
      <c r="AOA638" s="263"/>
      <c r="AOB638" s="263"/>
      <c r="AOC638" s="263"/>
      <c r="AOD638" s="263"/>
      <c r="AOE638" s="263"/>
      <c r="AOF638" s="263"/>
      <c r="AOG638" s="263"/>
      <c r="AOH638" s="263"/>
      <c r="AOI638" s="263"/>
      <c r="AOJ638" s="263"/>
      <c r="AOK638" s="263"/>
      <c r="AOL638" s="263"/>
      <c r="AOM638" s="263"/>
      <c r="AON638" s="263"/>
      <c r="AOO638" s="263"/>
      <c r="AOP638" s="263"/>
      <c r="AOQ638" s="263"/>
      <c r="AOR638" s="263"/>
      <c r="AOS638" s="263"/>
      <c r="AOT638" s="263"/>
      <c r="AOU638" s="263"/>
    </row>
    <row r="639" spans="1:1087" s="264" customFormat="1">
      <c r="A639" s="332"/>
      <c r="B639" s="328"/>
      <c r="C639" s="292"/>
      <c r="D639" s="292"/>
      <c r="E639" s="292"/>
      <c r="F639" s="333"/>
      <c r="G639" s="334"/>
      <c r="H639" s="334"/>
      <c r="I639" s="335"/>
      <c r="J639" s="292"/>
      <c r="K639" s="336"/>
      <c r="L639" s="292"/>
      <c r="N639" s="263"/>
      <c r="O639" s="263"/>
      <c r="P639" s="263"/>
      <c r="Q639" s="263"/>
      <c r="R639" s="263"/>
      <c r="S639" s="263"/>
      <c r="T639" s="263"/>
      <c r="U639" s="263"/>
      <c r="V639" s="263"/>
      <c r="W639" s="263"/>
      <c r="X639" s="263"/>
      <c r="Y639" s="263"/>
      <c r="Z639" s="263"/>
      <c r="AA639" s="263"/>
      <c r="AB639" s="263"/>
      <c r="AC639" s="263"/>
      <c r="AD639" s="263"/>
      <c r="AE639" s="263"/>
      <c r="AF639" s="263"/>
      <c r="AG639" s="263"/>
      <c r="AH639" s="263"/>
      <c r="AI639" s="263"/>
      <c r="AJ639" s="263"/>
      <c r="AK639" s="263"/>
      <c r="AL639" s="263"/>
      <c r="AM639" s="263"/>
      <c r="AN639" s="263"/>
      <c r="AO639" s="263"/>
      <c r="AP639" s="263"/>
      <c r="AQ639" s="263"/>
      <c r="AR639" s="263"/>
      <c r="AS639" s="263"/>
      <c r="AT639" s="263"/>
      <c r="AU639" s="263"/>
      <c r="AV639" s="263"/>
      <c r="AW639" s="263"/>
      <c r="AX639" s="263"/>
      <c r="AY639" s="263"/>
      <c r="AZ639" s="263"/>
      <c r="BA639" s="263"/>
      <c r="BB639" s="263"/>
      <c r="BC639" s="263"/>
      <c r="BD639" s="263"/>
      <c r="BE639" s="263"/>
      <c r="BF639" s="263"/>
      <c r="BG639" s="263"/>
      <c r="BH639" s="263"/>
      <c r="BI639" s="263"/>
      <c r="BJ639" s="263"/>
      <c r="BK639" s="263"/>
      <c r="BL639" s="263"/>
      <c r="BM639" s="263"/>
      <c r="BN639" s="263"/>
      <c r="BO639" s="263"/>
      <c r="BP639" s="263"/>
      <c r="BQ639" s="263"/>
      <c r="BR639" s="263"/>
      <c r="BS639" s="263"/>
      <c r="BT639" s="263"/>
      <c r="BU639" s="263"/>
      <c r="BV639" s="263"/>
      <c r="BW639" s="263"/>
      <c r="BX639" s="263"/>
      <c r="BY639" s="263"/>
      <c r="BZ639" s="263"/>
      <c r="CA639" s="263"/>
      <c r="CB639" s="263"/>
      <c r="CC639" s="263"/>
      <c r="CD639" s="263"/>
      <c r="CE639" s="263"/>
      <c r="CF639" s="263"/>
      <c r="CG639" s="263"/>
      <c r="CH639" s="263"/>
      <c r="CI639" s="263"/>
      <c r="CJ639" s="263"/>
      <c r="CK639" s="263"/>
      <c r="CL639" s="263"/>
      <c r="CM639" s="263"/>
      <c r="CN639" s="263"/>
      <c r="CO639" s="263"/>
      <c r="CP639" s="263"/>
      <c r="CQ639" s="263"/>
      <c r="CR639" s="263"/>
      <c r="CS639" s="263"/>
      <c r="CT639" s="263"/>
      <c r="CU639" s="263"/>
      <c r="CV639" s="263"/>
      <c r="CW639" s="263"/>
      <c r="CX639" s="263"/>
      <c r="CY639" s="263"/>
      <c r="CZ639" s="263"/>
      <c r="DA639" s="263"/>
      <c r="DB639" s="263"/>
      <c r="DC639" s="263"/>
      <c r="DD639" s="263"/>
      <c r="DE639" s="263"/>
      <c r="DF639" s="263"/>
      <c r="DG639" s="263"/>
      <c r="DH639" s="263"/>
      <c r="DI639" s="263"/>
      <c r="DJ639" s="263"/>
      <c r="DK639" s="263"/>
      <c r="DL639" s="263"/>
      <c r="DM639" s="263"/>
      <c r="DN639" s="263"/>
      <c r="DO639" s="263"/>
      <c r="DP639" s="263"/>
      <c r="DQ639" s="263"/>
      <c r="DR639" s="263"/>
      <c r="DS639" s="263"/>
      <c r="DT639" s="263"/>
      <c r="DU639" s="263"/>
      <c r="DV639" s="263"/>
      <c r="DW639" s="263"/>
      <c r="DX639" s="263"/>
      <c r="DY639" s="263"/>
      <c r="DZ639" s="263"/>
      <c r="EA639" s="263"/>
      <c r="EB639" s="263"/>
      <c r="EC639" s="263"/>
      <c r="ED639" s="263"/>
      <c r="EE639" s="263"/>
      <c r="EF639" s="263"/>
      <c r="EG639" s="263"/>
      <c r="EH639" s="263"/>
      <c r="EI639" s="263"/>
      <c r="EJ639" s="263"/>
      <c r="EK639" s="263"/>
      <c r="EL639" s="263"/>
      <c r="EM639" s="263"/>
      <c r="EN639" s="263"/>
      <c r="EO639" s="263"/>
      <c r="EP639" s="263"/>
      <c r="EQ639" s="263"/>
      <c r="ER639" s="263"/>
      <c r="ES639" s="263"/>
      <c r="ET639" s="263"/>
      <c r="EU639" s="263"/>
      <c r="EV639" s="263"/>
      <c r="EW639" s="263"/>
      <c r="EX639" s="263"/>
      <c r="EY639" s="263"/>
      <c r="EZ639" s="263"/>
      <c r="FA639" s="263"/>
      <c r="FB639" s="263"/>
      <c r="FC639" s="263"/>
      <c r="FD639" s="263"/>
      <c r="FE639" s="263"/>
      <c r="FF639" s="263"/>
      <c r="FG639" s="263"/>
      <c r="FH639" s="263"/>
      <c r="FI639" s="263"/>
      <c r="FJ639" s="263"/>
      <c r="FK639" s="263"/>
      <c r="FL639" s="263"/>
      <c r="FM639" s="263"/>
      <c r="FN639" s="263"/>
      <c r="FO639" s="263"/>
      <c r="FP639" s="263"/>
      <c r="FQ639" s="263"/>
      <c r="FR639" s="263"/>
      <c r="FS639" s="263"/>
      <c r="FT639" s="263"/>
      <c r="FU639" s="263"/>
      <c r="FV639" s="263"/>
      <c r="FW639" s="263"/>
      <c r="FX639" s="263"/>
      <c r="FY639" s="263"/>
      <c r="FZ639" s="263"/>
      <c r="GA639" s="263"/>
      <c r="GB639" s="263"/>
      <c r="GC639" s="263"/>
      <c r="GD639" s="263"/>
      <c r="GE639" s="263"/>
      <c r="GF639" s="263"/>
      <c r="GG639" s="263"/>
      <c r="GH639" s="263"/>
      <c r="GI639" s="263"/>
      <c r="GJ639" s="263"/>
      <c r="GK639" s="263"/>
      <c r="GL639" s="263"/>
      <c r="GM639" s="263"/>
      <c r="GN639" s="263"/>
      <c r="GO639" s="263"/>
      <c r="GP639" s="263"/>
      <c r="GQ639" s="263"/>
      <c r="GR639" s="263"/>
      <c r="GS639" s="263"/>
      <c r="GT639" s="263"/>
      <c r="GU639" s="263"/>
      <c r="GV639" s="263"/>
      <c r="GW639" s="263"/>
      <c r="GX639" s="263"/>
      <c r="GY639" s="263"/>
      <c r="GZ639" s="263"/>
      <c r="HA639" s="263"/>
      <c r="HB639" s="263"/>
      <c r="HC639" s="263"/>
      <c r="HD639" s="263"/>
      <c r="HE639" s="263"/>
      <c r="HF639" s="263"/>
      <c r="HG639" s="263"/>
      <c r="HH639" s="263"/>
      <c r="HI639" s="263"/>
      <c r="HJ639" s="263"/>
      <c r="HK639" s="263"/>
      <c r="HL639" s="263"/>
      <c r="HM639" s="263"/>
      <c r="HN639" s="263"/>
      <c r="HO639" s="263"/>
      <c r="HP639" s="263"/>
      <c r="HQ639" s="263"/>
      <c r="HR639" s="263"/>
      <c r="HS639" s="263"/>
      <c r="HT639" s="263"/>
      <c r="HU639" s="263"/>
      <c r="HV639" s="263"/>
      <c r="HW639" s="263"/>
      <c r="HX639" s="263"/>
      <c r="HY639" s="263"/>
      <c r="HZ639" s="263"/>
      <c r="IA639" s="263"/>
      <c r="IB639" s="263"/>
      <c r="IC639" s="263"/>
      <c r="ID639" s="263"/>
      <c r="IE639" s="263"/>
      <c r="IF639" s="263"/>
      <c r="IG639" s="263"/>
      <c r="IH639" s="263"/>
      <c r="II639" s="263"/>
      <c r="IJ639" s="263"/>
      <c r="IK639" s="263"/>
      <c r="IL639" s="263"/>
      <c r="IM639" s="263"/>
      <c r="IN639" s="263"/>
      <c r="IO639" s="263"/>
      <c r="IP639" s="263"/>
      <c r="IQ639" s="263"/>
      <c r="IR639" s="263"/>
      <c r="IS639" s="263"/>
      <c r="IT639" s="263"/>
      <c r="IU639" s="263"/>
      <c r="IV639" s="263"/>
      <c r="IW639" s="263"/>
      <c r="IX639" s="263"/>
      <c r="IY639" s="263"/>
      <c r="IZ639" s="263"/>
      <c r="JA639" s="263"/>
      <c r="JB639" s="263"/>
      <c r="JC639" s="263"/>
      <c r="JD639" s="263"/>
      <c r="JE639" s="263"/>
      <c r="JF639" s="263"/>
      <c r="JG639" s="263"/>
      <c r="JH639" s="263"/>
      <c r="JI639" s="263"/>
      <c r="JJ639" s="263"/>
      <c r="JK639" s="263"/>
      <c r="JL639" s="263"/>
      <c r="JM639" s="263"/>
      <c r="JN639" s="263"/>
      <c r="JO639" s="263"/>
      <c r="JP639" s="263"/>
      <c r="JQ639" s="263"/>
      <c r="JR639" s="263"/>
      <c r="JS639" s="263"/>
      <c r="JT639" s="263"/>
      <c r="JU639" s="263"/>
      <c r="JV639" s="263"/>
      <c r="JW639" s="263"/>
      <c r="JX639" s="263"/>
      <c r="JY639" s="263"/>
      <c r="JZ639" s="263"/>
      <c r="KA639" s="263"/>
      <c r="KB639" s="263"/>
      <c r="KC639" s="263"/>
      <c r="KD639" s="263"/>
      <c r="KE639" s="263"/>
      <c r="KF639" s="263"/>
      <c r="KG639" s="263"/>
      <c r="KH639" s="263"/>
      <c r="KI639" s="263"/>
      <c r="KJ639" s="263"/>
      <c r="KK639" s="263"/>
      <c r="KL639" s="263"/>
      <c r="KM639" s="263"/>
      <c r="KN639" s="263"/>
      <c r="KO639" s="263"/>
      <c r="KP639" s="263"/>
      <c r="KQ639" s="263"/>
      <c r="KR639" s="263"/>
      <c r="KS639" s="263"/>
      <c r="KT639" s="263"/>
      <c r="KU639" s="263"/>
      <c r="KV639" s="263"/>
      <c r="KW639" s="263"/>
      <c r="KX639" s="263"/>
      <c r="KY639" s="263"/>
      <c r="KZ639" s="263"/>
      <c r="LA639" s="263"/>
      <c r="LB639" s="263"/>
      <c r="LC639" s="263"/>
      <c r="LD639" s="263"/>
      <c r="LE639" s="263"/>
      <c r="LF639" s="263"/>
      <c r="LG639" s="263"/>
      <c r="LH639" s="263"/>
      <c r="LI639" s="263"/>
      <c r="LJ639" s="263"/>
      <c r="LK639" s="263"/>
      <c r="LL639" s="263"/>
      <c r="LM639" s="263"/>
      <c r="LN639" s="263"/>
      <c r="LO639" s="263"/>
      <c r="LP639" s="263"/>
      <c r="LQ639" s="263"/>
      <c r="LR639" s="263"/>
      <c r="LS639" s="263"/>
      <c r="LT639" s="263"/>
      <c r="LU639" s="263"/>
      <c r="LV639" s="263"/>
      <c r="LW639" s="263"/>
      <c r="LX639" s="263"/>
      <c r="LY639" s="263"/>
      <c r="LZ639" s="263"/>
      <c r="MA639" s="263"/>
      <c r="MB639" s="263"/>
      <c r="MC639" s="263"/>
      <c r="MD639" s="263"/>
      <c r="ME639" s="263"/>
      <c r="MF639" s="263"/>
      <c r="MG639" s="263"/>
      <c r="MH639" s="263"/>
      <c r="MI639" s="263"/>
      <c r="MJ639" s="263"/>
      <c r="MK639" s="263"/>
      <c r="ML639" s="263"/>
      <c r="MM639" s="263"/>
      <c r="MN639" s="263"/>
      <c r="MO639" s="263"/>
      <c r="MP639" s="263"/>
      <c r="MQ639" s="263"/>
      <c r="MR639" s="263"/>
      <c r="MS639" s="263"/>
      <c r="MT639" s="263"/>
      <c r="MU639" s="263"/>
      <c r="MV639" s="263"/>
      <c r="MW639" s="263"/>
      <c r="MX639" s="263"/>
      <c r="MY639" s="263"/>
      <c r="MZ639" s="263"/>
      <c r="NA639" s="263"/>
      <c r="NB639" s="263"/>
      <c r="NC639" s="263"/>
      <c r="ND639" s="263"/>
      <c r="NE639" s="263"/>
      <c r="NF639" s="263"/>
      <c r="NG639" s="263"/>
      <c r="NH639" s="263"/>
      <c r="NI639" s="263"/>
      <c r="NJ639" s="263"/>
      <c r="NK639" s="263"/>
      <c r="NL639" s="263"/>
      <c r="NM639" s="263"/>
      <c r="NN639" s="263"/>
      <c r="NO639" s="263"/>
      <c r="NP639" s="263"/>
      <c r="NQ639" s="263"/>
      <c r="NR639" s="263"/>
      <c r="NS639" s="263"/>
      <c r="NT639" s="263"/>
      <c r="NU639" s="263"/>
      <c r="NV639" s="263"/>
      <c r="NW639" s="263"/>
      <c r="NX639" s="263"/>
      <c r="NY639" s="263"/>
      <c r="NZ639" s="263"/>
      <c r="OA639" s="263"/>
      <c r="OB639" s="263"/>
      <c r="OC639" s="263"/>
      <c r="OD639" s="263"/>
      <c r="OE639" s="263"/>
      <c r="OF639" s="263"/>
      <c r="OG639" s="263"/>
      <c r="OH639" s="263"/>
      <c r="OI639" s="263"/>
      <c r="OJ639" s="263"/>
      <c r="OK639" s="263"/>
      <c r="OL639" s="263"/>
      <c r="OM639" s="263"/>
      <c r="ON639" s="263"/>
      <c r="OO639" s="263"/>
      <c r="OP639" s="263"/>
      <c r="OQ639" s="263"/>
      <c r="OR639" s="263"/>
      <c r="OS639" s="263"/>
      <c r="OT639" s="263"/>
      <c r="OU639" s="263"/>
      <c r="OV639" s="263"/>
      <c r="OW639" s="263"/>
      <c r="OX639" s="263"/>
      <c r="OY639" s="263"/>
      <c r="OZ639" s="263"/>
      <c r="PA639" s="263"/>
      <c r="PB639" s="263"/>
      <c r="PC639" s="263"/>
      <c r="PD639" s="263"/>
      <c r="PE639" s="263"/>
      <c r="PF639" s="263"/>
      <c r="PG639" s="263"/>
      <c r="PH639" s="263"/>
      <c r="PI639" s="263"/>
      <c r="PJ639" s="263"/>
      <c r="PK639" s="263"/>
      <c r="PL639" s="263"/>
      <c r="PM639" s="263"/>
      <c r="PN639" s="263"/>
      <c r="PO639" s="263"/>
      <c r="PP639" s="263"/>
      <c r="PQ639" s="263"/>
      <c r="PR639" s="263"/>
      <c r="PS639" s="263"/>
      <c r="PT639" s="263"/>
      <c r="PU639" s="263"/>
      <c r="PV639" s="263"/>
      <c r="PW639" s="263"/>
      <c r="PX639" s="263"/>
      <c r="PY639" s="263"/>
      <c r="PZ639" s="263"/>
      <c r="QA639" s="263"/>
      <c r="QB639" s="263"/>
      <c r="QC639" s="263"/>
      <c r="QD639" s="263"/>
      <c r="QE639" s="263"/>
      <c r="QF639" s="263"/>
      <c r="QG639" s="263"/>
      <c r="QH639" s="263"/>
      <c r="QI639" s="263"/>
      <c r="QJ639" s="263"/>
      <c r="QK639" s="263"/>
      <c r="QL639" s="263"/>
      <c r="QM639" s="263"/>
      <c r="QN639" s="263"/>
      <c r="QO639" s="263"/>
      <c r="QP639" s="263"/>
      <c r="QQ639" s="263"/>
      <c r="QR639" s="263"/>
      <c r="QS639" s="263"/>
      <c r="QT639" s="263"/>
      <c r="QU639" s="263"/>
      <c r="QV639" s="263"/>
      <c r="QW639" s="263"/>
      <c r="QX639" s="263"/>
      <c r="QY639" s="263"/>
      <c r="QZ639" s="263"/>
      <c r="RA639" s="263"/>
      <c r="RB639" s="263"/>
      <c r="RC639" s="263"/>
      <c r="RD639" s="263"/>
      <c r="RE639" s="263"/>
      <c r="RF639" s="263"/>
      <c r="RG639" s="263"/>
      <c r="RH639" s="263"/>
      <c r="RI639" s="263"/>
      <c r="RJ639" s="263"/>
      <c r="RK639" s="263"/>
      <c r="RL639" s="263"/>
      <c r="RM639" s="263"/>
      <c r="RN639" s="263"/>
      <c r="RO639" s="263"/>
      <c r="RP639" s="263"/>
      <c r="RQ639" s="263"/>
      <c r="RR639" s="263"/>
      <c r="RS639" s="263"/>
      <c r="RT639" s="263"/>
      <c r="RU639" s="263"/>
      <c r="RV639" s="263"/>
      <c r="RW639" s="263"/>
      <c r="RX639" s="263"/>
      <c r="RY639" s="263"/>
      <c r="RZ639" s="263"/>
      <c r="SA639" s="263"/>
      <c r="SB639" s="263"/>
      <c r="SC639" s="263"/>
      <c r="SD639" s="263"/>
      <c r="SE639" s="263"/>
      <c r="SF639" s="263"/>
      <c r="SG639" s="263"/>
      <c r="SH639" s="263"/>
      <c r="SI639" s="263"/>
      <c r="SJ639" s="263"/>
      <c r="SK639" s="263"/>
      <c r="SL639" s="263"/>
      <c r="SM639" s="263"/>
      <c r="SN639" s="263"/>
      <c r="SO639" s="263"/>
      <c r="SP639" s="263"/>
      <c r="SQ639" s="263"/>
      <c r="SR639" s="263"/>
      <c r="SS639" s="263"/>
      <c r="ST639" s="263"/>
      <c r="SU639" s="263"/>
      <c r="SV639" s="263"/>
      <c r="SW639" s="263"/>
      <c r="SX639" s="263"/>
      <c r="SY639" s="263"/>
      <c r="SZ639" s="263"/>
      <c r="TA639" s="263"/>
      <c r="TB639" s="263"/>
      <c r="TC639" s="263"/>
      <c r="TD639" s="263"/>
      <c r="TE639" s="263"/>
      <c r="TF639" s="263"/>
      <c r="TG639" s="263"/>
      <c r="TH639" s="263"/>
      <c r="TI639" s="263"/>
      <c r="TJ639" s="263"/>
      <c r="TK639" s="263"/>
      <c r="TL639" s="263"/>
      <c r="TM639" s="263"/>
      <c r="TN639" s="263"/>
      <c r="TO639" s="263"/>
      <c r="TP639" s="263"/>
      <c r="TQ639" s="263"/>
      <c r="TR639" s="263"/>
      <c r="TS639" s="263"/>
      <c r="TT639" s="263"/>
      <c r="TU639" s="263"/>
      <c r="TV639" s="263"/>
      <c r="TW639" s="263"/>
      <c r="TX639" s="263"/>
      <c r="TY639" s="263"/>
      <c r="TZ639" s="263"/>
      <c r="UA639" s="263"/>
      <c r="UB639" s="263"/>
      <c r="UC639" s="263"/>
      <c r="UD639" s="263"/>
      <c r="UE639" s="263"/>
      <c r="UF639" s="263"/>
      <c r="UG639" s="263"/>
      <c r="UH639" s="263"/>
      <c r="UI639" s="263"/>
      <c r="UJ639" s="263"/>
      <c r="UK639" s="263"/>
      <c r="UL639" s="263"/>
      <c r="UM639" s="263"/>
      <c r="UN639" s="263"/>
      <c r="UO639" s="263"/>
      <c r="UP639" s="263"/>
      <c r="UQ639" s="263"/>
      <c r="UR639" s="263"/>
      <c r="US639" s="263"/>
      <c r="UT639" s="263"/>
      <c r="UU639" s="263"/>
      <c r="UV639" s="263"/>
      <c r="UW639" s="263"/>
      <c r="UX639" s="263"/>
      <c r="UY639" s="263"/>
      <c r="UZ639" s="263"/>
      <c r="VA639" s="263"/>
      <c r="VB639" s="263"/>
      <c r="VC639" s="263"/>
      <c r="VD639" s="263"/>
      <c r="VE639" s="263"/>
      <c r="VF639" s="263"/>
      <c r="VG639" s="263"/>
      <c r="VH639" s="263"/>
      <c r="VI639" s="263"/>
      <c r="VJ639" s="263"/>
      <c r="VK639" s="263"/>
      <c r="VL639" s="263"/>
      <c r="VM639" s="263"/>
      <c r="VN639" s="263"/>
      <c r="VO639" s="263"/>
      <c r="VP639" s="263"/>
      <c r="VQ639" s="263"/>
      <c r="VR639" s="263"/>
      <c r="VS639" s="263"/>
      <c r="VT639" s="263"/>
      <c r="VU639" s="263"/>
      <c r="VV639" s="263"/>
      <c r="VW639" s="263"/>
      <c r="VX639" s="263"/>
      <c r="VY639" s="263"/>
      <c r="VZ639" s="263"/>
      <c r="WA639" s="263"/>
      <c r="WB639" s="263"/>
      <c r="WC639" s="263"/>
      <c r="WD639" s="263"/>
      <c r="WE639" s="263"/>
      <c r="WF639" s="263"/>
      <c r="WG639" s="263"/>
      <c r="WH639" s="263"/>
      <c r="WI639" s="263"/>
      <c r="WJ639" s="263"/>
      <c r="WK639" s="263"/>
      <c r="WL639" s="263"/>
      <c r="WM639" s="263"/>
      <c r="WN639" s="263"/>
      <c r="WO639" s="263"/>
      <c r="WP639" s="263"/>
      <c r="WQ639" s="263"/>
      <c r="WR639" s="263"/>
      <c r="WS639" s="263"/>
      <c r="WT639" s="263"/>
      <c r="WU639" s="263"/>
      <c r="WV639" s="263"/>
      <c r="WW639" s="263"/>
      <c r="WX639" s="263"/>
      <c r="WY639" s="263"/>
      <c r="WZ639" s="263"/>
      <c r="XA639" s="263"/>
      <c r="XB639" s="263"/>
      <c r="XC639" s="263"/>
      <c r="XD639" s="263"/>
      <c r="XE639" s="263"/>
      <c r="XF639" s="263"/>
      <c r="XG639" s="263"/>
      <c r="XH639" s="263"/>
      <c r="XI639" s="263"/>
      <c r="XJ639" s="263"/>
      <c r="XK639" s="263"/>
      <c r="XL639" s="263"/>
      <c r="XM639" s="263"/>
      <c r="XN639" s="263"/>
      <c r="XO639" s="263"/>
      <c r="XP639" s="263"/>
      <c r="XQ639" s="263"/>
      <c r="XR639" s="263"/>
      <c r="XS639" s="263"/>
      <c r="XT639" s="263"/>
      <c r="XU639" s="263"/>
      <c r="XV639" s="263"/>
      <c r="XW639" s="263"/>
      <c r="XX639" s="263"/>
      <c r="XY639" s="263"/>
      <c r="XZ639" s="263"/>
      <c r="YA639" s="263"/>
      <c r="YB639" s="263"/>
      <c r="YC639" s="263"/>
      <c r="YD639" s="263"/>
      <c r="YE639" s="263"/>
      <c r="YF639" s="263"/>
      <c r="YG639" s="263"/>
      <c r="YH639" s="263"/>
      <c r="YI639" s="263"/>
      <c r="YJ639" s="263"/>
      <c r="YK639" s="263"/>
      <c r="YL639" s="263"/>
      <c r="YM639" s="263"/>
      <c r="YN639" s="263"/>
      <c r="YO639" s="263"/>
      <c r="YP639" s="263"/>
      <c r="YQ639" s="263"/>
      <c r="YR639" s="263"/>
      <c r="YS639" s="263"/>
      <c r="YT639" s="263"/>
      <c r="YU639" s="263"/>
      <c r="YV639" s="263"/>
      <c r="YW639" s="263"/>
      <c r="YX639" s="263"/>
      <c r="YY639" s="263"/>
      <c r="YZ639" s="263"/>
      <c r="ZA639" s="263"/>
      <c r="ZB639" s="263"/>
      <c r="ZC639" s="263"/>
      <c r="ZD639" s="263"/>
      <c r="ZE639" s="263"/>
      <c r="ZF639" s="263"/>
      <c r="ZG639" s="263"/>
      <c r="ZH639" s="263"/>
      <c r="ZI639" s="263"/>
      <c r="ZJ639" s="263"/>
      <c r="ZK639" s="263"/>
      <c r="ZL639" s="263"/>
      <c r="ZM639" s="263"/>
      <c r="ZN639" s="263"/>
      <c r="ZO639" s="263"/>
      <c r="ZP639" s="263"/>
      <c r="ZQ639" s="263"/>
      <c r="ZR639" s="263"/>
      <c r="ZS639" s="263"/>
      <c r="ZT639" s="263"/>
      <c r="ZU639" s="263"/>
      <c r="ZV639" s="263"/>
      <c r="ZW639" s="263"/>
      <c r="ZX639" s="263"/>
      <c r="ZY639" s="263"/>
      <c r="ZZ639" s="263"/>
      <c r="AAA639" s="263"/>
      <c r="AAB639" s="263"/>
      <c r="AAC639" s="263"/>
      <c r="AAD639" s="263"/>
      <c r="AAE639" s="263"/>
      <c r="AAF639" s="263"/>
      <c r="AAG639" s="263"/>
      <c r="AAH639" s="263"/>
      <c r="AAI639" s="263"/>
      <c r="AAJ639" s="263"/>
      <c r="AAK639" s="263"/>
      <c r="AAL639" s="263"/>
      <c r="AAM639" s="263"/>
      <c r="AAN639" s="263"/>
      <c r="AAO639" s="263"/>
      <c r="AAP639" s="263"/>
      <c r="AAQ639" s="263"/>
      <c r="AAR639" s="263"/>
      <c r="AAS639" s="263"/>
      <c r="AAT639" s="263"/>
      <c r="AAU639" s="263"/>
      <c r="AAV639" s="263"/>
      <c r="AAW639" s="263"/>
      <c r="AAX639" s="263"/>
      <c r="AAY639" s="263"/>
      <c r="AAZ639" s="263"/>
      <c r="ABA639" s="263"/>
      <c r="ABB639" s="263"/>
      <c r="ABC639" s="263"/>
      <c r="ABD639" s="263"/>
      <c r="ABE639" s="263"/>
      <c r="ABF639" s="263"/>
      <c r="ABG639" s="263"/>
      <c r="ABH639" s="263"/>
      <c r="ABI639" s="263"/>
      <c r="ABJ639" s="263"/>
      <c r="ABK639" s="263"/>
      <c r="ABL639" s="263"/>
      <c r="ABM639" s="263"/>
      <c r="ABN639" s="263"/>
      <c r="ABO639" s="263"/>
      <c r="ABP639" s="263"/>
      <c r="ABQ639" s="263"/>
      <c r="ABR639" s="263"/>
      <c r="ABS639" s="263"/>
      <c r="ABT639" s="263"/>
      <c r="ABU639" s="263"/>
      <c r="ABV639" s="263"/>
      <c r="ABW639" s="263"/>
      <c r="ABX639" s="263"/>
      <c r="ABY639" s="263"/>
      <c r="ABZ639" s="263"/>
      <c r="ACA639" s="263"/>
      <c r="ACB639" s="263"/>
      <c r="ACC639" s="263"/>
      <c r="ACD639" s="263"/>
      <c r="ACE639" s="263"/>
      <c r="ACF639" s="263"/>
      <c r="ACG639" s="263"/>
      <c r="ACH639" s="263"/>
      <c r="ACI639" s="263"/>
      <c r="ACJ639" s="263"/>
      <c r="ACK639" s="263"/>
      <c r="ACL639" s="263"/>
      <c r="ACM639" s="263"/>
      <c r="ACN639" s="263"/>
      <c r="ACO639" s="263"/>
      <c r="ACP639" s="263"/>
      <c r="ACQ639" s="263"/>
      <c r="ACR639" s="263"/>
      <c r="ACS639" s="263"/>
      <c r="ACT639" s="263"/>
      <c r="ACU639" s="263"/>
      <c r="ACV639" s="263"/>
      <c r="ACW639" s="263"/>
      <c r="ACX639" s="263"/>
      <c r="ACY639" s="263"/>
      <c r="ACZ639" s="263"/>
      <c r="ADA639" s="263"/>
      <c r="ADB639" s="263"/>
      <c r="ADC639" s="263"/>
      <c r="ADD639" s="263"/>
      <c r="ADE639" s="263"/>
      <c r="ADF639" s="263"/>
      <c r="ADG639" s="263"/>
      <c r="ADH639" s="263"/>
      <c r="ADI639" s="263"/>
      <c r="ADJ639" s="263"/>
      <c r="ADK639" s="263"/>
      <c r="ADL639" s="263"/>
      <c r="ADM639" s="263"/>
      <c r="ADN639" s="263"/>
      <c r="ADO639" s="263"/>
      <c r="ADP639" s="263"/>
      <c r="ADQ639" s="263"/>
      <c r="ADR639" s="263"/>
      <c r="ADS639" s="263"/>
      <c r="ADT639" s="263"/>
      <c r="ADU639" s="263"/>
      <c r="ADV639" s="263"/>
      <c r="ADW639" s="263"/>
      <c r="ADX639" s="263"/>
      <c r="ADY639" s="263"/>
      <c r="ADZ639" s="263"/>
      <c r="AEA639" s="263"/>
      <c r="AEB639" s="263"/>
      <c r="AEC639" s="263"/>
      <c r="AED639" s="263"/>
      <c r="AEE639" s="263"/>
      <c r="AEF639" s="263"/>
      <c r="AEG639" s="263"/>
      <c r="AEH639" s="263"/>
      <c r="AEI639" s="263"/>
      <c r="AEJ639" s="263"/>
      <c r="AEK639" s="263"/>
      <c r="AEL639" s="263"/>
      <c r="AEM639" s="263"/>
      <c r="AEN639" s="263"/>
      <c r="AEO639" s="263"/>
      <c r="AEP639" s="263"/>
      <c r="AEQ639" s="263"/>
      <c r="AER639" s="263"/>
      <c r="AES639" s="263"/>
      <c r="AET639" s="263"/>
      <c r="AEU639" s="263"/>
      <c r="AEV639" s="263"/>
      <c r="AEW639" s="263"/>
      <c r="AEX639" s="263"/>
      <c r="AEY639" s="263"/>
      <c r="AEZ639" s="263"/>
      <c r="AFA639" s="263"/>
      <c r="AFB639" s="263"/>
      <c r="AFC639" s="263"/>
      <c r="AFD639" s="263"/>
      <c r="AFE639" s="263"/>
      <c r="AFF639" s="263"/>
      <c r="AFG639" s="263"/>
      <c r="AFH639" s="263"/>
      <c r="AFI639" s="263"/>
      <c r="AFJ639" s="263"/>
      <c r="AFK639" s="263"/>
      <c r="AFL639" s="263"/>
      <c r="AFM639" s="263"/>
      <c r="AFN639" s="263"/>
      <c r="AFO639" s="263"/>
      <c r="AFP639" s="263"/>
      <c r="AFQ639" s="263"/>
      <c r="AFR639" s="263"/>
      <c r="AFS639" s="263"/>
      <c r="AFT639" s="263"/>
      <c r="AFU639" s="263"/>
      <c r="AFV639" s="263"/>
      <c r="AFW639" s="263"/>
      <c r="AFX639" s="263"/>
      <c r="AFY639" s="263"/>
      <c r="AFZ639" s="263"/>
      <c r="AGA639" s="263"/>
      <c r="AGB639" s="263"/>
      <c r="AGC639" s="263"/>
      <c r="AGD639" s="263"/>
      <c r="AGE639" s="263"/>
      <c r="AGF639" s="263"/>
      <c r="AGG639" s="263"/>
      <c r="AGH639" s="263"/>
      <c r="AGI639" s="263"/>
      <c r="AGJ639" s="263"/>
      <c r="AGK639" s="263"/>
      <c r="AGL639" s="263"/>
      <c r="AGM639" s="263"/>
      <c r="AGN639" s="263"/>
      <c r="AGO639" s="263"/>
      <c r="AGP639" s="263"/>
      <c r="AGQ639" s="263"/>
      <c r="AGR639" s="263"/>
      <c r="AGS639" s="263"/>
      <c r="AGT639" s="263"/>
      <c r="AGU639" s="263"/>
      <c r="AGV639" s="263"/>
      <c r="AGW639" s="263"/>
      <c r="AGX639" s="263"/>
      <c r="AGY639" s="263"/>
      <c r="AGZ639" s="263"/>
      <c r="AHA639" s="263"/>
      <c r="AHB639" s="263"/>
      <c r="AHC639" s="263"/>
      <c r="AHD639" s="263"/>
      <c r="AHE639" s="263"/>
      <c r="AHF639" s="263"/>
      <c r="AHG639" s="263"/>
      <c r="AHH639" s="263"/>
      <c r="AHI639" s="263"/>
      <c r="AHJ639" s="263"/>
      <c r="AHK639" s="263"/>
      <c r="AHL639" s="263"/>
      <c r="AHM639" s="263"/>
      <c r="AHN639" s="263"/>
      <c r="AHO639" s="263"/>
      <c r="AHP639" s="263"/>
      <c r="AHQ639" s="263"/>
      <c r="AHR639" s="263"/>
      <c r="AHS639" s="263"/>
      <c r="AHT639" s="263"/>
      <c r="AHU639" s="263"/>
      <c r="AHV639" s="263"/>
      <c r="AHW639" s="263"/>
      <c r="AHX639" s="263"/>
      <c r="AHY639" s="263"/>
      <c r="AHZ639" s="263"/>
      <c r="AIA639" s="263"/>
      <c r="AIB639" s="263"/>
      <c r="AIC639" s="263"/>
      <c r="AID639" s="263"/>
      <c r="AIE639" s="263"/>
      <c r="AIF639" s="263"/>
      <c r="AIG639" s="263"/>
      <c r="AIH639" s="263"/>
      <c r="AII639" s="263"/>
      <c r="AIJ639" s="263"/>
      <c r="AIK639" s="263"/>
      <c r="AIL639" s="263"/>
      <c r="AIM639" s="263"/>
      <c r="AIN639" s="263"/>
      <c r="AIO639" s="263"/>
      <c r="AIP639" s="263"/>
      <c r="AIQ639" s="263"/>
      <c r="AIR639" s="263"/>
      <c r="AIS639" s="263"/>
      <c r="AIT639" s="263"/>
      <c r="AIU639" s="263"/>
      <c r="AIV639" s="263"/>
      <c r="AIW639" s="263"/>
      <c r="AIX639" s="263"/>
      <c r="AIY639" s="263"/>
      <c r="AIZ639" s="263"/>
      <c r="AJA639" s="263"/>
      <c r="AJB639" s="263"/>
      <c r="AJC639" s="263"/>
      <c r="AJD639" s="263"/>
      <c r="AJE639" s="263"/>
      <c r="AJF639" s="263"/>
      <c r="AJG639" s="263"/>
      <c r="AJH639" s="263"/>
      <c r="AJI639" s="263"/>
      <c r="AJJ639" s="263"/>
      <c r="AJK639" s="263"/>
      <c r="AJL639" s="263"/>
      <c r="AJM639" s="263"/>
      <c r="AJN639" s="263"/>
      <c r="AJO639" s="263"/>
      <c r="AJP639" s="263"/>
      <c r="AJQ639" s="263"/>
      <c r="AJR639" s="263"/>
      <c r="AJS639" s="263"/>
      <c r="AJT639" s="263"/>
      <c r="AJU639" s="263"/>
      <c r="AJV639" s="263"/>
      <c r="AJW639" s="263"/>
      <c r="AJX639" s="263"/>
      <c r="AJY639" s="263"/>
      <c r="AJZ639" s="263"/>
      <c r="AKA639" s="263"/>
      <c r="AKB639" s="263"/>
      <c r="AKC639" s="263"/>
      <c r="AKD639" s="263"/>
      <c r="AKE639" s="263"/>
      <c r="AKF639" s="263"/>
      <c r="AKG639" s="263"/>
      <c r="AKH639" s="263"/>
      <c r="AKI639" s="263"/>
      <c r="AKJ639" s="263"/>
      <c r="AKK639" s="263"/>
      <c r="AKL639" s="263"/>
      <c r="AKM639" s="263"/>
      <c r="AKN639" s="263"/>
      <c r="AKO639" s="263"/>
      <c r="AKP639" s="263"/>
      <c r="AKQ639" s="263"/>
      <c r="AKR639" s="263"/>
      <c r="AKS639" s="263"/>
      <c r="AKT639" s="263"/>
      <c r="AKU639" s="263"/>
      <c r="AKV639" s="263"/>
      <c r="AKW639" s="263"/>
      <c r="AKX639" s="263"/>
      <c r="AKY639" s="263"/>
      <c r="AKZ639" s="263"/>
      <c r="ALA639" s="263"/>
      <c r="ALB639" s="263"/>
      <c r="ALC639" s="263"/>
      <c r="ALD639" s="263"/>
      <c r="ALE639" s="263"/>
      <c r="ALF639" s="263"/>
      <c r="ALG639" s="263"/>
      <c r="ALH639" s="263"/>
      <c r="ALI639" s="263"/>
      <c r="ALJ639" s="263"/>
      <c r="ALK639" s="263"/>
      <c r="ALL639" s="263"/>
      <c r="ALM639" s="263"/>
      <c r="ALN639" s="263"/>
      <c r="ALO639" s="263"/>
      <c r="ALP639" s="263"/>
      <c r="ALQ639" s="263"/>
      <c r="ALR639" s="263"/>
      <c r="ALS639" s="263"/>
      <c r="ALT639" s="263"/>
      <c r="ALU639" s="263"/>
      <c r="ALV639" s="263"/>
      <c r="ALW639" s="263"/>
      <c r="ALX639" s="263"/>
      <c r="ALY639" s="263"/>
      <c r="ALZ639" s="263"/>
      <c r="AMA639" s="263"/>
      <c r="AMB639" s="263"/>
      <c r="AMC639" s="263"/>
      <c r="AMD639" s="263"/>
      <c r="AME639" s="263"/>
      <c r="AMF639" s="263"/>
      <c r="AMG639" s="263"/>
      <c r="AMH639" s="263"/>
      <c r="AMI639" s="263"/>
      <c r="AMJ639" s="263"/>
      <c r="AMK639" s="263"/>
      <c r="AML639" s="263"/>
      <c r="AMM639" s="263"/>
      <c r="AMN639" s="263"/>
      <c r="AMO639" s="263"/>
      <c r="AMP639" s="263"/>
      <c r="AMQ639" s="263"/>
      <c r="AMR639" s="263"/>
      <c r="AMS639" s="263"/>
      <c r="AMT639" s="263"/>
      <c r="AMU639" s="263"/>
      <c r="AMV639" s="263"/>
      <c r="AMW639" s="263"/>
      <c r="AMX639" s="263"/>
      <c r="AMY639" s="263"/>
      <c r="AMZ639" s="263"/>
      <c r="ANA639" s="263"/>
      <c r="ANB639" s="263"/>
      <c r="ANC639" s="263"/>
      <c r="AND639" s="263"/>
      <c r="ANE639" s="263"/>
      <c r="ANF639" s="263"/>
      <c r="ANG639" s="263"/>
      <c r="ANH639" s="263"/>
      <c r="ANI639" s="263"/>
      <c r="ANJ639" s="263"/>
      <c r="ANK639" s="263"/>
      <c r="ANL639" s="263"/>
      <c r="ANM639" s="263"/>
      <c r="ANN639" s="263"/>
      <c r="ANO639" s="263"/>
      <c r="ANP639" s="263"/>
      <c r="ANQ639" s="263"/>
      <c r="ANR639" s="263"/>
      <c r="ANS639" s="263"/>
      <c r="ANT639" s="263"/>
      <c r="ANU639" s="263"/>
      <c r="ANV639" s="263"/>
      <c r="ANW639" s="263"/>
      <c r="ANX639" s="263"/>
      <c r="ANY639" s="263"/>
      <c r="ANZ639" s="263"/>
      <c r="AOA639" s="263"/>
      <c r="AOB639" s="263"/>
      <c r="AOC639" s="263"/>
      <c r="AOD639" s="263"/>
      <c r="AOE639" s="263"/>
      <c r="AOF639" s="263"/>
      <c r="AOG639" s="263"/>
      <c r="AOH639" s="263"/>
      <c r="AOI639" s="263"/>
      <c r="AOJ639" s="263"/>
      <c r="AOK639" s="263"/>
      <c r="AOL639" s="263"/>
      <c r="AOM639" s="263"/>
      <c r="AON639" s="263"/>
      <c r="AOO639" s="263"/>
      <c r="AOP639" s="263"/>
      <c r="AOQ639" s="263"/>
      <c r="AOR639" s="263"/>
      <c r="AOS639" s="263"/>
      <c r="AOT639" s="263"/>
      <c r="AOU639" s="263"/>
    </row>
    <row r="640" spans="1:1087" s="264" customFormat="1">
      <c r="A640" s="332"/>
      <c r="B640" s="328"/>
      <c r="C640" s="292"/>
      <c r="D640" s="292"/>
      <c r="E640" s="292"/>
      <c r="F640" s="333"/>
      <c r="G640" s="334"/>
      <c r="H640" s="334"/>
      <c r="I640" s="335"/>
      <c r="J640" s="292"/>
      <c r="K640" s="336"/>
      <c r="L640" s="292"/>
      <c r="N640" s="263"/>
      <c r="O640" s="263"/>
      <c r="P640" s="263"/>
      <c r="Q640" s="263"/>
      <c r="R640" s="263"/>
      <c r="S640" s="263"/>
      <c r="T640" s="263"/>
      <c r="U640" s="263"/>
      <c r="V640" s="263"/>
      <c r="W640" s="263"/>
      <c r="X640" s="263"/>
      <c r="Y640" s="263"/>
      <c r="Z640" s="263"/>
      <c r="AA640" s="263"/>
      <c r="AB640" s="263"/>
      <c r="AC640" s="263"/>
      <c r="AD640" s="263"/>
      <c r="AE640" s="263"/>
      <c r="AF640" s="263"/>
      <c r="AG640" s="263"/>
      <c r="AH640" s="263"/>
      <c r="AI640" s="263"/>
      <c r="AJ640" s="263"/>
      <c r="AK640" s="263"/>
      <c r="AL640" s="263"/>
      <c r="AM640" s="263"/>
      <c r="AN640" s="263"/>
      <c r="AO640" s="263"/>
      <c r="AP640" s="263"/>
      <c r="AQ640" s="263"/>
      <c r="AR640" s="263"/>
      <c r="AS640" s="263"/>
      <c r="AT640" s="263"/>
      <c r="AU640" s="263"/>
      <c r="AV640" s="263"/>
      <c r="AW640" s="263"/>
      <c r="AX640" s="263"/>
      <c r="AY640" s="263"/>
      <c r="AZ640" s="263"/>
      <c r="BA640" s="263"/>
      <c r="BB640" s="263"/>
      <c r="BC640" s="263"/>
      <c r="BD640" s="263"/>
      <c r="BE640" s="263"/>
      <c r="BF640" s="263"/>
      <c r="BG640" s="263"/>
      <c r="BH640" s="263"/>
      <c r="BI640" s="263"/>
      <c r="BJ640" s="263"/>
      <c r="BK640" s="263"/>
      <c r="BL640" s="263"/>
      <c r="BM640" s="263"/>
      <c r="BN640" s="263"/>
      <c r="BO640" s="263"/>
      <c r="BP640" s="263"/>
      <c r="BQ640" s="263"/>
      <c r="BR640" s="263"/>
      <c r="BS640" s="263"/>
      <c r="BT640" s="263"/>
      <c r="BU640" s="263"/>
      <c r="BV640" s="263"/>
      <c r="BW640" s="263"/>
      <c r="BX640" s="263"/>
      <c r="BY640" s="263"/>
      <c r="BZ640" s="263"/>
      <c r="CA640" s="263"/>
      <c r="CB640" s="263"/>
      <c r="CC640" s="263"/>
      <c r="CD640" s="263"/>
      <c r="CE640" s="263"/>
      <c r="CF640" s="263"/>
      <c r="CG640" s="263"/>
      <c r="CH640" s="263"/>
      <c r="CI640" s="263"/>
      <c r="CJ640" s="263"/>
      <c r="CK640" s="263"/>
      <c r="CL640" s="263"/>
      <c r="CM640" s="263"/>
      <c r="CN640" s="263"/>
      <c r="CO640" s="263"/>
      <c r="CP640" s="263"/>
      <c r="CQ640" s="263"/>
      <c r="CR640" s="263"/>
      <c r="CS640" s="263"/>
      <c r="CT640" s="263"/>
      <c r="CU640" s="263"/>
      <c r="CV640" s="263"/>
      <c r="CW640" s="263"/>
      <c r="CX640" s="263"/>
      <c r="CY640" s="263"/>
      <c r="CZ640" s="263"/>
      <c r="DA640" s="263"/>
      <c r="DB640" s="263"/>
      <c r="DC640" s="263"/>
      <c r="DD640" s="263"/>
      <c r="DE640" s="263"/>
      <c r="DF640" s="263"/>
      <c r="DG640" s="263"/>
      <c r="DH640" s="263"/>
      <c r="DI640" s="263"/>
      <c r="DJ640" s="263"/>
      <c r="DK640" s="263"/>
      <c r="DL640" s="263"/>
      <c r="DM640" s="263"/>
      <c r="DN640" s="263"/>
      <c r="DO640" s="263"/>
      <c r="DP640" s="263"/>
      <c r="DQ640" s="263"/>
      <c r="DR640" s="263"/>
      <c r="DS640" s="263"/>
      <c r="DT640" s="263"/>
      <c r="DU640" s="263"/>
      <c r="DV640" s="263"/>
      <c r="DW640" s="263"/>
      <c r="DX640" s="263"/>
      <c r="DY640" s="263"/>
      <c r="DZ640" s="263"/>
      <c r="EA640" s="263"/>
      <c r="EB640" s="263"/>
      <c r="EC640" s="263"/>
      <c r="ED640" s="263"/>
      <c r="EE640" s="263"/>
      <c r="EF640" s="263"/>
      <c r="EG640" s="263"/>
      <c r="EH640" s="263"/>
      <c r="EI640" s="263"/>
      <c r="EJ640" s="263"/>
      <c r="EK640" s="263"/>
      <c r="EL640" s="263"/>
      <c r="EM640" s="263"/>
      <c r="EN640" s="263"/>
      <c r="EO640" s="263"/>
      <c r="EP640" s="263"/>
      <c r="EQ640" s="263"/>
      <c r="ER640" s="263"/>
      <c r="ES640" s="263"/>
      <c r="ET640" s="263"/>
      <c r="EU640" s="263"/>
      <c r="EV640" s="263"/>
      <c r="EW640" s="263"/>
      <c r="EX640" s="263"/>
      <c r="EY640" s="263"/>
      <c r="EZ640" s="263"/>
      <c r="FA640" s="263"/>
      <c r="FB640" s="263"/>
      <c r="FC640" s="263"/>
      <c r="FD640" s="263"/>
      <c r="FE640" s="263"/>
      <c r="FF640" s="263"/>
      <c r="FG640" s="263"/>
      <c r="FH640" s="263"/>
      <c r="FI640" s="263"/>
      <c r="FJ640" s="263"/>
      <c r="FK640" s="263"/>
      <c r="FL640" s="263"/>
      <c r="FM640" s="263"/>
      <c r="FN640" s="263"/>
      <c r="FO640" s="263"/>
      <c r="FP640" s="263"/>
      <c r="FQ640" s="263"/>
      <c r="FR640" s="263"/>
      <c r="FS640" s="263"/>
      <c r="FT640" s="263"/>
      <c r="FU640" s="263"/>
      <c r="FV640" s="263"/>
      <c r="FW640" s="263"/>
      <c r="FX640" s="263"/>
      <c r="FY640" s="263"/>
      <c r="FZ640" s="263"/>
      <c r="GA640" s="263"/>
      <c r="GB640" s="263"/>
      <c r="GC640" s="263"/>
      <c r="GD640" s="263"/>
      <c r="GE640" s="263"/>
      <c r="GF640" s="263"/>
      <c r="GG640" s="263"/>
      <c r="GH640" s="263"/>
      <c r="GI640" s="263"/>
      <c r="GJ640" s="263"/>
      <c r="GK640" s="263"/>
      <c r="GL640" s="263"/>
      <c r="GM640" s="263"/>
      <c r="GN640" s="263"/>
      <c r="GO640" s="263"/>
      <c r="GP640" s="263"/>
      <c r="GQ640" s="263"/>
      <c r="GR640" s="263"/>
      <c r="GS640" s="263"/>
      <c r="GT640" s="263"/>
      <c r="GU640" s="263"/>
      <c r="GV640" s="263"/>
      <c r="GW640" s="263"/>
      <c r="GX640" s="263"/>
      <c r="GY640" s="263"/>
      <c r="GZ640" s="263"/>
      <c r="HA640" s="263"/>
      <c r="HB640" s="263"/>
      <c r="HC640" s="263"/>
      <c r="HD640" s="263"/>
      <c r="HE640" s="263"/>
      <c r="HF640" s="263"/>
      <c r="HG640" s="263"/>
      <c r="HH640" s="263"/>
      <c r="HI640" s="263"/>
      <c r="HJ640" s="263"/>
      <c r="HK640" s="263"/>
      <c r="HL640" s="263"/>
      <c r="HM640" s="263"/>
      <c r="HN640" s="263"/>
      <c r="HO640" s="263"/>
      <c r="HP640" s="263"/>
      <c r="HQ640" s="263"/>
      <c r="HR640" s="263"/>
      <c r="HS640" s="263"/>
      <c r="HT640" s="263"/>
      <c r="HU640" s="263"/>
      <c r="HV640" s="263"/>
      <c r="HW640" s="263"/>
      <c r="HX640" s="263"/>
      <c r="HY640" s="263"/>
      <c r="HZ640" s="263"/>
      <c r="IA640" s="263"/>
      <c r="IB640" s="263"/>
      <c r="IC640" s="263"/>
      <c r="ID640" s="263"/>
      <c r="IE640" s="263"/>
      <c r="IF640" s="263"/>
      <c r="IG640" s="263"/>
      <c r="IH640" s="263"/>
      <c r="II640" s="263"/>
      <c r="IJ640" s="263"/>
      <c r="IK640" s="263"/>
      <c r="IL640" s="263"/>
      <c r="IM640" s="263"/>
      <c r="IN640" s="263"/>
      <c r="IO640" s="263"/>
      <c r="IP640" s="263"/>
      <c r="IQ640" s="263"/>
      <c r="IR640" s="263"/>
      <c r="IS640" s="263"/>
      <c r="IT640" s="263"/>
      <c r="IU640" s="263"/>
      <c r="IV640" s="263"/>
      <c r="IW640" s="263"/>
      <c r="IX640" s="263"/>
      <c r="IY640" s="263"/>
      <c r="IZ640" s="263"/>
      <c r="JA640" s="263"/>
      <c r="JB640" s="263"/>
      <c r="JC640" s="263"/>
      <c r="JD640" s="263"/>
      <c r="JE640" s="263"/>
      <c r="JF640" s="263"/>
      <c r="JG640" s="263"/>
      <c r="JH640" s="263"/>
      <c r="JI640" s="263"/>
      <c r="JJ640" s="263"/>
      <c r="JK640" s="263"/>
      <c r="JL640" s="263"/>
      <c r="JM640" s="263"/>
      <c r="JN640" s="263"/>
      <c r="JO640" s="263"/>
      <c r="JP640" s="263"/>
      <c r="JQ640" s="263"/>
      <c r="JR640" s="263"/>
      <c r="JS640" s="263"/>
      <c r="JT640" s="263"/>
      <c r="JU640" s="263"/>
      <c r="JV640" s="263"/>
      <c r="JW640" s="263"/>
      <c r="JX640" s="263"/>
      <c r="JY640" s="263"/>
      <c r="JZ640" s="263"/>
      <c r="KA640" s="263"/>
      <c r="KB640" s="263"/>
      <c r="KC640" s="263"/>
      <c r="KD640" s="263"/>
      <c r="KE640" s="263"/>
      <c r="KF640" s="263"/>
      <c r="KG640" s="263"/>
      <c r="KH640" s="263"/>
      <c r="KI640" s="263"/>
      <c r="KJ640" s="263"/>
      <c r="KK640" s="263"/>
      <c r="KL640" s="263"/>
      <c r="KM640" s="263"/>
      <c r="KN640" s="263"/>
      <c r="KO640" s="263"/>
      <c r="KP640" s="263"/>
      <c r="KQ640" s="263"/>
      <c r="KR640" s="263"/>
      <c r="KS640" s="263"/>
      <c r="KT640" s="263"/>
      <c r="KU640" s="263"/>
      <c r="KV640" s="263"/>
      <c r="KW640" s="263"/>
      <c r="KX640" s="263"/>
      <c r="KY640" s="263"/>
      <c r="KZ640" s="263"/>
      <c r="LA640" s="263"/>
      <c r="LB640" s="263"/>
      <c r="LC640" s="263"/>
      <c r="LD640" s="263"/>
      <c r="LE640" s="263"/>
      <c r="LF640" s="263"/>
      <c r="LG640" s="263"/>
      <c r="LH640" s="263"/>
      <c r="LI640" s="263"/>
      <c r="LJ640" s="263"/>
      <c r="LK640" s="263"/>
      <c r="LL640" s="263"/>
      <c r="LM640" s="263"/>
      <c r="LN640" s="263"/>
      <c r="LO640" s="263"/>
      <c r="LP640" s="263"/>
      <c r="LQ640" s="263"/>
      <c r="LR640" s="263"/>
      <c r="LS640" s="263"/>
      <c r="LT640" s="263"/>
      <c r="LU640" s="263"/>
      <c r="LV640" s="263"/>
      <c r="LW640" s="263"/>
      <c r="LX640" s="263"/>
      <c r="LY640" s="263"/>
      <c r="LZ640" s="263"/>
      <c r="MA640" s="263"/>
      <c r="MB640" s="263"/>
      <c r="MC640" s="263"/>
      <c r="MD640" s="263"/>
      <c r="ME640" s="263"/>
      <c r="MF640" s="263"/>
      <c r="MG640" s="263"/>
      <c r="MH640" s="263"/>
      <c r="MI640" s="263"/>
      <c r="MJ640" s="263"/>
      <c r="MK640" s="263"/>
      <c r="ML640" s="263"/>
      <c r="MM640" s="263"/>
      <c r="MN640" s="263"/>
      <c r="MO640" s="263"/>
      <c r="MP640" s="263"/>
      <c r="MQ640" s="263"/>
      <c r="MR640" s="263"/>
      <c r="MS640" s="263"/>
      <c r="MT640" s="263"/>
      <c r="MU640" s="263"/>
      <c r="MV640" s="263"/>
      <c r="MW640" s="263"/>
      <c r="MX640" s="263"/>
      <c r="MY640" s="263"/>
      <c r="MZ640" s="263"/>
      <c r="NA640" s="263"/>
      <c r="NB640" s="263"/>
      <c r="NC640" s="263"/>
      <c r="ND640" s="263"/>
      <c r="NE640" s="263"/>
      <c r="NF640" s="263"/>
      <c r="NG640" s="263"/>
      <c r="NH640" s="263"/>
      <c r="NI640" s="263"/>
      <c r="NJ640" s="263"/>
      <c r="NK640" s="263"/>
      <c r="NL640" s="263"/>
      <c r="NM640" s="263"/>
      <c r="NN640" s="263"/>
      <c r="NO640" s="263"/>
      <c r="NP640" s="263"/>
      <c r="NQ640" s="263"/>
      <c r="NR640" s="263"/>
      <c r="NS640" s="263"/>
      <c r="NT640" s="263"/>
      <c r="NU640" s="263"/>
      <c r="NV640" s="263"/>
      <c r="NW640" s="263"/>
      <c r="NX640" s="263"/>
      <c r="NY640" s="263"/>
      <c r="NZ640" s="263"/>
      <c r="OA640" s="263"/>
      <c r="OB640" s="263"/>
      <c r="OC640" s="263"/>
      <c r="OD640" s="263"/>
      <c r="OE640" s="263"/>
      <c r="OF640" s="263"/>
      <c r="OG640" s="263"/>
      <c r="OH640" s="263"/>
      <c r="OI640" s="263"/>
      <c r="OJ640" s="263"/>
      <c r="OK640" s="263"/>
      <c r="OL640" s="263"/>
      <c r="OM640" s="263"/>
      <c r="ON640" s="263"/>
      <c r="OO640" s="263"/>
      <c r="OP640" s="263"/>
      <c r="OQ640" s="263"/>
      <c r="OR640" s="263"/>
      <c r="OS640" s="263"/>
      <c r="OT640" s="263"/>
      <c r="OU640" s="263"/>
      <c r="OV640" s="263"/>
      <c r="OW640" s="263"/>
      <c r="OX640" s="263"/>
      <c r="OY640" s="263"/>
      <c r="OZ640" s="263"/>
      <c r="PA640" s="263"/>
      <c r="PB640" s="263"/>
      <c r="PC640" s="263"/>
      <c r="PD640" s="263"/>
      <c r="PE640" s="263"/>
      <c r="PF640" s="263"/>
      <c r="PG640" s="263"/>
      <c r="PH640" s="263"/>
      <c r="PI640" s="263"/>
      <c r="PJ640" s="263"/>
      <c r="PK640" s="263"/>
      <c r="PL640" s="263"/>
      <c r="PM640" s="263"/>
      <c r="PN640" s="263"/>
      <c r="PO640" s="263"/>
      <c r="PP640" s="263"/>
      <c r="PQ640" s="263"/>
      <c r="PR640" s="263"/>
      <c r="PS640" s="263"/>
      <c r="PT640" s="263"/>
      <c r="PU640" s="263"/>
      <c r="PV640" s="263"/>
      <c r="PW640" s="263"/>
      <c r="PX640" s="263"/>
      <c r="PY640" s="263"/>
      <c r="PZ640" s="263"/>
      <c r="QA640" s="263"/>
      <c r="QB640" s="263"/>
      <c r="QC640" s="263"/>
      <c r="QD640" s="263"/>
      <c r="QE640" s="263"/>
      <c r="QF640" s="263"/>
      <c r="QG640" s="263"/>
      <c r="QH640" s="263"/>
      <c r="QI640" s="263"/>
      <c r="QJ640" s="263"/>
      <c r="QK640" s="263"/>
      <c r="QL640" s="263"/>
      <c r="QM640" s="263"/>
      <c r="QN640" s="263"/>
      <c r="QO640" s="263"/>
      <c r="QP640" s="263"/>
      <c r="QQ640" s="263"/>
      <c r="QR640" s="263"/>
      <c r="QS640" s="263"/>
      <c r="QT640" s="263"/>
      <c r="QU640" s="263"/>
      <c r="QV640" s="263"/>
      <c r="QW640" s="263"/>
      <c r="QX640" s="263"/>
      <c r="QY640" s="263"/>
      <c r="QZ640" s="263"/>
      <c r="RA640" s="263"/>
      <c r="RB640" s="263"/>
      <c r="RC640" s="263"/>
      <c r="RD640" s="263"/>
      <c r="RE640" s="263"/>
      <c r="RF640" s="263"/>
      <c r="RG640" s="263"/>
      <c r="RH640" s="263"/>
      <c r="RI640" s="263"/>
      <c r="RJ640" s="263"/>
      <c r="RK640" s="263"/>
      <c r="RL640" s="263"/>
      <c r="RM640" s="263"/>
      <c r="RN640" s="263"/>
      <c r="RO640" s="263"/>
      <c r="RP640" s="263"/>
      <c r="RQ640" s="263"/>
      <c r="RR640" s="263"/>
      <c r="RS640" s="263"/>
      <c r="RT640" s="263"/>
      <c r="RU640" s="263"/>
      <c r="RV640" s="263"/>
      <c r="RW640" s="263"/>
      <c r="RX640" s="263"/>
      <c r="RY640" s="263"/>
      <c r="RZ640" s="263"/>
      <c r="SA640" s="263"/>
      <c r="SB640" s="263"/>
      <c r="SC640" s="263"/>
      <c r="SD640" s="263"/>
      <c r="SE640" s="263"/>
      <c r="SF640" s="263"/>
      <c r="SG640" s="263"/>
      <c r="SH640" s="263"/>
      <c r="SI640" s="263"/>
      <c r="SJ640" s="263"/>
      <c r="SK640" s="263"/>
      <c r="SL640" s="263"/>
      <c r="SM640" s="263"/>
      <c r="SN640" s="263"/>
      <c r="SO640" s="263"/>
      <c r="SP640" s="263"/>
      <c r="SQ640" s="263"/>
      <c r="SR640" s="263"/>
      <c r="SS640" s="263"/>
      <c r="ST640" s="263"/>
      <c r="SU640" s="263"/>
      <c r="SV640" s="263"/>
      <c r="SW640" s="263"/>
      <c r="SX640" s="263"/>
      <c r="SY640" s="263"/>
      <c r="SZ640" s="263"/>
      <c r="TA640" s="263"/>
      <c r="TB640" s="263"/>
      <c r="TC640" s="263"/>
      <c r="TD640" s="263"/>
      <c r="TE640" s="263"/>
      <c r="TF640" s="263"/>
      <c r="TG640" s="263"/>
      <c r="TH640" s="263"/>
      <c r="TI640" s="263"/>
      <c r="TJ640" s="263"/>
      <c r="TK640" s="263"/>
      <c r="TL640" s="263"/>
      <c r="TM640" s="263"/>
      <c r="TN640" s="263"/>
      <c r="TO640" s="263"/>
      <c r="TP640" s="263"/>
      <c r="TQ640" s="263"/>
      <c r="TR640" s="263"/>
      <c r="TS640" s="263"/>
      <c r="TT640" s="263"/>
      <c r="TU640" s="263"/>
      <c r="TV640" s="263"/>
      <c r="TW640" s="263"/>
      <c r="TX640" s="263"/>
      <c r="TY640" s="263"/>
      <c r="TZ640" s="263"/>
      <c r="UA640" s="263"/>
      <c r="UB640" s="263"/>
      <c r="UC640" s="263"/>
      <c r="UD640" s="263"/>
      <c r="UE640" s="263"/>
      <c r="UF640" s="263"/>
      <c r="UG640" s="263"/>
      <c r="UH640" s="263"/>
      <c r="UI640" s="263"/>
      <c r="UJ640" s="263"/>
      <c r="UK640" s="263"/>
      <c r="UL640" s="263"/>
      <c r="UM640" s="263"/>
      <c r="UN640" s="263"/>
      <c r="UO640" s="263"/>
      <c r="UP640" s="263"/>
      <c r="UQ640" s="263"/>
      <c r="UR640" s="263"/>
      <c r="US640" s="263"/>
      <c r="UT640" s="263"/>
      <c r="UU640" s="263"/>
      <c r="UV640" s="263"/>
      <c r="UW640" s="263"/>
      <c r="UX640" s="263"/>
      <c r="UY640" s="263"/>
      <c r="UZ640" s="263"/>
      <c r="VA640" s="263"/>
      <c r="VB640" s="263"/>
      <c r="VC640" s="263"/>
      <c r="VD640" s="263"/>
      <c r="VE640" s="263"/>
      <c r="VF640" s="263"/>
      <c r="VG640" s="263"/>
      <c r="VH640" s="263"/>
      <c r="VI640" s="263"/>
      <c r="VJ640" s="263"/>
      <c r="VK640" s="263"/>
      <c r="VL640" s="263"/>
      <c r="VM640" s="263"/>
      <c r="VN640" s="263"/>
      <c r="VO640" s="263"/>
      <c r="VP640" s="263"/>
      <c r="VQ640" s="263"/>
      <c r="VR640" s="263"/>
      <c r="VS640" s="263"/>
      <c r="VT640" s="263"/>
      <c r="VU640" s="263"/>
      <c r="VV640" s="263"/>
      <c r="VW640" s="263"/>
      <c r="VX640" s="263"/>
      <c r="VY640" s="263"/>
      <c r="VZ640" s="263"/>
      <c r="WA640" s="263"/>
      <c r="WB640" s="263"/>
      <c r="WC640" s="263"/>
      <c r="WD640" s="263"/>
      <c r="WE640" s="263"/>
      <c r="WF640" s="263"/>
      <c r="WG640" s="263"/>
      <c r="WH640" s="263"/>
      <c r="WI640" s="263"/>
      <c r="WJ640" s="263"/>
      <c r="WK640" s="263"/>
      <c r="WL640" s="263"/>
      <c r="WM640" s="263"/>
      <c r="WN640" s="263"/>
      <c r="WO640" s="263"/>
      <c r="WP640" s="263"/>
      <c r="WQ640" s="263"/>
      <c r="WR640" s="263"/>
      <c r="WS640" s="263"/>
      <c r="WT640" s="263"/>
      <c r="WU640" s="263"/>
      <c r="WV640" s="263"/>
      <c r="WW640" s="263"/>
      <c r="WX640" s="263"/>
      <c r="WY640" s="263"/>
      <c r="WZ640" s="263"/>
      <c r="XA640" s="263"/>
      <c r="XB640" s="263"/>
      <c r="XC640" s="263"/>
      <c r="XD640" s="263"/>
      <c r="XE640" s="263"/>
      <c r="XF640" s="263"/>
      <c r="XG640" s="263"/>
      <c r="XH640" s="263"/>
      <c r="XI640" s="263"/>
      <c r="XJ640" s="263"/>
      <c r="XK640" s="263"/>
      <c r="XL640" s="263"/>
      <c r="XM640" s="263"/>
      <c r="XN640" s="263"/>
      <c r="XO640" s="263"/>
      <c r="XP640" s="263"/>
      <c r="XQ640" s="263"/>
      <c r="XR640" s="263"/>
      <c r="XS640" s="263"/>
      <c r="XT640" s="263"/>
      <c r="XU640" s="263"/>
      <c r="XV640" s="263"/>
      <c r="XW640" s="263"/>
      <c r="XX640" s="263"/>
      <c r="XY640" s="263"/>
      <c r="XZ640" s="263"/>
      <c r="YA640" s="263"/>
      <c r="YB640" s="263"/>
      <c r="YC640" s="263"/>
      <c r="YD640" s="263"/>
      <c r="YE640" s="263"/>
      <c r="YF640" s="263"/>
      <c r="YG640" s="263"/>
      <c r="YH640" s="263"/>
      <c r="YI640" s="263"/>
      <c r="YJ640" s="263"/>
      <c r="YK640" s="263"/>
      <c r="YL640" s="263"/>
      <c r="YM640" s="263"/>
      <c r="YN640" s="263"/>
      <c r="YO640" s="263"/>
      <c r="YP640" s="263"/>
      <c r="YQ640" s="263"/>
      <c r="YR640" s="263"/>
      <c r="YS640" s="263"/>
      <c r="YT640" s="263"/>
      <c r="YU640" s="263"/>
      <c r="YV640" s="263"/>
      <c r="YW640" s="263"/>
      <c r="YX640" s="263"/>
      <c r="YY640" s="263"/>
      <c r="YZ640" s="263"/>
      <c r="ZA640" s="263"/>
      <c r="ZB640" s="263"/>
      <c r="ZC640" s="263"/>
      <c r="ZD640" s="263"/>
      <c r="ZE640" s="263"/>
      <c r="ZF640" s="263"/>
      <c r="ZG640" s="263"/>
      <c r="ZH640" s="263"/>
      <c r="ZI640" s="263"/>
      <c r="ZJ640" s="263"/>
      <c r="ZK640" s="263"/>
      <c r="ZL640" s="263"/>
      <c r="ZM640" s="263"/>
      <c r="ZN640" s="263"/>
      <c r="ZO640" s="263"/>
      <c r="ZP640" s="263"/>
      <c r="ZQ640" s="263"/>
      <c r="ZR640" s="263"/>
      <c r="ZS640" s="263"/>
      <c r="ZT640" s="263"/>
      <c r="ZU640" s="263"/>
      <c r="ZV640" s="263"/>
      <c r="ZW640" s="263"/>
      <c r="ZX640" s="263"/>
      <c r="ZY640" s="263"/>
      <c r="ZZ640" s="263"/>
      <c r="AAA640" s="263"/>
      <c r="AAB640" s="263"/>
      <c r="AAC640" s="263"/>
      <c r="AAD640" s="263"/>
      <c r="AAE640" s="263"/>
      <c r="AAF640" s="263"/>
      <c r="AAG640" s="263"/>
      <c r="AAH640" s="263"/>
      <c r="AAI640" s="263"/>
      <c r="AAJ640" s="263"/>
      <c r="AAK640" s="263"/>
      <c r="AAL640" s="263"/>
      <c r="AAM640" s="263"/>
      <c r="AAN640" s="263"/>
      <c r="AAO640" s="263"/>
      <c r="AAP640" s="263"/>
      <c r="AAQ640" s="263"/>
      <c r="AAR640" s="263"/>
      <c r="AAS640" s="263"/>
      <c r="AAT640" s="263"/>
      <c r="AAU640" s="263"/>
      <c r="AAV640" s="263"/>
      <c r="AAW640" s="263"/>
      <c r="AAX640" s="263"/>
      <c r="AAY640" s="263"/>
      <c r="AAZ640" s="263"/>
      <c r="ABA640" s="263"/>
      <c r="ABB640" s="263"/>
      <c r="ABC640" s="263"/>
      <c r="ABD640" s="263"/>
      <c r="ABE640" s="263"/>
      <c r="ABF640" s="263"/>
      <c r="ABG640" s="263"/>
      <c r="ABH640" s="263"/>
      <c r="ABI640" s="263"/>
      <c r="ABJ640" s="263"/>
      <c r="ABK640" s="263"/>
      <c r="ABL640" s="263"/>
      <c r="ABM640" s="263"/>
      <c r="ABN640" s="263"/>
      <c r="ABO640" s="263"/>
      <c r="ABP640" s="263"/>
      <c r="ABQ640" s="263"/>
      <c r="ABR640" s="263"/>
      <c r="ABS640" s="263"/>
      <c r="ABT640" s="263"/>
      <c r="ABU640" s="263"/>
      <c r="ABV640" s="263"/>
      <c r="ABW640" s="263"/>
      <c r="ABX640" s="263"/>
      <c r="ABY640" s="263"/>
      <c r="ABZ640" s="263"/>
      <c r="ACA640" s="263"/>
      <c r="ACB640" s="263"/>
      <c r="ACC640" s="263"/>
      <c r="ACD640" s="263"/>
      <c r="ACE640" s="263"/>
      <c r="ACF640" s="263"/>
      <c r="ACG640" s="263"/>
      <c r="ACH640" s="263"/>
      <c r="ACI640" s="263"/>
      <c r="ACJ640" s="263"/>
      <c r="ACK640" s="263"/>
      <c r="ACL640" s="263"/>
      <c r="ACM640" s="263"/>
      <c r="ACN640" s="263"/>
      <c r="ACO640" s="263"/>
      <c r="ACP640" s="263"/>
      <c r="ACQ640" s="263"/>
      <c r="ACR640" s="263"/>
      <c r="ACS640" s="263"/>
      <c r="ACT640" s="263"/>
      <c r="ACU640" s="263"/>
      <c r="ACV640" s="263"/>
      <c r="ACW640" s="263"/>
      <c r="ACX640" s="263"/>
      <c r="ACY640" s="263"/>
      <c r="ACZ640" s="263"/>
      <c r="ADA640" s="263"/>
      <c r="ADB640" s="263"/>
      <c r="ADC640" s="263"/>
      <c r="ADD640" s="263"/>
      <c r="ADE640" s="263"/>
      <c r="ADF640" s="263"/>
      <c r="ADG640" s="263"/>
      <c r="ADH640" s="263"/>
      <c r="ADI640" s="263"/>
      <c r="ADJ640" s="263"/>
      <c r="ADK640" s="263"/>
      <c r="ADL640" s="263"/>
      <c r="ADM640" s="263"/>
      <c r="ADN640" s="263"/>
      <c r="ADO640" s="263"/>
      <c r="ADP640" s="263"/>
      <c r="ADQ640" s="263"/>
      <c r="ADR640" s="263"/>
      <c r="ADS640" s="263"/>
      <c r="ADT640" s="263"/>
      <c r="ADU640" s="263"/>
      <c r="ADV640" s="263"/>
      <c r="ADW640" s="263"/>
      <c r="ADX640" s="263"/>
      <c r="ADY640" s="263"/>
      <c r="ADZ640" s="263"/>
      <c r="AEA640" s="263"/>
      <c r="AEB640" s="263"/>
      <c r="AEC640" s="263"/>
      <c r="AED640" s="263"/>
      <c r="AEE640" s="263"/>
      <c r="AEF640" s="263"/>
      <c r="AEG640" s="263"/>
      <c r="AEH640" s="263"/>
      <c r="AEI640" s="263"/>
      <c r="AEJ640" s="263"/>
      <c r="AEK640" s="263"/>
      <c r="AEL640" s="263"/>
      <c r="AEM640" s="263"/>
      <c r="AEN640" s="263"/>
      <c r="AEO640" s="263"/>
      <c r="AEP640" s="263"/>
      <c r="AEQ640" s="263"/>
      <c r="AER640" s="263"/>
      <c r="AES640" s="263"/>
      <c r="AET640" s="263"/>
      <c r="AEU640" s="263"/>
      <c r="AEV640" s="263"/>
      <c r="AEW640" s="263"/>
      <c r="AEX640" s="263"/>
      <c r="AEY640" s="263"/>
      <c r="AEZ640" s="263"/>
      <c r="AFA640" s="263"/>
      <c r="AFB640" s="263"/>
      <c r="AFC640" s="263"/>
      <c r="AFD640" s="263"/>
      <c r="AFE640" s="263"/>
      <c r="AFF640" s="263"/>
      <c r="AFG640" s="263"/>
      <c r="AFH640" s="263"/>
      <c r="AFI640" s="263"/>
      <c r="AFJ640" s="263"/>
      <c r="AFK640" s="263"/>
      <c r="AFL640" s="263"/>
      <c r="AFM640" s="263"/>
      <c r="AFN640" s="263"/>
      <c r="AFO640" s="263"/>
      <c r="AFP640" s="263"/>
      <c r="AFQ640" s="263"/>
      <c r="AFR640" s="263"/>
      <c r="AFS640" s="263"/>
      <c r="AFT640" s="263"/>
      <c r="AFU640" s="263"/>
      <c r="AFV640" s="263"/>
      <c r="AFW640" s="263"/>
      <c r="AFX640" s="263"/>
      <c r="AFY640" s="263"/>
      <c r="AFZ640" s="263"/>
      <c r="AGA640" s="263"/>
      <c r="AGB640" s="263"/>
      <c r="AGC640" s="263"/>
      <c r="AGD640" s="263"/>
      <c r="AGE640" s="263"/>
      <c r="AGF640" s="263"/>
      <c r="AGG640" s="263"/>
      <c r="AGH640" s="263"/>
      <c r="AGI640" s="263"/>
      <c r="AGJ640" s="263"/>
      <c r="AGK640" s="263"/>
      <c r="AGL640" s="263"/>
      <c r="AGM640" s="263"/>
      <c r="AGN640" s="263"/>
      <c r="AGO640" s="263"/>
      <c r="AGP640" s="263"/>
      <c r="AGQ640" s="263"/>
      <c r="AGR640" s="263"/>
      <c r="AGS640" s="263"/>
      <c r="AGT640" s="263"/>
      <c r="AGU640" s="263"/>
      <c r="AGV640" s="263"/>
      <c r="AGW640" s="263"/>
      <c r="AGX640" s="263"/>
      <c r="AGY640" s="263"/>
      <c r="AGZ640" s="263"/>
      <c r="AHA640" s="263"/>
      <c r="AHB640" s="263"/>
      <c r="AHC640" s="263"/>
      <c r="AHD640" s="263"/>
      <c r="AHE640" s="263"/>
      <c r="AHF640" s="263"/>
      <c r="AHG640" s="263"/>
      <c r="AHH640" s="263"/>
      <c r="AHI640" s="263"/>
      <c r="AHJ640" s="263"/>
      <c r="AHK640" s="263"/>
      <c r="AHL640" s="263"/>
      <c r="AHM640" s="263"/>
      <c r="AHN640" s="263"/>
      <c r="AHO640" s="263"/>
      <c r="AHP640" s="263"/>
      <c r="AHQ640" s="263"/>
      <c r="AHR640" s="263"/>
      <c r="AHS640" s="263"/>
      <c r="AHT640" s="263"/>
      <c r="AHU640" s="263"/>
      <c r="AHV640" s="263"/>
      <c r="AHW640" s="263"/>
      <c r="AHX640" s="263"/>
      <c r="AHY640" s="263"/>
      <c r="AHZ640" s="263"/>
      <c r="AIA640" s="263"/>
      <c r="AIB640" s="263"/>
      <c r="AIC640" s="263"/>
      <c r="AID640" s="263"/>
      <c r="AIE640" s="263"/>
      <c r="AIF640" s="263"/>
      <c r="AIG640" s="263"/>
      <c r="AIH640" s="263"/>
      <c r="AII640" s="263"/>
      <c r="AIJ640" s="263"/>
      <c r="AIK640" s="263"/>
      <c r="AIL640" s="263"/>
      <c r="AIM640" s="263"/>
      <c r="AIN640" s="263"/>
      <c r="AIO640" s="263"/>
      <c r="AIP640" s="263"/>
      <c r="AIQ640" s="263"/>
      <c r="AIR640" s="263"/>
      <c r="AIS640" s="263"/>
      <c r="AIT640" s="263"/>
      <c r="AIU640" s="263"/>
      <c r="AIV640" s="263"/>
      <c r="AIW640" s="263"/>
      <c r="AIX640" s="263"/>
      <c r="AIY640" s="263"/>
      <c r="AIZ640" s="263"/>
      <c r="AJA640" s="263"/>
      <c r="AJB640" s="263"/>
      <c r="AJC640" s="263"/>
      <c r="AJD640" s="263"/>
      <c r="AJE640" s="263"/>
      <c r="AJF640" s="263"/>
      <c r="AJG640" s="263"/>
      <c r="AJH640" s="263"/>
      <c r="AJI640" s="263"/>
      <c r="AJJ640" s="263"/>
      <c r="AJK640" s="263"/>
      <c r="AJL640" s="263"/>
      <c r="AJM640" s="263"/>
      <c r="AJN640" s="263"/>
      <c r="AJO640" s="263"/>
      <c r="AJP640" s="263"/>
      <c r="AJQ640" s="263"/>
      <c r="AJR640" s="263"/>
      <c r="AJS640" s="263"/>
      <c r="AJT640" s="263"/>
      <c r="AJU640" s="263"/>
      <c r="AJV640" s="263"/>
      <c r="AJW640" s="263"/>
      <c r="AJX640" s="263"/>
      <c r="AJY640" s="263"/>
      <c r="AJZ640" s="263"/>
      <c r="AKA640" s="263"/>
      <c r="AKB640" s="263"/>
      <c r="AKC640" s="263"/>
      <c r="AKD640" s="263"/>
      <c r="AKE640" s="263"/>
      <c r="AKF640" s="263"/>
      <c r="AKG640" s="263"/>
      <c r="AKH640" s="263"/>
      <c r="AKI640" s="263"/>
      <c r="AKJ640" s="263"/>
      <c r="AKK640" s="263"/>
      <c r="AKL640" s="263"/>
      <c r="AKM640" s="263"/>
      <c r="AKN640" s="263"/>
      <c r="AKO640" s="263"/>
      <c r="AKP640" s="263"/>
      <c r="AKQ640" s="263"/>
      <c r="AKR640" s="263"/>
      <c r="AKS640" s="263"/>
      <c r="AKT640" s="263"/>
      <c r="AKU640" s="263"/>
      <c r="AKV640" s="263"/>
      <c r="AKW640" s="263"/>
      <c r="AKX640" s="263"/>
      <c r="AKY640" s="263"/>
      <c r="AKZ640" s="263"/>
      <c r="ALA640" s="263"/>
      <c r="ALB640" s="263"/>
      <c r="ALC640" s="263"/>
      <c r="ALD640" s="263"/>
      <c r="ALE640" s="263"/>
      <c r="ALF640" s="263"/>
      <c r="ALG640" s="263"/>
      <c r="ALH640" s="263"/>
      <c r="ALI640" s="263"/>
      <c r="ALJ640" s="263"/>
      <c r="ALK640" s="263"/>
      <c r="ALL640" s="263"/>
      <c r="ALM640" s="263"/>
      <c r="ALN640" s="263"/>
      <c r="ALO640" s="263"/>
      <c r="ALP640" s="263"/>
      <c r="ALQ640" s="263"/>
      <c r="ALR640" s="263"/>
      <c r="ALS640" s="263"/>
      <c r="ALT640" s="263"/>
      <c r="ALU640" s="263"/>
      <c r="ALV640" s="263"/>
      <c r="ALW640" s="263"/>
      <c r="ALX640" s="263"/>
      <c r="ALY640" s="263"/>
      <c r="ALZ640" s="263"/>
      <c r="AMA640" s="263"/>
      <c r="AMB640" s="263"/>
      <c r="AMC640" s="263"/>
      <c r="AMD640" s="263"/>
      <c r="AME640" s="263"/>
      <c r="AMF640" s="263"/>
      <c r="AMG640" s="263"/>
      <c r="AMH640" s="263"/>
      <c r="AMI640" s="263"/>
      <c r="AMJ640" s="263"/>
      <c r="AMK640" s="263"/>
      <c r="AML640" s="263"/>
      <c r="AMM640" s="263"/>
      <c r="AMN640" s="263"/>
      <c r="AMO640" s="263"/>
      <c r="AMP640" s="263"/>
      <c r="AMQ640" s="263"/>
      <c r="AMR640" s="263"/>
      <c r="AMS640" s="263"/>
      <c r="AMT640" s="263"/>
      <c r="AMU640" s="263"/>
      <c r="AMV640" s="263"/>
      <c r="AMW640" s="263"/>
      <c r="AMX640" s="263"/>
      <c r="AMY640" s="263"/>
      <c r="AMZ640" s="263"/>
      <c r="ANA640" s="263"/>
      <c r="ANB640" s="263"/>
      <c r="ANC640" s="263"/>
      <c r="AND640" s="263"/>
      <c r="ANE640" s="263"/>
      <c r="ANF640" s="263"/>
      <c r="ANG640" s="263"/>
      <c r="ANH640" s="263"/>
      <c r="ANI640" s="263"/>
      <c r="ANJ640" s="263"/>
      <c r="ANK640" s="263"/>
      <c r="ANL640" s="263"/>
      <c r="ANM640" s="263"/>
      <c r="ANN640" s="263"/>
      <c r="ANO640" s="263"/>
      <c r="ANP640" s="263"/>
      <c r="ANQ640" s="263"/>
      <c r="ANR640" s="263"/>
      <c r="ANS640" s="263"/>
      <c r="ANT640" s="263"/>
      <c r="ANU640" s="263"/>
      <c r="ANV640" s="263"/>
      <c r="ANW640" s="263"/>
      <c r="ANX640" s="263"/>
      <c r="ANY640" s="263"/>
      <c r="ANZ640" s="263"/>
      <c r="AOA640" s="263"/>
      <c r="AOB640" s="263"/>
      <c r="AOC640" s="263"/>
      <c r="AOD640" s="263"/>
      <c r="AOE640" s="263"/>
      <c r="AOF640" s="263"/>
      <c r="AOG640" s="263"/>
      <c r="AOH640" s="263"/>
      <c r="AOI640" s="263"/>
      <c r="AOJ640" s="263"/>
      <c r="AOK640" s="263"/>
      <c r="AOL640" s="263"/>
      <c r="AOM640" s="263"/>
      <c r="AON640" s="263"/>
      <c r="AOO640" s="263"/>
      <c r="AOP640" s="263"/>
      <c r="AOQ640" s="263"/>
      <c r="AOR640" s="263"/>
      <c r="AOS640" s="263"/>
      <c r="AOT640" s="263"/>
      <c r="AOU640" s="263"/>
    </row>
    <row r="641" spans="1:1087" s="264" customFormat="1">
      <c r="A641" s="332"/>
      <c r="B641" s="328"/>
      <c r="C641" s="292"/>
      <c r="D641" s="292"/>
      <c r="E641" s="292"/>
      <c r="F641" s="333"/>
      <c r="G641" s="334"/>
      <c r="H641" s="334"/>
      <c r="I641" s="335"/>
      <c r="J641" s="292"/>
      <c r="K641" s="336"/>
      <c r="L641" s="292"/>
      <c r="N641" s="263"/>
      <c r="O641" s="263"/>
      <c r="P641" s="263"/>
      <c r="Q641" s="263"/>
      <c r="R641" s="263"/>
      <c r="S641" s="263"/>
      <c r="T641" s="263"/>
      <c r="U641" s="263"/>
      <c r="V641" s="263"/>
      <c r="W641" s="263"/>
      <c r="X641" s="263"/>
      <c r="Y641" s="263"/>
      <c r="Z641" s="263"/>
      <c r="AA641" s="263"/>
      <c r="AB641" s="263"/>
      <c r="AC641" s="263"/>
      <c r="AD641" s="263"/>
      <c r="AE641" s="263"/>
      <c r="AF641" s="263"/>
      <c r="AG641" s="263"/>
      <c r="AH641" s="263"/>
      <c r="AI641" s="263"/>
      <c r="AJ641" s="263"/>
      <c r="AK641" s="263"/>
      <c r="AL641" s="263"/>
      <c r="AM641" s="263"/>
      <c r="AN641" s="263"/>
      <c r="AO641" s="263"/>
      <c r="AP641" s="263"/>
      <c r="AQ641" s="263"/>
      <c r="AR641" s="263"/>
      <c r="AS641" s="263"/>
      <c r="AT641" s="263"/>
      <c r="AU641" s="263"/>
      <c r="AV641" s="263"/>
      <c r="AW641" s="263"/>
      <c r="AX641" s="263"/>
      <c r="AY641" s="263"/>
      <c r="AZ641" s="263"/>
      <c r="BA641" s="263"/>
      <c r="BB641" s="263"/>
      <c r="BC641" s="263"/>
      <c r="BD641" s="263"/>
      <c r="BE641" s="263"/>
      <c r="BF641" s="263"/>
      <c r="BG641" s="263"/>
      <c r="BH641" s="263"/>
      <c r="BI641" s="263"/>
      <c r="BJ641" s="263"/>
      <c r="BK641" s="263"/>
      <c r="BL641" s="263"/>
      <c r="BM641" s="263"/>
      <c r="BN641" s="263"/>
      <c r="BO641" s="263"/>
      <c r="BP641" s="263"/>
      <c r="BQ641" s="263"/>
      <c r="BR641" s="263"/>
      <c r="BS641" s="263"/>
      <c r="BT641" s="263"/>
      <c r="BU641" s="263"/>
      <c r="BV641" s="263"/>
      <c r="BW641" s="263"/>
      <c r="BX641" s="263"/>
      <c r="BY641" s="263"/>
      <c r="BZ641" s="263"/>
      <c r="CA641" s="263"/>
      <c r="CB641" s="263"/>
      <c r="CC641" s="263"/>
      <c r="CD641" s="263"/>
      <c r="CE641" s="263"/>
      <c r="CF641" s="263"/>
      <c r="CG641" s="263"/>
      <c r="CH641" s="263"/>
      <c r="CI641" s="263"/>
      <c r="CJ641" s="263"/>
      <c r="CK641" s="263"/>
      <c r="CL641" s="263"/>
      <c r="CM641" s="263"/>
      <c r="CN641" s="263"/>
      <c r="CO641" s="263"/>
      <c r="CP641" s="263"/>
      <c r="CQ641" s="263"/>
      <c r="CR641" s="263"/>
      <c r="CS641" s="263"/>
      <c r="CT641" s="263"/>
      <c r="CU641" s="263"/>
      <c r="CV641" s="263"/>
      <c r="CW641" s="263"/>
      <c r="CX641" s="263"/>
      <c r="CY641" s="263"/>
      <c r="CZ641" s="263"/>
      <c r="DA641" s="263"/>
      <c r="DB641" s="263"/>
      <c r="DC641" s="263"/>
      <c r="DD641" s="263"/>
      <c r="DE641" s="263"/>
      <c r="DF641" s="263"/>
      <c r="DG641" s="263"/>
      <c r="DH641" s="263"/>
      <c r="DI641" s="263"/>
      <c r="DJ641" s="263"/>
      <c r="DK641" s="263"/>
      <c r="DL641" s="263"/>
      <c r="DM641" s="263"/>
      <c r="DN641" s="263"/>
      <c r="DO641" s="263"/>
      <c r="DP641" s="263"/>
      <c r="DQ641" s="263"/>
      <c r="DR641" s="263"/>
      <c r="DS641" s="263"/>
      <c r="DT641" s="263"/>
      <c r="DU641" s="263"/>
      <c r="DV641" s="263"/>
      <c r="DW641" s="263"/>
      <c r="DX641" s="263"/>
      <c r="DY641" s="263"/>
      <c r="DZ641" s="263"/>
      <c r="EA641" s="263"/>
      <c r="EB641" s="263"/>
      <c r="EC641" s="263"/>
      <c r="ED641" s="263"/>
      <c r="EE641" s="263"/>
      <c r="EF641" s="263"/>
      <c r="EG641" s="263"/>
      <c r="EH641" s="263"/>
      <c r="EI641" s="263"/>
      <c r="EJ641" s="263"/>
      <c r="EK641" s="263"/>
      <c r="EL641" s="263"/>
      <c r="EM641" s="263"/>
      <c r="EN641" s="263"/>
      <c r="EO641" s="263"/>
      <c r="EP641" s="263"/>
      <c r="EQ641" s="263"/>
      <c r="ER641" s="263"/>
      <c r="ES641" s="263"/>
      <c r="ET641" s="263"/>
      <c r="EU641" s="263"/>
      <c r="EV641" s="263"/>
      <c r="EW641" s="263"/>
      <c r="EX641" s="263"/>
      <c r="EY641" s="263"/>
      <c r="EZ641" s="263"/>
      <c r="FA641" s="263"/>
      <c r="FB641" s="263"/>
      <c r="FC641" s="263"/>
      <c r="FD641" s="263"/>
      <c r="FE641" s="263"/>
      <c r="FF641" s="263"/>
      <c r="FG641" s="263"/>
      <c r="FH641" s="263"/>
      <c r="FI641" s="263"/>
      <c r="FJ641" s="263"/>
      <c r="FK641" s="263"/>
      <c r="FL641" s="263"/>
      <c r="FM641" s="263"/>
      <c r="FN641" s="263"/>
      <c r="FO641" s="263"/>
      <c r="FP641" s="263"/>
      <c r="FQ641" s="263"/>
      <c r="FR641" s="263"/>
      <c r="FS641" s="263"/>
      <c r="FT641" s="263"/>
      <c r="FU641" s="263"/>
      <c r="FV641" s="263"/>
      <c r="FW641" s="263"/>
      <c r="FX641" s="263"/>
      <c r="FY641" s="263"/>
      <c r="FZ641" s="263"/>
      <c r="GA641" s="263"/>
      <c r="GB641" s="263"/>
      <c r="GC641" s="263"/>
      <c r="GD641" s="263"/>
      <c r="GE641" s="263"/>
      <c r="GF641" s="263"/>
      <c r="GG641" s="263"/>
      <c r="GH641" s="263"/>
      <c r="GI641" s="263"/>
      <c r="GJ641" s="263"/>
      <c r="GK641" s="263"/>
      <c r="GL641" s="263"/>
      <c r="GM641" s="263"/>
      <c r="GN641" s="263"/>
      <c r="GO641" s="263"/>
      <c r="GP641" s="263"/>
      <c r="GQ641" s="263"/>
      <c r="GR641" s="263"/>
      <c r="GS641" s="263"/>
      <c r="GT641" s="263"/>
      <c r="GU641" s="263"/>
      <c r="GV641" s="263"/>
      <c r="GW641" s="263"/>
      <c r="GX641" s="263"/>
      <c r="GY641" s="263"/>
      <c r="GZ641" s="263"/>
      <c r="HA641" s="263"/>
      <c r="HB641" s="263"/>
      <c r="HC641" s="263"/>
      <c r="HD641" s="263"/>
      <c r="HE641" s="263"/>
      <c r="HF641" s="263"/>
      <c r="HG641" s="263"/>
      <c r="HH641" s="263"/>
      <c r="HI641" s="263"/>
      <c r="HJ641" s="263"/>
      <c r="HK641" s="263"/>
      <c r="HL641" s="263"/>
      <c r="HM641" s="263"/>
      <c r="HN641" s="263"/>
      <c r="HO641" s="263"/>
      <c r="HP641" s="263"/>
      <c r="HQ641" s="263"/>
      <c r="HR641" s="263"/>
      <c r="HS641" s="263"/>
      <c r="HT641" s="263"/>
      <c r="HU641" s="263"/>
      <c r="HV641" s="263"/>
      <c r="HW641" s="263"/>
      <c r="HX641" s="263"/>
      <c r="HY641" s="263"/>
      <c r="HZ641" s="263"/>
      <c r="IA641" s="263"/>
      <c r="IB641" s="263"/>
      <c r="IC641" s="263"/>
      <c r="ID641" s="263"/>
      <c r="IE641" s="263"/>
      <c r="IF641" s="263"/>
      <c r="IG641" s="263"/>
      <c r="IH641" s="263"/>
      <c r="II641" s="263"/>
      <c r="IJ641" s="263"/>
      <c r="IK641" s="263"/>
      <c r="IL641" s="263"/>
      <c r="IM641" s="263"/>
      <c r="IN641" s="263"/>
      <c r="IO641" s="263"/>
      <c r="IP641" s="263"/>
      <c r="IQ641" s="263"/>
      <c r="IR641" s="263"/>
      <c r="IS641" s="263"/>
      <c r="IT641" s="263"/>
      <c r="IU641" s="263"/>
      <c r="IV641" s="263"/>
      <c r="IW641" s="263"/>
      <c r="IX641" s="263"/>
      <c r="IY641" s="263"/>
      <c r="IZ641" s="263"/>
      <c r="JA641" s="263"/>
      <c r="JB641" s="263"/>
      <c r="JC641" s="263"/>
      <c r="JD641" s="263"/>
      <c r="JE641" s="263"/>
      <c r="JF641" s="263"/>
      <c r="JG641" s="263"/>
      <c r="JH641" s="263"/>
      <c r="JI641" s="263"/>
      <c r="JJ641" s="263"/>
      <c r="JK641" s="263"/>
      <c r="JL641" s="263"/>
      <c r="JM641" s="263"/>
      <c r="JN641" s="263"/>
      <c r="JO641" s="263"/>
      <c r="JP641" s="263"/>
      <c r="JQ641" s="263"/>
      <c r="JR641" s="263"/>
      <c r="JS641" s="263"/>
      <c r="JT641" s="263"/>
      <c r="JU641" s="263"/>
      <c r="JV641" s="263"/>
      <c r="JW641" s="263"/>
      <c r="JX641" s="263"/>
      <c r="JY641" s="263"/>
      <c r="JZ641" s="263"/>
      <c r="KA641" s="263"/>
      <c r="KB641" s="263"/>
      <c r="KC641" s="263"/>
      <c r="KD641" s="263"/>
      <c r="KE641" s="263"/>
      <c r="KF641" s="263"/>
      <c r="KG641" s="263"/>
      <c r="KH641" s="263"/>
      <c r="KI641" s="263"/>
      <c r="KJ641" s="263"/>
      <c r="KK641" s="263"/>
      <c r="KL641" s="263"/>
      <c r="KM641" s="263"/>
      <c r="KN641" s="263"/>
      <c r="KO641" s="263"/>
      <c r="KP641" s="263"/>
      <c r="KQ641" s="263"/>
      <c r="KR641" s="263"/>
      <c r="KS641" s="263"/>
      <c r="KT641" s="263"/>
      <c r="KU641" s="263"/>
      <c r="KV641" s="263"/>
      <c r="KW641" s="263"/>
      <c r="KX641" s="263"/>
      <c r="KY641" s="263"/>
      <c r="KZ641" s="263"/>
      <c r="LA641" s="263"/>
      <c r="LB641" s="263"/>
      <c r="LC641" s="263"/>
      <c r="LD641" s="263"/>
      <c r="LE641" s="263"/>
      <c r="LF641" s="263"/>
      <c r="LG641" s="263"/>
      <c r="LH641" s="263"/>
      <c r="LI641" s="263"/>
      <c r="LJ641" s="263"/>
      <c r="LK641" s="263"/>
      <c r="LL641" s="263"/>
      <c r="LM641" s="263"/>
      <c r="LN641" s="263"/>
      <c r="LO641" s="263"/>
      <c r="LP641" s="263"/>
      <c r="LQ641" s="263"/>
      <c r="LR641" s="263"/>
      <c r="LS641" s="263"/>
      <c r="LT641" s="263"/>
      <c r="LU641" s="263"/>
      <c r="LV641" s="263"/>
      <c r="LW641" s="263"/>
      <c r="LX641" s="263"/>
      <c r="LY641" s="263"/>
      <c r="LZ641" s="263"/>
      <c r="MA641" s="263"/>
      <c r="MB641" s="263"/>
      <c r="MC641" s="263"/>
      <c r="MD641" s="263"/>
      <c r="ME641" s="263"/>
      <c r="MF641" s="263"/>
      <c r="MG641" s="263"/>
      <c r="MH641" s="263"/>
      <c r="MI641" s="263"/>
      <c r="MJ641" s="263"/>
      <c r="MK641" s="263"/>
      <c r="ML641" s="263"/>
      <c r="MM641" s="263"/>
      <c r="MN641" s="263"/>
      <c r="MO641" s="263"/>
      <c r="MP641" s="263"/>
      <c r="MQ641" s="263"/>
      <c r="MR641" s="263"/>
      <c r="MS641" s="263"/>
      <c r="MT641" s="263"/>
      <c r="MU641" s="263"/>
      <c r="MV641" s="263"/>
      <c r="MW641" s="263"/>
      <c r="MX641" s="263"/>
      <c r="MY641" s="263"/>
      <c r="MZ641" s="263"/>
      <c r="NA641" s="263"/>
      <c r="NB641" s="263"/>
      <c r="NC641" s="263"/>
      <c r="ND641" s="263"/>
      <c r="NE641" s="263"/>
      <c r="NF641" s="263"/>
      <c r="NG641" s="263"/>
      <c r="NH641" s="263"/>
      <c r="NI641" s="263"/>
      <c r="NJ641" s="263"/>
      <c r="NK641" s="263"/>
      <c r="NL641" s="263"/>
      <c r="NM641" s="263"/>
      <c r="NN641" s="263"/>
      <c r="NO641" s="263"/>
      <c r="NP641" s="263"/>
      <c r="NQ641" s="263"/>
      <c r="NR641" s="263"/>
      <c r="NS641" s="263"/>
      <c r="NT641" s="263"/>
      <c r="NU641" s="263"/>
      <c r="NV641" s="263"/>
      <c r="NW641" s="263"/>
      <c r="NX641" s="263"/>
      <c r="NY641" s="263"/>
      <c r="NZ641" s="263"/>
      <c r="OA641" s="263"/>
      <c r="OB641" s="263"/>
      <c r="OC641" s="263"/>
      <c r="OD641" s="263"/>
      <c r="OE641" s="263"/>
      <c r="OF641" s="263"/>
      <c r="OG641" s="263"/>
      <c r="OH641" s="263"/>
      <c r="OI641" s="263"/>
      <c r="OJ641" s="263"/>
      <c r="OK641" s="263"/>
      <c r="OL641" s="263"/>
      <c r="OM641" s="263"/>
      <c r="ON641" s="263"/>
      <c r="OO641" s="263"/>
      <c r="OP641" s="263"/>
      <c r="OQ641" s="263"/>
      <c r="OR641" s="263"/>
      <c r="OS641" s="263"/>
      <c r="OT641" s="263"/>
      <c r="OU641" s="263"/>
      <c r="OV641" s="263"/>
      <c r="OW641" s="263"/>
      <c r="OX641" s="263"/>
      <c r="OY641" s="263"/>
      <c r="OZ641" s="263"/>
      <c r="PA641" s="263"/>
      <c r="PB641" s="263"/>
      <c r="PC641" s="263"/>
      <c r="PD641" s="263"/>
      <c r="PE641" s="263"/>
      <c r="PF641" s="263"/>
      <c r="PG641" s="263"/>
      <c r="PH641" s="263"/>
      <c r="PI641" s="263"/>
      <c r="PJ641" s="263"/>
      <c r="PK641" s="263"/>
      <c r="PL641" s="263"/>
      <c r="PM641" s="263"/>
      <c r="PN641" s="263"/>
      <c r="PO641" s="263"/>
      <c r="PP641" s="263"/>
      <c r="PQ641" s="263"/>
      <c r="PR641" s="263"/>
      <c r="PS641" s="263"/>
      <c r="PT641" s="263"/>
      <c r="PU641" s="263"/>
      <c r="PV641" s="263"/>
      <c r="PW641" s="263"/>
      <c r="PX641" s="263"/>
      <c r="PY641" s="263"/>
      <c r="PZ641" s="263"/>
      <c r="QA641" s="263"/>
      <c r="QB641" s="263"/>
      <c r="QC641" s="263"/>
      <c r="QD641" s="263"/>
      <c r="QE641" s="263"/>
      <c r="QF641" s="263"/>
      <c r="QG641" s="263"/>
      <c r="QH641" s="263"/>
      <c r="QI641" s="263"/>
      <c r="QJ641" s="263"/>
      <c r="QK641" s="263"/>
      <c r="QL641" s="263"/>
      <c r="QM641" s="263"/>
      <c r="QN641" s="263"/>
      <c r="QO641" s="263"/>
      <c r="QP641" s="263"/>
      <c r="QQ641" s="263"/>
      <c r="QR641" s="263"/>
      <c r="QS641" s="263"/>
      <c r="QT641" s="263"/>
      <c r="QU641" s="263"/>
      <c r="QV641" s="263"/>
      <c r="QW641" s="263"/>
      <c r="QX641" s="263"/>
      <c r="QY641" s="263"/>
      <c r="QZ641" s="263"/>
      <c r="RA641" s="263"/>
      <c r="RB641" s="263"/>
      <c r="RC641" s="263"/>
      <c r="RD641" s="263"/>
      <c r="RE641" s="263"/>
      <c r="RF641" s="263"/>
      <c r="RG641" s="263"/>
      <c r="RH641" s="263"/>
      <c r="RI641" s="263"/>
      <c r="RJ641" s="263"/>
      <c r="RK641" s="263"/>
      <c r="RL641" s="263"/>
      <c r="RM641" s="263"/>
      <c r="RN641" s="263"/>
      <c r="RO641" s="263"/>
      <c r="RP641" s="263"/>
      <c r="RQ641" s="263"/>
      <c r="RR641" s="263"/>
      <c r="RS641" s="263"/>
      <c r="RT641" s="263"/>
      <c r="RU641" s="263"/>
      <c r="RV641" s="263"/>
      <c r="RW641" s="263"/>
      <c r="RX641" s="263"/>
      <c r="RY641" s="263"/>
      <c r="RZ641" s="263"/>
      <c r="SA641" s="263"/>
      <c r="SB641" s="263"/>
      <c r="SC641" s="263"/>
      <c r="SD641" s="263"/>
      <c r="SE641" s="263"/>
      <c r="SF641" s="263"/>
      <c r="SG641" s="263"/>
      <c r="SH641" s="263"/>
      <c r="SI641" s="263"/>
      <c r="SJ641" s="263"/>
      <c r="SK641" s="263"/>
      <c r="SL641" s="263"/>
      <c r="SM641" s="263"/>
      <c r="SN641" s="263"/>
      <c r="SO641" s="263"/>
      <c r="SP641" s="263"/>
      <c r="SQ641" s="263"/>
      <c r="SR641" s="263"/>
      <c r="SS641" s="263"/>
      <c r="ST641" s="263"/>
      <c r="SU641" s="263"/>
      <c r="SV641" s="263"/>
      <c r="SW641" s="263"/>
      <c r="SX641" s="263"/>
      <c r="SY641" s="263"/>
      <c r="SZ641" s="263"/>
      <c r="TA641" s="263"/>
      <c r="TB641" s="263"/>
      <c r="TC641" s="263"/>
      <c r="TD641" s="263"/>
      <c r="TE641" s="263"/>
      <c r="TF641" s="263"/>
      <c r="TG641" s="263"/>
      <c r="TH641" s="263"/>
      <c r="TI641" s="263"/>
      <c r="TJ641" s="263"/>
      <c r="TK641" s="263"/>
      <c r="TL641" s="263"/>
      <c r="TM641" s="263"/>
      <c r="TN641" s="263"/>
      <c r="TO641" s="263"/>
      <c r="TP641" s="263"/>
      <c r="TQ641" s="263"/>
      <c r="TR641" s="263"/>
      <c r="TS641" s="263"/>
      <c r="TT641" s="263"/>
      <c r="TU641" s="263"/>
      <c r="TV641" s="263"/>
      <c r="TW641" s="263"/>
      <c r="TX641" s="263"/>
      <c r="TY641" s="263"/>
      <c r="TZ641" s="263"/>
      <c r="UA641" s="263"/>
      <c r="UB641" s="263"/>
      <c r="UC641" s="263"/>
      <c r="UD641" s="263"/>
      <c r="UE641" s="263"/>
      <c r="UF641" s="263"/>
      <c r="UG641" s="263"/>
      <c r="UH641" s="263"/>
      <c r="UI641" s="263"/>
      <c r="UJ641" s="263"/>
      <c r="UK641" s="263"/>
      <c r="UL641" s="263"/>
      <c r="UM641" s="263"/>
      <c r="UN641" s="263"/>
      <c r="UO641" s="263"/>
      <c r="UP641" s="263"/>
      <c r="UQ641" s="263"/>
      <c r="UR641" s="263"/>
      <c r="US641" s="263"/>
      <c r="UT641" s="263"/>
      <c r="UU641" s="263"/>
      <c r="UV641" s="263"/>
      <c r="UW641" s="263"/>
      <c r="UX641" s="263"/>
      <c r="UY641" s="263"/>
      <c r="UZ641" s="263"/>
      <c r="VA641" s="263"/>
      <c r="VB641" s="263"/>
      <c r="VC641" s="263"/>
      <c r="VD641" s="263"/>
      <c r="VE641" s="263"/>
      <c r="VF641" s="263"/>
      <c r="VG641" s="263"/>
      <c r="VH641" s="263"/>
      <c r="VI641" s="263"/>
      <c r="VJ641" s="263"/>
      <c r="VK641" s="263"/>
      <c r="VL641" s="263"/>
      <c r="VM641" s="263"/>
      <c r="VN641" s="263"/>
      <c r="VO641" s="263"/>
      <c r="VP641" s="263"/>
      <c r="VQ641" s="263"/>
      <c r="VR641" s="263"/>
      <c r="VS641" s="263"/>
      <c r="VT641" s="263"/>
      <c r="VU641" s="263"/>
      <c r="VV641" s="263"/>
      <c r="VW641" s="263"/>
      <c r="VX641" s="263"/>
      <c r="VY641" s="263"/>
      <c r="VZ641" s="263"/>
      <c r="WA641" s="263"/>
      <c r="WB641" s="263"/>
      <c r="WC641" s="263"/>
      <c r="WD641" s="263"/>
      <c r="WE641" s="263"/>
      <c r="WF641" s="263"/>
      <c r="WG641" s="263"/>
      <c r="WH641" s="263"/>
      <c r="WI641" s="263"/>
      <c r="WJ641" s="263"/>
      <c r="WK641" s="263"/>
      <c r="WL641" s="263"/>
      <c r="WM641" s="263"/>
      <c r="WN641" s="263"/>
      <c r="WO641" s="263"/>
      <c r="WP641" s="263"/>
      <c r="WQ641" s="263"/>
      <c r="WR641" s="263"/>
      <c r="WS641" s="263"/>
      <c r="WT641" s="263"/>
      <c r="WU641" s="263"/>
      <c r="WV641" s="263"/>
      <c r="WW641" s="263"/>
      <c r="WX641" s="263"/>
      <c r="WY641" s="263"/>
      <c r="WZ641" s="263"/>
      <c r="XA641" s="263"/>
      <c r="XB641" s="263"/>
      <c r="XC641" s="263"/>
      <c r="XD641" s="263"/>
      <c r="XE641" s="263"/>
      <c r="XF641" s="263"/>
      <c r="XG641" s="263"/>
      <c r="XH641" s="263"/>
      <c r="XI641" s="263"/>
      <c r="XJ641" s="263"/>
      <c r="XK641" s="263"/>
      <c r="XL641" s="263"/>
      <c r="XM641" s="263"/>
      <c r="XN641" s="263"/>
      <c r="XO641" s="263"/>
      <c r="XP641" s="263"/>
      <c r="XQ641" s="263"/>
      <c r="XR641" s="263"/>
      <c r="XS641" s="263"/>
      <c r="XT641" s="263"/>
      <c r="XU641" s="263"/>
      <c r="XV641" s="263"/>
      <c r="XW641" s="263"/>
      <c r="XX641" s="263"/>
      <c r="XY641" s="263"/>
      <c r="XZ641" s="263"/>
      <c r="YA641" s="263"/>
      <c r="YB641" s="263"/>
      <c r="YC641" s="263"/>
      <c r="YD641" s="263"/>
      <c r="YE641" s="263"/>
      <c r="YF641" s="263"/>
      <c r="YG641" s="263"/>
      <c r="YH641" s="263"/>
      <c r="YI641" s="263"/>
      <c r="YJ641" s="263"/>
      <c r="YK641" s="263"/>
      <c r="YL641" s="263"/>
      <c r="YM641" s="263"/>
      <c r="YN641" s="263"/>
      <c r="YO641" s="263"/>
      <c r="YP641" s="263"/>
      <c r="YQ641" s="263"/>
      <c r="YR641" s="263"/>
      <c r="YS641" s="263"/>
      <c r="YT641" s="263"/>
      <c r="YU641" s="263"/>
      <c r="YV641" s="263"/>
      <c r="YW641" s="263"/>
      <c r="YX641" s="263"/>
      <c r="YY641" s="263"/>
      <c r="YZ641" s="263"/>
      <c r="ZA641" s="263"/>
      <c r="ZB641" s="263"/>
      <c r="ZC641" s="263"/>
      <c r="ZD641" s="263"/>
      <c r="ZE641" s="263"/>
      <c r="ZF641" s="263"/>
      <c r="ZG641" s="263"/>
      <c r="ZH641" s="263"/>
      <c r="ZI641" s="263"/>
      <c r="ZJ641" s="263"/>
      <c r="ZK641" s="263"/>
      <c r="ZL641" s="263"/>
      <c r="ZM641" s="263"/>
      <c r="ZN641" s="263"/>
      <c r="ZO641" s="263"/>
      <c r="ZP641" s="263"/>
      <c r="ZQ641" s="263"/>
      <c r="ZR641" s="263"/>
      <c r="ZS641" s="263"/>
      <c r="ZT641" s="263"/>
      <c r="ZU641" s="263"/>
      <c r="ZV641" s="263"/>
      <c r="ZW641" s="263"/>
      <c r="ZX641" s="263"/>
      <c r="ZY641" s="263"/>
      <c r="ZZ641" s="263"/>
      <c r="AAA641" s="263"/>
      <c r="AAB641" s="263"/>
      <c r="AAC641" s="263"/>
      <c r="AAD641" s="263"/>
      <c r="AAE641" s="263"/>
      <c r="AAF641" s="263"/>
      <c r="AAG641" s="263"/>
      <c r="AAH641" s="263"/>
      <c r="AAI641" s="263"/>
      <c r="AAJ641" s="263"/>
      <c r="AAK641" s="263"/>
      <c r="AAL641" s="263"/>
      <c r="AAM641" s="263"/>
      <c r="AAN641" s="263"/>
      <c r="AAO641" s="263"/>
      <c r="AAP641" s="263"/>
      <c r="AAQ641" s="263"/>
      <c r="AAR641" s="263"/>
      <c r="AAS641" s="263"/>
      <c r="AAT641" s="263"/>
      <c r="AAU641" s="263"/>
      <c r="AAV641" s="263"/>
      <c r="AAW641" s="263"/>
      <c r="AAX641" s="263"/>
      <c r="AAY641" s="263"/>
      <c r="AAZ641" s="263"/>
      <c r="ABA641" s="263"/>
      <c r="ABB641" s="263"/>
      <c r="ABC641" s="263"/>
      <c r="ABD641" s="263"/>
      <c r="ABE641" s="263"/>
      <c r="ABF641" s="263"/>
      <c r="ABG641" s="263"/>
      <c r="ABH641" s="263"/>
      <c r="ABI641" s="263"/>
      <c r="ABJ641" s="263"/>
      <c r="ABK641" s="263"/>
      <c r="ABL641" s="263"/>
      <c r="ABM641" s="263"/>
      <c r="ABN641" s="263"/>
      <c r="ABO641" s="263"/>
      <c r="ABP641" s="263"/>
      <c r="ABQ641" s="263"/>
      <c r="ABR641" s="263"/>
      <c r="ABS641" s="263"/>
      <c r="ABT641" s="263"/>
      <c r="ABU641" s="263"/>
      <c r="ABV641" s="263"/>
      <c r="ABW641" s="263"/>
      <c r="ABX641" s="263"/>
      <c r="ABY641" s="263"/>
      <c r="ABZ641" s="263"/>
      <c r="ACA641" s="263"/>
      <c r="ACB641" s="263"/>
      <c r="ACC641" s="263"/>
      <c r="ACD641" s="263"/>
      <c r="ACE641" s="263"/>
      <c r="ACF641" s="263"/>
      <c r="ACG641" s="263"/>
      <c r="ACH641" s="263"/>
      <c r="ACI641" s="263"/>
      <c r="ACJ641" s="263"/>
      <c r="ACK641" s="263"/>
      <c r="ACL641" s="263"/>
      <c r="ACM641" s="263"/>
      <c r="ACN641" s="263"/>
      <c r="ACO641" s="263"/>
      <c r="ACP641" s="263"/>
      <c r="ACQ641" s="263"/>
      <c r="ACR641" s="263"/>
      <c r="ACS641" s="263"/>
      <c r="ACT641" s="263"/>
      <c r="ACU641" s="263"/>
      <c r="ACV641" s="263"/>
      <c r="ACW641" s="263"/>
      <c r="ACX641" s="263"/>
      <c r="ACY641" s="263"/>
      <c r="ACZ641" s="263"/>
      <c r="ADA641" s="263"/>
      <c r="ADB641" s="263"/>
      <c r="ADC641" s="263"/>
      <c r="ADD641" s="263"/>
      <c r="ADE641" s="263"/>
      <c r="ADF641" s="263"/>
      <c r="ADG641" s="263"/>
      <c r="ADH641" s="263"/>
      <c r="ADI641" s="263"/>
      <c r="ADJ641" s="263"/>
      <c r="ADK641" s="263"/>
      <c r="ADL641" s="263"/>
      <c r="ADM641" s="263"/>
      <c r="ADN641" s="263"/>
      <c r="ADO641" s="263"/>
      <c r="ADP641" s="263"/>
      <c r="ADQ641" s="263"/>
      <c r="ADR641" s="263"/>
      <c r="ADS641" s="263"/>
      <c r="ADT641" s="263"/>
      <c r="ADU641" s="263"/>
      <c r="ADV641" s="263"/>
      <c r="ADW641" s="263"/>
      <c r="ADX641" s="263"/>
      <c r="ADY641" s="263"/>
      <c r="ADZ641" s="263"/>
      <c r="AEA641" s="263"/>
      <c r="AEB641" s="263"/>
      <c r="AEC641" s="263"/>
      <c r="AED641" s="263"/>
      <c r="AEE641" s="263"/>
      <c r="AEF641" s="263"/>
      <c r="AEG641" s="263"/>
      <c r="AEH641" s="263"/>
      <c r="AEI641" s="263"/>
      <c r="AEJ641" s="263"/>
      <c r="AEK641" s="263"/>
      <c r="AEL641" s="263"/>
      <c r="AEM641" s="263"/>
      <c r="AEN641" s="263"/>
      <c r="AEO641" s="263"/>
      <c r="AEP641" s="263"/>
      <c r="AEQ641" s="263"/>
      <c r="AER641" s="263"/>
      <c r="AES641" s="263"/>
      <c r="AET641" s="263"/>
      <c r="AEU641" s="263"/>
      <c r="AEV641" s="263"/>
      <c r="AEW641" s="263"/>
      <c r="AEX641" s="263"/>
      <c r="AEY641" s="263"/>
      <c r="AEZ641" s="263"/>
      <c r="AFA641" s="263"/>
      <c r="AFB641" s="263"/>
      <c r="AFC641" s="263"/>
      <c r="AFD641" s="263"/>
      <c r="AFE641" s="263"/>
      <c r="AFF641" s="263"/>
      <c r="AFG641" s="263"/>
      <c r="AFH641" s="263"/>
      <c r="AFI641" s="263"/>
      <c r="AFJ641" s="263"/>
      <c r="AFK641" s="263"/>
      <c r="AFL641" s="263"/>
      <c r="AFM641" s="263"/>
      <c r="AFN641" s="263"/>
      <c r="AFO641" s="263"/>
      <c r="AFP641" s="263"/>
      <c r="AFQ641" s="263"/>
      <c r="AFR641" s="263"/>
      <c r="AFS641" s="263"/>
      <c r="AFT641" s="263"/>
      <c r="AFU641" s="263"/>
      <c r="AFV641" s="263"/>
      <c r="AFW641" s="263"/>
      <c r="AFX641" s="263"/>
      <c r="AFY641" s="263"/>
      <c r="AFZ641" s="263"/>
      <c r="AGA641" s="263"/>
      <c r="AGB641" s="263"/>
      <c r="AGC641" s="263"/>
      <c r="AGD641" s="263"/>
      <c r="AGE641" s="263"/>
      <c r="AGF641" s="263"/>
      <c r="AGG641" s="263"/>
      <c r="AGH641" s="263"/>
      <c r="AGI641" s="263"/>
      <c r="AGJ641" s="263"/>
      <c r="AGK641" s="263"/>
      <c r="AGL641" s="263"/>
      <c r="AGM641" s="263"/>
      <c r="AGN641" s="263"/>
      <c r="AGO641" s="263"/>
      <c r="AGP641" s="263"/>
      <c r="AGQ641" s="263"/>
      <c r="AGR641" s="263"/>
      <c r="AGS641" s="263"/>
      <c r="AGT641" s="263"/>
      <c r="AGU641" s="263"/>
      <c r="AGV641" s="263"/>
      <c r="AGW641" s="263"/>
      <c r="AGX641" s="263"/>
      <c r="AGY641" s="263"/>
      <c r="AGZ641" s="263"/>
      <c r="AHA641" s="263"/>
      <c r="AHB641" s="263"/>
      <c r="AHC641" s="263"/>
      <c r="AHD641" s="263"/>
      <c r="AHE641" s="263"/>
      <c r="AHF641" s="263"/>
      <c r="AHG641" s="263"/>
      <c r="AHH641" s="263"/>
      <c r="AHI641" s="263"/>
      <c r="AHJ641" s="263"/>
      <c r="AHK641" s="263"/>
      <c r="AHL641" s="263"/>
      <c r="AHM641" s="263"/>
      <c r="AHN641" s="263"/>
      <c r="AHO641" s="263"/>
      <c r="AHP641" s="263"/>
      <c r="AHQ641" s="263"/>
      <c r="AHR641" s="263"/>
      <c r="AHS641" s="263"/>
      <c r="AHT641" s="263"/>
      <c r="AHU641" s="263"/>
      <c r="AHV641" s="263"/>
      <c r="AHW641" s="263"/>
      <c r="AHX641" s="263"/>
      <c r="AHY641" s="263"/>
      <c r="AHZ641" s="263"/>
      <c r="AIA641" s="263"/>
      <c r="AIB641" s="263"/>
      <c r="AIC641" s="263"/>
      <c r="AID641" s="263"/>
      <c r="AIE641" s="263"/>
      <c r="AIF641" s="263"/>
      <c r="AIG641" s="263"/>
      <c r="AIH641" s="263"/>
      <c r="AII641" s="263"/>
      <c r="AIJ641" s="263"/>
      <c r="AIK641" s="263"/>
      <c r="AIL641" s="263"/>
      <c r="AIM641" s="263"/>
      <c r="AIN641" s="263"/>
      <c r="AIO641" s="263"/>
      <c r="AIP641" s="263"/>
      <c r="AIQ641" s="263"/>
      <c r="AIR641" s="263"/>
      <c r="AIS641" s="263"/>
      <c r="AIT641" s="263"/>
      <c r="AIU641" s="263"/>
      <c r="AIV641" s="263"/>
      <c r="AIW641" s="263"/>
      <c r="AIX641" s="263"/>
      <c r="AIY641" s="263"/>
      <c r="AIZ641" s="263"/>
      <c r="AJA641" s="263"/>
      <c r="AJB641" s="263"/>
      <c r="AJC641" s="263"/>
      <c r="AJD641" s="263"/>
      <c r="AJE641" s="263"/>
      <c r="AJF641" s="263"/>
      <c r="AJG641" s="263"/>
      <c r="AJH641" s="263"/>
      <c r="AJI641" s="263"/>
      <c r="AJJ641" s="263"/>
      <c r="AJK641" s="263"/>
      <c r="AJL641" s="263"/>
      <c r="AJM641" s="263"/>
      <c r="AJN641" s="263"/>
      <c r="AJO641" s="263"/>
      <c r="AJP641" s="263"/>
      <c r="AJQ641" s="263"/>
      <c r="AJR641" s="263"/>
      <c r="AJS641" s="263"/>
      <c r="AJT641" s="263"/>
      <c r="AJU641" s="263"/>
      <c r="AJV641" s="263"/>
      <c r="AJW641" s="263"/>
      <c r="AJX641" s="263"/>
      <c r="AJY641" s="263"/>
      <c r="AJZ641" s="263"/>
      <c r="AKA641" s="263"/>
      <c r="AKB641" s="263"/>
      <c r="AKC641" s="263"/>
      <c r="AKD641" s="263"/>
      <c r="AKE641" s="263"/>
      <c r="AKF641" s="263"/>
      <c r="AKG641" s="263"/>
      <c r="AKH641" s="263"/>
      <c r="AKI641" s="263"/>
      <c r="AKJ641" s="263"/>
      <c r="AKK641" s="263"/>
      <c r="AKL641" s="263"/>
      <c r="AKM641" s="263"/>
      <c r="AKN641" s="263"/>
      <c r="AKO641" s="263"/>
      <c r="AKP641" s="263"/>
      <c r="AKQ641" s="263"/>
      <c r="AKR641" s="263"/>
      <c r="AKS641" s="263"/>
      <c r="AKT641" s="263"/>
      <c r="AKU641" s="263"/>
      <c r="AKV641" s="263"/>
      <c r="AKW641" s="263"/>
      <c r="AKX641" s="263"/>
      <c r="AKY641" s="263"/>
      <c r="AKZ641" s="263"/>
      <c r="ALA641" s="263"/>
      <c r="ALB641" s="263"/>
      <c r="ALC641" s="263"/>
      <c r="ALD641" s="263"/>
      <c r="ALE641" s="263"/>
      <c r="ALF641" s="263"/>
      <c r="ALG641" s="263"/>
      <c r="ALH641" s="263"/>
      <c r="ALI641" s="263"/>
      <c r="ALJ641" s="263"/>
      <c r="ALK641" s="263"/>
      <c r="ALL641" s="263"/>
      <c r="ALM641" s="263"/>
      <c r="ALN641" s="263"/>
      <c r="ALO641" s="263"/>
      <c r="ALP641" s="263"/>
      <c r="ALQ641" s="263"/>
      <c r="ALR641" s="263"/>
      <c r="ALS641" s="263"/>
      <c r="ALT641" s="263"/>
      <c r="ALU641" s="263"/>
      <c r="ALV641" s="263"/>
      <c r="ALW641" s="263"/>
      <c r="ALX641" s="263"/>
      <c r="ALY641" s="263"/>
      <c r="ALZ641" s="263"/>
      <c r="AMA641" s="263"/>
      <c r="AMB641" s="263"/>
      <c r="AMC641" s="263"/>
      <c r="AMD641" s="263"/>
      <c r="AME641" s="263"/>
      <c r="AMF641" s="263"/>
      <c r="AMG641" s="263"/>
      <c r="AMH641" s="263"/>
      <c r="AMI641" s="263"/>
      <c r="AMJ641" s="263"/>
      <c r="AMK641" s="263"/>
      <c r="AML641" s="263"/>
      <c r="AMM641" s="263"/>
      <c r="AMN641" s="263"/>
      <c r="AMO641" s="263"/>
      <c r="AMP641" s="263"/>
      <c r="AMQ641" s="263"/>
      <c r="AMR641" s="263"/>
      <c r="AMS641" s="263"/>
      <c r="AMT641" s="263"/>
      <c r="AMU641" s="263"/>
      <c r="AMV641" s="263"/>
      <c r="AMW641" s="263"/>
      <c r="AMX641" s="263"/>
      <c r="AMY641" s="263"/>
      <c r="AMZ641" s="263"/>
      <c r="ANA641" s="263"/>
      <c r="ANB641" s="263"/>
      <c r="ANC641" s="263"/>
      <c r="AND641" s="263"/>
      <c r="ANE641" s="263"/>
      <c r="ANF641" s="263"/>
      <c r="ANG641" s="263"/>
      <c r="ANH641" s="263"/>
      <c r="ANI641" s="263"/>
      <c r="ANJ641" s="263"/>
      <c r="ANK641" s="263"/>
      <c r="ANL641" s="263"/>
      <c r="ANM641" s="263"/>
      <c r="ANN641" s="263"/>
      <c r="ANO641" s="263"/>
      <c r="ANP641" s="263"/>
      <c r="ANQ641" s="263"/>
      <c r="ANR641" s="263"/>
      <c r="ANS641" s="263"/>
      <c r="ANT641" s="263"/>
      <c r="ANU641" s="263"/>
      <c r="ANV641" s="263"/>
      <c r="ANW641" s="263"/>
      <c r="ANX641" s="263"/>
      <c r="ANY641" s="263"/>
      <c r="ANZ641" s="263"/>
      <c r="AOA641" s="263"/>
      <c r="AOB641" s="263"/>
      <c r="AOC641" s="263"/>
      <c r="AOD641" s="263"/>
      <c r="AOE641" s="263"/>
      <c r="AOF641" s="263"/>
      <c r="AOG641" s="263"/>
      <c r="AOH641" s="263"/>
      <c r="AOI641" s="263"/>
      <c r="AOJ641" s="263"/>
      <c r="AOK641" s="263"/>
      <c r="AOL641" s="263"/>
      <c r="AOM641" s="263"/>
      <c r="AON641" s="263"/>
      <c r="AOO641" s="263"/>
      <c r="AOP641" s="263"/>
      <c r="AOQ641" s="263"/>
      <c r="AOR641" s="263"/>
      <c r="AOS641" s="263"/>
      <c r="AOT641" s="263"/>
      <c r="AOU641" s="263"/>
    </row>
    <row r="642" spans="1:1087" s="264" customFormat="1">
      <c r="A642" s="332"/>
      <c r="B642" s="328"/>
      <c r="C642" s="292"/>
      <c r="D642" s="292"/>
      <c r="E642" s="292"/>
      <c r="F642" s="333"/>
      <c r="G642" s="334"/>
      <c r="H642" s="334"/>
      <c r="I642" s="335"/>
      <c r="J642" s="292"/>
      <c r="K642" s="336"/>
      <c r="L642" s="292"/>
      <c r="N642" s="263"/>
      <c r="O642" s="263"/>
      <c r="P642" s="263"/>
      <c r="Q642" s="263"/>
      <c r="R642" s="263"/>
      <c r="S642" s="263"/>
      <c r="T642" s="263"/>
      <c r="U642" s="263"/>
      <c r="V642" s="263"/>
      <c r="W642" s="263"/>
      <c r="X642" s="263"/>
      <c r="Y642" s="263"/>
      <c r="Z642" s="263"/>
      <c r="AA642" s="263"/>
      <c r="AB642" s="263"/>
      <c r="AC642" s="263"/>
      <c r="AD642" s="263"/>
      <c r="AE642" s="263"/>
      <c r="AF642" s="263"/>
      <c r="AG642" s="263"/>
      <c r="AH642" s="263"/>
      <c r="AI642" s="263"/>
      <c r="AJ642" s="263"/>
      <c r="AK642" s="263"/>
      <c r="AL642" s="263"/>
      <c r="AM642" s="263"/>
      <c r="AN642" s="263"/>
      <c r="AO642" s="263"/>
      <c r="AP642" s="263"/>
      <c r="AQ642" s="263"/>
      <c r="AR642" s="263"/>
      <c r="AS642" s="263"/>
      <c r="AT642" s="263"/>
      <c r="AU642" s="263"/>
      <c r="AV642" s="263"/>
      <c r="AW642" s="263"/>
      <c r="AX642" s="263"/>
      <c r="AY642" s="263"/>
      <c r="AZ642" s="263"/>
      <c r="BA642" s="263"/>
      <c r="BB642" s="263"/>
      <c r="BC642" s="263"/>
      <c r="BD642" s="263"/>
      <c r="BE642" s="263"/>
      <c r="BF642" s="263"/>
      <c r="BG642" s="263"/>
      <c r="BH642" s="263"/>
      <c r="BI642" s="263"/>
      <c r="BJ642" s="263"/>
      <c r="BK642" s="263"/>
      <c r="BL642" s="263"/>
      <c r="BM642" s="263"/>
      <c r="BN642" s="263"/>
      <c r="BO642" s="263"/>
      <c r="BP642" s="263"/>
      <c r="BQ642" s="263"/>
      <c r="BR642" s="263"/>
      <c r="BS642" s="263"/>
      <c r="BT642" s="263"/>
      <c r="BU642" s="263"/>
      <c r="BV642" s="263"/>
      <c r="BW642" s="263"/>
      <c r="BX642" s="263"/>
      <c r="BY642" s="263"/>
      <c r="BZ642" s="263"/>
      <c r="CA642" s="263"/>
      <c r="CB642" s="263"/>
      <c r="CC642" s="263"/>
      <c r="CD642" s="263"/>
      <c r="CE642" s="263"/>
      <c r="CF642" s="263"/>
      <c r="CG642" s="263"/>
      <c r="CH642" s="263"/>
      <c r="CI642" s="263"/>
      <c r="CJ642" s="263"/>
      <c r="CK642" s="263"/>
      <c r="CL642" s="263"/>
      <c r="CM642" s="263"/>
      <c r="CN642" s="263"/>
      <c r="CO642" s="263"/>
      <c r="CP642" s="263"/>
      <c r="CQ642" s="263"/>
      <c r="CR642" s="263"/>
      <c r="CS642" s="263"/>
      <c r="CT642" s="263"/>
      <c r="CU642" s="263"/>
      <c r="CV642" s="263"/>
      <c r="CW642" s="263"/>
      <c r="CX642" s="263"/>
      <c r="CY642" s="263"/>
      <c r="CZ642" s="263"/>
      <c r="DA642" s="263"/>
      <c r="DB642" s="263"/>
      <c r="DC642" s="263"/>
      <c r="DD642" s="263"/>
      <c r="DE642" s="263"/>
      <c r="DF642" s="263"/>
      <c r="DG642" s="263"/>
      <c r="DH642" s="263"/>
      <c r="DI642" s="263"/>
      <c r="DJ642" s="263"/>
      <c r="DK642" s="263"/>
      <c r="DL642" s="263"/>
      <c r="DM642" s="263"/>
      <c r="DN642" s="263"/>
      <c r="DO642" s="263"/>
      <c r="DP642" s="263"/>
      <c r="DQ642" s="263"/>
      <c r="DR642" s="263"/>
      <c r="DS642" s="263"/>
      <c r="DT642" s="263"/>
      <c r="DU642" s="263"/>
      <c r="DV642" s="263"/>
      <c r="DW642" s="263"/>
      <c r="DX642" s="263"/>
      <c r="DY642" s="263"/>
      <c r="DZ642" s="263"/>
      <c r="EA642" s="263"/>
      <c r="EB642" s="263"/>
      <c r="EC642" s="263"/>
      <c r="ED642" s="263"/>
      <c r="EE642" s="263"/>
      <c r="EF642" s="263"/>
      <c r="EG642" s="263"/>
      <c r="EH642" s="263"/>
      <c r="EI642" s="263"/>
      <c r="EJ642" s="263"/>
      <c r="EK642" s="263"/>
      <c r="EL642" s="263"/>
      <c r="EM642" s="263"/>
      <c r="EN642" s="263"/>
      <c r="EO642" s="263"/>
      <c r="EP642" s="263"/>
      <c r="EQ642" s="263"/>
      <c r="ER642" s="263"/>
      <c r="ES642" s="263"/>
      <c r="ET642" s="263"/>
      <c r="EU642" s="263"/>
      <c r="EV642" s="263"/>
      <c r="EW642" s="263"/>
      <c r="EX642" s="263"/>
      <c r="EY642" s="263"/>
      <c r="EZ642" s="263"/>
      <c r="FA642" s="263"/>
      <c r="FB642" s="263"/>
      <c r="FC642" s="263"/>
      <c r="FD642" s="263"/>
      <c r="FE642" s="263"/>
      <c r="FF642" s="263"/>
      <c r="FG642" s="263"/>
      <c r="FH642" s="263"/>
      <c r="FI642" s="263"/>
      <c r="FJ642" s="263"/>
      <c r="FK642" s="263"/>
      <c r="FL642" s="263"/>
      <c r="FM642" s="263"/>
      <c r="FN642" s="263"/>
      <c r="FO642" s="263"/>
      <c r="FP642" s="263"/>
      <c r="FQ642" s="263"/>
      <c r="FR642" s="263"/>
      <c r="FS642" s="263"/>
      <c r="FT642" s="263"/>
      <c r="FU642" s="263"/>
      <c r="FV642" s="263"/>
      <c r="FW642" s="263"/>
      <c r="FX642" s="263"/>
      <c r="FY642" s="263"/>
      <c r="FZ642" s="263"/>
      <c r="GA642" s="263"/>
      <c r="GB642" s="263"/>
      <c r="GC642" s="263"/>
      <c r="GD642" s="263"/>
      <c r="GE642" s="263"/>
      <c r="GF642" s="263"/>
      <c r="GG642" s="263"/>
      <c r="GH642" s="263"/>
      <c r="GI642" s="263"/>
      <c r="GJ642" s="263"/>
      <c r="GK642" s="263"/>
      <c r="GL642" s="263"/>
      <c r="GM642" s="263"/>
      <c r="GN642" s="263"/>
      <c r="GO642" s="263"/>
      <c r="GP642" s="263"/>
      <c r="GQ642" s="263"/>
      <c r="GR642" s="263"/>
      <c r="GS642" s="263"/>
      <c r="GT642" s="263"/>
      <c r="GU642" s="263"/>
      <c r="GV642" s="263"/>
      <c r="GW642" s="263"/>
      <c r="GX642" s="263"/>
      <c r="GY642" s="263"/>
      <c r="GZ642" s="263"/>
      <c r="HA642" s="263"/>
      <c r="HB642" s="263"/>
      <c r="HC642" s="263"/>
      <c r="HD642" s="263"/>
      <c r="HE642" s="263"/>
      <c r="HF642" s="263"/>
      <c r="HG642" s="263"/>
      <c r="HH642" s="263"/>
      <c r="HI642" s="263"/>
      <c r="HJ642" s="263"/>
      <c r="HK642" s="263"/>
      <c r="HL642" s="263"/>
      <c r="HM642" s="263"/>
      <c r="HN642" s="263"/>
      <c r="HO642" s="263"/>
      <c r="HP642" s="263"/>
      <c r="HQ642" s="263"/>
      <c r="HR642" s="263"/>
      <c r="HS642" s="263"/>
      <c r="HT642" s="263"/>
      <c r="HU642" s="263"/>
      <c r="HV642" s="263"/>
      <c r="HW642" s="263"/>
      <c r="HX642" s="263"/>
      <c r="HY642" s="263"/>
      <c r="HZ642" s="263"/>
      <c r="IA642" s="263"/>
      <c r="IB642" s="263"/>
      <c r="IC642" s="263"/>
      <c r="ID642" s="263"/>
      <c r="IE642" s="263"/>
      <c r="IF642" s="263"/>
      <c r="IG642" s="263"/>
      <c r="IH642" s="263"/>
      <c r="II642" s="263"/>
      <c r="IJ642" s="263"/>
      <c r="IK642" s="263"/>
      <c r="IL642" s="263"/>
      <c r="IM642" s="263"/>
      <c r="IN642" s="263"/>
      <c r="IO642" s="263"/>
      <c r="IP642" s="263"/>
      <c r="IQ642" s="263"/>
      <c r="IR642" s="263"/>
      <c r="IS642" s="263"/>
      <c r="IT642" s="263"/>
      <c r="IU642" s="263"/>
      <c r="IV642" s="263"/>
      <c r="IW642" s="263"/>
      <c r="IX642" s="263"/>
      <c r="IY642" s="263"/>
      <c r="IZ642" s="263"/>
      <c r="JA642" s="263"/>
      <c r="JB642" s="263"/>
      <c r="JC642" s="263"/>
      <c r="JD642" s="263"/>
      <c r="JE642" s="263"/>
      <c r="JF642" s="263"/>
      <c r="JG642" s="263"/>
      <c r="JH642" s="263"/>
      <c r="JI642" s="263"/>
      <c r="JJ642" s="263"/>
      <c r="JK642" s="263"/>
      <c r="JL642" s="263"/>
      <c r="JM642" s="263"/>
      <c r="JN642" s="263"/>
      <c r="JO642" s="263"/>
      <c r="JP642" s="263"/>
      <c r="JQ642" s="263"/>
      <c r="JR642" s="263"/>
      <c r="JS642" s="263"/>
      <c r="JT642" s="263"/>
      <c r="JU642" s="263"/>
      <c r="JV642" s="263"/>
      <c r="JW642" s="263"/>
      <c r="JX642" s="263"/>
      <c r="JY642" s="263"/>
      <c r="JZ642" s="263"/>
      <c r="KA642" s="263"/>
      <c r="KB642" s="263"/>
      <c r="KC642" s="263"/>
      <c r="KD642" s="263"/>
      <c r="KE642" s="263"/>
      <c r="KF642" s="263"/>
      <c r="KG642" s="263"/>
      <c r="KH642" s="263"/>
      <c r="KI642" s="263"/>
      <c r="KJ642" s="263"/>
      <c r="KK642" s="263"/>
      <c r="KL642" s="263"/>
      <c r="KM642" s="263"/>
      <c r="KN642" s="263"/>
      <c r="KO642" s="263"/>
      <c r="KP642" s="263"/>
      <c r="KQ642" s="263"/>
      <c r="KR642" s="263"/>
      <c r="KS642" s="263"/>
      <c r="KT642" s="263"/>
      <c r="KU642" s="263"/>
      <c r="KV642" s="263"/>
      <c r="KW642" s="263"/>
      <c r="KX642" s="263"/>
      <c r="KY642" s="263"/>
      <c r="KZ642" s="263"/>
      <c r="LA642" s="263"/>
      <c r="LB642" s="263"/>
      <c r="LC642" s="263"/>
      <c r="LD642" s="263"/>
      <c r="LE642" s="263"/>
      <c r="LF642" s="263"/>
      <c r="LG642" s="263"/>
      <c r="LH642" s="263"/>
      <c r="LI642" s="263"/>
      <c r="LJ642" s="263"/>
      <c r="LK642" s="263"/>
      <c r="LL642" s="263"/>
      <c r="LM642" s="263"/>
      <c r="LN642" s="263"/>
      <c r="LO642" s="263"/>
      <c r="LP642" s="263"/>
      <c r="LQ642" s="263"/>
      <c r="LR642" s="263"/>
      <c r="LS642" s="263"/>
      <c r="LT642" s="263"/>
      <c r="LU642" s="263"/>
      <c r="LV642" s="263"/>
      <c r="LW642" s="263"/>
      <c r="LX642" s="263"/>
      <c r="LY642" s="263"/>
      <c r="LZ642" s="263"/>
      <c r="MA642" s="263"/>
      <c r="MB642" s="263"/>
      <c r="MC642" s="263"/>
      <c r="MD642" s="263"/>
      <c r="ME642" s="263"/>
      <c r="MF642" s="263"/>
      <c r="MG642" s="263"/>
      <c r="MH642" s="263"/>
      <c r="MI642" s="263"/>
      <c r="MJ642" s="263"/>
      <c r="MK642" s="263"/>
      <c r="ML642" s="263"/>
      <c r="MM642" s="263"/>
      <c r="MN642" s="263"/>
      <c r="MO642" s="263"/>
      <c r="MP642" s="263"/>
      <c r="MQ642" s="263"/>
      <c r="MR642" s="263"/>
      <c r="MS642" s="263"/>
      <c r="MT642" s="263"/>
      <c r="MU642" s="263"/>
      <c r="MV642" s="263"/>
      <c r="MW642" s="263"/>
      <c r="MX642" s="263"/>
      <c r="MY642" s="263"/>
      <c r="MZ642" s="263"/>
      <c r="NA642" s="263"/>
      <c r="NB642" s="263"/>
      <c r="NC642" s="263"/>
      <c r="ND642" s="263"/>
      <c r="NE642" s="263"/>
      <c r="NF642" s="263"/>
      <c r="NG642" s="263"/>
      <c r="NH642" s="263"/>
      <c r="NI642" s="263"/>
      <c r="NJ642" s="263"/>
      <c r="NK642" s="263"/>
      <c r="NL642" s="263"/>
      <c r="NM642" s="263"/>
      <c r="NN642" s="263"/>
      <c r="NO642" s="263"/>
      <c r="NP642" s="263"/>
      <c r="NQ642" s="263"/>
      <c r="NR642" s="263"/>
      <c r="NS642" s="263"/>
      <c r="NT642" s="263"/>
      <c r="NU642" s="263"/>
      <c r="NV642" s="263"/>
      <c r="NW642" s="263"/>
      <c r="NX642" s="263"/>
      <c r="NY642" s="263"/>
      <c r="NZ642" s="263"/>
      <c r="OA642" s="263"/>
      <c r="OB642" s="263"/>
      <c r="OC642" s="263"/>
      <c r="OD642" s="263"/>
      <c r="OE642" s="263"/>
      <c r="OF642" s="263"/>
      <c r="OG642" s="263"/>
      <c r="OH642" s="263"/>
      <c r="OI642" s="263"/>
      <c r="OJ642" s="263"/>
      <c r="OK642" s="263"/>
      <c r="OL642" s="263"/>
      <c r="OM642" s="263"/>
      <c r="ON642" s="263"/>
      <c r="OO642" s="263"/>
      <c r="OP642" s="263"/>
      <c r="OQ642" s="263"/>
      <c r="OR642" s="263"/>
      <c r="OS642" s="263"/>
      <c r="OT642" s="263"/>
      <c r="OU642" s="263"/>
      <c r="OV642" s="263"/>
      <c r="OW642" s="263"/>
      <c r="OX642" s="263"/>
      <c r="OY642" s="263"/>
      <c r="OZ642" s="263"/>
      <c r="PA642" s="263"/>
      <c r="PB642" s="263"/>
      <c r="PC642" s="263"/>
      <c r="PD642" s="263"/>
      <c r="PE642" s="263"/>
      <c r="PF642" s="263"/>
      <c r="PG642" s="263"/>
      <c r="PH642" s="263"/>
      <c r="PI642" s="263"/>
      <c r="PJ642" s="263"/>
      <c r="PK642" s="263"/>
      <c r="PL642" s="263"/>
      <c r="PM642" s="263"/>
      <c r="PN642" s="263"/>
      <c r="PO642" s="263"/>
      <c r="PP642" s="263"/>
      <c r="PQ642" s="263"/>
      <c r="PR642" s="263"/>
      <c r="PS642" s="263"/>
      <c r="PT642" s="263"/>
      <c r="PU642" s="263"/>
      <c r="PV642" s="263"/>
      <c r="PW642" s="263"/>
      <c r="PX642" s="263"/>
      <c r="PY642" s="263"/>
      <c r="PZ642" s="263"/>
      <c r="QA642" s="263"/>
      <c r="QB642" s="263"/>
      <c r="QC642" s="263"/>
      <c r="QD642" s="263"/>
      <c r="QE642" s="263"/>
      <c r="QF642" s="263"/>
      <c r="QG642" s="263"/>
      <c r="QH642" s="263"/>
      <c r="QI642" s="263"/>
      <c r="QJ642" s="263"/>
      <c r="QK642" s="263"/>
      <c r="QL642" s="263"/>
      <c r="QM642" s="263"/>
      <c r="QN642" s="263"/>
      <c r="QO642" s="263"/>
      <c r="QP642" s="263"/>
      <c r="QQ642" s="263"/>
      <c r="QR642" s="263"/>
      <c r="QS642" s="263"/>
      <c r="QT642" s="263"/>
      <c r="QU642" s="263"/>
      <c r="QV642" s="263"/>
      <c r="QW642" s="263"/>
      <c r="QX642" s="263"/>
      <c r="QY642" s="263"/>
      <c r="QZ642" s="263"/>
      <c r="RA642" s="263"/>
      <c r="RB642" s="263"/>
      <c r="RC642" s="263"/>
      <c r="RD642" s="263"/>
      <c r="RE642" s="263"/>
      <c r="RF642" s="263"/>
      <c r="RG642" s="263"/>
      <c r="RH642" s="263"/>
      <c r="RI642" s="263"/>
      <c r="RJ642" s="263"/>
      <c r="RK642" s="263"/>
      <c r="RL642" s="263"/>
      <c r="RM642" s="263"/>
      <c r="RN642" s="263"/>
      <c r="RO642" s="263"/>
      <c r="RP642" s="263"/>
      <c r="RQ642" s="263"/>
      <c r="RR642" s="263"/>
      <c r="RS642" s="263"/>
      <c r="RT642" s="263"/>
      <c r="RU642" s="263"/>
      <c r="RV642" s="263"/>
      <c r="RW642" s="263"/>
      <c r="RX642" s="263"/>
      <c r="RY642" s="263"/>
      <c r="RZ642" s="263"/>
      <c r="SA642" s="263"/>
      <c r="SB642" s="263"/>
      <c r="SC642" s="263"/>
      <c r="SD642" s="263"/>
      <c r="SE642" s="263"/>
      <c r="SF642" s="263"/>
      <c r="SG642" s="263"/>
      <c r="SH642" s="263"/>
      <c r="SI642" s="263"/>
      <c r="SJ642" s="263"/>
      <c r="SK642" s="263"/>
      <c r="SL642" s="263"/>
      <c r="SM642" s="263"/>
      <c r="SN642" s="263"/>
      <c r="SO642" s="263"/>
      <c r="SP642" s="263"/>
      <c r="SQ642" s="263"/>
      <c r="SR642" s="263"/>
      <c r="SS642" s="263"/>
      <c r="ST642" s="263"/>
      <c r="SU642" s="263"/>
      <c r="SV642" s="263"/>
      <c r="SW642" s="263"/>
      <c r="SX642" s="263"/>
      <c r="SY642" s="263"/>
      <c r="SZ642" s="263"/>
      <c r="TA642" s="263"/>
      <c r="TB642" s="263"/>
      <c r="TC642" s="263"/>
      <c r="TD642" s="263"/>
      <c r="TE642" s="263"/>
      <c r="TF642" s="263"/>
      <c r="TG642" s="263"/>
      <c r="TH642" s="263"/>
      <c r="TI642" s="263"/>
      <c r="TJ642" s="263"/>
      <c r="TK642" s="263"/>
      <c r="TL642" s="263"/>
      <c r="TM642" s="263"/>
      <c r="TN642" s="263"/>
      <c r="TO642" s="263"/>
      <c r="TP642" s="263"/>
      <c r="TQ642" s="263"/>
      <c r="TR642" s="263"/>
      <c r="TS642" s="263"/>
      <c r="TT642" s="263"/>
      <c r="TU642" s="263"/>
      <c r="TV642" s="263"/>
      <c r="TW642" s="263"/>
      <c r="TX642" s="263"/>
      <c r="TY642" s="263"/>
      <c r="TZ642" s="263"/>
      <c r="UA642" s="263"/>
      <c r="UB642" s="263"/>
      <c r="UC642" s="263"/>
      <c r="UD642" s="263"/>
      <c r="UE642" s="263"/>
      <c r="UF642" s="263"/>
      <c r="UG642" s="263"/>
      <c r="UH642" s="263"/>
      <c r="UI642" s="263"/>
      <c r="UJ642" s="263"/>
      <c r="UK642" s="263"/>
      <c r="UL642" s="263"/>
      <c r="UM642" s="263"/>
      <c r="UN642" s="263"/>
      <c r="UO642" s="263"/>
      <c r="UP642" s="263"/>
      <c r="UQ642" s="263"/>
      <c r="UR642" s="263"/>
      <c r="US642" s="263"/>
      <c r="UT642" s="263"/>
      <c r="UU642" s="263"/>
      <c r="UV642" s="263"/>
      <c r="UW642" s="263"/>
      <c r="UX642" s="263"/>
      <c r="UY642" s="263"/>
      <c r="UZ642" s="263"/>
      <c r="VA642" s="263"/>
      <c r="VB642" s="263"/>
      <c r="VC642" s="263"/>
      <c r="VD642" s="263"/>
      <c r="VE642" s="263"/>
      <c r="VF642" s="263"/>
      <c r="VG642" s="263"/>
      <c r="VH642" s="263"/>
      <c r="VI642" s="263"/>
      <c r="VJ642" s="263"/>
      <c r="VK642" s="263"/>
      <c r="VL642" s="263"/>
      <c r="VM642" s="263"/>
      <c r="VN642" s="263"/>
      <c r="VO642" s="263"/>
      <c r="VP642" s="263"/>
      <c r="VQ642" s="263"/>
      <c r="VR642" s="263"/>
      <c r="VS642" s="263"/>
      <c r="VT642" s="263"/>
      <c r="VU642" s="263"/>
      <c r="VV642" s="263"/>
      <c r="VW642" s="263"/>
      <c r="VX642" s="263"/>
      <c r="VY642" s="263"/>
      <c r="VZ642" s="263"/>
      <c r="WA642" s="263"/>
      <c r="WB642" s="263"/>
      <c r="WC642" s="263"/>
      <c r="WD642" s="263"/>
      <c r="WE642" s="263"/>
      <c r="WF642" s="263"/>
      <c r="WG642" s="263"/>
      <c r="WH642" s="263"/>
      <c r="WI642" s="263"/>
      <c r="WJ642" s="263"/>
      <c r="WK642" s="263"/>
      <c r="WL642" s="263"/>
      <c r="WM642" s="263"/>
      <c r="WN642" s="263"/>
      <c r="WO642" s="263"/>
      <c r="WP642" s="263"/>
      <c r="WQ642" s="263"/>
      <c r="WR642" s="263"/>
      <c r="WS642" s="263"/>
      <c r="WT642" s="263"/>
      <c r="WU642" s="263"/>
      <c r="WV642" s="263"/>
      <c r="WW642" s="263"/>
      <c r="WX642" s="263"/>
      <c r="WY642" s="263"/>
      <c r="WZ642" s="263"/>
      <c r="XA642" s="263"/>
      <c r="XB642" s="263"/>
      <c r="XC642" s="263"/>
      <c r="XD642" s="263"/>
      <c r="XE642" s="263"/>
      <c r="XF642" s="263"/>
      <c r="XG642" s="263"/>
      <c r="XH642" s="263"/>
      <c r="XI642" s="263"/>
      <c r="XJ642" s="263"/>
      <c r="XK642" s="263"/>
      <c r="XL642" s="263"/>
      <c r="XM642" s="263"/>
      <c r="XN642" s="263"/>
      <c r="XO642" s="263"/>
      <c r="XP642" s="263"/>
      <c r="XQ642" s="263"/>
      <c r="XR642" s="263"/>
      <c r="XS642" s="263"/>
      <c r="XT642" s="263"/>
      <c r="XU642" s="263"/>
      <c r="XV642" s="263"/>
      <c r="XW642" s="263"/>
      <c r="XX642" s="263"/>
      <c r="XY642" s="263"/>
      <c r="XZ642" s="263"/>
      <c r="YA642" s="263"/>
      <c r="YB642" s="263"/>
      <c r="YC642" s="263"/>
      <c r="YD642" s="263"/>
      <c r="YE642" s="263"/>
      <c r="YF642" s="263"/>
      <c r="YG642" s="263"/>
      <c r="YH642" s="263"/>
      <c r="YI642" s="263"/>
      <c r="YJ642" s="263"/>
      <c r="YK642" s="263"/>
      <c r="YL642" s="263"/>
      <c r="YM642" s="263"/>
      <c r="YN642" s="263"/>
      <c r="YO642" s="263"/>
      <c r="YP642" s="263"/>
      <c r="YQ642" s="263"/>
      <c r="YR642" s="263"/>
      <c r="YS642" s="263"/>
      <c r="YT642" s="263"/>
      <c r="YU642" s="263"/>
      <c r="YV642" s="263"/>
      <c r="YW642" s="263"/>
      <c r="YX642" s="263"/>
      <c r="YY642" s="263"/>
      <c r="YZ642" s="263"/>
      <c r="ZA642" s="263"/>
      <c r="ZB642" s="263"/>
      <c r="ZC642" s="263"/>
      <c r="ZD642" s="263"/>
      <c r="ZE642" s="263"/>
      <c r="ZF642" s="263"/>
      <c r="ZG642" s="263"/>
      <c r="ZH642" s="263"/>
      <c r="ZI642" s="263"/>
      <c r="ZJ642" s="263"/>
      <c r="ZK642" s="263"/>
      <c r="ZL642" s="263"/>
      <c r="ZM642" s="263"/>
      <c r="ZN642" s="263"/>
      <c r="ZO642" s="263"/>
      <c r="ZP642" s="263"/>
      <c r="ZQ642" s="263"/>
      <c r="ZR642" s="263"/>
      <c r="ZS642" s="263"/>
      <c r="ZT642" s="263"/>
      <c r="ZU642" s="263"/>
      <c r="ZV642" s="263"/>
      <c r="ZW642" s="263"/>
      <c r="ZX642" s="263"/>
      <c r="ZY642" s="263"/>
      <c r="ZZ642" s="263"/>
      <c r="AAA642" s="263"/>
      <c r="AAB642" s="263"/>
      <c r="AAC642" s="263"/>
      <c r="AAD642" s="263"/>
      <c r="AAE642" s="263"/>
      <c r="AAF642" s="263"/>
      <c r="AAG642" s="263"/>
      <c r="AAH642" s="263"/>
      <c r="AAI642" s="263"/>
      <c r="AAJ642" s="263"/>
      <c r="AAK642" s="263"/>
      <c r="AAL642" s="263"/>
      <c r="AAM642" s="263"/>
      <c r="AAN642" s="263"/>
      <c r="AAO642" s="263"/>
      <c r="AAP642" s="263"/>
      <c r="AAQ642" s="263"/>
      <c r="AAR642" s="263"/>
      <c r="AAS642" s="263"/>
      <c r="AAT642" s="263"/>
      <c r="AAU642" s="263"/>
      <c r="AAV642" s="263"/>
      <c r="AAW642" s="263"/>
      <c r="AAX642" s="263"/>
      <c r="AAY642" s="263"/>
      <c r="AAZ642" s="263"/>
      <c r="ABA642" s="263"/>
      <c r="ABB642" s="263"/>
      <c r="ABC642" s="263"/>
      <c r="ABD642" s="263"/>
      <c r="ABE642" s="263"/>
      <c r="ABF642" s="263"/>
      <c r="ABG642" s="263"/>
      <c r="ABH642" s="263"/>
      <c r="ABI642" s="263"/>
      <c r="ABJ642" s="263"/>
      <c r="ABK642" s="263"/>
      <c r="ABL642" s="263"/>
      <c r="ABM642" s="263"/>
      <c r="ABN642" s="263"/>
      <c r="ABO642" s="263"/>
      <c r="ABP642" s="263"/>
      <c r="ABQ642" s="263"/>
      <c r="ABR642" s="263"/>
      <c r="ABS642" s="263"/>
      <c r="ABT642" s="263"/>
      <c r="ABU642" s="263"/>
      <c r="ABV642" s="263"/>
      <c r="ABW642" s="263"/>
      <c r="ABX642" s="263"/>
      <c r="ABY642" s="263"/>
      <c r="ABZ642" s="263"/>
      <c r="ACA642" s="263"/>
      <c r="ACB642" s="263"/>
      <c r="ACC642" s="263"/>
      <c r="ACD642" s="263"/>
      <c r="ACE642" s="263"/>
      <c r="ACF642" s="263"/>
      <c r="ACG642" s="263"/>
      <c r="ACH642" s="263"/>
      <c r="ACI642" s="263"/>
      <c r="ACJ642" s="263"/>
      <c r="ACK642" s="263"/>
      <c r="ACL642" s="263"/>
      <c r="ACM642" s="263"/>
      <c r="ACN642" s="263"/>
      <c r="ACO642" s="263"/>
      <c r="ACP642" s="263"/>
      <c r="ACQ642" s="263"/>
      <c r="ACR642" s="263"/>
      <c r="ACS642" s="263"/>
      <c r="ACT642" s="263"/>
      <c r="ACU642" s="263"/>
      <c r="ACV642" s="263"/>
      <c r="ACW642" s="263"/>
      <c r="ACX642" s="263"/>
      <c r="ACY642" s="263"/>
      <c r="ACZ642" s="263"/>
      <c r="ADA642" s="263"/>
      <c r="ADB642" s="263"/>
      <c r="ADC642" s="263"/>
      <c r="ADD642" s="263"/>
      <c r="ADE642" s="263"/>
      <c r="ADF642" s="263"/>
      <c r="ADG642" s="263"/>
      <c r="ADH642" s="263"/>
      <c r="ADI642" s="263"/>
      <c r="ADJ642" s="263"/>
      <c r="ADK642" s="263"/>
      <c r="ADL642" s="263"/>
      <c r="ADM642" s="263"/>
      <c r="ADN642" s="263"/>
      <c r="ADO642" s="263"/>
      <c r="ADP642" s="263"/>
      <c r="ADQ642" s="263"/>
      <c r="ADR642" s="263"/>
      <c r="ADS642" s="263"/>
      <c r="ADT642" s="263"/>
      <c r="ADU642" s="263"/>
      <c r="ADV642" s="263"/>
      <c r="ADW642" s="263"/>
      <c r="ADX642" s="263"/>
      <c r="ADY642" s="263"/>
      <c r="ADZ642" s="263"/>
      <c r="AEA642" s="263"/>
      <c r="AEB642" s="263"/>
      <c r="AEC642" s="263"/>
      <c r="AED642" s="263"/>
      <c r="AEE642" s="263"/>
      <c r="AEF642" s="263"/>
      <c r="AEG642" s="263"/>
      <c r="AEH642" s="263"/>
      <c r="AEI642" s="263"/>
      <c r="AEJ642" s="263"/>
      <c r="AEK642" s="263"/>
      <c r="AEL642" s="263"/>
      <c r="AEM642" s="263"/>
      <c r="AEN642" s="263"/>
      <c r="AEO642" s="263"/>
      <c r="AEP642" s="263"/>
      <c r="AEQ642" s="263"/>
      <c r="AER642" s="263"/>
      <c r="AES642" s="263"/>
      <c r="AET642" s="263"/>
      <c r="AEU642" s="263"/>
      <c r="AEV642" s="263"/>
      <c r="AEW642" s="263"/>
      <c r="AEX642" s="263"/>
      <c r="AEY642" s="263"/>
      <c r="AEZ642" s="263"/>
      <c r="AFA642" s="263"/>
      <c r="AFB642" s="263"/>
      <c r="AFC642" s="263"/>
      <c r="AFD642" s="263"/>
      <c r="AFE642" s="263"/>
      <c r="AFF642" s="263"/>
      <c r="AFG642" s="263"/>
      <c r="AFH642" s="263"/>
      <c r="AFI642" s="263"/>
      <c r="AFJ642" s="263"/>
      <c r="AFK642" s="263"/>
      <c r="AFL642" s="263"/>
      <c r="AFM642" s="263"/>
      <c r="AFN642" s="263"/>
      <c r="AFO642" s="263"/>
      <c r="AFP642" s="263"/>
      <c r="AFQ642" s="263"/>
      <c r="AFR642" s="263"/>
      <c r="AFS642" s="263"/>
      <c r="AFT642" s="263"/>
      <c r="AFU642" s="263"/>
      <c r="AFV642" s="263"/>
      <c r="AFW642" s="263"/>
      <c r="AFX642" s="263"/>
      <c r="AFY642" s="263"/>
      <c r="AFZ642" s="263"/>
      <c r="AGA642" s="263"/>
      <c r="AGB642" s="263"/>
      <c r="AGC642" s="263"/>
      <c r="AGD642" s="263"/>
      <c r="AGE642" s="263"/>
      <c r="AGF642" s="263"/>
      <c r="AGG642" s="263"/>
      <c r="AGH642" s="263"/>
      <c r="AGI642" s="263"/>
      <c r="AGJ642" s="263"/>
      <c r="AGK642" s="263"/>
      <c r="AGL642" s="263"/>
      <c r="AGM642" s="263"/>
      <c r="AGN642" s="263"/>
      <c r="AGO642" s="263"/>
      <c r="AGP642" s="263"/>
      <c r="AGQ642" s="263"/>
      <c r="AGR642" s="263"/>
      <c r="AGS642" s="263"/>
      <c r="AGT642" s="263"/>
      <c r="AGU642" s="263"/>
      <c r="AGV642" s="263"/>
      <c r="AGW642" s="263"/>
      <c r="AGX642" s="263"/>
      <c r="AGY642" s="263"/>
      <c r="AGZ642" s="263"/>
      <c r="AHA642" s="263"/>
      <c r="AHB642" s="263"/>
      <c r="AHC642" s="263"/>
      <c r="AHD642" s="263"/>
      <c r="AHE642" s="263"/>
      <c r="AHF642" s="263"/>
      <c r="AHG642" s="263"/>
      <c r="AHH642" s="263"/>
      <c r="AHI642" s="263"/>
      <c r="AHJ642" s="263"/>
      <c r="AHK642" s="263"/>
      <c r="AHL642" s="263"/>
      <c r="AHM642" s="263"/>
      <c r="AHN642" s="263"/>
      <c r="AHO642" s="263"/>
      <c r="AHP642" s="263"/>
      <c r="AHQ642" s="263"/>
      <c r="AHR642" s="263"/>
      <c r="AHS642" s="263"/>
      <c r="AHT642" s="263"/>
      <c r="AHU642" s="263"/>
      <c r="AHV642" s="263"/>
      <c r="AHW642" s="263"/>
      <c r="AHX642" s="263"/>
      <c r="AHY642" s="263"/>
      <c r="AHZ642" s="263"/>
      <c r="AIA642" s="263"/>
      <c r="AIB642" s="263"/>
      <c r="AIC642" s="263"/>
      <c r="AID642" s="263"/>
      <c r="AIE642" s="263"/>
      <c r="AIF642" s="263"/>
      <c r="AIG642" s="263"/>
      <c r="AIH642" s="263"/>
      <c r="AII642" s="263"/>
      <c r="AIJ642" s="263"/>
      <c r="AIK642" s="263"/>
      <c r="AIL642" s="263"/>
      <c r="AIM642" s="263"/>
      <c r="AIN642" s="263"/>
      <c r="AIO642" s="263"/>
      <c r="AIP642" s="263"/>
      <c r="AIQ642" s="263"/>
      <c r="AIR642" s="263"/>
      <c r="AIS642" s="263"/>
      <c r="AIT642" s="263"/>
      <c r="AIU642" s="263"/>
      <c r="AIV642" s="263"/>
      <c r="AIW642" s="263"/>
      <c r="AIX642" s="263"/>
      <c r="AIY642" s="263"/>
      <c r="AIZ642" s="263"/>
      <c r="AJA642" s="263"/>
      <c r="AJB642" s="263"/>
      <c r="AJC642" s="263"/>
      <c r="AJD642" s="263"/>
      <c r="AJE642" s="263"/>
      <c r="AJF642" s="263"/>
      <c r="AJG642" s="263"/>
      <c r="AJH642" s="263"/>
      <c r="AJI642" s="263"/>
      <c r="AJJ642" s="263"/>
      <c r="AJK642" s="263"/>
      <c r="AJL642" s="263"/>
      <c r="AJM642" s="263"/>
      <c r="AJN642" s="263"/>
      <c r="AJO642" s="263"/>
      <c r="AJP642" s="263"/>
      <c r="AJQ642" s="263"/>
      <c r="AJR642" s="263"/>
      <c r="AJS642" s="263"/>
      <c r="AJT642" s="263"/>
      <c r="AJU642" s="263"/>
      <c r="AJV642" s="263"/>
      <c r="AJW642" s="263"/>
      <c r="AJX642" s="263"/>
      <c r="AJY642" s="263"/>
      <c r="AJZ642" s="263"/>
      <c r="AKA642" s="263"/>
      <c r="AKB642" s="263"/>
      <c r="AKC642" s="263"/>
      <c r="AKD642" s="263"/>
      <c r="AKE642" s="263"/>
      <c r="AKF642" s="263"/>
      <c r="AKG642" s="263"/>
      <c r="AKH642" s="263"/>
      <c r="AKI642" s="263"/>
      <c r="AKJ642" s="263"/>
      <c r="AKK642" s="263"/>
      <c r="AKL642" s="263"/>
      <c r="AKM642" s="263"/>
      <c r="AKN642" s="263"/>
      <c r="AKO642" s="263"/>
      <c r="AKP642" s="263"/>
      <c r="AKQ642" s="263"/>
      <c r="AKR642" s="263"/>
      <c r="AKS642" s="263"/>
      <c r="AKT642" s="263"/>
      <c r="AKU642" s="263"/>
      <c r="AKV642" s="263"/>
      <c r="AKW642" s="263"/>
      <c r="AKX642" s="263"/>
      <c r="AKY642" s="263"/>
      <c r="AKZ642" s="263"/>
      <c r="ALA642" s="263"/>
      <c r="ALB642" s="263"/>
      <c r="ALC642" s="263"/>
      <c r="ALD642" s="263"/>
      <c r="ALE642" s="263"/>
      <c r="ALF642" s="263"/>
      <c r="ALG642" s="263"/>
      <c r="ALH642" s="263"/>
      <c r="ALI642" s="263"/>
      <c r="ALJ642" s="263"/>
      <c r="ALK642" s="263"/>
      <c r="ALL642" s="263"/>
      <c r="ALM642" s="263"/>
      <c r="ALN642" s="263"/>
      <c r="ALO642" s="263"/>
      <c r="ALP642" s="263"/>
      <c r="ALQ642" s="263"/>
      <c r="ALR642" s="263"/>
      <c r="ALS642" s="263"/>
      <c r="ALT642" s="263"/>
      <c r="ALU642" s="263"/>
      <c r="ALV642" s="263"/>
      <c r="ALW642" s="263"/>
      <c r="ALX642" s="263"/>
      <c r="ALY642" s="263"/>
      <c r="ALZ642" s="263"/>
      <c r="AMA642" s="263"/>
      <c r="AMB642" s="263"/>
      <c r="AMC642" s="263"/>
      <c r="AMD642" s="263"/>
      <c r="AME642" s="263"/>
      <c r="AMF642" s="263"/>
      <c r="AMG642" s="263"/>
      <c r="AMH642" s="263"/>
      <c r="AMI642" s="263"/>
      <c r="AMJ642" s="263"/>
      <c r="AMK642" s="263"/>
      <c r="AML642" s="263"/>
      <c r="AMM642" s="263"/>
      <c r="AMN642" s="263"/>
      <c r="AMO642" s="263"/>
      <c r="AMP642" s="263"/>
      <c r="AMQ642" s="263"/>
      <c r="AMR642" s="263"/>
      <c r="AMS642" s="263"/>
      <c r="AMT642" s="263"/>
      <c r="AMU642" s="263"/>
      <c r="AMV642" s="263"/>
      <c r="AMW642" s="263"/>
      <c r="AMX642" s="263"/>
      <c r="AMY642" s="263"/>
      <c r="AMZ642" s="263"/>
      <c r="ANA642" s="263"/>
      <c r="ANB642" s="263"/>
      <c r="ANC642" s="263"/>
      <c r="AND642" s="263"/>
      <c r="ANE642" s="263"/>
      <c r="ANF642" s="263"/>
      <c r="ANG642" s="263"/>
      <c r="ANH642" s="263"/>
      <c r="ANI642" s="263"/>
      <c r="ANJ642" s="263"/>
      <c r="ANK642" s="263"/>
      <c r="ANL642" s="263"/>
      <c r="ANM642" s="263"/>
      <c r="ANN642" s="263"/>
      <c r="ANO642" s="263"/>
      <c r="ANP642" s="263"/>
      <c r="ANQ642" s="263"/>
      <c r="ANR642" s="263"/>
      <c r="ANS642" s="263"/>
      <c r="ANT642" s="263"/>
      <c r="ANU642" s="263"/>
      <c r="ANV642" s="263"/>
      <c r="ANW642" s="263"/>
      <c r="ANX642" s="263"/>
      <c r="ANY642" s="263"/>
      <c r="ANZ642" s="263"/>
      <c r="AOA642" s="263"/>
      <c r="AOB642" s="263"/>
      <c r="AOC642" s="263"/>
      <c r="AOD642" s="263"/>
      <c r="AOE642" s="263"/>
      <c r="AOF642" s="263"/>
      <c r="AOG642" s="263"/>
      <c r="AOH642" s="263"/>
      <c r="AOI642" s="263"/>
      <c r="AOJ642" s="263"/>
      <c r="AOK642" s="263"/>
      <c r="AOL642" s="263"/>
      <c r="AOM642" s="263"/>
      <c r="AON642" s="263"/>
      <c r="AOO642" s="263"/>
      <c r="AOP642" s="263"/>
      <c r="AOQ642" s="263"/>
      <c r="AOR642" s="263"/>
      <c r="AOS642" s="263"/>
      <c r="AOT642" s="263"/>
      <c r="AOU642" s="263"/>
    </row>
    <row r="643" spans="1:1087" s="264" customFormat="1">
      <c r="A643" s="332"/>
      <c r="B643" s="328"/>
      <c r="C643" s="292"/>
      <c r="D643" s="292"/>
      <c r="E643" s="292"/>
      <c r="F643" s="333"/>
      <c r="G643" s="334"/>
      <c r="H643" s="334"/>
      <c r="I643" s="335"/>
      <c r="J643" s="292"/>
      <c r="K643" s="336"/>
      <c r="L643" s="292"/>
      <c r="N643" s="263"/>
      <c r="O643" s="263"/>
      <c r="P643" s="263"/>
      <c r="Q643" s="263"/>
      <c r="R643" s="263"/>
      <c r="S643" s="263"/>
      <c r="T643" s="263"/>
      <c r="U643" s="263"/>
      <c r="V643" s="263"/>
      <c r="W643" s="263"/>
      <c r="X643" s="263"/>
      <c r="Y643" s="263"/>
      <c r="Z643" s="263"/>
      <c r="AA643" s="263"/>
      <c r="AB643" s="263"/>
      <c r="AC643" s="263"/>
      <c r="AD643" s="263"/>
      <c r="AE643" s="263"/>
      <c r="AF643" s="263"/>
      <c r="AG643" s="263"/>
      <c r="AH643" s="263"/>
      <c r="AI643" s="263"/>
      <c r="AJ643" s="263"/>
      <c r="AK643" s="263"/>
      <c r="AL643" s="263"/>
      <c r="AM643" s="263"/>
      <c r="AN643" s="263"/>
      <c r="AO643" s="263"/>
      <c r="AP643" s="263"/>
      <c r="AQ643" s="263"/>
      <c r="AR643" s="263"/>
      <c r="AS643" s="263"/>
      <c r="AT643" s="263"/>
      <c r="AU643" s="263"/>
      <c r="AV643" s="263"/>
      <c r="AW643" s="263"/>
      <c r="AX643" s="263"/>
      <c r="AY643" s="263"/>
      <c r="AZ643" s="263"/>
      <c r="BA643" s="263"/>
      <c r="BB643" s="263"/>
      <c r="BC643" s="263"/>
      <c r="BD643" s="263"/>
      <c r="BE643" s="263"/>
      <c r="BF643" s="263"/>
      <c r="BG643" s="263"/>
      <c r="BH643" s="263"/>
      <c r="BI643" s="263"/>
      <c r="BJ643" s="263"/>
      <c r="BK643" s="263"/>
      <c r="BL643" s="263"/>
      <c r="BM643" s="263"/>
      <c r="BN643" s="263"/>
      <c r="BO643" s="263"/>
      <c r="BP643" s="263"/>
      <c r="BQ643" s="263"/>
      <c r="BR643" s="263"/>
      <c r="BS643" s="263"/>
      <c r="BT643" s="263"/>
      <c r="BU643" s="263"/>
      <c r="BV643" s="263"/>
      <c r="BW643" s="263"/>
      <c r="BX643" s="263"/>
      <c r="BY643" s="263"/>
      <c r="BZ643" s="263"/>
      <c r="CA643" s="263"/>
      <c r="CB643" s="263"/>
      <c r="CC643" s="263"/>
      <c r="CD643" s="263"/>
      <c r="CE643" s="263"/>
      <c r="CF643" s="263"/>
      <c r="CG643" s="263"/>
      <c r="CH643" s="263"/>
      <c r="CI643" s="263"/>
      <c r="CJ643" s="263"/>
      <c r="CK643" s="263"/>
      <c r="CL643" s="263"/>
      <c r="CM643" s="263"/>
      <c r="CN643" s="263"/>
      <c r="CO643" s="263"/>
      <c r="CP643" s="263"/>
      <c r="CQ643" s="263"/>
      <c r="CR643" s="263"/>
      <c r="CS643" s="263"/>
      <c r="CT643" s="263"/>
      <c r="CU643" s="263"/>
      <c r="CV643" s="263"/>
      <c r="CW643" s="263"/>
      <c r="CX643" s="263"/>
      <c r="CY643" s="263"/>
      <c r="CZ643" s="263"/>
      <c r="DA643" s="263"/>
      <c r="DB643" s="263"/>
      <c r="DC643" s="263"/>
      <c r="DD643" s="263"/>
      <c r="DE643" s="263"/>
      <c r="DF643" s="263"/>
      <c r="DG643" s="263"/>
      <c r="DH643" s="263"/>
      <c r="DI643" s="263"/>
      <c r="DJ643" s="263"/>
      <c r="DK643" s="263"/>
      <c r="DL643" s="263"/>
      <c r="DM643" s="263"/>
      <c r="DN643" s="263"/>
      <c r="DO643" s="263"/>
      <c r="DP643" s="263"/>
      <c r="DQ643" s="263"/>
      <c r="DR643" s="263"/>
      <c r="DS643" s="263"/>
      <c r="DT643" s="263"/>
      <c r="DU643" s="263"/>
      <c r="DV643" s="263"/>
      <c r="DW643" s="263"/>
      <c r="DX643" s="263"/>
      <c r="DY643" s="263"/>
      <c r="DZ643" s="263"/>
      <c r="EA643" s="263"/>
      <c r="EB643" s="263"/>
      <c r="EC643" s="263"/>
      <c r="ED643" s="263"/>
      <c r="EE643" s="263"/>
      <c r="EF643" s="263"/>
      <c r="EG643" s="263"/>
      <c r="EH643" s="263"/>
      <c r="EI643" s="263"/>
      <c r="EJ643" s="263"/>
      <c r="EK643" s="263"/>
      <c r="EL643" s="263"/>
      <c r="EM643" s="263"/>
      <c r="EN643" s="263"/>
      <c r="EO643" s="263"/>
      <c r="EP643" s="263"/>
      <c r="EQ643" s="263"/>
      <c r="ER643" s="263"/>
      <c r="ES643" s="263"/>
      <c r="ET643" s="263"/>
      <c r="EU643" s="263"/>
      <c r="EV643" s="263"/>
      <c r="EW643" s="263"/>
      <c r="EX643" s="263"/>
      <c r="EY643" s="263"/>
      <c r="EZ643" s="263"/>
      <c r="FA643" s="263"/>
      <c r="FB643" s="263"/>
      <c r="FC643" s="263"/>
      <c r="FD643" s="263"/>
      <c r="FE643" s="263"/>
      <c r="FF643" s="263"/>
      <c r="FG643" s="263"/>
      <c r="FH643" s="263"/>
      <c r="FI643" s="263"/>
      <c r="FJ643" s="263"/>
      <c r="FK643" s="263"/>
      <c r="FL643" s="263"/>
      <c r="FM643" s="263"/>
      <c r="FN643" s="263"/>
      <c r="FO643" s="263"/>
      <c r="FP643" s="263"/>
      <c r="FQ643" s="263"/>
      <c r="FR643" s="263"/>
      <c r="FS643" s="263"/>
      <c r="FT643" s="263"/>
      <c r="FU643" s="263"/>
      <c r="FV643" s="263"/>
      <c r="FW643" s="263"/>
      <c r="FX643" s="263"/>
      <c r="FY643" s="263"/>
      <c r="FZ643" s="263"/>
      <c r="GA643" s="263"/>
      <c r="GB643" s="263"/>
      <c r="GC643" s="263"/>
      <c r="GD643" s="263"/>
      <c r="GE643" s="263"/>
      <c r="GF643" s="263"/>
      <c r="GG643" s="263"/>
      <c r="GH643" s="263"/>
      <c r="GI643" s="263"/>
      <c r="GJ643" s="263"/>
      <c r="GK643" s="263"/>
      <c r="GL643" s="263"/>
      <c r="GM643" s="263"/>
      <c r="GN643" s="263"/>
      <c r="GO643" s="263"/>
      <c r="GP643" s="263"/>
      <c r="GQ643" s="263"/>
      <c r="GR643" s="263"/>
      <c r="GS643" s="263"/>
      <c r="GT643" s="263"/>
      <c r="GU643" s="263"/>
      <c r="GV643" s="263"/>
      <c r="GW643" s="263"/>
      <c r="GX643" s="263"/>
      <c r="GY643" s="263"/>
      <c r="GZ643" s="263"/>
      <c r="HA643" s="263"/>
      <c r="HB643" s="263"/>
      <c r="HC643" s="263"/>
      <c r="HD643" s="263"/>
      <c r="HE643" s="263"/>
      <c r="HF643" s="263"/>
      <c r="HG643" s="263"/>
      <c r="HH643" s="263"/>
      <c r="HI643" s="263"/>
      <c r="HJ643" s="263"/>
      <c r="HK643" s="263"/>
      <c r="HL643" s="263"/>
      <c r="HM643" s="263"/>
      <c r="HN643" s="263"/>
      <c r="HO643" s="263"/>
      <c r="HP643" s="263"/>
      <c r="HQ643" s="263"/>
      <c r="HR643" s="263"/>
      <c r="HS643" s="263"/>
      <c r="HT643" s="263"/>
      <c r="HU643" s="263"/>
      <c r="HV643" s="263"/>
      <c r="HW643" s="263"/>
      <c r="HX643" s="263"/>
      <c r="HY643" s="263"/>
      <c r="HZ643" s="263"/>
      <c r="IA643" s="263"/>
      <c r="IB643" s="263"/>
      <c r="IC643" s="263"/>
      <c r="ID643" s="263"/>
      <c r="IE643" s="263"/>
      <c r="IF643" s="263"/>
      <c r="IG643" s="263"/>
      <c r="IH643" s="263"/>
      <c r="II643" s="263"/>
      <c r="IJ643" s="263"/>
      <c r="IK643" s="263"/>
      <c r="IL643" s="263"/>
      <c r="IM643" s="263"/>
      <c r="IN643" s="263"/>
      <c r="IO643" s="263"/>
      <c r="IP643" s="263"/>
      <c r="IQ643" s="263"/>
      <c r="IR643" s="263"/>
      <c r="IS643" s="263"/>
      <c r="IT643" s="263"/>
      <c r="IU643" s="263"/>
      <c r="IV643" s="263"/>
      <c r="IW643" s="263"/>
      <c r="IX643" s="263"/>
      <c r="IY643" s="263"/>
      <c r="IZ643" s="263"/>
      <c r="JA643" s="263"/>
      <c r="JB643" s="263"/>
      <c r="JC643" s="263"/>
      <c r="JD643" s="263"/>
      <c r="JE643" s="263"/>
      <c r="JF643" s="263"/>
      <c r="JG643" s="263"/>
      <c r="JH643" s="263"/>
      <c r="JI643" s="263"/>
      <c r="JJ643" s="263"/>
      <c r="JK643" s="263"/>
      <c r="JL643" s="263"/>
      <c r="JM643" s="263"/>
      <c r="JN643" s="263"/>
      <c r="JO643" s="263"/>
      <c r="JP643" s="263"/>
      <c r="JQ643" s="263"/>
      <c r="JR643" s="263"/>
      <c r="JS643" s="263"/>
      <c r="JT643" s="263"/>
      <c r="JU643" s="263"/>
      <c r="JV643" s="263"/>
      <c r="JW643" s="263"/>
      <c r="JX643" s="263"/>
      <c r="JY643" s="263"/>
      <c r="JZ643" s="263"/>
      <c r="KA643" s="263"/>
      <c r="KB643" s="263"/>
      <c r="KC643" s="263"/>
      <c r="KD643" s="263"/>
      <c r="KE643" s="263"/>
      <c r="KF643" s="263"/>
      <c r="KG643" s="263"/>
      <c r="KH643" s="263"/>
      <c r="KI643" s="263"/>
      <c r="KJ643" s="263"/>
      <c r="KK643" s="263"/>
      <c r="KL643" s="263"/>
      <c r="KM643" s="263"/>
      <c r="KN643" s="263"/>
      <c r="KO643" s="263"/>
      <c r="KP643" s="263"/>
      <c r="KQ643" s="263"/>
      <c r="KR643" s="263"/>
      <c r="KS643" s="263"/>
      <c r="KT643" s="263"/>
      <c r="KU643" s="263"/>
      <c r="KV643" s="263"/>
      <c r="KW643" s="263"/>
      <c r="KX643" s="263"/>
      <c r="KY643" s="263"/>
      <c r="KZ643" s="263"/>
      <c r="LA643" s="263"/>
      <c r="LB643" s="263"/>
      <c r="LC643" s="263"/>
      <c r="LD643" s="263"/>
      <c r="LE643" s="263"/>
      <c r="LF643" s="263"/>
      <c r="LG643" s="263"/>
      <c r="LH643" s="263"/>
      <c r="LI643" s="263"/>
      <c r="LJ643" s="263"/>
      <c r="LK643" s="263"/>
      <c r="LL643" s="263"/>
      <c r="LM643" s="263"/>
      <c r="LN643" s="263"/>
      <c r="LO643" s="263"/>
      <c r="LP643" s="263"/>
      <c r="LQ643" s="263"/>
      <c r="LR643" s="263"/>
      <c r="LS643" s="263"/>
      <c r="LT643" s="263"/>
      <c r="LU643" s="263"/>
      <c r="LV643" s="263"/>
      <c r="LW643" s="263"/>
      <c r="LX643" s="263"/>
      <c r="LY643" s="263"/>
      <c r="LZ643" s="263"/>
      <c r="MA643" s="263"/>
      <c r="MB643" s="263"/>
      <c r="MC643" s="263"/>
      <c r="MD643" s="263"/>
      <c r="ME643" s="263"/>
      <c r="MF643" s="263"/>
      <c r="MG643" s="263"/>
      <c r="MH643" s="263"/>
      <c r="MI643" s="263"/>
      <c r="MJ643" s="263"/>
      <c r="MK643" s="263"/>
      <c r="ML643" s="263"/>
      <c r="MM643" s="263"/>
      <c r="MN643" s="263"/>
      <c r="MO643" s="263"/>
      <c r="MP643" s="263"/>
      <c r="MQ643" s="263"/>
      <c r="MR643" s="263"/>
      <c r="MS643" s="263"/>
      <c r="MT643" s="263"/>
      <c r="MU643" s="263"/>
      <c r="MV643" s="263"/>
      <c r="MW643" s="263"/>
      <c r="MX643" s="263"/>
      <c r="MY643" s="263"/>
      <c r="MZ643" s="263"/>
      <c r="NA643" s="263"/>
      <c r="NB643" s="263"/>
      <c r="NC643" s="263"/>
      <c r="ND643" s="263"/>
      <c r="NE643" s="263"/>
      <c r="NF643" s="263"/>
      <c r="NG643" s="263"/>
      <c r="NH643" s="263"/>
      <c r="NI643" s="263"/>
      <c r="NJ643" s="263"/>
      <c r="NK643" s="263"/>
      <c r="NL643" s="263"/>
      <c r="NM643" s="263"/>
      <c r="NN643" s="263"/>
      <c r="NO643" s="263"/>
      <c r="NP643" s="263"/>
      <c r="NQ643" s="263"/>
      <c r="NR643" s="263"/>
      <c r="NS643" s="263"/>
      <c r="NT643" s="263"/>
      <c r="NU643" s="263"/>
      <c r="NV643" s="263"/>
      <c r="NW643" s="263"/>
      <c r="NX643" s="263"/>
      <c r="NY643" s="263"/>
      <c r="NZ643" s="263"/>
      <c r="OA643" s="263"/>
      <c r="OB643" s="263"/>
      <c r="OC643" s="263"/>
      <c r="OD643" s="263"/>
      <c r="OE643" s="263"/>
      <c r="OF643" s="263"/>
      <c r="OG643" s="263"/>
      <c r="OH643" s="263"/>
      <c r="OI643" s="263"/>
      <c r="OJ643" s="263"/>
      <c r="OK643" s="263"/>
      <c r="OL643" s="263"/>
      <c r="OM643" s="263"/>
      <c r="ON643" s="263"/>
      <c r="OO643" s="263"/>
      <c r="OP643" s="263"/>
      <c r="OQ643" s="263"/>
      <c r="OR643" s="263"/>
      <c r="OS643" s="263"/>
      <c r="OT643" s="263"/>
      <c r="OU643" s="263"/>
      <c r="OV643" s="263"/>
      <c r="OW643" s="263"/>
      <c r="OX643" s="263"/>
      <c r="OY643" s="263"/>
      <c r="OZ643" s="263"/>
      <c r="PA643" s="263"/>
      <c r="PB643" s="263"/>
      <c r="PC643" s="263"/>
      <c r="PD643" s="263"/>
      <c r="PE643" s="263"/>
      <c r="PF643" s="263"/>
      <c r="PG643" s="263"/>
      <c r="PH643" s="263"/>
      <c r="PI643" s="263"/>
      <c r="PJ643" s="263"/>
      <c r="PK643" s="263"/>
      <c r="PL643" s="263"/>
      <c r="PM643" s="263"/>
      <c r="PN643" s="263"/>
      <c r="PO643" s="263"/>
      <c r="PP643" s="263"/>
      <c r="PQ643" s="263"/>
      <c r="PR643" s="263"/>
      <c r="PS643" s="263"/>
      <c r="PT643" s="263"/>
      <c r="PU643" s="263"/>
      <c r="PV643" s="263"/>
      <c r="PW643" s="263"/>
      <c r="PX643" s="263"/>
      <c r="PY643" s="263"/>
      <c r="PZ643" s="263"/>
      <c r="QA643" s="263"/>
      <c r="QB643" s="263"/>
      <c r="QC643" s="263"/>
      <c r="QD643" s="263"/>
      <c r="QE643" s="263"/>
      <c r="QF643" s="263"/>
      <c r="QG643" s="263"/>
      <c r="QH643" s="263"/>
      <c r="QI643" s="263"/>
      <c r="QJ643" s="263"/>
      <c r="QK643" s="263"/>
      <c r="QL643" s="263"/>
      <c r="QM643" s="263"/>
      <c r="QN643" s="263"/>
      <c r="QO643" s="263"/>
      <c r="QP643" s="263"/>
      <c r="QQ643" s="263"/>
      <c r="QR643" s="263"/>
      <c r="QS643" s="263"/>
      <c r="QT643" s="263"/>
      <c r="QU643" s="263"/>
      <c r="QV643" s="263"/>
      <c r="QW643" s="263"/>
      <c r="QX643" s="263"/>
      <c r="QY643" s="263"/>
      <c r="QZ643" s="263"/>
      <c r="RA643" s="263"/>
      <c r="RB643" s="263"/>
      <c r="RC643" s="263"/>
      <c r="RD643" s="263"/>
      <c r="RE643" s="263"/>
      <c r="RF643" s="263"/>
      <c r="RG643" s="263"/>
      <c r="RH643" s="263"/>
      <c r="RI643" s="263"/>
      <c r="RJ643" s="263"/>
      <c r="RK643" s="263"/>
      <c r="RL643" s="263"/>
      <c r="RM643" s="263"/>
      <c r="RN643" s="263"/>
      <c r="RO643" s="263"/>
      <c r="RP643" s="263"/>
      <c r="RQ643" s="263"/>
      <c r="RR643" s="263"/>
      <c r="RS643" s="263"/>
      <c r="RT643" s="263"/>
      <c r="RU643" s="263"/>
      <c r="RV643" s="263"/>
      <c r="RW643" s="263"/>
      <c r="RX643" s="263"/>
      <c r="RY643" s="263"/>
      <c r="RZ643" s="263"/>
      <c r="SA643" s="263"/>
      <c r="SB643" s="263"/>
      <c r="SC643" s="263"/>
      <c r="SD643" s="263"/>
      <c r="SE643" s="263"/>
      <c r="SF643" s="263"/>
      <c r="SG643" s="263"/>
      <c r="SH643" s="263"/>
      <c r="SI643" s="263"/>
      <c r="SJ643" s="263"/>
      <c r="SK643" s="263"/>
      <c r="SL643" s="263"/>
      <c r="SM643" s="263"/>
      <c r="SN643" s="263"/>
      <c r="SO643" s="263"/>
      <c r="SP643" s="263"/>
      <c r="SQ643" s="263"/>
      <c r="SR643" s="263"/>
      <c r="SS643" s="263"/>
      <c r="ST643" s="263"/>
      <c r="SU643" s="263"/>
      <c r="SV643" s="263"/>
      <c r="SW643" s="263"/>
      <c r="SX643" s="263"/>
      <c r="SY643" s="263"/>
      <c r="SZ643" s="263"/>
      <c r="TA643" s="263"/>
      <c r="TB643" s="263"/>
      <c r="TC643" s="263"/>
      <c r="TD643" s="263"/>
      <c r="TE643" s="263"/>
      <c r="TF643" s="263"/>
      <c r="TG643" s="263"/>
      <c r="TH643" s="263"/>
      <c r="TI643" s="263"/>
      <c r="TJ643" s="263"/>
      <c r="TK643" s="263"/>
      <c r="TL643" s="263"/>
      <c r="TM643" s="263"/>
      <c r="TN643" s="263"/>
      <c r="TO643" s="263"/>
      <c r="TP643" s="263"/>
      <c r="TQ643" s="263"/>
      <c r="TR643" s="263"/>
      <c r="TS643" s="263"/>
      <c r="TT643" s="263"/>
      <c r="TU643" s="263"/>
      <c r="TV643" s="263"/>
      <c r="TW643" s="263"/>
      <c r="TX643" s="263"/>
      <c r="TY643" s="263"/>
      <c r="TZ643" s="263"/>
      <c r="UA643" s="263"/>
      <c r="UB643" s="263"/>
      <c r="UC643" s="263"/>
      <c r="UD643" s="263"/>
      <c r="UE643" s="263"/>
      <c r="UF643" s="263"/>
      <c r="UG643" s="263"/>
      <c r="UH643" s="263"/>
      <c r="UI643" s="263"/>
      <c r="UJ643" s="263"/>
      <c r="UK643" s="263"/>
      <c r="UL643" s="263"/>
      <c r="UM643" s="263"/>
      <c r="UN643" s="263"/>
      <c r="UO643" s="263"/>
      <c r="UP643" s="263"/>
      <c r="UQ643" s="263"/>
      <c r="UR643" s="263"/>
      <c r="US643" s="263"/>
      <c r="UT643" s="263"/>
      <c r="UU643" s="263"/>
      <c r="UV643" s="263"/>
      <c r="UW643" s="263"/>
      <c r="UX643" s="263"/>
      <c r="UY643" s="263"/>
      <c r="UZ643" s="263"/>
      <c r="VA643" s="263"/>
      <c r="VB643" s="263"/>
      <c r="VC643" s="263"/>
      <c r="VD643" s="263"/>
      <c r="VE643" s="263"/>
      <c r="VF643" s="263"/>
      <c r="VG643" s="263"/>
      <c r="VH643" s="263"/>
      <c r="VI643" s="263"/>
      <c r="VJ643" s="263"/>
      <c r="VK643" s="263"/>
      <c r="VL643" s="263"/>
      <c r="VM643" s="263"/>
      <c r="VN643" s="263"/>
      <c r="VO643" s="263"/>
      <c r="VP643" s="263"/>
      <c r="VQ643" s="263"/>
      <c r="VR643" s="263"/>
      <c r="VS643" s="263"/>
      <c r="VT643" s="263"/>
      <c r="VU643" s="263"/>
      <c r="VV643" s="263"/>
      <c r="VW643" s="263"/>
      <c r="VX643" s="263"/>
      <c r="VY643" s="263"/>
      <c r="VZ643" s="263"/>
      <c r="WA643" s="263"/>
      <c r="WB643" s="263"/>
      <c r="WC643" s="263"/>
      <c r="WD643" s="263"/>
      <c r="WE643" s="263"/>
      <c r="WF643" s="263"/>
      <c r="WG643" s="263"/>
      <c r="WH643" s="263"/>
      <c r="WI643" s="263"/>
      <c r="WJ643" s="263"/>
      <c r="WK643" s="263"/>
      <c r="WL643" s="263"/>
      <c r="WM643" s="263"/>
      <c r="WN643" s="263"/>
      <c r="WO643" s="263"/>
      <c r="WP643" s="263"/>
      <c r="WQ643" s="263"/>
      <c r="WR643" s="263"/>
      <c r="WS643" s="263"/>
      <c r="WT643" s="263"/>
      <c r="WU643" s="263"/>
      <c r="WV643" s="263"/>
      <c r="WW643" s="263"/>
      <c r="WX643" s="263"/>
      <c r="WY643" s="263"/>
      <c r="WZ643" s="263"/>
      <c r="XA643" s="263"/>
      <c r="XB643" s="263"/>
      <c r="XC643" s="263"/>
      <c r="XD643" s="263"/>
      <c r="XE643" s="263"/>
      <c r="XF643" s="263"/>
      <c r="XG643" s="263"/>
      <c r="XH643" s="263"/>
      <c r="XI643" s="263"/>
      <c r="XJ643" s="263"/>
      <c r="XK643" s="263"/>
      <c r="XL643" s="263"/>
      <c r="XM643" s="263"/>
      <c r="XN643" s="263"/>
      <c r="XO643" s="263"/>
      <c r="XP643" s="263"/>
      <c r="XQ643" s="263"/>
      <c r="XR643" s="263"/>
      <c r="XS643" s="263"/>
      <c r="XT643" s="263"/>
      <c r="XU643" s="263"/>
      <c r="XV643" s="263"/>
      <c r="XW643" s="263"/>
      <c r="XX643" s="263"/>
      <c r="XY643" s="263"/>
      <c r="XZ643" s="263"/>
      <c r="YA643" s="263"/>
      <c r="YB643" s="263"/>
      <c r="YC643" s="263"/>
      <c r="YD643" s="263"/>
      <c r="YE643" s="263"/>
      <c r="YF643" s="263"/>
      <c r="YG643" s="263"/>
      <c r="YH643" s="263"/>
      <c r="YI643" s="263"/>
      <c r="YJ643" s="263"/>
      <c r="YK643" s="263"/>
      <c r="YL643" s="263"/>
      <c r="YM643" s="263"/>
      <c r="YN643" s="263"/>
      <c r="YO643" s="263"/>
      <c r="YP643" s="263"/>
      <c r="YQ643" s="263"/>
      <c r="YR643" s="263"/>
      <c r="YS643" s="263"/>
      <c r="YT643" s="263"/>
      <c r="YU643" s="263"/>
      <c r="YV643" s="263"/>
      <c r="YW643" s="263"/>
      <c r="YX643" s="263"/>
      <c r="YY643" s="263"/>
      <c r="YZ643" s="263"/>
      <c r="ZA643" s="263"/>
      <c r="ZB643" s="263"/>
      <c r="ZC643" s="263"/>
      <c r="ZD643" s="263"/>
      <c r="ZE643" s="263"/>
      <c r="ZF643" s="263"/>
      <c r="ZG643" s="263"/>
      <c r="ZH643" s="263"/>
      <c r="ZI643" s="263"/>
      <c r="ZJ643" s="263"/>
      <c r="ZK643" s="263"/>
      <c r="ZL643" s="263"/>
      <c r="ZM643" s="263"/>
      <c r="ZN643" s="263"/>
      <c r="ZO643" s="263"/>
      <c r="ZP643" s="263"/>
      <c r="ZQ643" s="263"/>
      <c r="ZR643" s="263"/>
      <c r="ZS643" s="263"/>
      <c r="ZT643" s="263"/>
      <c r="ZU643" s="263"/>
      <c r="ZV643" s="263"/>
      <c r="ZW643" s="263"/>
      <c r="ZX643" s="263"/>
      <c r="ZY643" s="263"/>
      <c r="ZZ643" s="263"/>
      <c r="AAA643" s="263"/>
      <c r="AAB643" s="263"/>
      <c r="AAC643" s="263"/>
      <c r="AAD643" s="263"/>
      <c r="AAE643" s="263"/>
      <c r="AAF643" s="263"/>
      <c r="AAG643" s="263"/>
      <c r="AAH643" s="263"/>
      <c r="AAI643" s="263"/>
      <c r="AAJ643" s="263"/>
      <c r="AAK643" s="263"/>
      <c r="AAL643" s="263"/>
      <c r="AAM643" s="263"/>
      <c r="AAN643" s="263"/>
      <c r="AAO643" s="263"/>
      <c r="AAP643" s="263"/>
      <c r="AAQ643" s="263"/>
      <c r="AAR643" s="263"/>
      <c r="AAS643" s="263"/>
      <c r="AAT643" s="263"/>
      <c r="AAU643" s="263"/>
      <c r="AAV643" s="263"/>
      <c r="AAW643" s="263"/>
      <c r="AAX643" s="263"/>
      <c r="AAY643" s="263"/>
      <c r="AAZ643" s="263"/>
      <c r="ABA643" s="263"/>
      <c r="ABB643" s="263"/>
      <c r="ABC643" s="263"/>
      <c r="ABD643" s="263"/>
      <c r="ABE643" s="263"/>
      <c r="ABF643" s="263"/>
      <c r="ABG643" s="263"/>
      <c r="ABH643" s="263"/>
      <c r="ABI643" s="263"/>
      <c r="ABJ643" s="263"/>
      <c r="ABK643" s="263"/>
      <c r="ABL643" s="263"/>
      <c r="ABM643" s="263"/>
      <c r="ABN643" s="263"/>
      <c r="ABO643" s="263"/>
      <c r="ABP643" s="263"/>
      <c r="ABQ643" s="263"/>
      <c r="ABR643" s="263"/>
      <c r="ABS643" s="263"/>
      <c r="ABT643" s="263"/>
      <c r="ABU643" s="263"/>
      <c r="ABV643" s="263"/>
      <c r="ABW643" s="263"/>
      <c r="ABX643" s="263"/>
      <c r="ABY643" s="263"/>
      <c r="ABZ643" s="263"/>
      <c r="ACA643" s="263"/>
      <c r="ACB643" s="263"/>
      <c r="ACC643" s="263"/>
      <c r="ACD643" s="263"/>
      <c r="ACE643" s="263"/>
      <c r="ACF643" s="263"/>
      <c r="ACG643" s="263"/>
      <c r="ACH643" s="263"/>
      <c r="ACI643" s="263"/>
      <c r="ACJ643" s="263"/>
      <c r="ACK643" s="263"/>
      <c r="ACL643" s="263"/>
      <c r="ACM643" s="263"/>
      <c r="ACN643" s="263"/>
      <c r="ACO643" s="263"/>
      <c r="ACP643" s="263"/>
      <c r="ACQ643" s="263"/>
      <c r="ACR643" s="263"/>
      <c r="ACS643" s="263"/>
      <c r="ACT643" s="263"/>
      <c r="ACU643" s="263"/>
      <c r="ACV643" s="263"/>
      <c r="ACW643" s="263"/>
      <c r="ACX643" s="263"/>
      <c r="ACY643" s="263"/>
      <c r="ACZ643" s="263"/>
      <c r="ADA643" s="263"/>
      <c r="ADB643" s="263"/>
      <c r="ADC643" s="263"/>
      <c r="ADD643" s="263"/>
      <c r="ADE643" s="263"/>
      <c r="ADF643" s="263"/>
      <c r="ADG643" s="263"/>
      <c r="ADH643" s="263"/>
      <c r="ADI643" s="263"/>
      <c r="ADJ643" s="263"/>
      <c r="ADK643" s="263"/>
      <c r="ADL643" s="263"/>
      <c r="ADM643" s="263"/>
      <c r="ADN643" s="263"/>
      <c r="ADO643" s="263"/>
      <c r="ADP643" s="263"/>
      <c r="ADQ643" s="263"/>
      <c r="ADR643" s="263"/>
      <c r="ADS643" s="263"/>
      <c r="ADT643" s="263"/>
      <c r="ADU643" s="263"/>
      <c r="ADV643" s="263"/>
      <c r="ADW643" s="263"/>
      <c r="ADX643" s="263"/>
      <c r="ADY643" s="263"/>
      <c r="ADZ643" s="263"/>
      <c r="AEA643" s="263"/>
      <c r="AEB643" s="263"/>
      <c r="AEC643" s="263"/>
      <c r="AED643" s="263"/>
      <c r="AEE643" s="263"/>
      <c r="AEF643" s="263"/>
      <c r="AEG643" s="263"/>
      <c r="AEH643" s="263"/>
      <c r="AEI643" s="263"/>
      <c r="AEJ643" s="263"/>
      <c r="AEK643" s="263"/>
      <c r="AEL643" s="263"/>
      <c r="AEM643" s="263"/>
      <c r="AEN643" s="263"/>
      <c r="AEO643" s="263"/>
      <c r="AEP643" s="263"/>
      <c r="AEQ643" s="263"/>
      <c r="AER643" s="263"/>
      <c r="AES643" s="263"/>
      <c r="AET643" s="263"/>
      <c r="AEU643" s="263"/>
      <c r="AEV643" s="263"/>
      <c r="AEW643" s="263"/>
      <c r="AEX643" s="263"/>
      <c r="AEY643" s="263"/>
      <c r="AEZ643" s="263"/>
      <c r="AFA643" s="263"/>
      <c r="AFB643" s="263"/>
      <c r="AFC643" s="263"/>
      <c r="AFD643" s="263"/>
      <c r="AFE643" s="263"/>
      <c r="AFF643" s="263"/>
      <c r="AFG643" s="263"/>
      <c r="AFH643" s="263"/>
      <c r="AFI643" s="263"/>
      <c r="AFJ643" s="263"/>
      <c r="AFK643" s="263"/>
      <c r="AFL643" s="263"/>
      <c r="AFM643" s="263"/>
      <c r="AFN643" s="263"/>
      <c r="AFO643" s="263"/>
      <c r="AFP643" s="263"/>
      <c r="AFQ643" s="263"/>
      <c r="AFR643" s="263"/>
      <c r="AFS643" s="263"/>
      <c r="AFT643" s="263"/>
      <c r="AFU643" s="263"/>
      <c r="AFV643" s="263"/>
      <c r="AFW643" s="263"/>
      <c r="AFX643" s="263"/>
      <c r="AFY643" s="263"/>
      <c r="AFZ643" s="263"/>
      <c r="AGA643" s="263"/>
      <c r="AGB643" s="263"/>
      <c r="AGC643" s="263"/>
      <c r="AGD643" s="263"/>
      <c r="AGE643" s="263"/>
      <c r="AGF643" s="263"/>
      <c r="AGG643" s="263"/>
      <c r="AGH643" s="263"/>
      <c r="AGI643" s="263"/>
      <c r="AGJ643" s="263"/>
      <c r="AGK643" s="263"/>
      <c r="AGL643" s="263"/>
      <c r="AGM643" s="263"/>
      <c r="AGN643" s="263"/>
      <c r="AGO643" s="263"/>
      <c r="AGP643" s="263"/>
      <c r="AGQ643" s="263"/>
      <c r="AGR643" s="263"/>
      <c r="AGS643" s="263"/>
      <c r="AGT643" s="263"/>
      <c r="AGU643" s="263"/>
      <c r="AGV643" s="263"/>
      <c r="AGW643" s="263"/>
      <c r="AGX643" s="263"/>
      <c r="AGY643" s="263"/>
      <c r="AGZ643" s="263"/>
      <c r="AHA643" s="263"/>
      <c r="AHB643" s="263"/>
      <c r="AHC643" s="263"/>
      <c r="AHD643" s="263"/>
      <c r="AHE643" s="263"/>
      <c r="AHF643" s="263"/>
      <c r="AHG643" s="263"/>
      <c r="AHH643" s="263"/>
      <c r="AHI643" s="263"/>
      <c r="AHJ643" s="263"/>
      <c r="AHK643" s="263"/>
      <c r="AHL643" s="263"/>
      <c r="AHM643" s="263"/>
      <c r="AHN643" s="263"/>
      <c r="AHO643" s="263"/>
      <c r="AHP643" s="263"/>
      <c r="AHQ643" s="263"/>
      <c r="AHR643" s="263"/>
      <c r="AHS643" s="263"/>
      <c r="AHT643" s="263"/>
      <c r="AHU643" s="263"/>
      <c r="AHV643" s="263"/>
      <c r="AHW643" s="263"/>
      <c r="AHX643" s="263"/>
      <c r="AHY643" s="263"/>
      <c r="AHZ643" s="263"/>
      <c r="AIA643" s="263"/>
      <c r="AIB643" s="263"/>
      <c r="AIC643" s="263"/>
      <c r="AID643" s="263"/>
      <c r="AIE643" s="263"/>
      <c r="AIF643" s="263"/>
      <c r="AIG643" s="263"/>
      <c r="AIH643" s="263"/>
      <c r="AII643" s="263"/>
      <c r="AIJ643" s="263"/>
      <c r="AIK643" s="263"/>
      <c r="AIL643" s="263"/>
      <c r="AIM643" s="263"/>
      <c r="AIN643" s="263"/>
      <c r="AIO643" s="263"/>
      <c r="AIP643" s="263"/>
      <c r="AIQ643" s="263"/>
      <c r="AIR643" s="263"/>
      <c r="AIS643" s="263"/>
      <c r="AIT643" s="263"/>
      <c r="AIU643" s="263"/>
      <c r="AIV643" s="263"/>
      <c r="AIW643" s="263"/>
      <c r="AIX643" s="263"/>
      <c r="AIY643" s="263"/>
      <c r="AIZ643" s="263"/>
      <c r="AJA643" s="263"/>
      <c r="AJB643" s="263"/>
      <c r="AJC643" s="263"/>
      <c r="AJD643" s="263"/>
      <c r="AJE643" s="263"/>
      <c r="AJF643" s="263"/>
      <c r="AJG643" s="263"/>
      <c r="AJH643" s="263"/>
      <c r="AJI643" s="263"/>
      <c r="AJJ643" s="263"/>
      <c r="AJK643" s="263"/>
      <c r="AJL643" s="263"/>
      <c r="AJM643" s="263"/>
      <c r="AJN643" s="263"/>
      <c r="AJO643" s="263"/>
      <c r="AJP643" s="263"/>
      <c r="AJQ643" s="263"/>
      <c r="AJR643" s="263"/>
      <c r="AJS643" s="263"/>
      <c r="AJT643" s="263"/>
      <c r="AJU643" s="263"/>
      <c r="AJV643" s="263"/>
      <c r="AJW643" s="263"/>
      <c r="AJX643" s="263"/>
      <c r="AJY643" s="263"/>
      <c r="AJZ643" s="263"/>
      <c r="AKA643" s="263"/>
      <c r="AKB643" s="263"/>
      <c r="AKC643" s="263"/>
      <c r="AKD643" s="263"/>
      <c r="AKE643" s="263"/>
      <c r="AKF643" s="263"/>
      <c r="AKG643" s="263"/>
      <c r="AKH643" s="263"/>
      <c r="AKI643" s="263"/>
      <c r="AKJ643" s="263"/>
      <c r="AKK643" s="263"/>
      <c r="AKL643" s="263"/>
      <c r="AKM643" s="263"/>
      <c r="AKN643" s="263"/>
      <c r="AKO643" s="263"/>
      <c r="AKP643" s="263"/>
      <c r="AKQ643" s="263"/>
      <c r="AKR643" s="263"/>
      <c r="AKS643" s="263"/>
      <c r="AKT643" s="263"/>
      <c r="AKU643" s="263"/>
      <c r="AKV643" s="263"/>
      <c r="AKW643" s="263"/>
      <c r="AKX643" s="263"/>
      <c r="AKY643" s="263"/>
      <c r="AKZ643" s="263"/>
      <c r="ALA643" s="263"/>
      <c r="ALB643" s="263"/>
      <c r="ALC643" s="263"/>
      <c r="ALD643" s="263"/>
      <c r="ALE643" s="263"/>
      <c r="ALF643" s="263"/>
      <c r="ALG643" s="263"/>
      <c r="ALH643" s="263"/>
      <c r="ALI643" s="263"/>
      <c r="ALJ643" s="263"/>
      <c r="ALK643" s="263"/>
      <c r="ALL643" s="263"/>
      <c r="ALM643" s="263"/>
      <c r="ALN643" s="263"/>
      <c r="ALO643" s="263"/>
      <c r="ALP643" s="263"/>
      <c r="ALQ643" s="263"/>
      <c r="ALR643" s="263"/>
      <c r="ALS643" s="263"/>
      <c r="ALT643" s="263"/>
      <c r="ALU643" s="263"/>
      <c r="ALV643" s="263"/>
      <c r="ALW643" s="263"/>
      <c r="ALX643" s="263"/>
      <c r="ALY643" s="263"/>
      <c r="ALZ643" s="263"/>
      <c r="AMA643" s="263"/>
      <c r="AMB643" s="263"/>
      <c r="AMC643" s="263"/>
      <c r="AMD643" s="263"/>
      <c r="AME643" s="263"/>
      <c r="AMF643" s="263"/>
      <c r="AMG643" s="263"/>
      <c r="AMH643" s="263"/>
      <c r="AMI643" s="263"/>
      <c r="AMJ643" s="263"/>
      <c r="AMK643" s="263"/>
      <c r="AML643" s="263"/>
      <c r="AMM643" s="263"/>
      <c r="AMN643" s="263"/>
      <c r="AMO643" s="263"/>
      <c r="AMP643" s="263"/>
      <c r="AMQ643" s="263"/>
      <c r="AMR643" s="263"/>
      <c r="AMS643" s="263"/>
      <c r="AMT643" s="263"/>
      <c r="AMU643" s="263"/>
      <c r="AMV643" s="263"/>
      <c r="AMW643" s="263"/>
      <c r="AMX643" s="263"/>
      <c r="AMY643" s="263"/>
      <c r="AMZ643" s="263"/>
      <c r="ANA643" s="263"/>
      <c r="ANB643" s="263"/>
      <c r="ANC643" s="263"/>
      <c r="AND643" s="263"/>
      <c r="ANE643" s="263"/>
      <c r="ANF643" s="263"/>
      <c r="ANG643" s="263"/>
      <c r="ANH643" s="263"/>
      <c r="ANI643" s="263"/>
      <c r="ANJ643" s="263"/>
      <c r="ANK643" s="263"/>
      <c r="ANL643" s="263"/>
      <c r="ANM643" s="263"/>
      <c r="ANN643" s="263"/>
      <c r="ANO643" s="263"/>
      <c r="ANP643" s="263"/>
      <c r="ANQ643" s="263"/>
      <c r="ANR643" s="263"/>
      <c r="ANS643" s="263"/>
      <c r="ANT643" s="263"/>
      <c r="ANU643" s="263"/>
      <c r="ANV643" s="263"/>
      <c r="ANW643" s="263"/>
      <c r="ANX643" s="263"/>
      <c r="ANY643" s="263"/>
      <c r="ANZ643" s="263"/>
      <c r="AOA643" s="263"/>
      <c r="AOB643" s="263"/>
      <c r="AOC643" s="263"/>
      <c r="AOD643" s="263"/>
      <c r="AOE643" s="263"/>
      <c r="AOF643" s="263"/>
      <c r="AOG643" s="263"/>
      <c r="AOH643" s="263"/>
      <c r="AOI643" s="263"/>
      <c r="AOJ643" s="263"/>
      <c r="AOK643" s="263"/>
      <c r="AOL643" s="263"/>
      <c r="AOM643" s="263"/>
      <c r="AON643" s="263"/>
      <c r="AOO643" s="263"/>
      <c r="AOP643" s="263"/>
      <c r="AOQ643" s="263"/>
      <c r="AOR643" s="263"/>
      <c r="AOS643" s="263"/>
      <c r="AOT643" s="263"/>
      <c r="AOU643" s="263"/>
    </row>
    <row r="644" spans="1:1087" s="264" customFormat="1">
      <c r="A644" s="332"/>
      <c r="B644" s="328"/>
      <c r="C644" s="292"/>
      <c r="D644" s="292"/>
      <c r="E644" s="292"/>
      <c r="F644" s="333"/>
      <c r="G644" s="334"/>
      <c r="H644" s="334"/>
      <c r="I644" s="335"/>
      <c r="J644" s="292"/>
      <c r="K644" s="336"/>
      <c r="L644" s="292"/>
      <c r="N644" s="263"/>
      <c r="O644" s="263"/>
      <c r="P644" s="263"/>
      <c r="Q644" s="263"/>
      <c r="R644" s="263"/>
      <c r="S644" s="263"/>
      <c r="T644" s="263"/>
      <c r="U644" s="263"/>
      <c r="V644" s="263"/>
      <c r="W644" s="263"/>
      <c r="X644" s="263"/>
      <c r="Y644" s="263"/>
      <c r="Z644" s="263"/>
      <c r="AA644" s="263"/>
      <c r="AB644" s="263"/>
      <c r="AC644" s="263"/>
      <c r="AD644" s="263"/>
      <c r="AE644" s="263"/>
      <c r="AF644" s="263"/>
      <c r="AG644" s="263"/>
      <c r="AH644" s="263"/>
      <c r="AI644" s="263"/>
      <c r="AJ644" s="263"/>
      <c r="AK644" s="263"/>
      <c r="AL644" s="263"/>
      <c r="AM644" s="263"/>
      <c r="AN644" s="263"/>
      <c r="AO644" s="263"/>
      <c r="AP644" s="263"/>
      <c r="AQ644" s="263"/>
      <c r="AR644" s="263"/>
      <c r="AS644" s="263"/>
      <c r="AT644" s="263"/>
      <c r="AU644" s="263"/>
      <c r="AV644" s="263"/>
      <c r="AW644" s="263"/>
      <c r="AX644" s="263"/>
      <c r="AY644" s="263"/>
      <c r="AZ644" s="263"/>
      <c r="BA644" s="263"/>
      <c r="BB644" s="263"/>
      <c r="BC644" s="263"/>
      <c r="BD644" s="263"/>
      <c r="BE644" s="263"/>
      <c r="BF644" s="263"/>
      <c r="BG644" s="263"/>
      <c r="BH644" s="263"/>
      <c r="BI644" s="263"/>
      <c r="BJ644" s="263"/>
      <c r="BK644" s="263"/>
      <c r="BL644" s="263"/>
      <c r="BM644" s="263"/>
      <c r="BN644" s="263"/>
      <c r="BO644" s="263"/>
      <c r="BP644" s="263"/>
      <c r="BQ644" s="263"/>
      <c r="BR644" s="263"/>
      <c r="BS644" s="263"/>
      <c r="BT644" s="263"/>
      <c r="BU644" s="263"/>
      <c r="BV644" s="263"/>
      <c r="BW644" s="263"/>
      <c r="BX644" s="263"/>
      <c r="BY644" s="263"/>
      <c r="BZ644" s="263"/>
      <c r="CA644" s="263"/>
      <c r="CB644" s="263"/>
      <c r="CC644" s="263"/>
      <c r="CD644" s="263"/>
      <c r="CE644" s="263"/>
      <c r="CF644" s="263"/>
      <c r="CG644" s="263"/>
      <c r="CH644" s="263"/>
      <c r="CI644" s="263"/>
      <c r="CJ644" s="263"/>
      <c r="CK644" s="263"/>
      <c r="CL644" s="263"/>
      <c r="CM644" s="263"/>
      <c r="CN644" s="263"/>
      <c r="CO644" s="263"/>
      <c r="CP644" s="263"/>
      <c r="CQ644" s="263"/>
      <c r="CR644" s="263"/>
      <c r="CS644" s="263"/>
      <c r="CT644" s="263"/>
      <c r="CU644" s="263"/>
      <c r="CV644" s="263"/>
      <c r="CW644" s="263"/>
      <c r="CX644" s="263"/>
      <c r="CY644" s="263"/>
      <c r="CZ644" s="263"/>
      <c r="DA644" s="263"/>
      <c r="DB644" s="263"/>
      <c r="DC644" s="263"/>
      <c r="DD644" s="263"/>
      <c r="DE644" s="263"/>
      <c r="DF644" s="263"/>
      <c r="DG644" s="263"/>
      <c r="DH644" s="263"/>
      <c r="DI644" s="263"/>
      <c r="DJ644" s="263"/>
      <c r="DK644" s="263"/>
      <c r="DL644" s="263"/>
      <c r="DM644" s="263"/>
      <c r="DN644" s="263"/>
      <c r="DO644" s="263"/>
      <c r="DP644" s="263"/>
      <c r="DQ644" s="263"/>
      <c r="DR644" s="263"/>
      <c r="DS644" s="263"/>
      <c r="DT644" s="263"/>
      <c r="DU644" s="263"/>
      <c r="DV644" s="263"/>
      <c r="DW644" s="263"/>
      <c r="DX644" s="263"/>
      <c r="DY644" s="263"/>
      <c r="DZ644" s="263"/>
      <c r="EA644" s="263"/>
      <c r="EB644" s="263"/>
      <c r="EC644" s="263"/>
      <c r="ED644" s="263"/>
      <c r="EE644" s="263"/>
      <c r="EF644" s="263"/>
      <c r="EG644" s="263"/>
      <c r="EH644" s="263"/>
      <c r="EI644" s="263"/>
      <c r="EJ644" s="263"/>
      <c r="EK644" s="263"/>
      <c r="EL644" s="263"/>
      <c r="EM644" s="263"/>
      <c r="EN644" s="263"/>
      <c r="EO644" s="263"/>
      <c r="EP644" s="263"/>
      <c r="EQ644" s="263"/>
      <c r="ER644" s="263"/>
      <c r="ES644" s="263"/>
      <c r="ET644" s="263"/>
      <c r="EU644" s="263"/>
      <c r="EV644" s="263"/>
      <c r="EW644" s="263"/>
      <c r="EX644" s="263"/>
      <c r="EY644" s="263"/>
      <c r="EZ644" s="263"/>
      <c r="FA644" s="263"/>
      <c r="FB644" s="263"/>
      <c r="FC644" s="263"/>
      <c r="FD644" s="263"/>
      <c r="FE644" s="263"/>
      <c r="FF644" s="263"/>
      <c r="FG644" s="263"/>
      <c r="FH644" s="263"/>
      <c r="FI644" s="263"/>
      <c r="FJ644" s="263"/>
      <c r="FK644" s="263"/>
      <c r="FL644" s="263"/>
      <c r="FM644" s="263"/>
      <c r="FN644" s="263"/>
      <c r="FO644" s="263"/>
      <c r="FP644" s="263"/>
      <c r="FQ644" s="263"/>
      <c r="FR644" s="263"/>
      <c r="FS644" s="263"/>
      <c r="FT644" s="263"/>
      <c r="FU644" s="263"/>
      <c r="FV644" s="263"/>
      <c r="FW644" s="263"/>
      <c r="FX644" s="263"/>
      <c r="FY644" s="263"/>
      <c r="FZ644" s="263"/>
      <c r="GA644" s="263"/>
      <c r="GB644" s="263"/>
      <c r="GC644" s="263"/>
      <c r="GD644" s="263"/>
      <c r="GE644" s="263"/>
      <c r="GF644" s="263"/>
      <c r="GG644" s="263"/>
      <c r="GH644" s="263"/>
      <c r="GI644" s="263"/>
      <c r="GJ644" s="263"/>
      <c r="GK644" s="263"/>
      <c r="GL644" s="263"/>
      <c r="GM644" s="263"/>
      <c r="GN644" s="263"/>
      <c r="GO644" s="263"/>
      <c r="GP644" s="263"/>
      <c r="GQ644" s="263"/>
      <c r="GR644" s="263"/>
      <c r="GS644" s="263"/>
      <c r="GT644" s="263"/>
      <c r="GU644" s="263"/>
      <c r="GV644" s="263"/>
      <c r="GW644" s="263"/>
      <c r="GX644" s="263"/>
      <c r="GY644" s="263"/>
      <c r="GZ644" s="263"/>
      <c r="HA644" s="263"/>
      <c r="HB644" s="263"/>
      <c r="HC644" s="263"/>
      <c r="HD644" s="263"/>
      <c r="HE644" s="263"/>
      <c r="HF644" s="263"/>
      <c r="HG644" s="263"/>
      <c r="HH644" s="263"/>
      <c r="HI644" s="263"/>
      <c r="HJ644" s="263"/>
      <c r="HK644" s="263"/>
      <c r="HL644" s="263"/>
      <c r="HM644" s="263"/>
      <c r="HN644" s="263"/>
      <c r="HO644" s="263"/>
      <c r="HP644" s="263"/>
      <c r="HQ644" s="263"/>
      <c r="HR644" s="263"/>
      <c r="HS644" s="263"/>
      <c r="HT644" s="263"/>
      <c r="HU644" s="263"/>
      <c r="HV644" s="263"/>
      <c r="HW644" s="263"/>
      <c r="HX644" s="263"/>
      <c r="HY644" s="263"/>
      <c r="HZ644" s="263"/>
      <c r="IA644" s="263"/>
      <c r="IB644" s="263"/>
      <c r="IC644" s="263"/>
      <c r="ID644" s="263"/>
      <c r="IE644" s="263"/>
      <c r="IF644" s="263"/>
      <c r="IG644" s="263"/>
      <c r="IH644" s="263"/>
      <c r="II644" s="263"/>
      <c r="IJ644" s="263"/>
      <c r="IK644" s="263"/>
      <c r="IL644" s="263"/>
      <c r="IM644" s="263"/>
      <c r="IN644" s="263"/>
      <c r="IO644" s="263"/>
      <c r="IP644" s="263"/>
      <c r="IQ644" s="263"/>
      <c r="IR644" s="263"/>
      <c r="IS644" s="263"/>
      <c r="IT644" s="263"/>
      <c r="IU644" s="263"/>
      <c r="IV644" s="263"/>
      <c r="IW644" s="263"/>
      <c r="IX644" s="263"/>
      <c r="IY644" s="263"/>
      <c r="IZ644" s="263"/>
      <c r="JA644" s="263"/>
      <c r="JB644" s="263"/>
      <c r="JC644" s="263"/>
      <c r="JD644" s="263"/>
      <c r="JE644" s="263"/>
      <c r="JF644" s="263"/>
      <c r="JG644" s="263"/>
      <c r="JH644" s="263"/>
      <c r="JI644" s="263"/>
      <c r="JJ644" s="263"/>
      <c r="JK644" s="263"/>
      <c r="JL644" s="263"/>
      <c r="JM644" s="263"/>
      <c r="JN644" s="263"/>
      <c r="JO644" s="263"/>
      <c r="JP644" s="263"/>
      <c r="JQ644" s="263"/>
      <c r="JR644" s="263"/>
      <c r="JS644" s="263"/>
      <c r="JT644" s="263"/>
      <c r="JU644" s="263"/>
      <c r="JV644" s="263"/>
      <c r="JW644" s="263"/>
      <c r="JX644" s="263"/>
      <c r="JY644" s="263"/>
      <c r="JZ644" s="263"/>
      <c r="KA644" s="263"/>
      <c r="KB644" s="263"/>
      <c r="KC644" s="263"/>
      <c r="KD644" s="263"/>
      <c r="KE644" s="263"/>
      <c r="KF644" s="263"/>
      <c r="KG644" s="263"/>
      <c r="KH644" s="263"/>
      <c r="KI644" s="263"/>
      <c r="KJ644" s="263"/>
      <c r="KK644" s="263"/>
      <c r="KL644" s="263"/>
      <c r="KM644" s="263"/>
      <c r="KN644" s="263"/>
      <c r="KO644" s="263"/>
      <c r="KP644" s="263"/>
      <c r="KQ644" s="263"/>
      <c r="KR644" s="263"/>
      <c r="KS644" s="263"/>
      <c r="KT644" s="263"/>
      <c r="KU644" s="263"/>
      <c r="KV644" s="263"/>
      <c r="KW644" s="263"/>
      <c r="KX644" s="263"/>
      <c r="KY644" s="263"/>
      <c r="KZ644" s="263"/>
      <c r="LA644" s="263"/>
      <c r="LB644" s="263"/>
      <c r="LC644" s="263"/>
      <c r="LD644" s="263"/>
      <c r="LE644" s="263"/>
      <c r="LF644" s="263"/>
      <c r="LG644" s="263"/>
      <c r="LH644" s="263"/>
      <c r="LI644" s="263"/>
      <c r="LJ644" s="263"/>
      <c r="LK644" s="263"/>
      <c r="LL644" s="263"/>
      <c r="LM644" s="263"/>
      <c r="LN644" s="263"/>
      <c r="LO644" s="263"/>
      <c r="LP644" s="263"/>
      <c r="LQ644" s="263"/>
      <c r="LR644" s="263"/>
      <c r="LS644" s="263"/>
      <c r="LT644" s="263"/>
      <c r="LU644" s="263"/>
      <c r="LV644" s="263"/>
      <c r="LW644" s="263"/>
      <c r="LX644" s="263"/>
      <c r="LY644" s="263"/>
      <c r="LZ644" s="263"/>
      <c r="MA644" s="263"/>
      <c r="MB644" s="263"/>
      <c r="MC644" s="263"/>
      <c r="MD644" s="263"/>
      <c r="ME644" s="263"/>
      <c r="MF644" s="263"/>
      <c r="MG644" s="263"/>
      <c r="MH644" s="263"/>
      <c r="MI644" s="263"/>
      <c r="MJ644" s="263"/>
      <c r="MK644" s="263"/>
      <c r="ML644" s="263"/>
      <c r="MM644" s="263"/>
      <c r="MN644" s="263"/>
      <c r="MO644" s="263"/>
      <c r="MP644" s="263"/>
      <c r="MQ644" s="263"/>
      <c r="MR644" s="263"/>
      <c r="MS644" s="263"/>
      <c r="MT644" s="263"/>
      <c r="MU644" s="263"/>
      <c r="MV644" s="263"/>
      <c r="MW644" s="263"/>
      <c r="MX644" s="263"/>
      <c r="MY644" s="263"/>
      <c r="MZ644" s="263"/>
      <c r="NA644" s="263"/>
      <c r="NB644" s="263"/>
      <c r="NC644" s="263"/>
      <c r="ND644" s="263"/>
      <c r="NE644" s="263"/>
      <c r="NF644" s="263"/>
      <c r="NG644" s="263"/>
      <c r="NH644" s="263"/>
      <c r="NI644" s="263"/>
      <c r="NJ644" s="263"/>
      <c r="NK644" s="263"/>
      <c r="NL644" s="263"/>
      <c r="NM644" s="263"/>
      <c r="NN644" s="263"/>
      <c r="NO644" s="263"/>
      <c r="NP644" s="263"/>
      <c r="NQ644" s="263"/>
      <c r="NR644" s="263"/>
      <c r="NS644" s="263"/>
      <c r="NT644" s="263"/>
      <c r="NU644" s="263"/>
      <c r="NV644" s="263"/>
      <c r="NW644" s="263"/>
      <c r="NX644" s="263"/>
      <c r="NY644" s="263"/>
      <c r="NZ644" s="263"/>
      <c r="OA644" s="263"/>
      <c r="OB644" s="263"/>
      <c r="OC644" s="263"/>
      <c r="OD644" s="263"/>
      <c r="OE644" s="263"/>
      <c r="OF644" s="263"/>
      <c r="OG644" s="263"/>
      <c r="OH644" s="263"/>
      <c r="OI644" s="263"/>
      <c r="OJ644" s="263"/>
      <c r="OK644" s="263"/>
      <c r="OL644" s="263"/>
      <c r="OM644" s="263"/>
      <c r="ON644" s="263"/>
      <c r="OO644" s="263"/>
      <c r="OP644" s="263"/>
      <c r="OQ644" s="263"/>
      <c r="OR644" s="263"/>
      <c r="OS644" s="263"/>
      <c r="OT644" s="263"/>
      <c r="OU644" s="263"/>
      <c r="OV644" s="263"/>
      <c r="OW644" s="263"/>
      <c r="OX644" s="263"/>
      <c r="OY644" s="263"/>
      <c r="OZ644" s="263"/>
      <c r="PA644" s="263"/>
      <c r="PB644" s="263"/>
      <c r="PC644" s="263"/>
      <c r="PD644" s="263"/>
      <c r="PE644" s="263"/>
      <c r="PF644" s="263"/>
      <c r="PG644" s="263"/>
      <c r="PH644" s="263"/>
      <c r="PI644" s="263"/>
      <c r="PJ644" s="263"/>
      <c r="PK644" s="263"/>
      <c r="PL644" s="263"/>
      <c r="PM644" s="263"/>
      <c r="PN644" s="263"/>
      <c r="PO644" s="263"/>
      <c r="PP644" s="263"/>
      <c r="PQ644" s="263"/>
      <c r="PR644" s="263"/>
      <c r="PS644" s="263"/>
      <c r="PT644" s="263"/>
      <c r="PU644" s="263"/>
      <c r="PV644" s="263"/>
      <c r="PW644" s="263"/>
      <c r="PX644" s="263"/>
      <c r="PY644" s="263"/>
      <c r="PZ644" s="263"/>
      <c r="QA644" s="263"/>
      <c r="QB644" s="263"/>
      <c r="QC644" s="263"/>
      <c r="QD644" s="263"/>
      <c r="QE644" s="263"/>
      <c r="QF644" s="263"/>
      <c r="QG644" s="263"/>
      <c r="QH644" s="263"/>
      <c r="QI644" s="263"/>
      <c r="QJ644" s="263"/>
      <c r="QK644" s="263"/>
      <c r="QL644" s="263"/>
      <c r="QM644" s="263"/>
      <c r="QN644" s="263"/>
      <c r="QO644" s="263"/>
      <c r="QP644" s="263"/>
      <c r="QQ644" s="263"/>
      <c r="QR644" s="263"/>
      <c r="QS644" s="263"/>
      <c r="QT644" s="263"/>
      <c r="QU644" s="263"/>
      <c r="QV644" s="263"/>
      <c r="QW644" s="263"/>
      <c r="QX644" s="263"/>
      <c r="QY644" s="263"/>
      <c r="QZ644" s="263"/>
      <c r="RA644" s="263"/>
      <c r="RB644" s="263"/>
      <c r="RC644" s="263"/>
      <c r="RD644" s="263"/>
      <c r="RE644" s="263"/>
      <c r="RF644" s="263"/>
      <c r="RG644" s="263"/>
      <c r="RH644" s="263"/>
      <c r="RI644" s="263"/>
      <c r="RJ644" s="263"/>
      <c r="RK644" s="263"/>
      <c r="RL644" s="263"/>
      <c r="RM644" s="263"/>
      <c r="RN644" s="263"/>
      <c r="RO644" s="263"/>
      <c r="RP644" s="263"/>
      <c r="RQ644" s="263"/>
      <c r="RR644" s="263"/>
      <c r="RS644" s="263"/>
      <c r="RT644" s="263"/>
      <c r="RU644" s="263"/>
      <c r="RV644" s="263"/>
      <c r="RW644" s="263"/>
      <c r="RX644" s="263"/>
      <c r="RY644" s="263"/>
      <c r="RZ644" s="263"/>
      <c r="SA644" s="263"/>
      <c r="SB644" s="263"/>
      <c r="SC644" s="263"/>
      <c r="SD644" s="263"/>
      <c r="SE644" s="263"/>
      <c r="SF644" s="263"/>
      <c r="SG644" s="263"/>
      <c r="SH644" s="263"/>
      <c r="SI644" s="263"/>
      <c r="SJ644" s="263"/>
      <c r="SK644" s="263"/>
      <c r="SL644" s="263"/>
      <c r="SM644" s="263"/>
      <c r="SN644" s="263"/>
      <c r="SO644" s="263"/>
      <c r="SP644" s="263"/>
      <c r="SQ644" s="263"/>
      <c r="SR644" s="263"/>
      <c r="SS644" s="263"/>
      <c r="ST644" s="263"/>
      <c r="SU644" s="263"/>
      <c r="SV644" s="263"/>
      <c r="SW644" s="263"/>
      <c r="SX644" s="263"/>
      <c r="SY644" s="263"/>
      <c r="SZ644" s="263"/>
      <c r="TA644" s="263"/>
      <c r="TB644" s="263"/>
      <c r="TC644" s="263"/>
      <c r="TD644" s="263"/>
      <c r="TE644" s="263"/>
      <c r="TF644" s="263"/>
      <c r="TG644" s="263"/>
      <c r="TH644" s="263"/>
      <c r="TI644" s="263"/>
      <c r="TJ644" s="263"/>
      <c r="TK644" s="263"/>
      <c r="TL644" s="263"/>
      <c r="TM644" s="263"/>
      <c r="TN644" s="263"/>
      <c r="TO644" s="263"/>
      <c r="TP644" s="263"/>
      <c r="TQ644" s="263"/>
      <c r="TR644" s="263"/>
      <c r="TS644" s="263"/>
      <c r="TT644" s="263"/>
      <c r="TU644" s="263"/>
      <c r="TV644" s="263"/>
      <c r="TW644" s="263"/>
      <c r="TX644" s="263"/>
      <c r="TY644" s="263"/>
      <c r="TZ644" s="263"/>
      <c r="UA644" s="263"/>
      <c r="UB644" s="263"/>
      <c r="UC644" s="263"/>
      <c r="UD644" s="263"/>
      <c r="UE644" s="263"/>
      <c r="UF644" s="263"/>
      <c r="UG644" s="263"/>
      <c r="UH644" s="263"/>
      <c r="UI644" s="263"/>
      <c r="UJ644" s="263"/>
      <c r="UK644" s="263"/>
      <c r="UL644" s="263"/>
      <c r="UM644" s="263"/>
      <c r="UN644" s="263"/>
      <c r="UO644" s="263"/>
      <c r="UP644" s="263"/>
      <c r="UQ644" s="263"/>
      <c r="UR644" s="263"/>
      <c r="US644" s="263"/>
      <c r="UT644" s="263"/>
      <c r="UU644" s="263"/>
      <c r="UV644" s="263"/>
      <c r="UW644" s="263"/>
      <c r="UX644" s="263"/>
      <c r="UY644" s="263"/>
      <c r="UZ644" s="263"/>
      <c r="VA644" s="263"/>
      <c r="VB644" s="263"/>
      <c r="VC644" s="263"/>
      <c r="VD644" s="263"/>
      <c r="VE644" s="263"/>
      <c r="VF644" s="263"/>
      <c r="VG644" s="263"/>
      <c r="VH644" s="263"/>
      <c r="VI644" s="263"/>
      <c r="VJ644" s="263"/>
      <c r="VK644" s="263"/>
      <c r="VL644" s="263"/>
      <c r="VM644" s="263"/>
      <c r="VN644" s="263"/>
      <c r="VO644" s="263"/>
      <c r="VP644" s="263"/>
      <c r="VQ644" s="263"/>
      <c r="VR644" s="263"/>
      <c r="VS644" s="263"/>
      <c r="VT644" s="263"/>
      <c r="VU644" s="263"/>
      <c r="VV644" s="263"/>
      <c r="VW644" s="263"/>
      <c r="VX644" s="263"/>
      <c r="VY644" s="263"/>
      <c r="VZ644" s="263"/>
      <c r="WA644" s="263"/>
      <c r="WB644" s="263"/>
      <c r="WC644" s="263"/>
      <c r="WD644" s="263"/>
      <c r="WE644" s="263"/>
      <c r="WF644" s="263"/>
      <c r="WG644" s="263"/>
      <c r="WH644" s="263"/>
      <c r="WI644" s="263"/>
      <c r="WJ644" s="263"/>
      <c r="WK644" s="263"/>
      <c r="WL644" s="263"/>
      <c r="WM644" s="263"/>
      <c r="WN644" s="263"/>
      <c r="WO644" s="263"/>
      <c r="WP644" s="263"/>
      <c r="WQ644" s="263"/>
      <c r="WR644" s="263"/>
      <c r="WS644" s="263"/>
      <c r="WT644" s="263"/>
      <c r="WU644" s="263"/>
      <c r="WV644" s="263"/>
      <c r="WW644" s="263"/>
      <c r="WX644" s="263"/>
      <c r="WY644" s="263"/>
      <c r="WZ644" s="263"/>
      <c r="XA644" s="263"/>
      <c r="XB644" s="263"/>
      <c r="XC644" s="263"/>
      <c r="XD644" s="263"/>
      <c r="XE644" s="263"/>
      <c r="XF644" s="263"/>
      <c r="XG644" s="263"/>
      <c r="XH644" s="263"/>
      <c r="XI644" s="263"/>
      <c r="XJ644" s="263"/>
      <c r="XK644" s="263"/>
      <c r="XL644" s="263"/>
      <c r="XM644" s="263"/>
      <c r="XN644" s="263"/>
      <c r="XO644" s="263"/>
      <c r="XP644" s="263"/>
      <c r="XQ644" s="263"/>
      <c r="XR644" s="263"/>
      <c r="XS644" s="263"/>
      <c r="XT644" s="263"/>
      <c r="XU644" s="263"/>
      <c r="XV644" s="263"/>
      <c r="XW644" s="263"/>
      <c r="XX644" s="263"/>
      <c r="XY644" s="263"/>
      <c r="XZ644" s="263"/>
      <c r="YA644" s="263"/>
      <c r="YB644" s="263"/>
      <c r="YC644" s="263"/>
      <c r="YD644" s="263"/>
      <c r="YE644" s="263"/>
      <c r="YF644" s="263"/>
      <c r="YG644" s="263"/>
      <c r="YH644" s="263"/>
      <c r="YI644" s="263"/>
      <c r="YJ644" s="263"/>
      <c r="YK644" s="263"/>
      <c r="YL644" s="263"/>
      <c r="YM644" s="263"/>
      <c r="YN644" s="263"/>
      <c r="YO644" s="263"/>
      <c r="YP644" s="263"/>
      <c r="YQ644" s="263"/>
      <c r="YR644" s="263"/>
      <c r="YS644" s="263"/>
      <c r="YT644" s="263"/>
      <c r="YU644" s="263"/>
      <c r="YV644" s="263"/>
      <c r="YW644" s="263"/>
      <c r="YX644" s="263"/>
      <c r="YY644" s="263"/>
      <c r="YZ644" s="263"/>
      <c r="ZA644" s="263"/>
      <c r="ZB644" s="263"/>
      <c r="ZC644" s="263"/>
      <c r="ZD644" s="263"/>
      <c r="ZE644" s="263"/>
      <c r="ZF644" s="263"/>
      <c r="ZG644" s="263"/>
      <c r="ZH644" s="263"/>
      <c r="ZI644" s="263"/>
      <c r="ZJ644" s="263"/>
      <c r="ZK644" s="263"/>
      <c r="ZL644" s="263"/>
      <c r="ZM644" s="263"/>
      <c r="ZN644" s="263"/>
      <c r="ZO644" s="263"/>
      <c r="ZP644" s="263"/>
      <c r="ZQ644" s="263"/>
      <c r="ZR644" s="263"/>
      <c r="ZS644" s="263"/>
      <c r="ZT644" s="263"/>
      <c r="ZU644" s="263"/>
      <c r="ZV644" s="263"/>
      <c r="ZW644" s="263"/>
      <c r="ZX644" s="263"/>
      <c r="ZY644" s="263"/>
      <c r="ZZ644" s="263"/>
      <c r="AAA644" s="263"/>
      <c r="AAB644" s="263"/>
      <c r="AAC644" s="263"/>
      <c r="AAD644" s="263"/>
      <c r="AAE644" s="263"/>
      <c r="AAF644" s="263"/>
      <c r="AAG644" s="263"/>
      <c r="AAH644" s="263"/>
      <c r="AAI644" s="263"/>
      <c r="AAJ644" s="263"/>
      <c r="AAK644" s="263"/>
      <c r="AAL644" s="263"/>
      <c r="AAM644" s="263"/>
      <c r="AAN644" s="263"/>
      <c r="AAO644" s="263"/>
      <c r="AAP644" s="263"/>
      <c r="AAQ644" s="263"/>
      <c r="AAR644" s="263"/>
      <c r="AAS644" s="263"/>
      <c r="AAT644" s="263"/>
      <c r="AAU644" s="263"/>
      <c r="AAV644" s="263"/>
      <c r="AAW644" s="263"/>
      <c r="AAX644" s="263"/>
      <c r="AAY644" s="263"/>
      <c r="AAZ644" s="263"/>
      <c r="ABA644" s="263"/>
      <c r="ABB644" s="263"/>
      <c r="ABC644" s="263"/>
      <c r="ABD644" s="263"/>
      <c r="ABE644" s="263"/>
      <c r="ABF644" s="263"/>
      <c r="ABG644" s="263"/>
      <c r="ABH644" s="263"/>
      <c r="ABI644" s="263"/>
      <c r="ABJ644" s="263"/>
      <c r="ABK644" s="263"/>
      <c r="ABL644" s="263"/>
      <c r="ABM644" s="263"/>
      <c r="ABN644" s="263"/>
      <c r="ABO644" s="263"/>
      <c r="ABP644" s="263"/>
      <c r="ABQ644" s="263"/>
      <c r="ABR644" s="263"/>
      <c r="ABS644" s="263"/>
      <c r="ABT644" s="263"/>
      <c r="ABU644" s="263"/>
      <c r="ABV644" s="263"/>
      <c r="ABW644" s="263"/>
      <c r="ABX644" s="263"/>
      <c r="ABY644" s="263"/>
      <c r="ABZ644" s="263"/>
      <c r="ACA644" s="263"/>
      <c r="ACB644" s="263"/>
      <c r="ACC644" s="263"/>
      <c r="ACD644" s="263"/>
      <c r="ACE644" s="263"/>
      <c r="ACF644" s="263"/>
      <c r="ACG644" s="263"/>
      <c r="ACH644" s="263"/>
      <c r="ACI644" s="263"/>
      <c r="ACJ644" s="263"/>
      <c r="ACK644" s="263"/>
      <c r="ACL644" s="263"/>
      <c r="ACM644" s="263"/>
      <c r="ACN644" s="263"/>
      <c r="ACO644" s="263"/>
      <c r="ACP644" s="263"/>
      <c r="ACQ644" s="263"/>
      <c r="ACR644" s="263"/>
      <c r="ACS644" s="263"/>
      <c r="ACT644" s="263"/>
      <c r="ACU644" s="263"/>
      <c r="ACV644" s="263"/>
      <c r="ACW644" s="263"/>
      <c r="ACX644" s="263"/>
      <c r="ACY644" s="263"/>
      <c r="ACZ644" s="263"/>
      <c r="ADA644" s="263"/>
      <c r="ADB644" s="263"/>
      <c r="ADC644" s="263"/>
      <c r="ADD644" s="263"/>
      <c r="ADE644" s="263"/>
      <c r="ADF644" s="263"/>
      <c r="ADG644" s="263"/>
      <c r="ADH644" s="263"/>
      <c r="ADI644" s="263"/>
      <c r="ADJ644" s="263"/>
      <c r="ADK644" s="263"/>
      <c r="ADL644" s="263"/>
      <c r="ADM644" s="263"/>
      <c r="ADN644" s="263"/>
      <c r="ADO644" s="263"/>
      <c r="ADP644" s="263"/>
      <c r="ADQ644" s="263"/>
      <c r="ADR644" s="263"/>
      <c r="ADS644" s="263"/>
      <c r="ADT644" s="263"/>
      <c r="ADU644" s="263"/>
      <c r="ADV644" s="263"/>
      <c r="ADW644" s="263"/>
      <c r="ADX644" s="263"/>
      <c r="ADY644" s="263"/>
      <c r="ADZ644" s="263"/>
      <c r="AEA644" s="263"/>
      <c r="AEB644" s="263"/>
      <c r="AEC644" s="263"/>
      <c r="AED644" s="263"/>
      <c r="AEE644" s="263"/>
      <c r="AEF644" s="263"/>
      <c r="AEG644" s="263"/>
      <c r="AEH644" s="263"/>
      <c r="AEI644" s="263"/>
      <c r="AEJ644" s="263"/>
      <c r="AEK644" s="263"/>
      <c r="AEL644" s="263"/>
      <c r="AEM644" s="263"/>
      <c r="AEN644" s="263"/>
      <c r="AEO644" s="263"/>
      <c r="AEP644" s="263"/>
      <c r="AEQ644" s="263"/>
      <c r="AER644" s="263"/>
      <c r="AES644" s="263"/>
      <c r="AET644" s="263"/>
      <c r="AEU644" s="263"/>
      <c r="AEV644" s="263"/>
      <c r="AEW644" s="263"/>
      <c r="AEX644" s="263"/>
      <c r="AEY644" s="263"/>
      <c r="AEZ644" s="263"/>
      <c r="AFA644" s="263"/>
      <c r="AFB644" s="263"/>
      <c r="AFC644" s="263"/>
      <c r="AFD644" s="263"/>
      <c r="AFE644" s="263"/>
      <c r="AFF644" s="263"/>
      <c r="AFG644" s="263"/>
      <c r="AFH644" s="263"/>
      <c r="AFI644" s="263"/>
      <c r="AFJ644" s="263"/>
      <c r="AFK644" s="263"/>
      <c r="AFL644" s="263"/>
      <c r="AFM644" s="263"/>
      <c r="AFN644" s="263"/>
      <c r="AFO644" s="263"/>
      <c r="AFP644" s="263"/>
      <c r="AFQ644" s="263"/>
      <c r="AFR644" s="263"/>
      <c r="AFS644" s="263"/>
      <c r="AFT644" s="263"/>
      <c r="AFU644" s="263"/>
      <c r="AFV644" s="263"/>
      <c r="AFW644" s="263"/>
      <c r="AFX644" s="263"/>
      <c r="AFY644" s="263"/>
      <c r="AFZ644" s="263"/>
      <c r="AGA644" s="263"/>
      <c r="AGB644" s="263"/>
      <c r="AGC644" s="263"/>
      <c r="AGD644" s="263"/>
      <c r="AGE644" s="263"/>
      <c r="AGF644" s="263"/>
      <c r="AGG644" s="263"/>
      <c r="AGH644" s="263"/>
      <c r="AGI644" s="263"/>
      <c r="AGJ644" s="263"/>
      <c r="AGK644" s="263"/>
      <c r="AGL644" s="263"/>
      <c r="AGM644" s="263"/>
      <c r="AGN644" s="263"/>
      <c r="AGO644" s="263"/>
      <c r="AGP644" s="263"/>
      <c r="AGQ644" s="263"/>
      <c r="AGR644" s="263"/>
      <c r="AGS644" s="263"/>
      <c r="AGT644" s="263"/>
      <c r="AGU644" s="263"/>
      <c r="AGV644" s="263"/>
      <c r="AGW644" s="263"/>
      <c r="AGX644" s="263"/>
      <c r="AGY644" s="263"/>
      <c r="AGZ644" s="263"/>
      <c r="AHA644" s="263"/>
      <c r="AHB644" s="263"/>
      <c r="AHC644" s="263"/>
      <c r="AHD644" s="263"/>
      <c r="AHE644" s="263"/>
      <c r="AHF644" s="263"/>
      <c r="AHG644" s="263"/>
      <c r="AHH644" s="263"/>
      <c r="AHI644" s="263"/>
      <c r="AHJ644" s="263"/>
      <c r="AHK644" s="263"/>
      <c r="AHL644" s="263"/>
      <c r="AHM644" s="263"/>
      <c r="AHN644" s="263"/>
      <c r="AHO644" s="263"/>
      <c r="AHP644" s="263"/>
      <c r="AHQ644" s="263"/>
      <c r="AHR644" s="263"/>
      <c r="AHS644" s="263"/>
      <c r="AHT644" s="263"/>
      <c r="AHU644" s="263"/>
      <c r="AHV644" s="263"/>
      <c r="AHW644" s="263"/>
      <c r="AHX644" s="263"/>
      <c r="AHY644" s="263"/>
      <c r="AHZ644" s="263"/>
      <c r="AIA644" s="263"/>
      <c r="AIB644" s="263"/>
      <c r="AIC644" s="263"/>
      <c r="AID644" s="263"/>
      <c r="AIE644" s="263"/>
      <c r="AIF644" s="263"/>
      <c r="AIG644" s="263"/>
      <c r="AIH644" s="263"/>
      <c r="AII644" s="263"/>
      <c r="AIJ644" s="263"/>
      <c r="AIK644" s="263"/>
      <c r="AIL644" s="263"/>
      <c r="AIM644" s="263"/>
      <c r="AIN644" s="263"/>
      <c r="AIO644" s="263"/>
      <c r="AIP644" s="263"/>
      <c r="AIQ644" s="263"/>
      <c r="AIR644" s="263"/>
      <c r="AIS644" s="263"/>
      <c r="AIT644" s="263"/>
      <c r="AIU644" s="263"/>
      <c r="AIV644" s="263"/>
      <c r="AIW644" s="263"/>
      <c r="AIX644" s="263"/>
      <c r="AIY644" s="263"/>
      <c r="AIZ644" s="263"/>
      <c r="AJA644" s="263"/>
      <c r="AJB644" s="263"/>
      <c r="AJC644" s="263"/>
      <c r="AJD644" s="263"/>
      <c r="AJE644" s="263"/>
      <c r="AJF644" s="263"/>
      <c r="AJG644" s="263"/>
      <c r="AJH644" s="263"/>
      <c r="AJI644" s="263"/>
      <c r="AJJ644" s="263"/>
      <c r="AJK644" s="263"/>
      <c r="AJL644" s="263"/>
      <c r="AJM644" s="263"/>
      <c r="AJN644" s="263"/>
      <c r="AJO644" s="263"/>
      <c r="AJP644" s="263"/>
      <c r="AJQ644" s="263"/>
      <c r="AJR644" s="263"/>
      <c r="AJS644" s="263"/>
      <c r="AJT644" s="263"/>
      <c r="AJU644" s="263"/>
      <c r="AJV644" s="263"/>
      <c r="AJW644" s="263"/>
      <c r="AJX644" s="263"/>
      <c r="AJY644" s="263"/>
      <c r="AJZ644" s="263"/>
      <c r="AKA644" s="263"/>
      <c r="AKB644" s="263"/>
      <c r="AKC644" s="263"/>
      <c r="AKD644" s="263"/>
      <c r="AKE644" s="263"/>
      <c r="AKF644" s="263"/>
      <c r="AKG644" s="263"/>
      <c r="AKH644" s="263"/>
      <c r="AKI644" s="263"/>
      <c r="AKJ644" s="263"/>
      <c r="AKK644" s="263"/>
      <c r="AKL644" s="263"/>
      <c r="AKM644" s="263"/>
      <c r="AKN644" s="263"/>
      <c r="AKO644" s="263"/>
      <c r="AKP644" s="263"/>
      <c r="AKQ644" s="263"/>
      <c r="AKR644" s="263"/>
      <c r="AKS644" s="263"/>
      <c r="AKT644" s="263"/>
      <c r="AKU644" s="263"/>
      <c r="AKV644" s="263"/>
      <c r="AKW644" s="263"/>
      <c r="AKX644" s="263"/>
      <c r="AKY644" s="263"/>
      <c r="AKZ644" s="263"/>
      <c r="ALA644" s="263"/>
      <c r="ALB644" s="263"/>
      <c r="ALC644" s="263"/>
      <c r="ALD644" s="263"/>
      <c r="ALE644" s="263"/>
      <c r="ALF644" s="263"/>
      <c r="ALG644" s="263"/>
      <c r="ALH644" s="263"/>
      <c r="ALI644" s="263"/>
      <c r="ALJ644" s="263"/>
      <c r="ALK644" s="263"/>
      <c r="ALL644" s="263"/>
      <c r="ALM644" s="263"/>
      <c r="ALN644" s="263"/>
      <c r="ALO644" s="263"/>
      <c r="ALP644" s="263"/>
      <c r="ALQ644" s="263"/>
      <c r="ALR644" s="263"/>
      <c r="ALS644" s="263"/>
      <c r="ALT644" s="263"/>
      <c r="ALU644" s="263"/>
      <c r="ALV644" s="263"/>
      <c r="ALW644" s="263"/>
      <c r="ALX644" s="263"/>
      <c r="ALY644" s="263"/>
      <c r="ALZ644" s="263"/>
      <c r="AMA644" s="263"/>
      <c r="AMB644" s="263"/>
      <c r="AMC644" s="263"/>
      <c r="AMD644" s="263"/>
      <c r="AME644" s="263"/>
      <c r="AMF644" s="263"/>
      <c r="AMG644" s="263"/>
      <c r="AMH644" s="263"/>
      <c r="AMI644" s="263"/>
      <c r="AMJ644" s="263"/>
      <c r="AMK644" s="263"/>
      <c r="AML644" s="263"/>
      <c r="AMM644" s="263"/>
      <c r="AMN644" s="263"/>
      <c r="AMO644" s="263"/>
      <c r="AMP644" s="263"/>
      <c r="AMQ644" s="263"/>
      <c r="AMR644" s="263"/>
      <c r="AMS644" s="263"/>
      <c r="AMT644" s="263"/>
      <c r="AMU644" s="263"/>
      <c r="AMV644" s="263"/>
      <c r="AMW644" s="263"/>
      <c r="AMX644" s="263"/>
      <c r="AMY644" s="263"/>
      <c r="AMZ644" s="263"/>
      <c r="ANA644" s="263"/>
      <c r="ANB644" s="263"/>
      <c r="ANC644" s="263"/>
      <c r="AND644" s="263"/>
      <c r="ANE644" s="263"/>
      <c r="ANF644" s="263"/>
      <c r="ANG644" s="263"/>
      <c r="ANH644" s="263"/>
      <c r="ANI644" s="263"/>
      <c r="ANJ644" s="263"/>
      <c r="ANK644" s="263"/>
      <c r="ANL644" s="263"/>
      <c r="ANM644" s="263"/>
      <c r="ANN644" s="263"/>
      <c r="ANO644" s="263"/>
      <c r="ANP644" s="263"/>
      <c r="ANQ644" s="263"/>
      <c r="ANR644" s="263"/>
      <c r="ANS644" s="263"/>
      <c r="ANT644" s="263"/>
      <c r="ANU644" s="263"/>
      <c r="ANV644" s="263"/>
      <c r="ANW644" s="263"/>
      <c r="ANX644" s="263"/>
      <c r="ANY644" s="263"/>
      <c r="ANZ644" s="263"/>
      <c r="AOA644" s="263"/>
      <c r="AOB644" s="263"/>
      <c r="AOC644" s="263"/>
      <c r="AOD644" s="263"/>
      <c r="AOE644" s="263"/>
      <c r="AOF644" s="263"/>
      <c r="AOG644" s="263"/>
      <c r="AOH644" s="263"/>
      <c r="AOI644" s="263"/>
      <c r="AOJ644" s="263"/>
      <c r="AOK644" s="263"/>
      <c r="AOL644" s="263"/>
      <c r="AOM644" s="263"/>
      <c r="AON644" s="263"/>
      <c r="AOO644" s="263"/>
      <c r="AOP644" s="263"/>
      <c r="AOQ644" s="263"/>
      <c r="AOR644" s="263"/>
      <c r="AOS644" s="263"/>
      <c r="AOT644" s="263"/>
      <c r="AOU644" s="263"/>
    </row>
    <row r="645" spans="1:1087" s="264" customFormat="1">
      <c r="A645" s="332"/>
      <c r="B645" s="328"/>
      <c r="C645" s="292"/>
      <c r="D645" s="292"/>
      <c r="E645" s="292"/>
      <c r="F645" s="333"/>
      <c r="G645" s="334"/>
      <c r="H645" s="334"/>
      <c r="I645" s="335"/>
      <c r="J645" s="292"/>
      <c r="K645" s="336"/>
      <c r="L645" s="292"/>
      <c r="N645" s="263"/>
      <c r="O645" s="263"/>
      <c r="P645" s="263"/>
      <c r="Q645" s="263"/>
      <c r="R645" s="263"/>
      <c r="S645" s="263"/>
      <c r="T645" s="263"/>
      <c r="U645" s="263"/>
      <c r="V645" s="263"/>
      <c r="W645" s="263"/>
      <c r="X645" s="263"/>
      <c r="Y645" s="263"/>
      <c r="Z645" s="263"/>
      <c r="AA645" s="263"/>
      <c r="AB645" s="263"/>
      <c r="AC645" s="263"/>
      <c r="AD645" s="263"/>
      <c r="AE645" s="263"/>
      <c r="AF645" s="263"/>
      <c r="AG645" s="263"/>
      <c r="AH645" s="263"/>
      <c r="AI645" s="263"/>
      <c r="AJ645" s="263"/>
      <c r="AK645" s="263"/>
      <c r="AL645" s="263"/>
      <c r="AM645" s="263"/>
      <c r="AN645" s="263"/>
      <c r="AO645" s="263"/>
      <c r="AP645" s="263"/>
      <c r="AQ645" s="263"/>
      <c r="AR645" s="263"/>
      <c r="AS645" s="263"/>
      <c r="AT645" s="263"/>
      <c r="AU645" s="263"/>
      <c r="AV645" s="263"/>
      <c r="AW645" s="263"/>
      <c r="AX645" s="263"/>
      <c r="AY645" s="263"/>
      <c r="AZ645" s="263"/>
      <c r="BA645" s="263"/>
      <c r="BB645" s="263"/>
      <c r="BC645" s="263"/>
      <c r="BD645" s="263"/>
      <c r="BE645" s="263"/>
      <c r="BF645" s="263"/>
      <c r="BG645" s="263"/>
      <c r="BH645" s="263"/>
      <c r="BI645" s="263"/>
      <c r="BJ645" s="263"/>
      <c r="BK645" s="263"/>
      <c r="BL645" s="263"/>
      <c r="BM645" s="263"/>
      <c r="BN645" s="263"/>
      <c r="BO645" s="263"/>
      <c r="BP645" s="263"/>
      <c r="BQ645" s="263"/>
      <c r="BR645" s="263"/>
      <c r="BS645" s="263"/>
      <c r="BT645" s="263"/>
      <c r="BU645" s="263"/>
      <c r="BV645" s="263"/>
      <c r="BW645" s="263"/>
      <c r="BX645" s="263"/>
      <c r="BY645" s="263"/>
      <c r="BZ645" s="263"/>
      <c r="CA645" s="263"/>
      <c r="CB645" s="263"/>
      <c r="CC645" s="263"/>
      <c r="CD645" s="263"/>
      <c r="CE645" s="263"/>
      <c r="CF645" s="263"/>
      <c r="CG645" s="263"/>
      <c r="CH645" s="263"/>
      <c r="CI645" s="263"/>
      <c r="CJ645" s="263"/>
      <c r="CK645" s="263"/>
      <c r="CL645" s="263"/>
      <c r="CM645" s="263"/>
      <c r="CN645" s="263"/>
      <c r="CO645" s="263"/>
      <c r="CP645" s="263"/>
      <c r="CQ645" s="263"/>
      <c r="CR645" s="263"/>
      <c r="CS645" s="263"/>
      <c r="CT645" s="263"/>
      <c r="CU645" s="263"/>
      <c r="CV645" s="263"/>
      <c r="CW645" s="263"/>
      <c r="CX645" s="263"/>
      <c r="CY645" s="263"/>
      <c r="CZ645" s="263"/>
      <c r="DA645" s="263"/>
      <c r="DB645" s="263"/>
      <c r="DC645" s="263"/>
      <c r="DD645" s="263"/>
      <c r="DE645" s="263"/>
      <c r="DF645" s="263"/>
      <c r="DG645" s="263"/>
      <c r="DH645" s="263"/>
      <c r="DI645" s="263"/>
      <c r="DJ645" s="263"/>
      <c r="DK645" s="263"/>
      <c r="DL645" s="263"/>
      <c r="DM645" s="263"/>
      <c r="DN645" s="263"/>
      <c r="DO645" s="263"/>
      <c r="DP645" s="263"/>
      <c r="DQ645" s="263"/>
      <c r="DR645" s="263"/>
      <c r="DS645" s="263"/>
      <c r="DT645" s="263"/>
      <c r="DU645" s="263"/>
      <c r="DV645" s="263"/>
      <c r="DW645" s="263"/>
      <c r="DX645" s="263"/>
      <c r="DY645" s="263"/>
      <c r="DZ645" s="263"/>
      <c r="EA645" s="263"/>
      <c r="EB645" s="263"/>
      <c r="EC645" s="263"/>
      <c r="ED645" s="263"/>
      <c r="EE645" s="263"/>
      <c r="EF645" s="263"/>
      <c r="EG645" s="263"/>
      <c r="EH645" s="263"/>
      <c r="EI645" s="263"/>
      <c r="EJ645" s="263"/>
      <c r="EK645" s="263"/>
      <c r="EL645" s="263"/>
      <c r="EM645" s="263"/>
      <c r="EN645" s="263"/>
      <c r="EO645" s="263"/>
      <c r="EP645" s="263"/>
      <c r="EQ645" s="263"/>
      <c r="ER645" s="263"/>
      <c r="ES645" s="263"/>
      <c r="ET645" s="263"/>
      <c r="EU645" s="263"/>
      <c r="EV645" s="263"/>
      <c r="EW645" s="263"/>
      <c r="EX645" s="263"/>
      <c r="EY645" s="263"/>
      <c r="EZ645" s="263"/>
      <c r="FA645" s="263"/>
      <c r="FB645" s="263"/>
      <c r="FC645" s="263"/>
      <c r="FD645" s="263"/>
      <c r="FE645" s="263"/>
      <c r="FF645" s="263"/>
      <c r="FG645" s="263"/>
      <c r="FH645" s="263"/>
      <c r="FI645" s="263"/>
      <c r="FJ645" s="263"/>
      <c r="FK645" s="263"/>
      <c r="FL645" s="263"/>
      <c r="FM645" s="263"/>
      <c r="FN645" s="263"/>
      <c r="FO645" s="263"/>
      <c r="FP645" s="263"/>
      <c r="FQ645" s="263"/>
      <c r="FR645" s="263"/>
      <c r="FS645" s="263"/>
      <c r="FT645" s="263"/>
      <c r="FU645" s="263"/>
      <c r="FV645" s="263"/>
      <c r="FW645" s="263"/>
      <c r="FX645" s="263"/>
      <c r="FY645" s="263"/>
      <c r="FZ645" s="263"/>
      <c r="GA645" s="263"/>
      <c r="GB645" s="263"/>
      <c r="GC645" s="263"/>
      <c r="GD645" s="263"/>
      <c r="GE645" s="263"/>
      <c r="GF645" s="263"/>
      <c r="GG645" s="263"/>
      <c r="GH645" s="263"/>
      <c r="GI645" s="263"/>
      <c r="GJ645" s="263"/>
      <c r="GK645" s="263"/>
      <c r="GL645" s="263"/>
      <c r="GM645" s="263"/>
      <c r="GN645" s="263"/>
      <c r="GO645" s="263"/>
      <c r="GP645" s="263"/>
      <c r="GQ645" s="263"/>
      <c r="GR645" s="263"/>
      <c r="GS645" s="263"/>
      <c r="GT645" s="263"/>
      <c r="GU645" s="263"/>
      <c r="GV645" s="263"/>
      <c r="GW645" s="263"/>
      <c r="GX645" s="263"/>
      <c r="GY645" s="263"/>
      <c r="GZ645" s="263"/>
      <c r="HA645" s="263"/>
      <c r="HB645" s="263"/>
      <c r="HC645" s="263"/>
      <c r="HD645" s="263"/>
      <c r="HE645" s="263"/>
      <c r="HF645" s="263"/>
      <c r="HG645" s="263"/>
      <c r="HH645" s="263"/>
      <c r="HI645" s="263"/>
      <c r="HJ645" s="263"/>
      <c r="HK645" s="263"/>
      <c r="HL645" s="263"/>
      <c r="HM645" s="263"/>
      <c r="HN645" s="263"/>
      <c r="HO645" s="263"/>
      <c r="HP645" s="263"/>
      <c r="HQ645" s="263"/>
      <c r="HR645" s="263"/>
      <c r="HS645" s="263"/>
      <c r="HT645" s="263"/>
      <c r="HU645" s="263"/>
      <c r="HV645" s="263"/>
      <c r="HW645" s="263"/>
      <c r="HX645" s="263"/>
      <c r="HY645" s="263"/>
      <c r="HZ645" s="263"/>
      <c r="IA645" s="263"/>
      <c r="IB645" s="263"/>
      <c r="IC645" s="263"/>
      <c r="ID645" s="263"/>
      <c r="IE645" s="263"/>
      <c r="IF645" s="263"/>
      <c r="IG645" s="263"/>
      <c r="IH645" s="263"/>
      <c r="II645" s="263"/>
      <c r="IJ645" s="263"/>
      <c r="IK645" s="263"/>
      <c r="IL645" s="263"/>
      <c r="IM645" s="263"/>
      <c r="IN645" s="263"/>
      <c r="IO645" s="263"/>
      <c r="IP645" s="263"/>
      <c r="IQ645" s="263"/>
      <c r="IR645" s="263"/>
      <c r="IS645" s="263"/>
      <c r="IT645" s="263"/>
      <c r="IU645" s="263"/>
      <c r="IV645" s="263"/>
      <c r="IW645" s="263"/>
      <c r="IX645" s="263"/>
      <c r="IY645" s="263"/>
      <c r="IZ645" s="263"/>
      <c r="JA645" s="263"/>
      <c r="JB645" s="263"/>
      <c r="JC645" s="263"/>
      <c r="JD645" s="263"/>
      <c r="JE645" s="263"/>
      <c r="JF645" s="263"/>
      <c r="JG645" s="263"/>
      <c r="JH645" s="263"/>
      <c r="JI645" s="263"/>
      <c r="JJ645" s="263"/>
      <c r="JK645" s="263"/>
      <c r="JL645" s="263"/>
      <c r="JM645" s="263"/>
      <c r="JN645" s="263"/>
      <c r="JO645" s="263"/>
      <c r="JP645" s="263"/>
      <c r="JQ645" s="263"/>
      <c r="JR645" s="263"/>
      <c r="JS645" s="263"/>
      <c r="JT645" s="263"/>
      <c r="JU645" s="263"/>
      <c r="JV645" s="263"/>
      <c r="JW645" s="263"/>
      <c r="JX645" s="263"/>
      <c r="JY645" s="263"/>
      <c r="JZ645" s="263"/>
      <c r="KA645" s="263"/>
      <c r="KB645" s="263"/>
      <c r="KC645" s="263"/>
      <c r="KD645" s="263"/>
      <c r="KE645" s="263"/>
      <c r="KF645" s="263"/>
      <c r="KG645" s="263"/>
      <c r="KH645" s="263"/>
      <c r="KI645" s="263"/>
      <c r="KJ645" s="263"/>
      <c r="KK645" s="263"/>
      <c r="KL645" s="263"/>
      <c r="KM645" s="263"/>
      <c r="KN645" s="263"/>
      <c r="KO645" s="263"/>
      <c r="KP645" s="263"/>
      <c r="KQ645" s="263"/>
      <c r="KR645" s="263"/>
      <c r="KS645" s="263"/>
      <c r="KT645" s="263"/>
      <c r="KU645" s="263"/>
      <c r="KV645" s="263"/>
      <c r="KW645" s="263"/>
      <c r="KX645" s="263"/>
      <c r="KY645" s="263"/>
      <c r="KZ645" s="263"/>
      <c r="LA645" s="263"/>
      <c r="LB645" s="263"/>
      <c r="LC645" s="263"/>
      <c r="LD645" s="263"/>
      <c r="LE645" s="263"/>
      <c r="LF645" s="263"/>
      <c r="LG645" s="263"/>
      <c r="LH645" s="263"/>
      <c r="LI645" s="263"/>
      <c r="LJ645" s="263"/>
      <c r="LK645" s="263"/>
      <c r="LL645" s="263"/>
      <c r="LM645" s="263"/>
      <c r="LN645" s="263"/>
      <c r="LO645" s="263"/>
      <c r="LP645" s="263"/>
      <c r="LQ645" s="263"/>
      <c r="LR645" s="263"/>
      <c r="LS645" s="263"/>
      <c r="LT645" s="263"/>
      <c r="LU645" s="263"/>
      <c r="LV645" s="263"/>
      <c r="LW645" s="263"/>
      <c r="LX645" s="263"/>
      <c r="LY645" s="263"/>
      <c r="LZ645" s="263"/>
      <c r="MA645" s="263"/>
      <c r="MB645" s="263"/>
      <c r="MC645" s="263"/>
      <c r="MD645" s="263"/>
      <c r="ME645" s="263"/>
      <c r="MF645" s="263"/>
      <c r="MG645" s="263"/>
      <c r="MH645" s="263"/>
      <c r="MI645" s="263"/>
      <c r="MJ645" s="263"/>
      <c r="MK645" s="263"/>
      <c r="ML645" s="263"/>
      <c r="MM645" s="263"/>
      <c r="MN645" s="263"/>
      <c r="MO645" s="263"/>
      <c r="MP645" s="263"/>
      <c r="MQ645" s="263"/>
      <c r="MR645" s="263"/>
      <c r="MS645" s="263"/>
      <c r="MT645" s="263"/>
      <c r="MU645" s="263"/>
      <c r="MV645" s="263"/>
      <c r="MW645" s="263"/>
      <c r="MX645" s="263"/>
      <c r="MY645" s="263"/>
      <c r="MZ645" s="263"/>
      <c r="NA645" s="263"/>
      <c r="NB645" s="263"/>
      <c r="NC645" s="263"/>
      <c r="ND645" s="263"/>
      <c r="NE645" s="263"/>
      <c r="NF645" s="263"/>
      <c r="NG645" s="263"/>
      <c r="NH645" s="263"/>
      <c r="NI645" s="263"/>
      <c r="NJ645" s="263"/>
      <c r="NK645" s="263"/>
      <c r="NL645" s="263"/>
      <c r="NM645" s="263"/>
      <c r="NN645" s="263"/>
      <c r="NO645" s="263"/>
      <c r="NP645" s="263"/>
      <c r="NQ645" s="263"/>
      <c r="NR645" s="263"/>
      <c r="NS645" s="263"/>
      <c r="NT645" s="263"/>
      <c r="NU645" s="263"/>
      <c r="NV645" s="263"/>
      <c r="NW645" s="263"/>
      <c r="NX645" s="263"/>
      <c r="NY645" s="263"/>
      <c r="NZ645" s="263"/>
      <c r="OA645" s="263"/>
      <c r="OB645" s="263"/>
      <c r="OC645" s="263"/>
      <c r="OD645" s="263"/>
      <c r="OE645" s="263"/>
      <c r="OF645" s="263"/>
      <c r="OG645" s="263"/>
      <c r="OH645" s="263"/>
      <c r="OI645" s="263"/>
      <c r="OJ645" s="263"/>
      <c r="OK645" s="263"/>
      <c r="OL645" s="263"/>
      <c r="OM645" s="263"/>
      <c r="ON645" s="263"/>
      <c r="OO645" s="263"/>
      <c r="OP645" s="263"/>
      <c r="OQ645" s="263"/>
      <c r="OR645" s="263"/>
      <c r="OS645" s="263"/>
      <c r="OT645" s="263"/>
      <c r="OU645" s="263"/>
      <c r="OV645" s="263"/>
      <c r="OW645" s="263"/>
      <c r="OX645" s="263"/>
      <c r="OY645" s="263"/>
      <c r="OZ645" s="263"/>
      <c r="PA645" s="263"/>
      <c r="PB645" s="263"/>
      <c r="PC645" s="263"/>
      <c r="PD645" s="263"/>
      <c r="PE645" s="263"/>
      <c r="PF645" s="263"/>
      <c r="PG645" s="263"/>
      <c r="PH645" s="263"/>
      <c r="PI645" s="263"/>
      <c r="PJ645" s="263"/>
      <c r="PK645" s="263"/>
      <c r="PL645" s="263"/>
      <c r="PM645" s="263"/>
      <c r="PN645" s="263"/>
      <c r="PO645" s="263"/>
      <c r="PP645" s="263"/>
      <c r="PQ645" s="263"/>
      <c r="PR645" s="263"/>
      <c r="PS645" s="263"/>
      <c r="PT645" s="263"/>
      <c r="PU645" s="263"/>
      <c r="PV645" s="263"/>
      <c r="PW645" s="263"/>
      <c r="PX645" s="263"/>
      <c r="PY645" s="263"/>
      <c r="PZ645" s="263"/>
      <c r="QA645" s="263"/>
      <c r="QB645" s="263"/>
      <c r="QC645" s="263"/>
      <c r="QD645" s="263"/>
      <c r="QE645" s="263"/>
      <c r="QF645" s="263"/>
      <c r="QG645" s="263"/>
      <c r="QH645" s="263"/>
      <c r="QI645" s="263"/>
      <c r="QJ645" s="263"/>
      <c r="QK645" s="263"/>
      <c r="QL645" s="263"/>
      <c r="QM645" s="263"/>
      <c r="QN645" s="263"/>
      <c r="QO645" s="263"/>
      <c r="QP645" s="263"/>
      <c r="QQ645" s="263"/>
      <c r="QR645" s="263"/>
      <c r="QS645" s="263"/>
      <c r="QT645" s="263"/>
      <c r="QU645" s="263"/>
      <c r="QV645" s="263"/>
      <c r="QW645" s="263"/>
      <c r="QX645" s="263"/>
      <c r="QY645" s="263"/>
      <c r="QZ645" s="263"/>
      <c r="RA645" s="263"/>
      <c r="RB645" s="263"/>
      <c r="RC645" s="263"/>
      <c r="RD645" s="263"/>
      <c r="RE645" s="263"/>
      <c r="RF645" s="263"/>
      <c r="RG645" s="263"/>
      <c r="RH645" s="263"/>
      <c r="RI645" s="263"/>
      <c r="RJ645" s="263"/>
      <c r="RK645" s="263"/>
      <c r="RL645" s="263"/>
      <c r="RM645" s="263"/>
      <c r="RN645" s="263"/>
      <c r="RO645" s="263"/>
      <c r="RP645" s="263"/>
      <c r="RQ645" s="263"/>
      <c r="RR645" s="263"/>
      <c r="RS645" s="263"/>
      <c r="RT645" s="263"/>
      <c r="RU645" s="263"/>
      <c r="RV645" s="263"/>
      <c r="RW645" s="263"/>
      <c r="RX645" s="263"/>
      <c r="RY645" s="263"/>
      <c r="RZ645" s="263"/>
      <c r="SA645" s="263"/>
      <c r="SB645" s="263"/>
      <c r="SC645" s="263"/>
      <c r="SD645" s="263"/>
      <c r="SE645" s="263"/>
      <c r="SF645" s="263"/>
      <c r="SG645" s="263"/>
      <c r="SH645" s="263"/>
      <c r="SI645" s="263"/>
      <c r="SJ645" s="263"/>
      <c r="SK645" s="263"/>
      <c r="SL645" s="263"/>
      <c r="SM645" s="263"/>
      <c r="SN645" s="263"/>
      <c r="SO645" s="263"/>
      <c r="SP645" s="263"/>
      <c r="SQ645" s="263"/>
      <c r="SR645" s="263"/>
      <c r="SS645" s="263"/>
      <c r="ST645" s="263"/>
      <c r="SU645" s="263"/>
      <c r="SV645" s="263"/>
      <c r="SW645" s="263"/>
      <c r="SX645" s="263"/>
      <c r="SY645" s="263"/>
      <c r="SZ645" s="263"/>
      <c r="TA645" s="263"/>
      <c r="TB645" s="263"/>
      <c r="TC645" s="263"/>
      <c r="TD645" s="263"/>
      <c r="TE645" s="263"/>
      <c r="TF645" s="263"/>
      <c r="TG645" s="263"/>
      <c r="TH645" s="263"/>
      <c r="TI645" s="263"/>
      <c r="TJ645" s="263"/>
      <c r="TK645" s="263"/>
      <c r="TL645" s="263"/>
      <c r="TM645" s="263"/>
      <c r="TN645" s="263"/>
      <c r="TO645" s="263"/>
      <c r="TP645" s="263"/>
      <c r="TQ645" s="263"/>
      <c r="TR645" s="263"/>
      <c r="TS645" s="263"/>
      <c r="TT645" s="263"/>
      <c r="TU645" s="263"/>
      <c r="TV645" s="263"/>
      <c r="TW645" s="263"/>
      <c r="TX645" s="263"/>
      <c r="TY645" s="263"/>
      <c r="TZ645" s="263"/>
      <c r="UA645" s="263"/>
      <c r="UB645" s="263"/>
      <c r="UC645" s="263"/>
      <c r="UD645" s="263"/>
      <c r="UE645" s="263"/>
      <c r="UF645" s="263"/>
      <c r="UG645" s="263"/>
      <c r="UH645" s="263"/>
      <c r="UI645" s="263"/>
      <c r="UJ645" s="263"/>
      <c r="UK645" s="263"/>
      <c r="UL645" s="263"/>
      <c r="UM645" s="263"/>
      <c r="UN645" s="263"/>
      <c r="UO645" s="263"/>
      <c r="UP645" s="263"/>
      <c r="UQ645" s="263"/>
      <c r="UR645" s="263"/>
      <c r="US645" s="263"/>
      <c r="UT645" s="263"/>
      <c r="UU645" s="263"/>
      <c r="UV645" s="263"/>
      <c r="UW645" s="263"/>
      <c r="UX645" s="263"/>
      <c r="UY645" s="263"/>
      <c r="UZ645" s="263"/>
      <c r="VA645" s="263"/>
      <c r="VB645" s="263"/>
      <c r="VC645" s="263"/>
      <c r="VD645" s="263"/>
      <c r="VE645" s="263"/>
      <c r="VF645" s="263"/>
      <c r="VG645" s="263"/>
      <c r="VH645" s="263"/>
      <c r="VI645" s="263"/>
      <c r="VJ645" s="263"/>
      <c r="VK645" s="263"/>
      <c r="VL645" s="263"/>
      <c r="VM645" s="263"/>
      <c r="VN645" s="263"/>
      <c r="VO645" s="263"/>
      <c r="VP645" s="263"/>
      <c r="VQ645" s="263"/>
      <c r="VR645" s="263"/>
      <c r="VS645" s="263"/>
      <c r="VT645" s="263"/>
      <c r="VU645" s="263"/>
      <c r="VV645" s="263"/>
      <c r="VW645" s="263"/>
      <c r="VX645" s="263"/>
      <c r="VY645" s="263"/>
      <c r="VZ645" s="263"/>
      <c r="WA645" s="263"/>
      <c r="WB645" s="263"/>
      <c r="WC645" s="263"/>
      <c r="WD645" s="263"/>
      <c r="WE645" s="263"/>
      <c r="WF645" s="263"/>
      <c r="WG645" s="263"/>
      <c r="WH645" s="263"/>
      <c r="WI645" s="263"/>
      <c r="WJ645" s="263"/>
      <c r="WK645" s="263"/>
      <c r="WL645" s="263"/>
      <c r="WM645" s="263"/>
      <c r="WN645" s="263"/>
      <c r="WO645" s="263"/>
      <c r="WP645" s="263"/>
      <c r="WQ645" s="263"/>
      <c r="WR645" s="263"/>
      <c r="WS645" s="263"/>
      <c r="WT645" s="263"/>
      <c r="WU645" s="263"/>
      <c r="WV645" s="263"/>
      <c r="WW645" s="263"/>
      <c r="WX645" s="263"/>
      <c r="WY645" s="263"/>
      <c r="WZ645" s="263"/>
      <c r="XA645" s="263"/>
      <c r="XB645" s="263"/>
      <c r="XC645" s="263"/>
      <c r="XD645" s="263"/>
      <c r="XE645" s="263"/>
      <c r="XF645" s="263"/>
      <c r="XG645" s="263"/>
      <c r="XH645" s="263"/>
      <c r="XI645" s="263"/>
      <c r="XJ645" s="263"/>
      <c r="XK645" s="263"/>
      <c r="XL645" s="263"/>
      <c r="XM645" s="263"/>
      <c r="XN645" s="263"/>
      <c r="XO645" s="263"/>
      <c r="XP645" s="263"/>
      <c r="XQ645" s="263"/>
      <c r="XR645" s="263"/>
      <c r="XS645" s="263"/>
      <c r="XT645" s="263"/>
      <c r="XU645" s="263"/>
      <c r="XV645" s="263"/>
      <c r="XW645" s="263"/>
      <c r="XX645" s="263"/>
      <c r="XY645" s="263"/>
      <c r="XZ645" s="263"/>
      <c r="YA645" s="263"/>
      <c r="YB645" s="263"/>
      <c r="YC645" s="263"/>
      <c r="YD645" s="263"/>
      <c r="YE645" s="263"/>
      <c r="YF645" s="263"/>
      <c r="YG645" s="263"/>
      <c r="YH645" s="263"/>
      <c r="YI645" s="263"/>
      <c r="YJ645" s="263"/>
      <c r="YK645" s="263"/>
      <c r="YL645" s="263"/>
      <c r="YM645" s="263"/>
      <c r="YN645" s="263"/>
      <c r="YO645" s="263"/>
      <c r="YP645" s="263"/>
      <c r="YQ645" s="263"/>
      <c r="YR645" s="263"/>
      <c r="YS645" s="263"/>
      <c r="YT645" s="263"/>
      <c r="YU645" s="263"/>
      <c r="YV645" s="263"/>
      <c r="YW645" s="263"/>
      <c r="YX645" s="263"/>
      <c r="YY645" s="263"/>
      <c r="YZ645" s="263"/>
      <c r="ZA645" s="263"/>
      <c r="ZB645" s="263"/>
      <c r="ZC645" s="263"/>
      <c r="ZD645" s="263"/>
      <c r="ZE645" s="263"/>
      <c r="ZF645" s="263"/>
      <c r="ZG645" s="263"/>
      <c r="ZH645" s="263"/>
      <c r="ZI645" s="263"/>
      <c r="ZJ645" s="263"/>
      <c r="ZK645" s="263"/>
      <c r="ZL645" s="263"/>
      <c r="ZM645" s="263"/>
      <c r="ZN645" s="263"/>
      <c r="ZO645" s="263"/>
      <c r="ZP645" s="263"/>
      <c r="ZQ645" s="263"/>
      <c r="ZR645" s="263"/>
      <c r="ZS645" s="263"/>
      <c r="ZT645" s="263"/>
      <c r="ZU645" s="263"/>
      <c r="ZV645" s="263"/>
      <c r="ZW645" s="263"/>
      <c r="ZX645" s="263"/>
      <c r="ZY645" s="263"/>
      <c r="ZZ645" s="263"/>
      <c r="AAA645" s="263"/>
      <c r="AAB645" s="263"/>
      <c r="AAC645" s="263"/>
      <c r="AAD645" s="263"/>
      <c r="AAE645" s="263"/>
      <c r="AAF645" s="263"/>
      <c r="AAG645" s="263"/>
      <c r="AAH645" s="263"/>
      <c r="AAI645" s="263"/>
      <c r="AAJ645" s="263"/>
      <c r="AAK645" s="263"/>
      <c r="AAL645" s="263"/>
      <c r="AAM645" s="263"/>
      <c r="AAN645" s="263"/>
      <c r="AAO645" s="263"/>
      <c r="AAP645" s="263"/>
      <c r="AAQ645" s="263"/>
      <c r="AAR645" s="263"/>
      <c r="AAS645" s="263"/>
      <c r="AAT645" s="263"/>
      <c r="AAU645" s="263"/>
      <c r="AAV645" s="263"/>
      <c r="AAW645" s="263"/>
      <c r="AAX645" s="263"/>
      <c r="AAY645" s="263"/>
      <c r="AAZ645" s="263"/>
      <c r="ABA645" s="263"/>
      <c r="ABB645" s="263"/>
      <c r="ABC645" s="263"/>
      <c r="ABD645" s="263"/>
      <c r="ABE645" s="263"/>
      <c r="ABF645" s="263"/>
      <c r="ABG645" s="263"/>
      <c r="ABH645" s="263"/>
      <c r="ABI645" s="263"/>
      <c r="ABJ645" s="263"/>
      <c r="ABK645" s="263"/>
      <c r="ABL645" s="263"/>
      <c r="ABM645" s="263"/>
      <c r="ABN645" s="263"/>
      <c r="ABO645" s="263"/>
      <c r="ABP645" s="263"/>
      <c r="ABQ645" s="263"/>
      <c r="ABR645" s="263"/>
      <c r="ABS645" s="263"/>
      <c r="ABT645" s="263"/>
      <c r="ABU645" s="263"/>
      <c r="ABV645" s="263"/>
      <c r="ABW645" s="263"/>
      <c r="ABX645" s="263"/>
      <c r="ABY645" s="263"/>
      <c r="ABZ645" s="263"/>
      <c r="ACA645" s="263"/>
      <c r="ACB645" s="263"/>
      <c r="ACC645" s="263"/>
      <c r="ACD645" s="263"/>
      <c r="ACE645" s="263"/>
      <c r="ACF645" s="263"/>
      <c r="ACG645" s="263"/>
      <c r="ACH645" s="263"/>
      <c r="ACI645" s="263"/>
      <c r="ACJ645" s="263"/>
      <c r="ACK645" s="263"/>
      <c r="ACL645" s="263"/>
      <c r="ACM645" s="263"/>
      <c r="ACN645" s="263"/>
      <c r="ACO645" s="263"/>
      <c r="ACP645" s="263"/>
      <c r="ACQ645" s="263"/>
      <c r="ACR645" s="263"/>
      <c r="ACS645" s="263"/>
      <c r="ACT645" s="263"/>
      <c r="ACU645" s="263"/>
      <c r="ACV645" s="263"/>
      <c r="ACW645" s="263"/>
      <c r="ACX645" s="263"/>
      <c r="ACY645" s="263"/>
      <c r="ACZ645" s="263"/>
      <c r="ADA645" s="263"/>
      <c r="ADB645" s="263"/>
      <c r="ADC645" s="263"/>
      <c r="ADD645" s="263"/>
      <c r="ADE645" s="263"/>
      <c r="ADF645" s="263"/>
      <c r="ADG645" s="263"/>
      <c r="ADH645" s="263"/>
      <c r="ADI645" s="263"/>
      <c r="ADJ645" s="263"/>
      <c r="ADK645" s="263"/>
      <c r="ADL645" s="263"/>
      <c r="ADM645" s="263"/>
      <c r="ADN645" s="263"/>
      <c r="ADO645" s="263"/>
      <c r="ADP645" s="263"/>
      <c r="ADQ645" s="263"/>
      <c r="ADR645" s="263"/>
      <c r="ADS645" s="263"/>
      <c r="ADT645" s="263"/>
      <c r="ADU645" s="263"/>
      <c r="ADV645" s="263"/>
      <c r="ADW645" s="263"/>
      <c r="ADX645" s="263"/>
      <c r="ADY645" s="263"/>
      <c r="ADZ645" s="263"/>
      <c r="AEA645" s="263"/>
      <c r="AEB645" s="263"/>
      <c r="AEC645" s="263"/>
      <c r="AED645" s="263"/>
      <c r="AEE645" s="263"/>
      <c r="AEF645" s="263"/>
      <c r="AEG645" s="263"/>
      <c r="AEH645" s="263"/>
      <c r="AEI645" s="263"/>
      <c r="AEJ645" s="263"/>
      <c r="AEK645" s="263"/>
      <c r="AEL645" s="263"/>
      <c r="AEM645" s="263"/>
      <c r="AEN645" s="263"/>
      <c r="AEO645" s="263"/>
      <c r="AEP645" s="263"/>
      <c r="AEQ645" s="263"/>
      <c r="AER645" s="263"/>
      <c r="AES645" s="263"/>
      <c r="AET645" s="263"/>
      <c r="AEU645" s="263"/>
      <c r="AEV645" s="263"/>
      <c r="AEW645" s="263"/>
      <c r="AEX645" s="263"/>
      <c r="AEY645" s="263"/>
      <c r="AEZ645" s="263"/>
      <c r="AFA645" s="263"/>
      <c r="AFB645" s="263"/>
      <c r="AFC645" s="263"/>
      <c r="AFD645" s="263"/>
      <c r="AFE645" s="263"/>
      <c r="AFF645" s="263"/>
      <c r="AFG645" s="263"/>
      <c r="AFH645" s="263"/>
      <c r="AFI645" s="263"/>
      <c r="AFJ645" s="263"/>
      <c r="AFK645" s="263"/>
      <c r="AFL645" s="263"/>
      <c r="AFM645" s="263"/>
      <c r="AFN645" s="263"/>
      <c r="AFO645" s="263"/>
      <c r="AFP645" s="263"/>
      <c r="AFQ645" s="263"/>
      <c r="AFR645" s="263"/>
      <c r="AFS645" s="263"/>
      <c r="AFT645" s="263"/>
      <c r="AFU645" s="263"/>
      <c r="AFV645" s="263"/>
      <c r="AFW645" s="263"/>
      <c r="AFX645" s="263"/>
      <c r="AFY645" s="263"/>
      <c r="AFZ645" s="263"/>
      <c r="AGA645" s="263"/>
      <c r="AGB645" s="263"/>
      <c r="AGC645" s="263"/>
      <c r="AGD645" s="263"/>
      <c r="AGE645" s="263"/>
      <c r="AGF645" s="263"/>
      <c r="AGG645" s="263"/>
      <c r="AGH645" s="263"/>
      <c r="AGI645" s="263"/>
      <c r="AGJ645" s="263"/>
      <c r="AGK645" s="263"/>
      <c r="AGL645" s="263"/>
      <c r="AGM645" s="263"/>
      <c r="AGN645" s="263"/>
      <c r="AGO645" s="263"/>
      <c r="AGP645" s="263"/>
      <c r="AGQ645" s="263"/>
      <c r="AGR645" s="263"/>
      <c r="AGS645" s="263"/>
      <c r="AGT645" s="263"/>
      <c r="AGU645" s="263"/>
      <c r="AGV645" s="263"/>
      <c r="AGW645" s="263"/>
      <c r="AGX645" s="263"/>
      <c r="AGY645" s="263"/>
      <c r="AGZ645" s="263"/>
      <c r="AHA645" s="263"/>
      <c r="AHB645" s="263"/>
      <c r="AHC645" s="263"/>
      <c r="AHD645" s="263"/>
      <c r="AHE645" s="263"/>
      <c r="AHF645" s="263"/>
      <c r="AHG645" s="263"/>
      <c r="AHH645" s="263"/>
      <c r="AHI645" s="263"/>
      <c r="AHJ645" s="263"/>
      <c r="AHK645" s="263"/>
      <c r="AHL645" s="263"/>
      <c r="AHM645" s="263"/>
      <c r="AHN645" s="263"/>
      <c r="AHO645" s="263"/>
      <c r="AHP645" s="263"/>
      <c r="AHQ645" s="263"/>
      <c r="AHR645" s="263"/>
      <c r="AHS645" s="263"/>
      <c r="AHT645" s="263"/>
      <c r="AHU645" s="263"/>
      <c r="AHV645" s="263"/>
      <c r="AHW645" s="263"/>
      <c r="AHX645" s="263"/>
      <c r="AHY645" s="263"/>
      <c r="AHZ645" s="263"/>
      <c r="AIA645" s="263"/>
      <c r="AIB645" s="263"/>
      <c r="AIC645" s="263"/>
      <c r="AID645" s="263"/>
      <c r="AIE645" s="263"/>
      <c r="AIF645" s="263"/>
      <c r="AIG645" s="263"/>
      <c r="AIH645" s="263"/>
      <c r="AII645" s="263"/>
      <c r="AIJ645" s="263"/>
      <c r="AIK645" s="263"/>
      <c r="AIL645" s="263"/>
      <c r="AIM645" s="263"/>
      <c r="AIN645" s="263"/>
      <c r="AIO645" s="263"/>
      <c r="AIP645" s="263"/>
      <c r="AIQ645" s="263"/>
      <c r="AIR645" s="263"/>
      <c r="AIS645" s="263"/>
      <c r="AIT645" s="263"/>
      <c r="AIU645" s="263"/>
      <c r="AIV645" s="263"/>
      <c r="AIW645" s="263"/>
      <c r="AIX645" s="263"/>
      <c r="AIY645" s="263"/>
      <c r="AIZ645" s="263"/>
      <c r="AJA645" s="263"/>
      <c r="AJB645" s="263"/>
      <c r="AJC645" s="263"/>
      <c r="AJD645" s="263"/>
      <c r="AJE645" s="263"/>
      <c r="AJF645" s="263"/>
      <c r="AJG645" s="263"/>
      <c r="AJH645" s="263"/>
      <c r="AJI645" s="263"/>
      <c r="AJJ645" s="263"/>
      <c r="AJK645" s="263"/>
      <c r="AJL645" s="263"/>
      <c r="AJM645" s="263"/>
      <c r="AJN645" s="263"/>
      <c r="AJO645" s="263"/>
      <c r="AJP645" s="263"/>
      <c r="AJQ645" s="263"/>
      <c r="AJR645" s="263"/>
      <c r="AJS645" s="263"/>
      <c r="AJT645" s="263"/>
      <c r="AJU645" s="263"/>
      <c r="AJV645" s="263"/>
      <c r="AJW645" s="263"/>
      <c r="AJX645" s="263"/>
      <c r="AJY645" s="263"/>
      <c r="AJZ645" s="263"/>
      <c r="AKA645" s="263"/>
      <c r="AKB645" s="263"/>
      <c r="AKC645" s="263"/>
      <c r="AKD645" s="263"/>
      <c r="AKE645" s="263"/>
      <c r="AKF645" s="263"/>
      <c r="AKG645" s="263"/>
      <c r="AKH645" s="263"/>
      <c r="AKI645" s="263"/>
      <c r="AKJ645" s="263"/>
      <c r="AKK645" s="263"/>
      <c r="AKL645" s="263"/>
      <c r="AKM645" s="263"/>
      <c r="AKN645" s="263"/>
      <c r="AKO645" s="263"/>
      <c r="AKP645" s="263"/>
      <c r="AKQ645" s="263"/>
      <c r="AKR645" s="263"/>
      <c r="AKS645" s="263"/>
      <c r="AKT645" s="263"/>
      <c r="AKU645" s="263"/>
      <c r="AKV645" s="263"/>
      <c r="AKW645" s="263"/>
      <c r="AKX645" s="263"/>
      <c r="AKY645" s="263"/>
      <c r="AKZ645" s="263"/>
      <c r="ALA645" s="263"/>
      <c r="ALB645" s="263"/>
      <c r="ALC645" s="263"/>
      <c r="ALD645" s="263"/>
      <c r="ALE645" s="263"/>
      <c r="ALF645" s="263"/>
      <c r="ALG645" s="263"/>
      <c r="ALH645" s="263"/>
      <c r="ALI645" s="263"/>
      <c r="ALJ645" s="263"/>
      <c r="ALK645" s="263"/>
      <c r="ALL645" s="263"/>
      <c r="ALM645" s="263"/>
      <c r="ALN645" s="263"/>
      <c r="ALO645" s="263"/>
      <c r="ALP645" s="263"/>
      <c r="ALQ645" s="263"/>
      <c r="ALR645" s="263"/>
      <c r="ALS645" s="263"/>
      <c r="ALT645" s="263"/>
      <c r="ALU645" s="263"/>
      <c r="ALV645" s="263"/>
      <c r="ALW645" s="263"/>
      <c r="ALX645" s="263"/>
      <c r="ALY645" s="263"/>
      <c r="ALZ645" s="263"/>
      <c r="AMA645" s="263"/>
      <c r="AMB645" s="263"/>
      <c r="AMC645" s="263"/>
      <c r="AMD645" s="263"/>
      <c r="AME645" s="263"/>
      <c r="AMF645" s="263"/>
      <c r="AMG645" s="263"/>
      <c r="AMH645" s="263"/>
      <c r="AMI645" s="263"/>
      <c r="AMJ645" s="263"/>
      <c r="AMK645" s="263"/>
      <c r="AML645" s="263"/>
      <c r="AMM645" s="263"/>
      <c r="AMN645" s="263"/>
      <c r="AMO645" s="263"/>
      <c r="AMP645" s="263"/>
      <c r="AMQ645" s="263"/>
      <c r="AMR645" s="263"/>
      <c r="AMS645" s="263"/>
      <c r="AMT645" s="263"/>
      <c r="AMU645" s="263"/>
      <c r="AMV645" s="263"/>
      <c r="AMW645" s="263"/>
      <c r="AMX645" s="263"/>
      <c r="AMY645" s="263"/>
      <c r="AMZ645" s="263"/>
      <c r="ANA645" s="263"/>
      <c r="ANB645" s="263"/>
      <c r="ANC645" s="263"/>
      <c r="AND645" s="263"/>
      <c r="ANE645" s="263"/>
      <c r="ANF645" s="263"/>
      <c r="ANG645" s="263"/>
      <c r="ANH645" s="263"/>
      <c r="ANI645" s="263"/>
      <c r="ANJ645" s="263"/>
      <c r="ANK645" s="263"/>
      <c r="ANL645" s="263"/>
      <c r="ANM645" s="263"/>
      <c r="ANN645" s="263"/>
      <c r="ANO645" s="263"/>
      <c r="ANP645" s="263"/>
      <c r="ANQ645" s="263"/>
      <c r="ANR645" s="263"/>
      <c r="ANS645" s="263"/>
      <c r="ANT645" s="263"/>
      <c r="ANU645" s="263"/>
      <c r="ANV645" s="263"/>
      <c r="ANW645" s="263"/>
      <c r="ANX645" s="263"/>
      <c r="ANY645" s="263"/>
      <c r="ANZ645" s="263"/>
      <c r="AOA645" s="263"/>
      <c r="AOB645" s="263"/>
      <c r="AOC645" s="263"/>
      <c r="AOD645" s="263"/>
      <c r="AOE645" s="263"/>
      <c r="AOF645" s="263"/>
      <c r="AOG645" s="263"/>
      <c r="AOH645" s="263"/>
      <c r="AOI645" s="263"/>
      <c r="AOJ645" s="263"/>
      <c r="AOK645" s="263"/>
      <c r="AOL645" s="263"/>
      <c r="AOM645" s="263"/>
      <c r="AON645" s="263"/>
      <c r="AOO645" s="263"/>
      <c r="AOP645" s="263"/>
      <c r="AOQ645" s="263"/>
      <c r="AOR645" s="263"/>
      <c r="AOS645" s="263"/>
      <c r="AOT645" s="263"/>
      <c r="AOU645" s="263"/>
    </row>
    <row r="646" spans="1:1087" s="264" customFormat="1">
      <c r="A646" s="332"/>
      <c r="B646" s="328"/>
      <c r="C646" s="292"/>
      <c r="D646" s="292"/>
      <c r="E646" s="292"/>
      <c r="F646" s="333"/>
      <c r="G646" s="334"/>
      <c r="H646" s="334"/>
      <c r="I646" s="335"/>
      <c r="J646" s="292"/>
      <c r="K646" s="336"/>
      <c r="L646" s="292"/>
      <c r="N646" s="263"/>
      <c r="O646" s="263"/>
      <c r="P646" s="263"/>
      <c r="Q646" s="263"/>
      <c r="R646" s="263"/>
      <c r="S646" s="263"/>
      <c r="T646" s="263"/>
      <c r="U646" s="263"/>
      <c r="V646" s="263"/>
      <c r="W646" s="263"/>
      <c r="X646" s="263"/>
      <c r="Y646" s="263"/>
      <c r="Z646" s="263"/>
      <c r="AA646" s="263"/>
      <c r="AB646" s="263"/>
      <c r="AC646" s="263"/>
      <c r="AD646" s="263"/>
      <c r="AE646" s="263"/>
      <c r="AF646" s="263"/>
      <c r="AG646" s="263"/>
      <c r="AH646" s="263"/>
      <c r="AI646" s="263"/>
      <c r="AJ646" s="263"/>
      <c r="AK646" s="263"/>
      <c r="AL646" s="263"/>
      <c r="AM646" s="263"/>
      <c r="AN646" s="263"/>
      <c r="AO646" s="263"/>
      <c r="AP646" s="263"/>
      <c r="AQ646" s="263"/>
      <c r="AR646" s="263"/>
      <c r="AS646" s="263"/>
      <c r="AT646" s="263"/>
      <c r="AU646" s="263"/>
      <c r="AV646" s="263"/>
      <c r="AW646" s="263"/>
      <c r="AX646" s="263"/>
      <c r="AY646" s="263"/>
      <c r="AZ646" s="263"/>
      <c r="BA646" s="263"/>
      <c r="BB646" s="263"/>
      <c r="BC646" s="263"/>
      <c r="BD646" s="263"/>
      <c r="BE646" s="263"/>
      <c r="BF646" s="263"/>
      <c r="BG646" s="263"/>
      <c r="BH646" s="263"/>
      <c r="BI646" s="263"/>
      <c r="BJ646" s="263"/>
      <c r="BK646" s="263"/>
      <c r="BL646" s="263"/>
      <c r="BM646" s="263"/>
      <c r="BN646" s="263"/>
      <c r="BO646" s="263"/>
      <c r="BP646" s="263"/>
      <c r="BQ646" s="263"/>
      <c r="BR646" s="263"/>
      <c r="BS646" s="263"/>
      <c r="BT646" s="263"/>
      <c r="BU646" s="263"/>
      <c r="BV646" s="263"/>
      <c r="BW646" s="263"/>
      <c r="BX646" s="263"/>
      <c r="BY646" s="263"/>
      <c r="BZ646" s="263"/>
      <c r="CA646" s="263"/>
      <c r="CB646" s="263"/>
      <c r="CC646" s="263"/>
      <c r="CD646" s="263"/>
      <c r="CE646" s="263"/>
      <c r="CF646" s="263"/>
      <c r="CG646" s="263"/>
      <c r="CH646" s="263"/>
      <c r="CI646" s="263"/>
      <c r="CJ646" s="263"/>
      <c r="CK646" s="263"/>
      <c r="CL646" s="263"/>
      <c r="CM646" s="263"/>
      <c r="CN646" s="263"/>
      <c r="CO646" s="263"/>
      <c r="CP646" s="263"/>
      <c r="CQ646" s="263"/>
      <c r="CR646" s="263"/>
      <c r="CS646" s="263"/>
      <c r="CT646" s="263"/>
      <c r="CU646" s="263"/>
      <c r="CV646" s="263"/>
      <c r="CW646" s="263"/>
      <c r="CX646" s="263"/>
      <c r="CY646" s="263"/>
      <c r="CZ646" s="263"/>
      <c r="DA646" s="263"/>
      <c r="DB646" s="263"/>
      <c r="DC646" s="263"/>
      <c r="DD646" s="263"/>
      <c r="DE646" s="263"/>
      <c r="DF646" s="263"/>
      <c r="DG646" s="263"/>
      <c r="DH646" s="263"/>
      <c r="DI646" s="263"/>
      <c r="DJ646" s="263"/>
      <c r="DK646" s="263"/>
      <c r="DL646" s="263"/>
      <c r="DM646" s="263"/>
      <c r="DN646" s="263"/>
      <c r="DO646" s="263"/>
      <c r="DP646" s="263"/>
      <c r="DQ646" s="263"/>
      <c r="DR646" s="263"/>
      <c r="DS646" s="263"/>
      <c r="DT646" s="263"/>
      <c r="DU646" s="263"/>
      <c r="DV646" s="263"/>
      <c r="DW646" s="263"/>
      <c r="DX646" s="263"/>
      <c r="DY646" s="263"/>
      <c r="DZ646" s="263"/>
      <c r="EA646" s="263"/>
      <c r="EB646" s="263"/>
      <c r="EC646" s="263"/>
      <c r="ED646" s="263"/>
      <c r="EE646" s="263"/>
      <c r="EF646" s="263"/>
      <c r="EG646" s="263"/>
      <c r="EH646" s="263"/>
      <c r="EI646" s="263"/>
      <c r="EJ646" s="263"/>
      <c r="EK646" s="263"/>
      <c r="EL646" s="263"/>
      <c r="EM646" s="263"/>
      <c r="EN646" s="263"/>
      <c r="EO646" s="263"/>
      <c r="EP646" s="263"/>
      <c r="EQ646" s="263"/>
      <c r="ER646" s="263"/>
      <c r="ES646" s="263"/>
      <c r="ET646" s="263"/>
      <c r="EU646" s="263"/>
      <c r="EV646" s="263"/>
      <c r="EW646" s="263"/>
      <c r="EX646" s="263"/>
      <c r="EY646" s="263"/>
      <c r="EZ646" s="263"/>
      <c r="FA646" s="263"/>
      <c r="FB646" s="263"/>
      <c r="FC646" s="263"/>
      <c r="FD646" s="263"/>
      <c r="FE646" s="263"/>
      <c r="FF646" s="263"/>
      <c r="FG646" s="263"/>
      <c r="FH646" s="263"/>
      <c r="FI646" s="263"/>
      <c r="FJ646" s="263"/>
      <c r="FK646" s="263"/>
      <c r="FL646" s="263"/>
      <c r="FM646" s="263"/>
      <c r="FN646" s="263"/>
      <c r="FO646" s="263"/>
      <c r="FP646" s="263"/>
      <c r="FQ646" s="263"/>
      <c r="FR646" s="263"/>
      <c r="FS646" s="263"/>
      <c r="FT646" s="263"/>
      <c r="FU646" s="263"/>
      <c r="FV646" s="263"/>
      <c r="FW646" s="263"/>
      <c r="FX646" s="263"/>
      <c r="FY646" s="263"/>
      <c r="FZ646" s="263"/>
      <c r="GA646" s="263"/>
      <c r="GB646" s="263"/>
      <c r="GC646" s="263"/>
      <c r="GD646" s="263"/>
      <c r="GE646" s="263"/>
      <c r="GF646" s="263"/>
      <c r="GG646" s="263"/>
      <c r="GH646" s="263"/>
      <c r="GI646" s="263"/>
      <c r="GJ646" s="263"/>
      <c r="GK646" s="263"/>
      <c r="GL646" s="263"/>
      <c r="GM646" s="263"/>
      <c r="GN646" s="263"/>
      <c r="GO646" s="263"/>
      <c r="GP646" s="263"/>
      <c r="GQ646" s="263"/>
      <c r="GR646" s="263"/>
      <c r="GS646" s="263"/>
      <c r="GT646" s="263"/>
      <c r="GU646" s="263"/>
      <c r="GV646" s="263"/>
      <c r="GW646" s="263"/>
      <c r="GX646" s="263"/>
      <c r="GY646" s="263"/>
      <c r="GZ646" s="263"/>
      <c r="HA646" s="263"/>
      <c r="HB646" s="263"/>
      <c r="HC646" s="263"/>
      <c r="HD646" s="263"/>
      <c r="HE646" s="263"/>
      <c r="HF646" s="263"/>
      <c r="HG646" s="263"/>
      <c r="HH646" s="263"/>
      <c r="HI646" s="263"/>
      <c r="HJ646" s="263"/>
      <c r="HK646" s="263"/>
      <c r="HL646" s="263"/>
      <c r="HM646" s="263"/>
      <c r="HN646" s="263"/>
      <c r="HO646" s="263"/>
      <c r="HP646" s="263"/>
      <c r="HQ646" s="263"/>
      <c r="HR646" s="263"/>
      <c r="HS646" s="263"/>
      <c r="HT646" s="263"/>
      <c r="HU646" s="263"/>
      <c r="HV646" s="263"/>
      <c r="HW646" s="263"/>
      <c r="HX646" s="263"/>
      <c r="HY646" s="263"/>
      <c r="HZ646" s="263"/>
      <c r="IA646" s="263"/>
      <c r="IB646" s="263"/>
      <c r="IC646" s="263"/>
      <c r="ID646" s="263"/>
      <c r="IE646" s="263"/>
      <c r="IF646" s="263"/>
      <c r="IG646" s="263"/>
      <c r="IH646" s="263"/>
      <c r="II646" s="263"/>
      <c r="IJ646" s="263"/>
      <c r="IK646" s="263"/>
      <c r="IL646" s="263"/>
      <c r="IM646" s="263"/>
      <c r="IN646" s="263"/>
      <c r="IO646" s="263"/>
      <c r="IP646" s="263"/>
      <c r="IQ646" s="263"/>
      <c r="IR646" s="263"/>
      <c r="IS646" s="263"/>
      <c r="IT646" s="263"/>
      <c r="IU646" s="263"/>
      <c r="IV646" s="263"/>
      <c r="IW646" s="263"/>
      <c r="IX646" s="263"/>
      <c r="IY646" s="263"/>
      <c r="IZ646" s="263"/>
      <c r="JA646" s="263"/>
      <c r="JB646" s="263"/>
      <c r="JC646" s="263"/>
      <c r="JD646" s="263"/>
      <c r="JE646" s="263"/>
      <c r="JF646" s="263"/>
      <c r="JG646" s="263"/>
      <c r="JH646" s="263"/>
      <c r="JI646" s="263"/>
      <c r="JJ646" s="263"/>
      <c r="JK646" s="263"/>
      <c r="JL646" s="263"/>
      <c r="JM646" s="263"/>
      <c r="JN646" s="263"/>
      <c r="JO646" s="263"/>
      <c r="JP646" s="263"/>
      <c r="JQ646" s="263"/>
      <c r="JR646" s="263"/>
      <c r="JS646" s="263"/>
      <c r="JT646" s="263"/>
      <c r="JU646" s="263"/>
      <c r="JV646" s="263"/>
      <c r="JW646" s="263"/>
      <c r="JX646" s="263"/>
      <c r="JY646" s="263"/>
      <c r="JZ646" s="263"/>
      <c r="KA646" s="263"/>
      <c r="KB646" s="263"/>
      <c r="KC646" s="263"/>
      <c r="KD646" s="263"/>
      <c r="KE646" s="263"/>
      <c r="KF646" s="263"/>
      <c r="KG646" s="263"/>
      <c r="KH646" s="263"/>
      <c r="KI646" s="263"/>
      <c r="KJ646" s="263"/>
      <c r="KK646" s="263"/>
      <c r="KL646" s="263"/>
      <c r="KM646" s="263"/>
      <c r="KN646" s="263"/>
      <c r="KO646" s="263"/>
      <c r="KP646" s="263"/>
      <c r="KQ646" s="263"/>
      <c r="KR646" s="263"/>
      <c r="KS646" s="263"/>
      <c r="KT646" s="263"/>
      <c r="KU646" s="263"/>
      <c r="KV646" s="263"/>
      <c r="KW646" s="263"/>
      <c r="KX646" s="263"/>
      <c r="KY646" s="263"/>
      <c r="KZ646" s="263"/>
      <c r="LA646" s="263"/>
      <c r="LB646" s="263"/>
      <c r="LC646" s="263"/>
      <c r="LD646" s="263"/>
      <c r="LE646" s="263"/>
      <c r="LF646" s="263"/>
      <c r="LG646" s="263"/>
      <c r="LH646" s="263"/>
      <c r="LI646" s="263"/>
      <c r="LJ646" s="263"/>
      <c r="LK646" s="263"/>
      <c r="LL646" s="263"/>
      <c r="LM646" s="263"/>
      <c r="LN646" s="263"/>
      <c r="LO646" s="263"/>
      <c r="LP646" s="263"/>
      <c r="LQ646" s="263"/>
      <c r="LR646" s="263"/>
      <c r="LS646" s="263"/>
      <c r="LT646" s="263"/>
      <c r="LU646" s="263"/>
      <c r="LV646" s="263"/>
      <c r="LW646" s="263"/>
      <c r="LX646" s="263"/>
      <c r="LY646" s="263"/>
      <c r="LZ646" s="263"/>
      <c r="MA646" s="263"/>
      <c r="MB646" s="263"/>
      <c r="MC646" s="263"/>
      <c r="MD646" s="263"/>
      <c r="ME646" s="263"/>
      <c r="MF646" s="263"/>
      <c r="MG646" s="263"/>
      <c r="MH646" s="263"/>
      <c r="MI646" s="263"/>
      <c r="MJ646" s="263"/>
      <c r="MK646" s="263"/>
      <c r="ML646" s="263"/>
      <c r="MM646" s="263"/>
      <c r="MN646" s="263"/>
      <c r="MO646" s="263"/>
      <c r="MP646" s="263"/>
      <c r="MQ646" s="263"/>
      <c r="MR646" s="263"/>
      <c r="MS646" s="263"/>
      <c r="MT646" s="263"/>
      <c r="MU646" s="263"/>
      <c r="MV646" s="263"/>
      <c r="MW646" s="263"/>
      <c r="MX646" s="263"/>
      <c r="MY646" s="263"/>
      <c r="MZ646" s="263"/>
      <c r="NA646" s="263"/>
      <c r="NB646" s="263"/>
      <c r="NC646" s="263"/>
      <c r="ND646" s="263"/>
      <c r="NE646" s="263"/>
      <c r="NF646" s="263"/>
      <c r="NG646" s="263"/>
      <c r="NH646" s="263"/>
      <c r="NI646" s="263"/>
      <c r="NJ646" s="263"/>
      <c r="NK646" s="263"/>
      <c r="NL646" s="263"/>
      <c r="NM646" s="263"/>
      <c r="NN646" s="263"/>
      <c r="NO646" s="263"/>
      <c r="NP646" s="263"/>
      <c r="NQ646" s="263"/>
      <c r="NR646" s="263"/>
      <c r="NS646" s="263"/>
      <c r="NT646" s="263"/>
      <c r="NU646" s="263"/>
      <c r="NV646" s="263"/>
      <c r="NW646" s="263"/>
      <c r="NX646" s="263"/>
      <c r="NY646" s="263"/>
      <c r="NZ646" s="263"/>
      <c r="OA646" s="263"/>
      <c r="OB646" s="263"/>
      <c r="OC646" s="263"/>
      <c r="OD646" s="263"/>
      <c r="OE646" s="263"/>
      <c r="OF646" s="263"/>
      <c r="OG646" s="263"/>
      <c r="OH646" s="263"/>
      <c r="OI646" s="263"/>
      <c r="OJ646" s="263"/>
      <c r="OK646" s="263"/>
      <c r="OL646" s="263"/>
      <c r="OM646" s="263"/>
      <c r="ON646" s="263"/>
      <c r="OO646" s="263"/>
      <c r="OP646" s="263"/>
      <c r="OQ646" s="263"/>
      <c r="OR646" s="263"/>
      <c r="OS646" s="263"/>
      <c r="OT646" s="263"/>
      <c r="OU646" s="263"/>
      <c r="OV646" s="263"/>
      <c r="OW646" s="263"/>
      <c r="OX646" s="263"/>
      <c r="OY646" s="263"/>
      <c r="OZ646" s="263"/>
      <c r="PA646" s="263"/>
      <c r="PB646" s="263"/>
      <c r="PC646" s="263"/>
      <c r="PD646" s="263"/>
      <c r="PE646" s="263"/>
      <c r="PF646" s="263"/>
      <c r="PG646" s="263"/>
      <c r="PH646" s="263"/>
      <c r="PI646" s="263"/>
      <c r="PJ646" s="263"/>
      <c r="PK646" s="263"/>
      <c r="PL646" s="263"/>
      <c r="PM646" s="263"/>
      <c r="PN646" s="263"/>
      <c r="PO646" s="263"/>
      <c r="PP646" s="263"/>
      <c r="PQ646" s="263"/>
      <c r="PR646" s="263"/>
      <c r="PS646" s="263"/>
      <c r="PT646" s="263"/>
      <c r="PU646" s="263"/>
      <c r="PV646" s="263"/>
      <c r="PW646" s="263"/>
      <c r="PX646" s="263"/>
      <c r="PY646" s="263"/>
      <c r="PZ646" s="263"/>
      <c r="QA646" s="263"/>
      <c r="QB646" s="263"/>
      <c r="QC646" s="263"/>
      <c r="QD646" s="263"/>
      <c r="QE646" s="263"/>
      <c r="QF646" s="263"/>
      <c r="QG646" s="263"/>
      <c r="QH646" s="263"/>
      <c r="QI646" s="263"/>
      <c r="QJ646" s="263"/>
      <c r="QK646" s="263"/>
      <c r="QL646" s="263"/>
      <c r="QM646" s="263"/>
      <c r="QN646" s="263"/>
      <c r="QO646" s="263"/>
      <c r="QP646" s="263"/>
      <c r="QQ646" s="263"/>
      <c r="QR646" s="263"/>
      <c r="QS646" s="263"/>
      <c r="QT646" s="263"/>
      <c r="QU646" s="263"/>
      <c r="QV646" s="263"/>
      <c r="QW646" s="263"/>
      <c r="QX646" s="263"/>
      <c r="QY646" s="263"/>
      <c r="QZ646" s="263"/>
      <c r="RA646" s="263"/>
      <c r="RB646" s="263"/>
      <c r="RC646" s="263"/>
      <c r="RD646" s="263"/>
      <c r="RE646" s="263"/>
      <c r="RF646" s="263"/>
      <c r="RG646" s="263"/>
      <c r="RH646" s="263"/>
      <c r="RI646" s="263"/>
      <c r="RJ646" s="263"/>
      <c r="RK646" s="263"/>
      <c r="RL646" s="263"/>
      <c r="RM646" s="263"/>
      <c r="RN646" s="263"/>
      <c r="RO646" s="263"/>
      <c r="RP646" s="263"/>
      <c r="RQ646" s="263"/>
      <c r="RR646" s="263"/>
      <c r="RS646" s="263"/>
      <c r="RT646" s="263"/>
      <c r="RU646" s="263"/>
      <c r="RV646" s="263"/>
      <c r="RW646" s="263"/>
      <c r="RX646" s="263"/>
      <c r="RY646" s="263"/>
      <c r="RZ646" s="263"/>
      <c r="SA646" s="263"/>
      <c r="SB646" s="263"/>
      <c r="SC646" s="263"/>
      <c r="SD646" s="263"/>
      <c r="SE646" s="263"/>
      <c r="SF646" s="263"/>
      <c r="SG646" s="263"/>
      <c r="SH646" s="263"/>
      <c r="SI646" s="263"/>
      <c r="SJ646" s="263"/>
      <c r="SK646" s="263"/>
      <c r="SL646" s="263"/>
      <c r="SM646" s="263"/>
      <c r="SN646" s="263"/>
      <c r="SO646" s="263"/>
      <c r="SP646" s="263"/>
      <c r="SQ646" s="263"/>
      <c r="SR646" s="263"/>
      <c r="SS646" s="263"/>
      <c r="ST646" s="263"/>
      <c r="SU646" s="263"/>
      <c r="SV646" s="263"/>
      <c r="SW646" s="263"/>
      <c r="SX646" s="263"/>
      <c r="SY646" s="263"/>
      <c r="SZ646" s="263"/>
      <c r="TA646" s="263"/>
      <c r="TB646" s="263"/>
      <c r="TC646" s="263"/>
      <c r="TD646" s="263"/>
      <c r="TE646" s="263"/>
      <c r="TF646" s="263"/>
      <c r="TG646" s="263"/>
      <c r="TH646" s="263"/>
      <c r="TI646" s="263"/>
      <c r="TJ646" s="263"/>
      <c r="TK646" s="263"/>
      <c r="TL646" s="263"/>
      <c r="TM646" s="263"/>
      <c r="TN646" s="263"/>
      <c r="TO646" s="263"/>
      <c r="TP646" s="263"/>
      <c r="TQ646" s="263"/>
      <c r="TR646" s="263"/>
      <c r="TS646" s="263"/>
      <c r="TT646" s="263"/>
      <c r="TU646" s="263"/>
      <c r="TV646" s="263"/>
      <c r="TW646" s="263"/>
      <c r="TX646" s="263"/>
      <c r="TY646" s="263"/>
      <c r="TZ646" s="263"/>
      <c r="UA646" s="263"/>
      <c r="UB646" s="263"/>
      <c r="UC646" s="263"/>
      <c r="UD646" s="263"/>
      <c r="UE646" s="263"/>
      <c r="UF646" s="263"/>
      <c r="UG646" s="263"/>
      <c r="UH646" s="263"/>
      <c r="UI646" s="263"/>
      <c r="UJ646" s="263"/>
      <c r="UK646" s="263"/>
      <c r="UL646" s="263"/>
      <c r="UM646" s="263"/>
      <c r="UN646" s="263"/>
      <c r="UO646" s="263"/>
      <c r="UP646" s="263"/>
      <c r="UQ646" s="263"/>
      <c r="UR646" s="263"/>
      <c r="US646" s="263"/>
      <c r="UT646" s="263"/>
      <c r="UU646" s="263"/>
      <c r="UV646" s="263"/>
      <c r="UW646" s="263"/>
      <c r="UX646" s="263"/>
      <c r="UY646" s="263"/>
      <c r="UZ646" s="263"/>
      <c r="VA646" s="263"/>
      <c r="VB646" s="263"/>
      <c r="VC646" s="263"/>
      <c r="VD646" s="263"/>
      <c r="VE646" s="263"/>
      <c r="VF646" s="263"/>
      <c r="VG646" s="263"/>
      <c r="VH646" s="263"/>
      <c r="VI646" s="263"/>
      <c r="VJ646" s="263"/>
      <c r="VK646" s="263"/>
      <c r="VL646" s="263"/>
      <c r="VM646" s="263"/>
      <c r="VN646" s="263"/>
      <c r="VO646" s="263"/>
      <c r="VP646" s="263"/>
      <c r="VQ646" s="263"/>
      <c r="VR646" s="263"/>
      <c r="VS646" s="263"/>
      <c r="VT646" s="263"/>
      <c r="VU646" s="263"/>
      <c r="VV646" s="263"/>
      <c r="VW646" s="263"/>
      <c r="VX646" s="263"/>
      <c r="VY646" s="263"/>
      <c r="VZ646" s="263"/>
      <c r="WA646" s="263"/>
      <c r="WB646" s="263"/>
      <c r="WC646" s="263"/>
      <c r="WD646" s="263"/>
      <c r="WE646" s="263"/>
      <c r="WF646" s="263"/>
      <c r="WG646" s="263"/>
      <c r="WH646" s="263"/>
      <c r="WI646" s="263"/>
      <c r="WJ646" s="263"/>
      <c r="WK646" s="263"/>
      <c r="WL646" s="263"/>
      <c r="WM646" s="263"/>
      <c r="WN646" s="263"/>
      <c r="WO646" s="263"/>
      <c r="WP646" s="263"/>
      <c r="WQ646" s="263"/>
      <c r="WR646" s="263"/>
      <c r="WS646" s="263"/>
      <c r="WT646" s="263"/>
      <c r="WU646" s="263"/>
      <c r="WV646" s="263"/>
      <c r="WW646" s="263"/>
      <c r="WX646" s="263"/>
      <c r="WY646" s="263"/>
      <c r="WZ646" s="263"/>
      <c r="XA646" s="263"/>
      <c r="XB646" s="263"/>
      <c r="XC646" s="263"/>
      <c r="XD646" s="263"/>
      <c r="XE646" s="263"/>
      <c r="XF646" s="263"/>
      <c r="XG646" s="263"/>
      <c r="XH646" s="263"/>
      <c r="XI646" s="263"/>
      <c r="XJ646" s="263"/>
      <c r="XK646" s="263"/>
      <c r="XL646" s="263"/>
      <c r="XM646" s="263"/>
      <c r="XN646" s="263"/>
      <c r="XO646" s="263"/>
      <c r="XP646" s="263"/>
      <c r="XQ646" s="263"/>
      <c r="XR646" s="263"/>
      <c r="XS646" s="263"/>
      <c r="XT646" s="263"/>
      <c r="XU646" s="263"/>
      <c r="XV646" s="263"/>
      <c r="XW646" s="263"/>
      <c r="XX646" s="263"/>
      <c r="XY646" s="263"/>
      <c r="XZ646" s="263"/>
      <c r="YA646" s="263"/>
      <c r="YB646" s="263"/>
      <c r="YC646" s="263"/>
      <c r="YD646" s="263"/>
      <c r="YE646" s="263"/>
      <c r="YF646" s="263"/>
      <c r="YG646" s="263"/>
      <c r="YH646" s="263"/>
      <c r="YI646" s="263"/>
      <c r="YJ646" s="263"/>
      <c r="YK646" s="263"/>
      <c r="YL646" s="263"/>
      <c r="YM646" s="263"/>
      <c r="YN646" s="263"/>
      <c r="YO646" s="263"/>
      <c r="YP646" s="263"/>
      <c r="YQ646" s="263"/>
      <c r="YR646" s="263"/>
      <c r="YS646" s="263"/>
      <c r="YT646" s="263"/>
      <c r="YU646" s="263"/>
      <c r="YV646" s="263"/>
      <c r="YW646" s="263"/>
      <c r="YX646" s="263"/>
      <c r="YY646" s="263"/>
      <c r="YZ646" s="263"/>
      <c r="ZA646" s="263"/>
      <c r="ZB646" s="263"/>
      <c r="ZC646" s="263"/>
      <c r="ZD646" s="263"/>
      <c r="ZE646" s="263"/>
      <c r="ZF646" s="263"/>
      <c r="ZG646" s="263"/>
      <c r="ZH646" s="263"/>
      <c r="ZI646" s="263"/>
      <c r="ZJ646" s="263"/>
      <c r="ZK646" s="263"/>
      <c r="ZL646" s="263"/>
      <c r="ZM646" s="263"/>
      <c r="ZN646" s="263"/>
      <c r="ZO646" s="263"/>
      <c r="ZP646" s="263"/>
      <c r="ZQ646" s="263"/>
      <c r="ZR646" s="263"/>
      <c r="ZS646" s="263"/>
      <c r="ZT646" s="263"/>
      <c r="ZU646" s="263"/>
      <c r="ZV646" s="263"/>
      <c r="ZW646" s="263"/>
      <c r="ZX646" s="263"/>
      <c r="ZY646" s="263"/>
      <c r="ZZ646" s="263"/>
      <c r="AAA646" s="263"/>
      <c r="AAB646" s="263"/>
      <c r="AAC646" s="263"/>
      <c r="AAD646" s="263"/>
      <c r="AAE646" s="263"/>
      <c r="AAF646" s="263"/>
      <c r="AAG646" s="263"/>
      <c r="AAH646" s="263"/>
      <c r="AAI646" s="263"/>
      <c r="AAJ646" s="263"/>
      <c r="AAK646" s="263"/>
      <c r="AAL646" s="263"/>
      <c r="AAM646" s="263"/>
      <c r="AAN646" s="263"/>
      <c r="AAO646" s="263"/>
      <c r="AAP646" s="263"/>
      <c r="AAQ646" s="263"/>
      <c r="AAR646" s="263"/>
      <c r="AAS646" s="263"/>
      <c r="AAT646" s="263"/>
      <c r="AAU646" s="263"/>
      <c r="AAV646" s="263"/>
      <c r="AAW646" s="263"/>
      <c r="AAX646" s="263"/>
      <c r="AAY646" s="263"/>
      <c r="AAZ646" s="263"/>
      <c r="ABA646" s="263"/>
      <c r="ABB646" s="263"/>
      <c r="ABC646" s="263"/>
      <c r="ABD646" s="263"/>
      <c r="ABE646" s="263"/>
      <c r="ABF646" s="263"/>
      <c r="ABG646" s="263"/>
      <c r="ABH646" s="263"/>
      <c r="ABI646" s="263"/>
      <c r="ABJ646" s="263"/>
      <c r="ABK646" s="263"/>
      <c r="ABL646" s="263"/>
      <c r="ABM646" s="263"/>
      <c r="ABN646" s="263"/>
      <c r="ABO646" s="263"/>
      <c r="ABP646" s="263"/>
      <c r="ABQ646" s="263"/>
      <c r="ABR646" s="263"/>
      <c r="ABS646" s="263"/>
      <c r="ABT646" s="263"/>
      <c r="ABU646" s="263"/>
      <c r="ABV646" s="263"/>
      <c r="ABW646" s="263"/>
      <c r="ABX646" s="263"/>
      <c r="ABY646" s="263"/>
      <c r="ABZ646" s="263"/>
      <c r="ACA646" s="263"/>
      <c r="ACB646" s="263"/>
      <c r="ACC646" s="263"/>
      <c r="ACD646" s="263"/>
      <c r="ACE646" s="263"/>
      <c r="ACF646" s="263"/>
      <c r="ACG646" s="263"/>
      <c r="ACH646" s="263"/>
      <c r="ACI646" s="263"/>
      <c r="ACJ646" s="263"/>
      <c r="ACK646" s="263"/>
      <c r="ACL646" s="263"/>
      <c r="ACM646" s="263"/>
      <c r="ACN646" s="263"/>
      <c r="ACO646" s="263"/>
      <c r="ACP646" s="263"/>
      <c r="ACQ646" s="263"/>
      <c r="ACR646" s="263"/>
      <c r="ACS646" s="263"/>
      <c r="ACT646" s="263"/>
      <c r="ACU646" s="263"/>
      <c r="ACV646" s="263"/>
      <c r="ACW646" s="263"/>
      <c r="ACX646" s="263"/>
      <c r="ACY646" s="263"/>
      <c r="ACZ646" s="263"/>
      <c r="ADA646" s="263"/>
      <c r="ADB646" s="263"/>
      <c r="ADC646" s="263"/>
      <c r="ADD646" s="263"/>
      <c r="ADE646" s="263"/>
      <c r="ADF646" s="263"/>
      <c r="ADG646" s="263"/>
      <c r="ADH646" s="263"/>
      <c r="ADI646" s="263"/>
      <c r="ADJ646" s="263"/>
      <c r="ADK646" s="263"/>
      <c r="ADL646" s="263"/>
      <c r="ADM646" s="263"/>
      <c r="ADN646" s="263"/>
      <c r="ADO646" s="263"/>
      <c r="ADP646" s="263"/>
      <c r="ADQ646" s="263"/>
      <c r="ADR646" s="263"/>
      <c r="ADS646" s="263"/>
      <c r="ADT646" s="263"/>
      <c r="ADU646" s="263"/>
      <c r="ADV646" s="263"/>
      <c r="ADW646" s="263"/>
      <c r="ADX646" s="263"/>
      <c r="ADY646" s="263"/>
      <c r="ADZ646" s="263"/>
      <c r="AEA646" s="263"/>
      <c r="AEB646" s="263"/>
      <c r="AEC646" s="263"/>
      <c r="AED646" s="263"/>
      <c r="AEE646" s="263"/>
      <c r="AEF646" s="263"/>
      <c r="AEG646" s="263"/>
      <c r="AEH646" s="263"/>
      <c r="AEI646" s="263"/>
      <c r="AEJ646" s="263"/>
      <c r="AEK646" s="263"/>
      <c r="AEL646" s="263"/>
      <c r="AEM646" s="263"/>
      <c r="AEN646" s="263"/>
      <c r="AEO646" s="263"/>
      <c r="AEP646" s="263"/>
      <c r="AEQ646" s="263"/>
      <c r="AER646" s="263"/>
      <c r="AES646" s="263"/>
      <c r="AET646" s="263"/>
      <c r="AEU646" s="263"/>
      <c r="AEV646" s="263"/>
      <c r="AEW646" s="263"/>
      <c r="AEX646" s="263"/>
      <c r="AEY646" s="263"/>
      <c r="AEZ646" s="263"/>
      <c r="AFA646" s="263"/>
      <c r="AFB646" s="263"/>
      <c r="AFC646" s="263"/>
      <c r="AFD646" s="263"/>
      <c r="AFE646" s="263"/>
      <c r="AFF646" s="263"/>
      <c r="AFG646" s="263"/>
      <c r="AFH646" s="263"/>
      <c r="AFI646" s="263"/>
      <c r="AFJ646" s="263"/>
      <c r="AFK646" s="263"/>
      <c r="AFL646" s="263"/>
      <c r="AFM646" s="263"/>
      <c r="AFN646" s="263"/>
      <c r="AFO646" s="263"/>
      <c r="AFP646" s="263"/>
      <c r="AFQ646" s="263"/>
      <c r="AFR646" s="263"/>
      <c r="AFS646" s="263"/>
      <c r="AFT646" s="263"/>
      <c r="AFU646" s="263"/>
      <c r="AFV646" s="263"/>
      <c r="AFW646" s="263"/>
      <c r="AFX646" s="263"/>
      <c r="AFY646" s="263"/>
      <c r="AFZ646" s="263"/>
      <c r="AGA646" s="263"/>
      <c r="AGB646" s="263"/>
      <c r="AGC646" s="263"/>
      <c r="AGD646" s="263"/>
      <c r="AGE646" s="263"/>
      <c r="AGF646" s="263"/>
      <c r="AGG646" s="263"/>
      <c r="AGH646" s="263"/>
      <c r="AGI646" s="263"/>
      <c r="AGJ646" s="263"/>
      <c r="AGK646" s="263"/>
      <c r="AGL646" s="263"/>
      <c r="AGM646" s="263"/>
      <c r="AGN646" s="263"/>
      <c r="AGO646" s="263"/>
      <c r="AGP646" s="263"/>
      <c r="AGQ646" s="263"/>
      <c r="AGR646" s="263"/>
      <c r="AGS646" s="263"/>
      <c r="AGT646" s="263"/>
      <c r="AGU646" s="263"/>
      <c r="AGV646" s="263"/>
      <c r="AGW646" s="263"/>
      <c r="AGX646" s="263"/>
      <c r="AGY646" s="263"/>
      <c r="AGZ646" s="263"/>
      <c r="AHA646" s="263"/>
      <c r="AHB646" s="263"/>
      <c r="AHC646" s="263"/>
      <c r="AHD646" s="263"/>
      <c r="AHE646" s="263"/>
      <c r="AHF646" s="263"/>
      <c r="AHG646" s="263"/>
      <c r="AHH646" s="263"/>
      <c r="AHI646" s="263"/>
      <c r="AHJ646" s="263"/>
      <c r="AHK646" s="263"/>
      <c r="AHL646" s="263"/>
      <c r="AHM646" s="263"/>
      <c r="AHN646" s="263"/>
      <c r="AHO646" s="263"/>
      <c r="AHP646" s="263"/>
      <c r="AHQ646" s="263"/>
      <c r="AHR646" s="263"/>
      <c r="AHS646" s="263"/>
      <c r="AHT646" s="263"/>
      <c r="AHU646" s="263"/>
      <c r="AHV646" s="263"/>
      <c r="AHW646" s="263"/>
      <c r="AHX646" s="263"/>
      <c r="AHY646" s="263"/>
      <c r="AHZ646" s="263"/>
      <c r="AIA646" s="263"/>
      <c r="AIB646" s="263"/>
      <c r="AIC646" s="263"/>
      <c r="AID646" s="263"/>
      <c r="AIE646" s="263"/>
      <c r="AIF646" s="263"/>
      <c r="AIG646" s="263"/>
      <c r="AIH646" s="263"/>
      <c r="AII646" s="263"/>
      <c r="AIJ646" s="263"/>
      <c r="AIK646" s="263"/>
      <c r="AIL646" s="263"/>
      <c r="AIM646" s="263"/>
      <c r="AIN646" s="263"/>
      <c r="AIO646" s="263"/>
      <c r="AIP646" s="263"/>
      <c r="AIQ646" s="263"/>
      <c r="AIR646" s="263"/>
      <c r="AIS646" s="263"/>
      <c r="AIT646" s="263"/>
      <c r="AIU646" s="263"/>
      <c r="AIV646" s="263"/>
      <c r="AIW646" s="263"/>
      <c r="AIX646" s="263"/>
      <c r="AIY646" s="263"/>
      <c r="AIZ646" s="263"/>
      <c r="AJA646" s="263"/>
      <c r="AJB646" s="263"/>
      <c r="AJC646" s="263"/>
      <c r="AJD646" s="263"/>
      <c r="AJE646" s="263"/>
      <c r="AJF646" s="263"/>
      <c r="AJG646" s="263"/>
      <c r="AJH646" s="263"/>
      <c r="AJI646" s="263"/>
      <c r="AJJ646" s="263"/>
      <c r="AJK646" s="263"/>
      <c r="AJL646" s="263"/>
      <c r="AJM646" s="263"/>
      <c r="AJN646" s="263"/>
      <c r="AJO646" s="263"/>
      <c r="AJP646" s="263"/>
      <c r="AJQ646" s="263"/>
      <c r="AJR646" s="263"/>
      <c r="AJS646" s="263"/>
      <c r="AJT646" s="263"/>
      <c r="AJU646" s="263"/>
      <c r="AJV646" s="263"/>
      <c r="AJW646" s="263"/>
      <c r="AJX646" s="263"/>
      <c r="AJY646" s="263"/>
      <c r="AJZ646" s="263"/>
      <c r="AKA646" s="263"/>
      <c r="AKB646" s="263"/>
      <c r="AKC646" s="263"/>
      <c r="AKD646" s="263"/>
      <c r="AKE646" s="263"/>
      <c r="AKF646" s="263"/>
      <c r="AKG646" s="263"/>
      <c r="AKH646" s="263"/>
      <c r="AKI646" s="263"/>
      <c r="AKJ646" s="263"/>
      <c r="AKK646" s="263"/>
      <c r="AKL646" s="263"/>
      <c r="AKM646" s="263"/>
      <c r="AKN646" s="263"/>
      <c r="AKO646" s="263"/>
      <c r="AKP646" s="263"/>
      <c r="AKQ646" s="263"/>
      <c r="AKR646" s="263"/>
      <c r="AKS646" s="263"/>
      <c r="AKT646" s="263"/>
      <c r="AKU646" s="263"/>
      <c r="AKV646" s="263"/>
      <c r="AKW646" s="263"/>
      <c r="AKX646" s="263"/>
      <c r="AKY646" s="263"/>
      <c r="AKZ646" s="263"/>
      <c r="ALA646" s="263"/>
      <c r="ALB646" s="263"/>
      <c r="ALC646" s="263"/>
      <c r="ALD646" s="263"/>
      <c r="ALE646" s="263"/>
      <c r="ALF646" s="263"/>
      <c r="ALG646" s="263"/>
      <c r="ALH646" s="263"/>
      <c r="ALI646" s="263"/>
      <c r="ALJ646" s="263"/>
      <c r="ALK646" s="263"/>
      <c r="ALL646" s="263"/>
      <c r="ALM646" s="263"/>
      <c r="ALN646" s="263"/>
      <c r="ALO646" s="263"/>
      <c r="ALP646" s="263"/>
      <c r="ALQ646" s="263"/>
      <c r="ALR646" s="263"/>
      <c r="ALS646" s="263"/>
      <c r="ALT646" s="263"/>
      <c r="ALU646" s="263"/>
      <c r="ALV646" s="263"/>
      <c r="ALW646" s="263"/>
      <c r="ALX646" s="263"/>
      <c r="ALY646" s="263"/>
      <c r="ALZ646" s="263"/>
      <c r="AMA646" s="263"/>
      <c r="AMB646" s="263"/>
      <c r="AMC646" s="263"/>
      <c r="AMD646" s="263"/>
      <c r="AME646" s="263"/>
      <c r="AMF646" s="263"/>
      <c r="AMG646" s="263"/>
      <c r="AMH646" s="263"/>
      <c r="AMI646" s="263"/>
      <c r="AMJ646" s="263"/>
      <c r="AMK646" s="263"/>
      <c r="AML646" s="263"/>
      <c r="AMM646" s="263"/>
      <c r="AMN646" s="263"/>
      <c r="AMO646" s="263"/>
      <c r="AMP646" s="263"/>
      <c r="AMQ646" s="263"/>
      <c r="AMR646" s="263"/>
      <c r="AMS646" s="263"/>
      <c r="AMT646" s="263"/>
      <c r="AMU646" s="263"/>
      <c r="AMV646" s="263"/>
      <c r="AMW646" s="263"/>
      <c r="AMX646" s="263"/>
      <c r="AMY646" s="263"/>
      <c r="AMZ646" s="263"/>
      <c r="ANA646" s="263"/>
      <c r="ANB646" s="263"/>
      <c r="ANC646" s="263"/>
      <c r="AND646" s="263"/>
      <c r="ANE646" s="263"/>
      <c r="ANF646" s="263"/>
      <c r="ANG646" s="263"/>
      <c r="ANH646" s="263"/>
      <c r="ANI646" s="263"/>
      <c r="ANJ646" s="263"/>
      <c r="ANK646" s="263"/>
      <c r="ANL646" s="263"/>
      <c r="ANM646" s="263"/>
      <c r="ANN646" s="263"/>
      <c r="ANO646" s="263"/>
      <c r="ANP646" s="263"/>
      <c r="ANQ646" s="263"/>
      <c r="ANR646" s="263"/>
      <c r="ANS646" s="263"/>
      <c r="ANT646" s="263"/>
      <c r="ANU646" s="263"/>
      <c r="ANV646" s="263"/>
      <c r="ANW646" s="263"/>
      <c r="ANX646" s="263"/>
      <c r="ANY646" s="263"/>
      <c r="ANZ646" s="263"/>
      <c r="AOA646" s="263"/>
      <c r="AOB646" s="263"/>
      <c r="AOC646" s="263"/>
      <c r="AOD646" s="263"/>
      <c r="AOE646" s="263"/>
      <c r="AOF646" s="263"/>
      <c r="AOG646" s="263"/>
      <c r="AOH646" s="263"/>
      <c r="AOI646" s="263"/>
      <c r="AOJ646" s="263"/>
      <c r="AOK646" s="263"/>
      <c r="AOL646" s="263"/>
      <c r="AOM646" s="263"/>
      <c r="AON646" s="263"/>
      <c r="AOO646" s="263"/>
      <c r="AOP646" s="263"/>
      <c r="AOQ646" s="263"/>
      <c r="AOR646" s="263"/>
      <c r="AOS646" s="263"/>
      <c r="AOT646" s="263"/>
      <c r="AOU646" s="263"/>
    </row>
    <row r="647" spans="1:1087" s="264" customFormat="1">
      <c r="A647" s="332"/>
      <c r="B647" s="328"/>
      <c r="C647" s="292"/>
      <c r="D647" s="292"/>
      <c r="E647" s="292"/>
      <c r="F647" s="333"/>
      <c r="G647" s="334"/>
      <c r="H647" s="334"/>
      <c r="I647" s="335"/>
      <c r="J647" s="292"/>
      <c r="K647" s="336"/>
      <c r="L647" s="292"/>
      <c r="N647" s="263"/>
      <c r="O647" s="263"/>
      <c r="P647" s="263"/>
      <c r="Q647" s="263"/>
      <c r="R647" s="263"/>
      <c r="S647" s="263"/>
      <c r="T647" s="263"/>
      <c r="U647" s="263"/>
      <c r="V647" s="263"/>
      <c r="W647" s="263"/>
      <c r="X647" s="263"/>
      <c r="Y647" s="263"/>
      <c r="Z647" s="263"/>
      <c r="AA647" s="263"/>
      <c r="AB647" s="263"/>
      <c r="AC647" s="263"/>
      <c r="AD647" s="263"/>
      <c r="AE647" s="263"/>
      <c r="AF647" s="263"/>
      <c r="AG647" s="263"/>
      <c r="AH647" s="263"/>
      <c r="AI647" s="263"/>
      <c r="AJ647" s="263"/>
      <c r="AK647" s="263"/>
      <c r="AL647" s="263"/>
      <c r="AM647" s="263"/>
      <c r="AN647" s="263"/>
      <c r="AO647" s="263"/>
      <c r="AP647" s="263"/>
      <c r="AQ647" s="263"/>
      <c r="AR647" s="263"/>
      <c r="AS647" s="263"/>
      <c r="AT647" s="263"/>
      <c r="AU647" s="263"/>
      <c r="AV647" s="263"/>
      <c r="AW647" s="263"/>
      <c r="AX647" s="263"/>
      <c r="AY647" s="263"/>
      <c r="AZ647" s="263"/>
      <c r="BA647" s="263"/>
      <c r="BB647" s="263"/>
      <c r="BC647" s="263"/>
      <c r="BD647" s="263"/>
      <c r="BE647" s="263"/>
      <c r="BF647" s="263"/>
      <c r="BG647" s="263"/>
      <c r="BH647" s="263"/>
      <c r="BI647" s="263"/>
      <c r="BJ647" s="263"/>
      <c r="BK647" s="263"/>
      <c r="BL647" s="263"/>
      <c r="BM647" s="263"/>
      <c r="BN647" s="263"/>
      <c r="BO647" s="263"/>
      <c r="BP647" s="263"/>
      <c r="BQ647" s="263"/>
      <c r="BR647" s="263"/>
      <c r="BS647" s="263"/>
      <c r="BT647" s="263"/>
      <c r="BU647" s="263"/>
      <c r="BV647" s="263"/>
      <c r="BW647" s="263"/>
      <c r="BX647" s="263"/>
      <c r="BY647" s="263"/>
      <c r="BZ647" s="263"/>
      <c r="CA647" s="263"/>
      <c r="CB647" s="263"/>
      <c r="CC647" s="263"/>
      <c r="CD647" s="263"/>
      <c r="CE647" s="263"/>
      <c r="CF647" s="263"/>
      <c r="CG647" s="263"/>
      <c r="CH647" s="263"/>
      <c r="CI647" s="263"/>
      <c r="CJ647" s="263"/>
      <c r="CK647" s="263"/>
      <c r="CL647" s="263"/>
      <c r="CM647" s="263"/>
      <c r="CN647" s="263"/>
      <c r="CO647" s="263"/>
      <c r="CP647" s="263"/>
      <c r="CQ647" s="263"/>
      <c r="CR647" s="263"/>
      <c r="CS647" s="263"/>
      <c r="CT647" s="263"/>
      <c r="CU647" s="263"/>
      <c r="CV647" s="263"/>
      <c r="CW647" s="263"/>
      <c r="CX647" s="263"/>
      <c r="CY647" s="263"/>
      <c r="CZ647" s="263"/>
      <c r="DA647" s="263"/>
      <c r="DB647" s="263"/>
      <c r="DC647" s="263"/>
      <c r="DD647" s="263"/>
      <c r="DE647" s="263"/>
      <c r="DF647" s="263"/>
      <c r="DG647" s="263"/>
      <c r="DH647" s="263"/>
      <c r="DI647" s="263"/>
      <c r="DJ647" s="263"/>
      <c r="DK647" s="263"/>
      <c r="DL647" s="263"/>
      <c r="DM647" s="263"/>
      <c r="DN647" s="263"/>
      <c r="DO647" s="263"/>
      <c r="DP647" s="263"/>
      <c r="DQ647" s="263"/>
      <c r="DR647" s="263"/>
      <c r="DS647" s="263"/>
      <c r="DT647" s="263"/>
      <c r="DU647" s="263"/>
      <c r="DV647" s="263"/>
      <c r="DW647" s="263"/>
      <c r="DX647" s="263"/>
      <c r="DY647" s="263"/>
      <c r="DZ647" s="263"/>
      <c r="EA647" s="263"/>
      <c r="EB647" s="263"/>
      <c r="EC647" s="263"/>
      <c r="ED647" s="263"/>
      <c r="EE647" s="263"/>
      <c r="EF647" s="263"/>
      <c r="EG647" s="263"/>
      <c r="EH647" s="263"/>
      <c r="EI647" s="263"/>
      <c r="EJ647" s="263"/>
      <c r="EK647" s="263"/>
      <c r="EL647" s="263"/>
      <c r="EM647" s="263"/>
      <c r="EN647" s="263"/>
      <c r="EO647" s="263"/>
      <c r="EP647" s="263"/>
      <c r="EQ647" s="263"/>
      <c r="ER647" s="263"/>
      <c r="ES647" s="263"/>
      <c r="ET647" s="263"/>
      <c r="EU647" s="263"/>
      <c r="EV647" s="263"/>
      <c r="EW647" s="263"/>
      <c r="EX647" s="263"/>
      <c r="EY647" s="263"/>
      <c r="EZ647" s="263"/>
      <c r="FA647" s="263"/>
      <c r="FB647" s="263"/>
      <c r="FC647" s="263"/>
      <c r="FD647" s="263"/>
      <c r="FE647" s="263"/>
      <c r="FF647" s="263"/>
      <c r="FG647" s="263"/>
      <c r="FH647" s="263"/>
      <c r="FI647" s="263"/>
      <c r="FJ647" s="263"/>
      <c r="FK647" s="263"/>
      <c r="FL647" s="263"/>
      <c r="FM647" s="263"/>
      <c r="FN647" s="263"/>
      <c r="FO647" s="263"/>
      <c r="FP647" s="263"/>
      <c r="FQ647" s="263"/>
      <c r="FR647" s="263"/>
      <c r="FS647" s="263"/>
      <c r="FT647" s="263"/>
      <c r="FU647" s="263"/>
      <c r="FV647" s="263"/>
      <c r="FW647" s="263"/>
      <c r="FX647" s="263"/>
      <c r="FY647" s="263"/>
      <c r="FZ647" s="263"/>
      <c r="GA647" s="263"/>
      <c r="GB647" s="263"/>
      <c r="GC647" s="263"/>
      <c r="GD647" s="263"/>
      <c r="GE647" s="263"/>
      <c r="GF647" s="263"/>
      <c r="GG647" s="263"/>
      <c r="GH647" s="263"/>
      <c r="GI647" s="263"/>
      <c r="GJ647" s="263"/>
      <c r="GK647" s="263"/>
      <c r="GL647" s="263"/>
      <c r="GM647" s="263"/>
      <c r="GN647" s="263"/>
      <c r="GO647" s="263"/>
      <c r="GP647" s="263"/>
      <c r="GQ647" s="263"/>
      <c r="GR647" s="263"/>
      <c r="GS647" s="263"/>
      <c r="GT647" s="263"/>
      <c r="GU647" s="263"/>
      <c r="GV647" s="263"/>
      <c r="GW647" s="263"/>
      <c r="GX647" s="263"/>
      <c r="GY647" s="263"/>
      <c r="GZ647" s="263"/>
      <c r="HA647" s="263"/>
      <c r="HB647" s="263"/>
      <c r="HC647" s="263"/>
      <c r="HD647" s="263"/>
      <c r="HE647" s="263"/>
      <c r="HF647" s="263"/>
      <c r="HG647" s="263"/>
      <c r="HH647" s="263"/>
      <c r="HI647" s="263"/>
      <c r="HJ647" s="263"/>
      <c r="HK647" s="263"/>
      <c r="HL647" s="263"/>
      <c r="HM647" s="263"/>
      <c r="HN647" s="263"/>
      <c r="HO647" s="263"/>
      <c r="HP647" s="263"/>
      <c r="HQ647" s="263"/>
      <c r="HR647" s="263"/>
      <c r="HS647" s="263"/>
      <c r="HT647" s="263"/>
      <c r="HU647" s="263"/>
      <c r="HV647" s="263"/>
      <c r="HW647" s="263"/>
      <c r="HX647" s="263"/>
      <c r="HY647" s="263"/>
      <c r="HZ647" s="263"/>
      <c r="IA647" s="263"/>
      <c r="IB647" s="263"/>
      <c r="IC647" s="263"/>
      <c r="ID647" s="263"/>
      <c r="IE647" s="263"/>
      <c r="IF647" s="263"/>
      <c r="IG647" s="263"/>
      <c r="IH647" s="263"/>
      <c r="II647" s="263"/>
      <c r="IJ647" s="263"/>
      <c r="IK647" s="263"/>
      <c r="IL647" s="263"/>
      <c r="IM647" s="263"/>
      <c r="IN647" s="263"/>
      <c r="IO647" s="263"/>
      <c r="IP647" s="263"/>
      <c r="IQ647" s="263"/>
      <c r="IR647" s="263"/>
      <c r="IS647" s="263"/>
      <c r="IT647" s="263"/>
      <c r="IU647" s="263"/>
      <c r="IV647" s="263"/>
      <c r="IW647" s="263"/>
      <c r="IX647" s="263"/>
      <c r="IY647" s="263"/>
      <c r="IZ647" s="263"/>
      <c r="JA647" s="263"/>
      <c r="JB647" s="263"/>
      <c r="JC647" s="263"/>
      <c r="JD647" s="263"/>
      <c r="JE647" s="263"/>
      <c r="JF647" s="263"/>
      <c r="JG647" s="263"/>
      <c r="JH647" s="263"/>
      <c r="JI647" s="263"/>
      <c r="JJ647" s="263"/>
      <c r="JK647" s="263"/>
      <c r="JL647" s="263"/>
      <c r="JM647" s="263"/>
      <c r="JN647" s="263"/>
      <c r="JO647" s="263"/>
      <c r="JP647" s="263"/>
      <c r="JQ647" s="263"/>
      <c r="JR647" s="263"/>
      <c r="JS647" s="263"/>
      <c r="JT647" s="263"/>
      <c r="JU647" s="263"/>
      <c r="JV647" s="263"/>
      <c r="JW647" s="263"/>
      <c r="JX647" s="263"/>
      <c r="JY647" s="263"/>
      <c r="JZ647" s="263"/>
      <c r="KA647" s="263"/>
      <c r="KB647" s="263"/>
      <c r="KC647" s="263"/>
      <c r="KD647" s="263"/>
      <c r="KE647" s="263"/>
      <c r="KF647" s="263"/>
      <c r="KG647" s="263"/>
      <c r="KH647" s="263"/>
      <c r="KI647" s="263"/>
      <c r="KJ647" s="263"/>
      <c r="KK647" s="263"/>
      <c r="KL647" s="263"/>
      <c r="KM647" s="263"/>
      <c r="KN647" s="263"/>
      <c r="KO647" s="263"/>
      <c r="KP647" s="263"/>
      <c r="KQ647" s="263"/>
      <c r="KR647" s="263"/>
      <c r="KS647" s="263"/>
      <c r="KT647" s="263"/>
      <c r="KU647" s="263"/>
      <c r="KV647" s="263"/>
      <c r="KW647" s="263"/>
      <c r="KX647" s="263"/>
      <c r="KY647" s="263"/>
      <c r="KZ647" s="263"/>
      <c r="LA647" s="263"/>
      <c r="LB647" s="263"/>
      <c r="LC647" s="263"/>
      <c r="LD647" s="263"/>
      <c r="LE647" s="263"/>
      <c r="LF647" s="263"/>
      <c r="LG647" s="263"/>
      <c r="LH647" s="263"/>
      <c r="LI647" s="263"/>
      <c r="LJ647" s="263"/>
      <c r="LK647" s="263"/>
      <c r="LL647" s="263"/>
      <c r="LM647" s="263"/>
      <c r="LN647" s="263"/>
      <c r="LO647" s="263"/>
      <c r="LP647" s="263"/>
      <c r="LQ647" s="263"/>
      <c r="LR647" s="263"/>
      <c r="LS647" s="263"/>
      <c r="LT647" s="263"/>
      <c r="LU647" s="263"/>
      <c r="LV647" s="263"/>
      <c r="LW647" s="263"/>
      <c r="LX647" s="263"/>
      <c r="LY647" s="263"/>
      <c r="LZ647" s="263"/>
      <c r="MA647" s="263"/>
      <c r="MB647" s="263"/>
      <c r="MC647" s="263"/>
      <c r="MD647" s="263"/>
      <c r="ME647" s="263"/>
      <c r="MF647" s="263"/>
      <c r="MG647" s="263"/>
      <c r="MH647" s="263"/>
      <c r="MI647" s="263"/>
      <c r="MJ647" s="263"/>
      <c r="MK647" s="263"/>
      <c r="ML647" s="263"/>
      <c r="MM647" s="263"/>
      <c r="MN647" s="263"/>
      <c r="MO647" s="263"/>
      <c r="MP647" s="263"/>
      <c r="MQ647" s="263"/>
      <c r="MR647" s="263"/>
      <c r="MS647" s="263"/>
      <c r="MT647" s="263"/>
      <c r="MU647" s="263"/>
      <c r="MV647" s="263"/>
      <c r="MW647" s="263"/>
      <c r="MX647" s="263"/>
      <c r="MY647" s="263"/>
      <c r="MZ647" s="263"/>
      <c r="NA647" s="263"/>
      <c r="NB647" s="263"/>
      <c r="NC647" s="263"/>
      <c r="ND647" s="263"/>
      <c r="NE647" s="263"/>
      <c r="NF647" s="263"/>
      <c r="NG647" s="263"/>
      <c r="NH647" s="263"/>
      <c r="NI647" s="263"/>
      <c r="NJ647" s="263"/>
      <c r="NK647" s="263"/>
      <c r="NL647" s="263"/>
      <c r="NM647" s="263"/>
      <c r="NN647" s="263"/>
      <c r="NO647" s="263"/>
      <c r="NP647" s="263"/>
      <c r="NQ647" s="263"/>
      <c r="NR647" s="263"/>
      <c r="NS647" s="263"/>
      <c r="NT647" s="263"/>
      <c r="NU647" s="263"/>
      <c r="NV647" s="263"/>
      <c r="NW647" s="263"/>
      <c r="NX647" s="263"/>
      <c r="NY647" s="263"/>
      <c r="NZ647" s="263"/>
      <c r="OA647" s="263"/>
      <c r="OB647" s="263"/>
      <c r="OC647" s="263"/>
      <c r="OD647" s="263"/>
      <c r="OE647" s="263"/>
      <c r="OF647" s="263"/>
      <c r="OG647" s="263"/>
      <c r="OH647" s="263"/>
      <c r="OI647" s="263"/>
      <c r="OJ647" s="263"/>
      <c r="OK647" s="263"/>
      <c r="OL647" s="263"/>
      <c r="OM647" s="263"/>
      <c r="ON647" s="263"/>
      <c r="OO647" s="263"/>
      <c r="OP647" s="263"/>
      <c r="OQ647" s="263"/>
      <c r="OR647" s="263"/>
      <c r="OS647" s="263"/>
      <c r="OT647" s="263"/>
      <c r="OU647" s="263"/>
      <c r="OV647" s="263"/>
      <c r="OW647" s="263"/>
      <c r="OX647" s="263"/>
      <c r="OY647" s="263"/>
      <c r="OZ647" s="263"/>
      <c r="PA647" s="263"/>
      <c r="PB647" s="263"/>
      <c r="PC647" s="263"/>
      <c r="PD647" s="263"/>
      <c r="PE647" s="263"/>
      <c r="PF647" s="263"/>
      <c r="PG647" s="263"/>
      <c r="PH647" s="263"/>
      <c r="PI647" s="263"/>
      <c r="PJ647" s="263"/>
      <c r="PK647" s="263"/>
      <c r="PL647" s="263"/>
      <c r="PM647" s="263"/>
      <c r="PN647" s="263"/>
      <c r="PO647" s="263"/>
      <c r="PP647" s="263"/>
      <c r="PQ647" s="263"/>
      <c r="PR647" s="263"/>
      <c r="PS647" s="263"/>
      <c r="PT647" s="263"/>
      <c r="PU647" s="263"/>
      <c r="PV647" s="263"/>
      <c r="PW647" s="263"/>
      <c r="PX647" s="263"/>
      <c r="PY647" s="263"/>
      <c r="PZ647" s="263"/>
      <c r="QA647" s="263"/>
      <c r="QB647" s="263"/>
      <c r="QC647" s="263"/>
      <c r="QD647" s="263"/>
      <c r="QE647" s="263"/>
      <c r="QF647" s="263"/>
      <c r="QG647" s="263"/>
      <c r="QH647" s="263"/>
      <c r="QI647" s="263"/>
      <c r="QJ647" s="263"/>
      <c r="QK647" s="263"/>
      <c r="QL647" s="263"/>
      <c r="QM647" s="263"/>
      <c r="QN647" s="263"/>
      <c r="QO647" s="263"/>
      <c r="QP647" s="263"/>
      <c r="QQ647" s="263"/>
      <c r="QR647" s="263"/>
      <c r="QS647" s="263"/>
      <c r="QT647" s="263"/>
      <c r="QU647" s="263"/>
      <c r="QV647" s="263"/>
      <c r="QW647" s="263"/>
      <c r="QX647" s="263"/>
      <c r="QY647" s="263"/>
      <c r="QZ647" s="263"/>
      <c r="RA647" s="263"/>
      <c r="RB647" s="263"/>
      <c r="RC647" s="263"/>
      <c r="RD647" s="263"/>
      <c r="RE647" s="263"/>
      <c r="RF647" s="263"/>
      <c r="RG647" s="263"/>
      <c r="RH647" s="263"/>
      <c r="RI647" s="263"/>
      <c r="RJ647" s="263"/>
      <c r="RK647" s="263"/>
      <c r="RL647" s="263"/>
      <c r="RM647" s="263"/>
      <c r="RN647" s="263"/>
      <c r="RO647" s="263"/>
      <c r="RP647" s="263"/>
      <c r="RQ647" s="263"/>
      <c r="RR647" s="263"/>
      <c r="RS647" s="263"/>
      <c r="RT647" s="263"/>
      <c r="RU647" s="263"/>
      <c r="RV647" s="263"/>
      <c r="RW647" s="263"/>
      <c r="RX647" s="263"/>
      <c r="RY647" s="263"/>
      <c r="RZ647" s="263"/>
      <c r="SA647" s="263"/>
      <c r="SB647" s="263"/>
      <c r="SC647" s="263"/>
      <c r="SD647" s="263"/>
      <c r="SE647" s="263"/>
      <c r="SF647" s="263"/>
      <c r="SG647" s="263"/>
      <c r="SH647" s="263"/>
      <c r="SI647" s="263"/>
      <c r="SJ647" s="263"/>
      <c r="SK647" s="263"/>
      <c r="SL647" s="263"/>
      <c r="SM647" s="263"/>
      <c r="SN647" s="263"/>
      <c r="SO647" s="263"/>
      <c r="SP647" s="263"/>
      <c r="SQ647" s="263"/>
      <c r="SR647" s="263"/>
      <c r="SS647" s="263"/>
      <c r="ST647" s="263"/>
      <c r="SU647" s="263"/>
      <c r="SV647" s="263"/>
      <c r="SW647" s="263"/>
      <c r="SX647" s="263"/>
      <c r="SY647" s="263"/>
      <c r="SZ647" s="263"/>
      <c r="TA647" s="263"/>
      <c r="TB647" s="263"/>
      <c r="TC647" s="263"/>
      <c r="TD647" s="263"/>
      <c r="TE647" s="263"/>
      <c r="TF647" s="263"/>
      <c r="TG647" s="263"/>
      <c r="TH647" s="263"/>
      <c r="TI647" s="263"/>
      <c r="TJ647" s="263"/>
      <c r="TK647" s="263"/>
      <c r="TL647" s="263"/>
      <c r="TM647" s="263"/>
      <c r="TN647" s="263"/>
      <c r="TO647" s="263"/>
      <c r="TP647" s="263"/>
      <c r="TQ647" s="263"/>
      <c r="TR647" s="263"/>
      <c r="TS647" s="263"/>
      <c r="TT647" s="263"/>
      <c r="TU647" s="263"/>
      <c r="TV647" s="263"/>
      <c r="TW647" s="263"/>
      <c r="TX647" s="263"/>
      <c r="TY647" s="263"/>
      <c r="TZ647" s="263"/>
      <c r="UA647" s="263"/>
      <c r="UB647" s="263"/>
      <c r="UC647" s="263"/>
      <c r="UD647" s="263"/>
      <c r="UE647" s="263"/>
      <c r="UF647" s="263"/>
      <c r="UG647" s="263"/>
      <c r="UH647" s="263"/>
      <c r="UI647" s="263"/>
      <c r="UJ647" s="263"/>
      <c r="UK647" s="263"/>
      <c r="UL647" s="263"/>
      <c r="UM647" s="263"/>
      <c r="UN647" s="263"/>
      <c r="UO647" s="263"/>
      <c r="UP647" s="263"/>
      <c r="UQ647" s="263"/>
      <c r="UR647" s="263"/>
      <c r="US647" s="263"/>
      <c r="UT647" s="263"/>
      <c r="UU647" s="263"/>
      <c r="UV647" s="263"/>
      <c r="UW647" s="263"/>
      <c r="UX647" s="263"/>
      <c r="UY647" s="263"/>
      <c r="UZ647" s="263"/>
      <c r="VA647" s="263"/>
      <c r="VB647" s="263"/>
      <c r="VC647" s="263"/>
      <c r="VD647" s="263"/>
      <c r="VE647" s="263"/>
      <c r="VF647" s="263"/>
      <c r="VG647" s="263"/>
      <c r="VH647" s="263"/>
      <c r="VI647" s="263"/>
      <c r="VJ647" s="263"/>
      <c r="VK647" s="263"/>
      <c r="VL647" s="263"/>
      <c r="VM647" s="263"/>
      <c r="VN647" s="263"/>
      <c r="VO647" s="263"/>
      <c r="VP647" s="263"/>
      <c r="VQ647" s="263"/>
      <c r="VR647" s="263"/>
      <c r="VS647" s="263"/>
      <c r="VT647" s="263"/>
      <c r="VU647" s="263"/>
      <c r="VV647" s="263"/>
      <c r="VW647" s="263"/>
      <c r="VX647" s="263"/>
      <c r="VY647" s="263"/>
      <c r="VZ647" s="263"/>
      <c r="WA647" s="263"/>
      <c r="WB647" s="263"/>
      <c r="WC647" s="263"/>
      <c r="WD647" s="263"/>
      <c r="WE647" s="263"/>
      <c r="WF647" s="263"/>
      <c r="WG647" s="263"/>
      <c r="WH647" s="263"/>
      <c r="WI647" s="263"/>
      <c r="WJ647" s="263"/>
      <c r="WK647" s="263"/>
      <c r="WL647" s="263"/>
      <c r="WM647" s="263"/>
      <c r="WN647" s="263"/>
      <c r="WO647" s="263"/>
      <c r="WP647" s="263"/>
      <c r="WQ647" s="263"/>
      <c r="WR647" s="263"/>
      <c r="WS647" s="263"/>
      <c r="WT647" s="263"/>
      <c r="WU647" s="263"/>
      <c r="WV647" s="263"/>
      <c r="WW647" s="263"/>
      <c r="WX647" s="263"/>
      <c r="WY647" s="263"/>
      <c r="WZ647" s="263"/>
      <c r="XA647" s="263"/>
      <c r="XB647" s="263"/>
      <c r="XC647" s="263"/>
      <c r="XD647" s="263"/>
      <c r="XE647" s="263"/>
      <c r="XF647" s="263"/>
      <c r="XG647" s="263"/>
      <c r="XH647" s="263"/>
      <c r="XI647" s="263"/>
      <c r="XJ647" s="263"/>
      <c r="XK647" s="263"/>
      <c r="XL647" s="263"/>
      <c r="XM647" s="263"/>
      <c r="XN647" s="263"/>
      <c r="XO647" s="263"/>
      <c r="XP647" s="263"/>
      <c r="XQ647" s="263"/>
      <c r="XR647" s="263"/>
      <c r="XS647" s="263"/>
      <c r="XT647" s="263"/>
      <c r="XU647" s="263"/>
      <c r="XV647" s="263"/>
      <c r="XW647" s="263"/>
      <c r="XX647" s="263"/>
      <c r="XY647" s="263"/>
      <c r="XZ647" s="263"/>
      <c r="YA647" s="263"/>
      <c r="YB647" s="263"/>
      <c r="YC647" s="263"/>
      <c r="YD647" s="263"/>
      <c r="YE647" s="263"/>
      <c r="YF647" s="263"/>
      <c r="YG647" s="263"/>
      <c r="YH647" s="263"/>
      <c r="YI647" s="263"/>
      <c r="YJ647" s="263"/>
      <c r="YK647" s="263"/>
      <c r="YL647" s="263"/>
      <c r="YM647" s="263"/>
      <c r="YN647" s="263"/>
      <c r="YO647" s="263"/>
      <c r="YP647" s="263"/>
      <c r="YQ647" s="263"/>
      <c r="YR647" s="263"/>
      <c r="YS647" s="263"/>
      <c r="YT647" s="263"/>
      <c r="YU647" s="263"/>
      <c r="YV647" s="263"/>
      <c r="YW647" s="263"/>
      <c r="YX647" s="263"/>
      <c r="YY647" s="263"/>
      <c r="YZ647" s="263"/>
      <c r="ZA647" s="263"/>
      <c r="ZB647" s="263"/>
      <c r="ZC647" s="263"/>
      <c r="ZD647" s="263"/>
      <c r="ZE647" s="263"/>
      <c r="ZF647" s="263"/>
      <c r="ZG647" s="263"/>
      <c r="ZH647" s="263"/>
      <c r="ZI647" s="263"/>
      <c r="ZJ647" s="263"/>
      <c r="ZK647" s="263"/>
      <c r="ZL647" s="263"/>
      <c r="ZM647" s="263"/>
      <c r="ZN647" s="263"/>
      <c r="ZO647" s="263"/>
      <c r="ZP647" s="263"/>
      <c r="ZQ647" s="263"/>
      <c r="ZR647" s="263"/>
      <c r="ZS647" s="263"/>
      <c r="ZT647" s="263"/>
      <c r="ZU647" s="263"/>
      <c r="ZV647" s="263"/>
      <c r="ZW647" s="263"/>
      <c r="ZX647" s="263"/>
      <c r="ZY647" s="263"/>
      <c r="ZZ647" s="263"/>
      <c r="AAA647" s="263"/>
      <c r="AAB647" s="263"/>
      <c r="AAC647" s="263"/>
      <c r="AAD647" s="263"/>
      <c r="AAE647" s="263"/>
      <c r="AAF647" s="263"/>
      <c r="AAG647" s="263"/>
      <c r="AAH647" s="263"/>
      <c r="AAI647" s="263"/>
      <c r="AAJ647" s="263"/>
      <c r="AAK647" s="263"/>
      <c r="AAL647" s="263"/>
      <c r="AAM647" s="263"/>
      <c r="AAN647" s="263"/>
      <c r="AAO647" s="263"/>
      <c r="AAP647" s="263"/>
      <c r="AAQ647" s="263"/>
      <c r="AAR647" s="263"/>
      <c r="AAS647" s="263"/>
      <c r="AAT647" s="263"/>
      <c r="AAU647" s="263"/>
      <c r="AAV647" s="263"/>
      <c r="AAW647" s="263"/>
      <c r="AAX647" s="263"/>
      <c r="AAY647" s="263"/>
      <c r="AAZ647" s="263"/>
      <c r="ABA647" s="263"/>
      <c r="ABB647" s="263"/>
      <c r="ABC647" s="263"/>
      <c r="ABD647" s="263"/>
      <c r="ABE647" s="263"/>
      <c r="ABF647" s="263"/>
      <c r="ABG647" s="263"/>
      <c r="ABH647" s="263"/>
      <c r="ABI647" s="263"/>
      <c r="ABJ647" s="263"/>
      <c r="ABK647" s="263"/>
      <c r="ABL647" s="263"/>
      <c r="ABM647" s="263"/>
      <c r="ABN647" s="263"/>
      <c r="ABO647" s="263"/>
      <c r="ABP647" s="263"/>
      <c r="ABQ647" s="263"/>
      <c r="ABR647" s="263"/>
      <c r="ABS647" s="263"/>
      <c r="ABT647" s="263"/>
      <c r="ABU647" s="263"/>
      <c r="ABV647" s="263"/>
      <c r="ABW647" s="263"/>
      <c r="ABX647" s="263"/>
      <c r="ABY647" s="263"/>
      <c r="ABZ647" s="263"/>
      <c r="ACA647" s="263"/>
      <c r="ACB647" s="263"/>
      <c r="ACC647" s="263"/>
      <c r="ACD647" s="263"/>
      <c r="ACE647" s="263"/>
      <c r="ACF647" s="263"/>
      <c r="ACG647" s="263"/>
      <c r="ACH647" s="263"/>
      <c r="ACI647" s="263"/>
      <c r="ACJ647" s="263"/>
      <c r="ACK647" s="263"/>
      <c r="ACL647" s="263"/>
      <c r="ACM647" s="263"/>
      <c r="ACN647" s="263"/>
      <c r="ACO647" s="263"/>
      <c r="ACP647" s="263"/>
      <c r="ACQ647" s="263"/>
      <c r="ACR647" s="263"/>
      <c r="ACS647" s="263"/>
      <c r="ACT647" s="263"/>
      <c r="ACU647" s="263"/>
      <c r="ACV647" s="263"/>
      <c r="ACW647" s="263"/>
      <c r="ACX647" s="263"/>
      <c r="ACY647" s="263"/>
      <c r="ACZ647" s="263"/>
      <c r="ADA647" s="263"/>
      <c r="ADB647" s="263"/>
      <c r="ADC647" s="263"/>
      <c r="ADD647" s="263"/>
      <c r="ADE647" s="263"/>
      <c r="ADF647" s="263"/>
      <c r="ADG647" s="263"/>
      <c r="ADH647" s="263"/>
      <c r="ADI647" s="263"/>
      <c r="ADJ647" s="263"/>
      <c r="ADK647" s="263"/>
      <c r="ADL647" s="263"/>
      <c r="ADM647" s="263"/>
      <c r="ADN647" s="263"/>
      <c r="ADO647" s="263"/>
      <c r="ADP647" s="263"/>
      <c r="ADQ647" s="263"/>
      <c r="ADR647" s="263"/>
      <c r="ADS647" s="263"/>
      <c r="ADT647" s="263"/>
      <c r="ADU647" s="263"/>
      <c r="ADV647" s="263"/>
      <c r="ADW647" s="263"/>
      <c r="ADX647" s="263"/>
      <c r="ADY647" s="263"/>
      <c r="ADZ647" s="263"/>
      <c r="AEA647" s="263"/>
      <c r="AEB647" s="263"/>
      <c r="AEC647" s="263"/>
      <c r="AED647" s="263"/>
      <c r="AEE647" s="263"/>
      <c r="AEF647" s="263"/>
      <c r="AEG647" s="263"/>
      <c r="AEH647" s="263"/>
      <c r="AEI647" s="263"/>
      <c r="AEJ647" s="263"/>
      <c r="AEK647" s="263"/>
      <c r="AEL647" s="263"/>
      <c r="AEM647" s="263"/>
      <c r="AEN647" s="263"/>
      <c r="AEO647" s="263"/>
      <c r="AEP647" s="263"/>
      <c r="AEQ647" s="263"/>
      <c r="AER647" s="263"/>
      <c r="AES647" s="263"/>
      <c r="AET647" s="263"/>
      <c r="AEU647" s="263"/>
      <c r="AEV647" s="263"/>
      <c r="AEW647" s="263"/>
      <c r="AEX647" s="263"/>
      <c r="AEY647" s="263"/>
      <c r="AEZ647" s="263"/>
      <c r="AFA647" s="263"/>
      <c r="AFB647" s="263"/>
      <c r="AFC647" s="263"/>
      <c r="AFD647" s="263"/>
      <c r="AFE647" s="263"/>
      <c r="AFF647" s="263"/>
      <c r="AFG647" s="263"/>
      <c r="AFH647" s="263"/>
      <c r="AFI647" s="263"/>
      <c r="AFJ647" s="263"/>
      <c r="AFK647" s="263"/>
      <c r="AFL647" s="263"/>
      <c r="AFM647" s="263"/>
      <c r="AFN647" s="263"/>
      <c r="AFO647" s="263"/>
      <c r="AFP647" s="263"/>
      <c r="AFQ647" s="263"/>
      <c r="AFR647" s="263"/>
      <c r="AFS647" s="263"/>
      <c r="AFT647" s="263"/>
      <c r="AFU647" s="263"/>
      <c r="AFV647" s="263"/>
      <c r="AFW647" s="263"/>
      <c r="AFX647" s="263"/>
      <c r="AFY647" s="263"/>
      <c r="AFZ647" s="263"/>
      <c r="AGA647" s="263"/>
      <c r="AGB647" s="263"/>
      <c r="AGC647" s="263"/>
      <c r="AGD647" s="263"/>
      <c r="AGE647" s="263"/>
      <c r="AGF647" s="263"/>
      <c r="AGG647" s="263"/>
      <c r="AGH647" s="263"/>
      <c r="AGI647" s="263"/>
      <c r="AGJ647" s="263"/>
      <c r="AGK647" s="263"/>
      <c r="AGL647" s="263"/>
      <c r="AGM647" s="263"/>
      <c r="AGN647" s="263"/>
      <c r="AGO647" s="263"/>
      <c r="AGP647" s="263"/>
      <c r="AGQ647" s="263"/>
      <c r="AGR647" s="263"/>
      <c r="AGS647" s="263"/>
      <c r="AGT647" s="263"/>
      <c r="AGU647" s="263"/>
      <c r="AGV647" s="263"/>
      <c r="AGW647" s="263"/>
      <c r="AGX647" s="263"/>
      <c r="AGY647" s="263"/>
      <c r="AGZ647" s="263"/>
      <c r="AHA647" s="263"/>
      <c r="AHB647" s="263"/>
      <c r="AHC647" s="263"/>
      <c r="AHD647" s="263"/>
      <c r="AHE647" s="263"/>
      <c r="AHF647" s="263"/>
      <c r="AHG647" s="263"/>
      <c r="AHH647" s="263"/>
      <c r="AHI647" s="263"/>
      <c r="AHJ647" s="263"/>
      <c r="AHK647" s="263"/>
      <c r="AHL647" s="263"/>
      <c r="AHM647" s="263"/>
      <c r="AHN647" s="263"/>
      <c r="AHO647" s="263"/>
      <c r="AHP647" s="263"/>
      <c r="AHQ647" s="263"/>
      <c r="AHR647" s="263"/>
      <c r="AHS647" s="263"/>
      <c r="AHT647" s="263"/>
      <c r="AHU647" s="263"/>
      <c r="AHV647" s="263"/>
      <c r="AHW647" s="263"/>
      <c r="AHX647" s="263"/>
      <c r="AHY647" s="263"/>
      <c r="AHZ647" s="263"/>
      <c r="AIA647" s="263"/>
      <c r="AIB647" s="263"/>
      <c r="AIC647" s="263"/>
      <c r="AID647" s="263"/>
      <c r="AIE647" s="263"/>
      <c r="AIF647" s="263"/>
      <c r="AIG647" s="263"/>
      <c r="AIH647" s="263"/>
      <c r="AII647" s="263"/>
      <c r="AIJ647" s="263"/>
      <c r="AIK647" s="263"/>
      <c r="AIL647" s="263"/>
      <c r="AIM647" s="263"/>
      <c r="AIN647" s="263"/>
      <c r="AIO647" s="263"/>
      <c r="AIP647" s="263"/>
      <c r="AIQ647" s="263"/>
      <c r="AIR647" s="263"/>
      <c r="AIS647" s="263"/>
      <c r="AIT647" s="263"/>
      <c r="AIU647" s="263"/>
      <c r="AIV647" s="263"/>
      <c r="AIW647" s="263"/>
      <c r="AIX647" s="263"/>
      <c r="AIY647" s="263"/>
      <c r="AIZ647" s="263"/>
      <c r="AJA647" s="263"/>
      <c r="AJB647" s="263"/>
      <c r="AJC647" s="263"/>
      <c r="AJD647" s="263"/>
      <c r="AJE647" s="263"/>
      <c r="AJF647" s="263"/>
      <c r="AJG647" s="263"/>
      <c r="AJH647" s="263"/>
      <c r="AJI647" s="263"/>
      <c r="AJJ647" s="263"/>
      <c r="AJK647" s="263"/>
      <c r="AJL647" s="263"/>
      <c r="AJM647" s="263"/>
      <c r="AJN647" s="263"/>
      <c r="AJO647" s="263"/>
      <c r="AJP647" s="263"/>
      <c r="AJQ647" s="263"/>
      <c r="AJR647" s="263"/>
      <c r="AJS647" s="263"/>
      <c r="AJT647" s="263"/>
      <c r="AJU647" s="263"/>
      <c r="AJV647" s="263"/>
      <c r="AJW647" s="263"/>
      <c r="AJX647" s="263"/>
      <c r="AJY647" s="263"/>
      <c r="AJZ647" s="263"/>
      <c r="AKA647" s="263"/>
      <c r="AKB647" s="263"/>
      <c r="AKC647" s="263"/>
      <c r="AKD647" s="263"/>
      <c r="AKE647" s="263"/>
      <c r="AKF647" s="263"/>
      <c r="AKG647" s="263"/>
      <c r="AKH647" s="263"/>
      <c r="AKI647" s="263"/>
      <c r="AKJ647" s="263"/>
      <c r="AKK647" s="263"/>
      <c r="AKL647" s="263"/>
      <c r="AKM647" s="263"/>
      <c r="AKN647" s="263"/>
      <c r="AKO647" s="263"/>
      <c r="AKP647" s="263"/>
      <c r="AKQ647" s="263"/>
      <c r="AKR647" s="263"/>
      <c r="AKS647" s="263"/>
      <c r="AKT647" s="263"/>
      <c r="AKU647" s="263"/>
      <c r="AKV647" s="263"/>
      <c r="AKW647" s="263"/>
      <c r="AKX647" s="263"/>
      <c r="AKY647" s="263"/>
      <c r="AKZ647" s="263"/>
      <c r="ALA647" s="263"/>
      <c r="ALB647" s="263"/>
      <c r="ALC647" s="263"/>
      <c r="ALD647" s="263"/>
      <c r="ALE647" s="263"/>
      <c r="ALF647" s="263"/>
      <c r="ALG647" s="263"/>
      <c r="ALH647" s="263"/>
      <c r="ALI647" s="263"/>
      <c r="ALJ647" s="263"/>
      <c r="ALK647" s="263"/>
      <c r="ALL647" s="263"/>
      <c r="ALM647" s="263"/>
      <c r="ALN647" s="263"/>
      <c r="ALO647" s="263"/>
      <c r="ALP647" s="263"/>
      <c r="ALQ647" s="263"/>
      <c r="ALR647" s="263"/>
      <c r="ALS647" s="263"/>
      <c r="ALT647" s="263"/>
      <c r="ALU647" s="263"/>
      <c r="ALV647" s="263"/>
      <c r="ALW647" s="263"/>
      <c r="ALX647" s="263"/>
      <c r="ALY647" s="263"/>
      <c r="ALZ647" s="263"/>
      <c r="AMA647" s="263"/>
      <c r="AMB647" s="263"/>
      <c r="AMC647" s="263"/>
      <c r="AMD647" s="263"/>
      <c r="AME647" s="263"/>
      <c r="AMF647" s="263"/>
      <c r="AMG647" s="263"/>
      <c r="AMH647" s="263"/>
      <c r="AMI647" s="263"/>
      <c r="AMJ647" s="263"/>
      <c r="AMK647" s="263"/>
      <c r="AML647" s="263"/>
      <c r="AMM647" s="263"/>
      <c r="AMN647" s="263"/>
      <c r="AMO647" s="263"/>
      <c r="AMP647" s="263"/>
      <c r="AMQ647" s="263"/>
      <c r="AMR647" s="263"/>
      <c r="AMS647" s="263"/>
      <c r="AMT647" s="263"/>
      <c r="AMU647" s="263"/>
      <c r="AMV647" s="263"/>
      <c r="AMW647" s="263"/>
      <c r="AMX647" s="263"/>
      <c r="AMY647" s="263"/>
      <c r="AMZ647" s="263"/>
      <c r="ANA647" s="263"/>
      <c r="ANB647" s="263"/>
      <c r="ANC647" s="263"/>
      <c r="AND647" s="263"/>
      <c r="ANE647" s="263"/>
      <c r="ANF647" s="263"/>
      <c r="ANG647" s="263"/>
      <c r="ANH647" s="263"/>
      <c r="ANI647" s="263"/>
      <c r="ANJ647" s="263"/>
      <c r="ANK647" s="263"/>
      <c r="ANL647" s="263"/>
      <c r="ANM647" s="263"/>
      <c r="ANN647" s="263"/>
      <c r="ANO647" s="263"/>
      <c r="ANP647" s="263"/>
      <c r="ANQ647" s="263"/>
      <c r="ANR647" s="263"/>
      <c r="ANS647" s="263"/>
      <c r="ANT647" s="263"/>
      <c r="ANU647" s="263"/>
      <c r="ANV647" s="263"/>
      <c r="ANW647" s="263"/>
      <c r="ANX647" s="263"/>
      <c r="ANY647" s="263"/>
      <c r="ANZ647" s="263"/>
      <c r="AOA647" s="263"/>
      <c r="AOB647" s="263"/>
      <c r="AOC647" s="263"/>
      <c r="AOD647" s="263"/>
      <c r="AOE647" s="263"/>
      <c r="AOF647" s="263"/>
      <c r="AOG647" s="263"/>
      <c r="AOH647" s="263"/>
      <c r="AOI647" s="263"/>
      <c r="AOJ647" s="263"/>
      <c r="AOK647" s="263"/>
      <c r="AOL647" s="263"/>
      <c r="AOM647" s="263"/>
      <c r="AON647" s="263"/>
      <c r="AOO647" s="263"/>
      <c r="AOP647" s="263"/>
      <c r="AOQ647" s="263"/>
      <c r="AOR647" s="263"/>
      <c r="AOS647" s="263"/>
      <c r="AOT647" s="263"/>
      <c r="AOU647" s="263"/>
    </row>
    <row r="648" spans="1:1087" s="264" customFormat="1">
      <c r="A648" s="332"/>
      <c r="B648" s="328"/>
      <c r="C648" s="292"/>
      <c r="D648" s="292"/>
      <c r="E648" s="292"/>
      <c r="F648" s="333"/>
      <c r="G648" s="334"/>
      <c r="H648" s="334"/>
      <c r="I648" s="335"/>
      <c r="J648" s="292"/>
      <c r="K648" s="336"/>
      <c r="L648" s="292"/>
      <c r="N648" s="263"/>
      <c r="O648" s="263"/>
      <c r="P648" s="263"/>
      <c r="Q648" s="263"/>
      <c r="R648" s="263"/>
      <c r="S648" s="263"/>
      <c r="T648" s="263"/>
      <c r="U648" s="263"/>
      <c r="V648" s="263"/>
      <c r="W648" s="263"/>
      <c r="X648" s="263"/>
      <c r="Y648" s="263"/>
      <c r="Z648" s="263"/>
      <c r="AA648" s="263"/>
      <c r="AB648" s="263"/>
      <c r="AC648" s="263"/>
      <c r="AD648" s="263"/>
      <c r="AE648" s="263"/>
      <c r="AF648" s="263"/>
      <c r="AG648" s="263"/>
      <c r="AH648" s="263"/>
      <c r="AI648" s="263"/>
      <c r="AJ648" s="263"/>
      <c r="AK648" s="263"/>
      <c r="AL648" s="263"/>
      <c r="AM648" s="263"/>
      <c r="AN648" s="263"/>
      <c r="AO648" s="263"/>
      <c r="AP648" s="263"/>
      <c r="AQ648" s="263"/>
      <c r="AR648" s="263"/>
      <c r="AS648" s="263"/>
      <c r="AT648" s="263"/>
      <c r="AU648" s="263"/>
      <c r="AV648" s="263"/>
      <c r="AW648" s="263"/>
      <c r="AX648" s="263"/>
      <c r="AY648" s="263"/>
      <c r="AZ648" s="263"/>
      <c r="BA648" s="263"/>
      <c r="BB648" s="263"/>
      <c r="BC648" s="263"/>
      <c r="BD648" s="263"/>
      <c r="BE648" s="263"/>
      <c r="BF648" s="263"/>
      <c r="BG648" s="263"/>
      <c r="BH648" s="263"/>
      <c r="BI648" s="263"/>
      <c r="BJ648" s="263"/>
      <c r="BK648" s="263"/>
      <c r="BL648" s="263"/>
      <c r="BM648" s="263"/>
      <c r="BN648" s="263"/>
      <c r="BO648" s="263"/>
      <c r="BP648" s="263"/>
      <c r="BQ648" s="263"/>
      <c r="BR648" s="263"/>
      <c r="BS648" s="263"/>
      <c r="BT648" s="263"/>
      <c r="BU648" s="263"/>
      <c r="BV648" s="263"/>
      <c r="BW648" s="263"/>
      <c r="BX648" s="263"/>
      <c r="BY648" s="263"/>
      <c r="BZ648" s="263"/>
      <c r="CA648" s="263"/>
      <c r="CB648" s="263"/>
      <c r="CC648" s="263"/>
      <c r="CD648" s="263"/>
      <c r="CE648" s="263"/>
      <c r="CF648" s="263"/>
      <c r="CG648" s="263"/>
      <c r="CH648" s="263"/>
      <c r="CI648" s="263"/>
      <c r="CJ648" s="263"/>
      <c r="CK648" s="263"/>
      <c r="CL648" s="263"/>
      <c r="CM648" s="263"/>
      <c r="CN648" s="263"/>
      <c r="CO648" s="263"/>
      <c r="CP648" s="263"/>
      <c r="CQ648" s="263"/>
      <c r="CR648" s="263"/>
      <c r="CS648" s="263"/>
      <c r="CT648" s="263"/>
      <c r="CU648" s="263"/>
      <c r="CV648" s="263"/>
      <c r="CW648" s="263"/>
      <c r="CX648" s="263"/>
      <c r="CY648" s="263"/>
      <c r="CZ648" s="263"/>
      <c r="DA648" s="263"/>
      <c r="DB648" s="263"/>
      <c r="DC648" s="263"/>
      <c r="DD648" s="263"/>
      <c r="DE648" s="263"/>
      <c r="DF648" s="263"/>
      <c r="DG648" s="263"/>
      <c r="DH648" s="263"/>
      <c r="DI648" s="263"/>
      <c r="DJ648" s="263"/>
      <c r="DK648" s="263"/>
      <c r="DL648" s="263"/>
      <c r="DM648" s="263"/>
      <c r="DN648" s="263"/>
      <c r="DO648" s="263"/>
      <c r="DP648" s="263"/>
      <c r="DQ648" s="263"/>
      <c r="DR648" s="263"/>
      <c r="DS648" s="263"/>
      <c r="DT648" s="263"/>
      <c r="DU648" s="263"/>
      <c r="DV648" s="263"/>
      <c r="DW648" s="263"/>
      <c r="DX648" s="263"/>
      <c r="DY648" s="263"/>
      <c r="DZ648" s="263"/>
      <c r="EA648" s="263"/>
      <c r="EB648" s="263"/>
      <c r="EC648" s="263"/>
      <c r="ED648" s="263"/>
      <c r="EE648" s="263"/>
      <c r="EF648" s="263"/>
      <c r="EG648" s="263"/>
      <c r="EH648" s="263"/>
      <c r="EI648" s="263"/>
      <c r="EJ648" s="263"/>
      <c r="EK648" s="263"/>
      <c r="EL648" s="263"/>
      <c r="EM648" s="263"/>
      <c r="EN648" s="263"/>
      <c r="EO648" s="263"/>
      <c r="EP648" s="263"/>
      <c r="EQ648" s="263"/>
      <c r="ER648" s="263"/>
      <c r="ES648" s="263"/>
      <c r="ET648" s="263"/>
      <c r="EU648" s="263"/>
      <c r="EV648" s="263"/>
      <c r="EW648" s="263"/>
      <c r="EX648" s="263"/>
      <c r="EY648" s="263"/>
      <c r="EZ648" s="263"/>
      <c r="FA648" s="263"/>
      <c r="FB648" s="263"/>
      <c r="FC648" s="263"/>
      <c r="FD648" s="263"/>
      <c r="FE648" s="263"/>
      <c r="FF648" s="263"/>
      <c r="FG648" s="263"/>
      <c r="FH648" s="263"/>
      <c r="FI648" s="263"/>
      <c r="FJ648" s="263"/>
      <c r="FK648" s="263"/>
      <c r="FL648" s="263"/>
      <c r="FM648" s="263"/>
      <c r="FN648" s="263"/>
      <c r="FO648" s="263"/>
      <c r="FP648" s="263"/>
      <c r="FQ648" s="263"/>
      <c r="FR648" s="263"/>
      <c r="FS648" s="263"/>
      <c r="FT648" s="263"/>
      <c r="FU648" s="263"/>
      <c r="FV648" s="263"/>
      <c r="FW648" s="263"/>
      <c r="FX648" s="263"/>
      <c r="FY648" s="263"/>
      <c r="FZ648" s="263"/>
      <c r="GA648" s="263"/>
      <c r="GB648" s="263"/>
      <c r="GC648" s="263"/>
      <c r="GD648" s="263"/>
      <c r="GE648" s="263"/>
      <c r="GF648" s="263"/>
      <c r="GG648" s="263"/>
      <c r="GH648" s="263"/>
      <c r="GI648" s="263"/>
      <c r="GJ648" s="263"/>
      <c r="GK648" s="263"/>
      <c r="GL648" s="263"/>
      <c r="GM648" s="263"/>
      <c r="GN648" s="263"/>
      <c r="GO648" s="263"/>
      <c r="GP648" s="263"/>
      <c r="GQ648" s="263"/>
      <c r="GR648" s="263"/>
      <c r="GS648" s="263"/>
      <c r="GT648" s="263"/>
      <c r="GU648" s="263"/>
      <c r="GV648" s="263"/>
      <c r="GW648" s="263"/>
      <c r="GX648" s="263"/>
      <c r="GY648" s="263"/>
      <c r="GZ648" s="263"/>
      <c r="HA648" s="263"/>
      <c r="HB648" s="263"/>
      <c r="HC648" s="263"/>
      <c r="HD648" s="263"/>
      <c r="HE648" s="263"/>
      <c r="HF648" s="263"/>
      <c r="HG648" s="263"/>
      <c r="HH648" s="263"/>
      <c r="HI648" s="263"/>
      <c r="HJ648" s="263"/>
      <c r="HK648" s="263"/>
      <c r="HL648" s="263"/>
      <c r="HM648" s="263"/>
      <c r="HN648" s="263"/>
      <c r="HO648" s="263"/>
      <c r="HP648" s="263"/>
      <c r="HQ648" s="263"/>
      <c r="HR648" s="263"/>
      <c r="HS648" s="263"/>
      <c r="HT648" s="263"/>
      <c r="HU648" s="263"/>
      <c r="HV648" s="263"/>
      <c r="HW648" s="263"/>
      <c r="HX648" s="263"/>
      <c r="HY648" s="263"/>
      <c r="HZ648" s="263"/>
      <c r="IA648" s="263"/>
      <c r="IB648" s="263"/>
      <c r="IC648" s="263"/>
      <c r="ID648" s="263"/>
      <c r="IE648" s="263"/>
      <c r="IF648" s="263"/>
      <c r="IG648" s="263"/>
      <c r="IH648" s="263"/>
      <c r="II648" s="263"/>
      <c r="IJ648" s="263"/>
      <c r="IK648" s="263"/>
      <c r="IL648" s="263"/>
      <c r="IM648" s="263"/>
      <c r="IN648" s="263"/>
      <c r="IO648" s="263"/>
      <c r="IP648" s="263"/>
      <c r="IQ648" s="263"/>
      <c r="IR648" s="263"/>
      <c r="IS648" s="263"/>
      <c r="IT648" s="263"/>
      <c r="IU648" s="263"/>
      <c r="IV648" s="263"/>
      <c r="IW648" s="263"/>
      <c r="IX648" s="263"/>
      <c r="IY648" s="263"/>
      <c r="IZ648" s="263"/>
      <c r="JA648" s="263"/>
      <c r="JB648" s="263"/>
      <c r="JC648" s="263"/>
      <c r="JD648" s="263"/>
      <c r="JE648" s="263"/>
      <c r="JF648" s="263"/>
      <c r="JG648" s="263"/>
      <c r="JH648" s="263"/>
      <c r="JI648" s="263"/>
      <c r="JJ648" s="263"/>
      <c r="JK648" s="263"/>
      <c r="JL648" s="263"/>
      <c r="JM648" s="263"/>
      <c r="JN648" s="263"/>
      <c r="JO648" s="263"/>
      <c r="JP648" s="263"/>
      <c r="JQ648" s="263"/>
      <c r="JR648" s="263"/>
      <c r="JS648" s="263"/>
      <c r="JT648" s="263"/>
      <c r="JU648" s="263"/>
      <c r="JV648" s="263"/>
      <c r="JW648" s="263"/>
      <c r="JX648" s="263"/>
      <c r="JY648" s="263"/>
      <c r="JZ648" s="263"/>
      <c r="KA648" s="263"/>
      <c r="KB648" s="263"/>
      <c r="KC648" s="263"/>
      <c r="KD648" s="263"/>
      <c r="KE648" s="263"/>
      <c r="KF648" s="263"/>
      <c r="KG648" s="263"/>
      <c r="KH648" s="263"/>
      <c r="KI648" s="263"/>
      <c r="KJ648" s="263"/>
      <c r="KK648" s="263"/>
      <c r="KL648" s="263"/>
      <c r="KM648" s="263"/>
      <c r="KN648" s="263"/>
      <c r="KO648" s="263"/>
      <c r="KP648" s="263"/>
      <c r="KQ648" s="263"/>
      <c r="KR648" s="263"/>
      <c r="KS648" s="263"/>
      <c r="KT648" s="263"/>
      <c r="KU648" s="263"/>
      <c r="KV648" s="263"/>
      <c r="KW648" s="263"/>
      <c r="KX648" s="263"/>
      <c r="KY648" s="263"/>
      <c r="KZ648" s="263"/>
      <c r="LA648" s="263"/>
      <c r="LB648" s="263"/>
      <c r="LC648" s="263"/>
      <c r="LD648" s="263"/>
      <c r="LE648" s="263"/>
      <c r="LF648" s="263"/>
      <c r="LG648" s="263"/>
      <c r="LH648" s="263"/>
      <c r="LI648" s="263"/>
      <c r="LJ648" s="263"/>
      <c r="LK648" s="263"/>
      <c r="LL648" s="263"/>
      <c r="LM648" s="263"/>
      <c r="LN648" s="263"/>
      <c r="LO648" s="263"/>
      <c r="LP648" s="263"/>
      <c r="LQ648" s="263"/>
      <c r="LR648" s="263"/>
      <c r="LS648" s="263"/>
      <c r="LT648" s="263"/>
      <c r="LU648" s="263"/>
      <c r="LV648" s="263"/>
      <c r="LW648" s="263"/>
      <c r="LX648" s="263"/>
      <c r="LY648" s="263"/>
      <c r="LZ648" s="263"/>
      <c r="MA648" s="263"/>
      <c r="MB648" s="263"/>
      <c r="MC648" s="263"/>
      <c r="MD648" s="263"/>
      <c r="ME648" s="263"/>
      <c r="MF648" s="263"/>
      <c r="MG648" s="263"/>
      <c r="MH648" s="263"/>
      <c r="MI648" s="263"/>
      <c r="MJ648" s="263"/>
      <c r="MK648" s="263"/>
      <c r="ML648" s="263"/>
      <c r="MM648" s="263"/>
      <c r="MN648" s="263"/>
      <c r="MO648" s="263"/>
      <c r="MP648" s="263"/>
      <c r="MQ648" s="263"/>
      <c r="MR648" s="263"/>
      <c r="MS648" s="263"/>
      <c r="MT648" s="263"/>
      <c r="MU648" s="263"/>
      <c r="MV648" s="263"/>
      <c r="MW648" s="263"/>
      <c r="MX648" s="263"/>
      <c r="MY648" s="263"/>
      <c r="MZ648" s="263"/>
      <c r="NA648" s="263"/>
      <c r="NB648" s="263"/>
      <c r="NC648" s="263"/>
      <c r="ND648" s="263"/>
      <c r="NE648" s="263"/>
      <c r="NF648" s="263"/>
      <c r="NG648" s="263"/>
      <c r="NH648" s="263"/>
      <c r="NI648" s="263"/>
      <c r="NJ648" s="263"/>
      <c r="NK648" s="263"/>
      <c r="NL648" s="263"/>
      <c r="NM648" s="263"/>
      <c r="NN648" s="263"/>
      <c r="NO648" s="263"/>
      <c r="NP648" s="263"/>
      <c r="NQ648" s="263"/>
      <c r="NR648" s="263"/>
      <c r="NS648" s="263"/>
      <c r="NT648" s="263"/>
      <c r="NU648" s="263"/>
      <c r="NV648" s="263"/>
      <c r="NW648" s="263"/>
      <c r="NX648" s="263"/>
      <c r="NY648" s="263"/>
      <c r="NZ648" s="263"/>
      <c r="OA648" s="263"/>
      <c r="OB648" s="263"/>
      <c r="OC648" s="263"/>
      <c r="OD648" s="263"/>
      <c r="OE648" s="263"/>
      <c r="OF648" s="263"/>
      <c r="OG648" s="263"/>
      <c r="OH648" s="263"/>
      <c r="OI648" s="263"/>
      <c r="OJ648" s="263"/>
      <c r="OK648" s="263"/>
      <c r="OL648" s="263"/>
      <c r="OM648" s="263"/>
      <c r="ON648" s="263"/>
      <c r="OO648" s="263"/>
      <c r="OP648" s="263"/>
      <c r="OQ648" s="263"/>
      <c r="OR648" s="263"/>
      <c r="OS648" s="263"/>
      <c r="OT648" s="263"/>
      <c r="OU648" s="263"/>
      <c r="OV648" s="263"/>
      <c r="OW648" s="263"/>
      <c r="OX648" s="263"/>
      <c r="OY648" s="263"/>
      <c r="OZ648" s="263"/>
      <c r="PA648" s="263"/>
      <c r="PB648" s="263"/>
      <c r="PC648" s="263"/>
      <c r="PD648" s="263"/>
      <c r="PE648" s="263"/>
      <c r="PF648" s="263"/>
      <c r="PG648" s="263"/>
      <c r="PH648" s="263"/>
      <c r="PI648" s="263"/>
      <c r="PJ648" s="263"/>
      <c r="PK648" s="263"/>
      <c r="PL648" s="263"/>
      <c r="PM648" s="263"/>
      <c r="PN648" s="263"/>
      <c r="PO648" s="263"/>
      <c r="PP648" s="263"/>
      <c r="PQ648" s="263"/>
      <c r="PR648" s="263"/>
      <c r="PS648" s="263"/>
      <c r="PT648" s="263"/>
      <c r="PU648" s="263"/>
      <c r="PV648" s="263"/>
      <c r="PW648" s="263"/>
      <c r="PX648" s="263"/>
      <c r="PY648" s="263"/>
      <c r="PZ648" s="263"/>
      <c r="QA648" s="263"/>
      <c r="QB648" s="263"/>
      <c r="QC648" s="263"/>
      <c r="QD648" s="263"/>
      <c r="QE648" s="263"/>
      <c r="QF648" s="263"/>
      <c r="QG648" s="263"/>
      <c r="QH648" s="263"/>
      <c r="QI648" s="263"/>
      <c r="QJ648" s="263"/>
      <c r="QK648" s="263"/>
      <c r="QL648" s="263"/>
      <c r="QM648" s="263"/>
      <c r="QN648" s="263"/>
      <c r="QO648" s="263"/>
      <c r="QP648" s="263"/>
      <c r="QQ648" s="263"/>
      <c r="QR648" s="263"/>
      <c r="QS648" s="263"/>
      <c r="QT648" s="263"/>
      <c r="QU648" s="263"/>
      <c r="QV648" s="263"/>
      <c r="QW648" s="263"/>
      <c r="QX648" s="263"/>
      <c r="QY648" s="263"/>
      <c r="QZ648" s="263"/>
      <c r="RA648" s="263"/>
      <c r="RB648" s="263"/>
      <c r="RC648" s="263"/>
      <c r="RD648" s="263"/>
      <c r="RE648" s="263"/>
      <c r="RF648" s="263"/>
      <c r="RG648" s="263"/>
      <c r="RH648" s="263"/>
      <c r="RI648" s="263"/>
      <c r="RJ648" s="263"/>
      <c r="RK648" s="263"/>
      <c r="RL648" s="263"/>
      <c r="RM648" s="263"/>
      <c r="RN648" s="263"/>
      <c r="RO648" s="263"/>
      <c r="RP648" s="263"/>
      <c r="RQ648" s="263"/>
      <c r="RR648" s="263"/>
      <c r="RS648" s="263"/>
      <c r="RT648" s="263"/>
      <c r="RU648" s="263"/>
      <c r="RV648" s="263"/>
      <c r="RW648" s="263"/>
      <c r="RX648" s="263"/>
      <c r="RY648" s="263"/>
      <c r="RZ648" s="263"/>
      <c r="SA648" s="263"/>
      <c r="SB648" s="263"/>
      <c r="SC648" s="263"/>
      <c r="SD648" s="263"/>
      <c r="SE648" s="263"/>
      <c r="SF648" s="263"/>
      <c r="SG648" s="263"/>
      <c r="SH648" s="263"/>
      <c r="SI648" s="263"/>
      <c r="SJ648" s="263"/>
      <c r="SK648" s="263"/>
      <c r="SL648" s="263"/>
      <c r="SM648" s="263"/>
      <c r="SN648" s="263"/>
      <c r="SO648" s="263"/>
      <c r="SP648" s="263"/>
      <c r="SQ648" s="263"/>
      <c r="SR648" s="263"/>
      <c r="SS648" s="263"/>
      <c r="ST648" s="263"/>
      <c r="SU648" s="263"/>
      <c r="SV648" s="263"/>
      <c r="SW648" s="263"/>
      <c r="SX648" s="263"/>
      <c r="SY648" s="263"/>
      <c r="SZ648" s="263"/>
      <c r="TA648" s="263"/>
      <c r="TB648" s="263"/>
      <c r="TC648" s="263"/>
      <c r="TD648" s="263"/>
      <c r="TE648" s="263"/>
      <c r="TF648" s="263"/>
      <c r="TG648" s="263"/>
      <c r="TH648" s="263"/>
      <c r="TI648" s="263"/>
      <c r="TJ648" s="263"/>
      <c r="TK648" s="263"/>
      <c r="TL648" s="263"/>
      <c r="TM648" s="263"/>
      <c r="TN648" s="263"/>
      <c r="TO648" s="263"/>
      <c r="TP648" s="263"/>
      <c r="TQ648" s="263"/>
      <c r="TR648" s="263"/>
      <c r="TS648" s="263"/>
      <c r="TT648" s="263"/>
      <c r="TU648" s="263"/>
      <c r="TV648" s="263"/>
      <c r="TW648" s="263"/>
      <c r="TX648" s="263"/>
      <c r="TY648" s="263"/>
      <c r="TZ648" s="263"/>
      <c r="UA648" s="263"/>
      <c r="UB648" s="263"/>
      <c r="UC648" s="263"/>
      <c r="UD648" s="263"/>
      <c r="UE648" s="263"/>
      <c r="UF648" s="263"/>
      <c r="UG648" s="263"/>
      <c r="UH648" s="263"/>
      <c r="UI648" s="263"/>
      <c r="UJ648" s="263"/>
      <c r="UK648" s="263"/>
      <c r="UL648" s="263"/>
      <c r="UM648" s="263"/>
      <c r="UN648" s="263"/>
      <c r="UO648" s="263"/>
      <c r="UP648" s="263"/>
      <c r="UQ648" s="263"/>
      <c r="UR648" s="263"/>
      <c r="US648" s="263"/>
      <c r="UT648" s="263"/>
      <c r="UU648" s="263"/>
      <c r="UV648" s="263"/>
      <c r="UW648" s="263"/>
      <c r="UX648" s="263"/>
      <c r="UY648" s="263"/>
      <c r="UZ648" s="263"/>
      <c r="VA648" s="263"/>
      <c r="VB648" s="263"/>
      <c r="VC648" s="263"/>
      <c r="VD648" s="263"/>
      <c r="VE648" s="263"/>
      <c r="VF648" s="263"/>
      <c r="VG648" s="263"/>
      <c r="VH648" s="263"/>
      <c r="VI648" s="263"/>
      <c r="VJ648" s="263"/>
      <c r="VK648" s="263"/>
      <c r="VL648" s="263"/>
      <c r="VM648" s="263"/>
      <c r="VN648" s="263"/>
      <c r="VO648" s="263"/>
      <c r="VP648" s="263"/>
      <c r="VQ648" s="263"/>
      <c r="VR648" s="263"/>
      <c r="VS648" s="263"/>
      <c r="VT648" s="263"/>
      <c r="VU648" s="263"/>
      <c r="VV648" s="263"/>
      <c r="VW648" s="263"/>
      <c r="VX648" s="263"/>
      <c r="VY648" s="263"/>
      <c r="VZ648" s="263"/>
      <c r="WA648" s="263"/>
      <c r="WB648" s="263"/>
      <c r="WC648" s="263"/>
      <c r="WD648" s="263"/>
      <c r="WE648" s="263"/>
      <c r="WF648" s="263"/>
      <c r="WG648" s="263"/>
      <c r="WH648" s="263"/>
      <c r="WI648" s="263"/>
      <c r="WJ648" s="263"/>
      <c r="WK648" s="263"/>
      <c r="WL648" s="263"/>
      <c r="WM648" s="263"/>
      <c r="WN648" s="263"/>
      <c r="WO648" s="263"/>
      <c r="WP648" s="263"/>
      <c r="WQ648" s="263"/>
      <c r="WR648" s="263"/>
      <c r="WS648" s="263"/>
      <c r="WT648" s="263"/>
      <c r="WU648" s="263"/>
      <c r="WV648" s="263"/>
      <c r="WW648" s="263"/>
      <c r="WX648" s="263"/>
      <c r="WY648" s="263"/>
      <c r="WZ648" s="263"/>
      <c r="XA648" s="263"/>
      <c r="XB648" s="263"/>
      <c r="XC648" s="263"/>
      <c r="XD648" s="263"/>
      <c r="XE648" s="263"/>
      <c r="XF648" s="263"/>
      <c r="XG648" s="263"/>
      <c r="XH648" s="263"/>
      <c r="XI648" s="263"/>
      <c r="XJ648" s="263"/>
      <c r="XK648" s="263"/>
      <c r="XL648" s="263"/>
      <c r="XM648" s="263"/>
      <c r="XN648" s="263"/>
      <c r="XO648" s="263"/>
      <c r="XP648" s="263"/>
      <c r="XQ648" s="263"/>
      <c r="XR648" s="263"/>
      <c r="XS648" s="263"/>
      <c r="XT648" s="263"/>
      <c r="XU648" s="263"/>
      <c r="XV648" s="263"/>
      <c r="XW648" s="263"/>
      <c r="XX648" s="263"/>
      <c r="XY648" s="263"/>
      <c r="XZ648" s="263"/>
      <c r="YA648" s="263"/>
      <c r="YB648" s="263"/>
      <c r="YC648" s="263"/>
      <c r="YD648" s="263"/>
      <c r="YE648" s="263"/>
      <c r="YF648" s="263"/>
      <c r="YG648" s="263"/>
      <c r="YH648" s="263"/>
      <c r="YI648" s="263"/>
      <c r="YJ648" s="263"/>
      <c r="YK648" s="263"/>
      <c r="YL648" s="263"/>
      <c r="YM648" s="263"/>
      <c r="YN648" s="263"/>
      <c r="YO648" s="263"/>
      <c r="YP648" s="263"/>
      <c r="YQ648" s="263"/>
      <c r="YR648" s="263"/>
      <c r="YS648" s="263"/>
      <c r="YT648" s="263"/>
      <c r="YU648" s="263"/>
      <c r="YV648" s="263"/>
      <c r="YW648" s="263"/>
      <c r="YX648" s="263"/>
      <c r="YY648" s="263"/>
      <c r="YZ648" s="263"/>
      <c r="ZA648" s="263"/>
      <c r="ZB648" s="263"/>
      <c r="ZC648" s="263"/>
      <c r="ZD648" s="263"/>
      <c r="ZE648" s="263"/>
      <c r="ZF648" s="263"/>
      <c r="ZG648" s="263"/>
      <c r="ZH648" s="263"/>
      <c r="ZI648" s="263"/>
      <c r="ZJ648" s="263"/>
      <c r="ZK648" s="263"/>
      <c r="ZL648" s="263"/>
      <c r="ZM648" s="263"/>
      <c r="ZN648" s="263"/>
      <c r="ZO648" s="263"/>
      <c r="ZP648" s="263"/>
      <c r="ZQ648" s="263"/>
      <c r="ZR648" s="263"/>
      <c r="ZS648" s="263"/>
      <c r="ZT648" s="263"/>
      <c r="ZU648" s="263"/>
      <c r="ZV648" s="263"/>
      <c r="ZW648" s="263"/>
      <c r="ZX648" s="263"/>
      <c r="ZY648" s="263"/>
      <c r="ZZ648" s="263"/>
      <c r="AAA648" s="263"/>
      <c r="AAB648" s="263"/>
      <c r="AAC648" s="263"/>
      <c r="AAD648" s="263"/>
      <c r="AAE648" s="263"/>
      <c r="AAF648" s="263"/>
      <c r="AAG648" s="263"/>
      <c r="AAH648" s="263"/>
      <c r="AAI648" s="263"/>
      <c r="AAJ648" s="263"/>
      <c r="AAK648" s="263"/>
      <c r="AAL648" s="263"/>
      <c r="AAM648" s="263"/>
      <c r="AAN648" s="263"/>
      <c r="AAO648" s="263"/>
      <c r="AAP648" s="263"/>
      <c r="AAQ648" s="263"/>
      <c r="AAR648" s="263"/>
      <c r="AAS648" s="263"/>
      <c r="AAT648" s="263"/>
      <c r="AAU648" s="263"/>
      <c r="AAV648" s="263"/>
      <c r="AAW648" s="263"/>
      <c r="AAX648" s="263"/>
      <c r="AAY648" s="263"/>
      <c r="AAZ648" s="263"/>
      <c r="ABA648" s="263"/>
      <c r="ABB648" s="263"/>
      <c r="ABC648" s="263"/>
      <c r="ABD648" s="263"/>
      <c r="ABE648" s="263"/>
      <c r="ABF648" s="263"/>
      <c r="ABG648" s="263"/>
      <c r="ABH648" s="263"/>
      <c r="ABI648" s="263"/>
      <c r="ABJ648" s="263"/>
      <c r="ABK648" s="263"/>
      <c r="ABL648" s="263"/>
      <c r="ABM648" s="263"/>
      <c r="ABN648" s="263"/>
      <c r="ABO648" s="263"/>
      <c r="ABP648" s="263"/>
      <c r="ABQ648" s="263"/>
      <c r="ABR648" s="263"/>
      <c r="ABS648" s="263"/>
      <c r="ABT648" s="263"/>
      <c r="ABU648" s="263"/>
      <c r="ABV648" s="263"/>
      <c r="ABW648" s="263"/>
      <c r="ABX648" s="263"/>
      <c r="ABY648" s="263"/>
      <c r="ABZ648" s="263"/>
      <c r="ACA648" s="263"/>
      <c r="ACB648" s="263"/>
      <c r="ACC648" s="263"/>
      <c r="ACD648" s="263"/>
      <c r="ACE648" s="263"/>
      <c r="ACF648" s="263"/>
      <c r="ACG648" s="263"/>
      <c r="ACH648" s="263"/>
      <c r="ACI648" s="263"/>
      <c r="ACJ648" s="263"/>
      <c r="ACK648" s="263"/>
      <c r="ACL648" s="263"/>
      <c r="ACM648" s="263"/>
      <c r="ACN648" s="263"/>
      <c r="ACO648" s="263"/>
      <c r="ACP648" s="263"/>
      <c r="ACQ648" s="263"/>
      <c r="ACR648" s="263"/>
      <c r="ACS648" s="263"/>
      <c r="ACT648" s="263"/>
      <c r="ACU648" s="263"/>
      <c r="ACV648" s="263"/>
      <c r="ACW648" s="263"/>
      <c r="ACX648" s="263"/>
      <c r="ACY648" s="263"/>
      <c r="ACZ648" s="263"/>
      <c r="ADA648" s="263"/>
      <c r="ADB648" s="263"/>
      <c r="ADC648" s="263"/>
      <c r="ADD648" s="263"/>
      <c r="ADE648" s="263"/>
      <c r="ADF648" s="263"/>
      <c r="ADG648" s="263"/>
      <c r="ADH648" s="263"/>
      <c r="ADI648" s="263"/>
      <c r="ADJ648" s="263"/>
      <c r="ADK648" s="263"/>
      <c r="ADL648" s="263"/>
      <c r="ADM648" s="263"/>
      <c r="ADN648" s="263"/>
      <c r="ADO648" s="263"/>
      <c r="ADP648" s="263"/>
      <c r="ADQ648" s="263"/>
      <c r="ADR648" s="263"/>
      <c r="ADS648" s="263"/>
      <c r="ADT648" s="263"/>
      <c r="ADU648" s="263"/>
      <c r="ADV648" s="263"/>
      <c r="ADW648" s="263"/>
      <c r="ADX648" s="263"/>
      <c r="ADY648" s="263"/>
      <c r="ADZ648" s="263"/>
      <c r="AEA648" s="263"/>
      <c r="AEB648" s="263"/>
      <c r="AEC648" s="263"/>
      <c r="AED648" s="263"/>
      <c r="AEE648" s="263"/>
      <c r="AEF648" s="263"/>
      <c r="AEG648" s="263"/>
      <c r="AEH648" s="263"/>
      <c r="AEI648" s="263"/>
      <c r="AEJ648" s="263"/>
      <c r="AEK648" s="263"/>
      <c r="AEL648" s="263"/>
      <c r="AEM648" s="263"/>
      <c r="AEN648" s="263"/>
      <c r="AEO648" s="263"/>
      <c r="AEP648" s="263"/>
      <c r="AEQ648" s="263"/>
      <c r="AER648" s="263"/>
      <c r="AES648" s="263"/>
      <c r="AET648" s="263"/>
      <c r="AEU648" s="263"/>
      <c r="AEV648" s="263"/>
      <c r="AEW648" s="263"/>
      <c r="AEX648" s="263"/>
      <c r="AEY648" s="263"/>
      <c r="AEZ648" s="263"/>
      <c r="AFA648" s="263"/>
      <c r="AFB648" s="263"/>
      <c r="AFC648" s="263"/>
      <c r="AFD648" s="263"/>
      <c r="AFE648" s="263"/>
      <c r="AFF648" s="263"/>
      <c r="AFG648" s="263"/>
      <c r="AFH648" s="263"/>
      <c r="AFI648" s="263"/>
      <c r="AFJ648" s="263"/>
      <c r="AFK648" s="263"/>
      <c r="AFL648" s="263"/>
      <c r="AFM648" s="263"/>
      <c r="AFN648" s="263"/>
      <c r="AFO648" s="263"/>
      <c r="AFP648" s="263"/>
      <c r="AFQ648" s="263"/>
      <c r="AFR648" s="263"/>
      <c r="AFS648" s="263"/>
      <c r="AFT648" s="263"/>
      <c r="AFU648" s="263"/>
      <c r="AFV648" s="263"/>
      <c r="AFW648" s="263"/>
      <c r="AFX648" s="263"/>
      <c r="AFY648" s="263"/>
      <c r="AFZ648" s="263"/>
      <c r="AGA648" s="263"/>
      <c r="AGB648" s="263"/>
      <c r="AGC648" s="263"/>
      <c r="AGD648" s="263"/>
      <c r="AGE648" s="263"/>
      <c r="AGF648" s="263"/>
      <c r="AGG648" s="263"/>
      <c r="AGH648" s="263"/>
      <c r="AGI648" s="263"/>
      <c r="AGJ648" s="263"/>
      <c r="AGK648" s="263"/>
      <c r="AGL648" s="263"/>
      <c r="AGM648" s="263"/>
      <c r="AGN648" s="263"/>
      <c r="AGO648" s="263"/>
      <c r="AGP648" s="263"/>
      <c r="AGQ648" s="263"/>
      <c r="AGR648" s="263"/>
      <c r="AGS648" s="263"/>
      <c r="AGT648" s="263"/>
      <c r="AGU648" s="263"/>
      <c r="AGV648" s="263"/>
      <c r="AGW648" s="263"/>
      <c r="AGX648" s="263"/>
      <c r="AGY648" s="263"/>
      <c r="AGZ648" s="263"/>
      <c r="AHA648" s="263"/>
      <c r="AHB648" s="263"/>
      <c r="AHC648" s="263"/>
      <c r="AHD648" s="263"/>
      <c r="AHE648" s="263"/>
      <c r="AHF648" s="263"/>
      <c r="AHG648" s="263"/>
      <c r="AHH648" s="263"/>
      <c r="AHI648" s="263"/>
      <c r="AHJ648" s="263"/>
      <c r="AHK648" s="263"/>
      <c r="AHL648" s="263"/>
      <c r="AHM648" s="263"/>
      <c r="AHN648" s="263"/>
      <c r="AHO648" s="263"/>
      <c r="AHP648" s="263"/>
      <c r="AHQ648" s="263"/>
      <c r="AHR648" s="263"/>
      <c r="AHS648" s="263"/>
      <c r="AHT648" s="263"/>
      <c r="AHU648" s="263"/>
      <c r="AHV648" s="263"/>
      <c r="AHW648" s="263"/>
      <c r="AHX648" s="263"/>
      <c r="AHY648" s="263"/>
      <c r="AHZ648" s="263"/>
      <c r="AIA648" s="263"/>
      <c r="AIB648" s="263"/>
      <c r="AIC648" s="263"/>
      <c r="AID648" s="263"/>
      <c r="AIE648" s="263"/>
      <c r="AIF648" s="263"/>
      <c r="AIG648" s="263"/>
      <c r="AIH648" s="263"/>
      <c r="AII648" s="263"/>
      <c r="AIJ648" s="263"/>
      <c r="AIK648" s="263"/>
      <c r="AIL648" s="263"/>
      <c r="AIM648" s="263"/>
      <c r="AIN648" s="263"/>
      <c r="AIO648" s="263"/>
      <c r="AIP648" s="263"/>
      <c r="AIQ648" s="263"/>
      <c r="AIR648" s="263"/>
      <c r="AIS648" s="263"/>
      <c r="AIT648" s="263"/>
      <c r="AIU648" s="263"/>
      <c r="AIV648" s="263"/>
      <c r="AIW648" s="263"/>
      <c r="AIX648" s="263"/>
      <c r="AIY648" s="263"/>
      <c r="AIZ648" s="263"/>
      <c r="AJA648" s="263"/>
      <c r="AJB648" s="263"/>
      <c r="AJC648" s="263"/>
      <c r="AJD648" s="263"/>
      <c r="AJE648" s="263"/>
      <c r="AJF648" s="263"/>
      <c r="AJG648" s="263"/>
      <c r="AJH648" s="263"/>
      <c r="AJI648" s="263"/>
      <c r="AJJ648" s="263"/>
      <c r="AJK648" s="263"/>
      <c r="AJL648" s="263"/>
      <c r="AJM648" s="263"/>
      <c r="AJN648" s="263"/>
      <c r="AJO648" s="263"/>
      <c r="AJP648" s="263"/>
      <c r="AJQ648" s="263"/>
      <c r="AJR648" s="263"/>
      <c r="AJS648" s="263"/>
      <c r="AJT648" s="263"/>
      <c r="AJU648" s="263"/>
      <c r="AJV648" s="263"/>
      <c r="AJW648" s="263"/>
      <c r="AJX648" s="263"/>
      <c r="AJY648" s="263"/>
      <c r="AJZ648" s="263"/>
      <c r="AKA648" s="263"/>
      <c r="AKB648" s="263"/>
      <c r="AKC648" s="263"/>
      <c r="AKD648" s="263"/>
      <c r="AKE648" s="263"/>
      <c r="AKF648" s="263"/>
      <c r="AKG648" s="263"/>
      <c r="AKH648" s="263"/>
      <c r="AKI648" s="263"/>
      <c r="AKJ648" s="263"/>
      <c r="AKK648" s="263"/>
      <c r="AKL648" s="263"/>
      <c r="AKM648" s="263"/>
      <c r="AKN648" s="263"/>
      <c r="AKO648" s="263"/>
      <c r="AKP648" s="263"/>
      <c r="AKQ648" s="263"/>
      <c r="AKR648" s="263"/>
      <c r="AKS648" s="263"/>
      <c r="AKT648" s="263"/>
      <c r="AKU648" s="263"/>
      <c r="AKV648" s="263"/>
      <c r="AKW648" s="263"/>
      <c r="AKX648" s="263"/>
      <c r="AKY648" s="263"/>
      <c r="AKZ648" s="263"/>
      <c r="ALA648" s="263"/>
      <c r="ALB648" s="263"/>
      <c r="ALC648" s="263"/>
      <c r="ALD648" s="263"/>
      <c r="ALE648" s="263"/>
      <c r="ALF648" s="263"/>
      <c r="ALG648" s="263"/>
      <c r="ALH648" s="263"/>
      <c r="ALI648" s="263"/>
      <c r="ALJ648" s="263"/>
      <c r="ALK648" s="263"/>
      <c r="ALL648" s="263"/>
      <c r="ALM648" s="263"/>
      <c r="ALN648" s="263"/>
      <c r="ALO648" s="263"/>
      <c r="ALP648" s="263"/>
      <c r="ALQ648" s="263"/>
      <c r="ALR648" s="263"/>
      <c r="ALS648" s="263"/>
      <c r="ALT648" s="263"/>
      <c r="ALU648" s="263"/>
      <c r="ALV648" s="263"/>
      <c r="ALW648" s="263"/>
      <c r="ALX648" s="263"/>
      <c r="ALY648" s="263"/>
      <c r="ALZ648" s="263"/>
      <c r="AMA648" s="263"/>
      <c r="AMB648" s="263"/>
      <c r="AMC648" s="263"/>
      <c r="AMD648" s="263"/>
      <c r="AME648" s="263"/>
      <c r="AMF648" s="263"/>
      <c r="AMG648" s="263"/>
      <c r="AMH648" s="263"/>
      <c r="AMI648" s="263"/>
      <c r="AMJ648" s="263"/>
      <c r="AMK648" s="263"/>
      <c r="AML648" s="263"/>
      <c r="AMM648" s="263"/>
      <c r="AMN648" s="263"/>
      <c r="AMO648" s="263"/>
      <c r="AMP648" s="263"/>
      <c r="AMQ648" s="263"/>
      <c r="AMR648" s="263"/>
      <c r="AMS648" s="263"/>
      <c r="AMT648" s="263"/>
      <c r="AMU648" s="263"/>
      <c r="AMV648" s="263"/>
      <c r="AMW648" s="263"/>
      <c r="AMX648" s="263"/>
      <c r="AMY648" s="263"/>
      <c r="AMZ648" s="263"/>
      <c r="ANA648" s="263"/>
      <c r="ANB648" s="263"/>
      <c r="ANC648" s="263"/>
      <c r="AND648" s="263"/>
      <c r="ANE648" s="263"/>
      <c r="ANF648" s="263"/>
      <c r="ANG648" s="263"/>
      <c r="ANH648" s="263"/>
      <c r="ANI648" s="263"/>
      <c r="ANJ648" s="263"/>
      <c r="ANK648" s="263"/>
      <c r="ANL648" s="263"/>
      <c r="ANM648" s="263"/>
      <c r="ANN648" s="263"/>
      <c r="ANO648" s="263"/>
      <c r="ANP648" s="263"/>
      <c r="ANQ648" s="263"/>
      <c r="ANR648" s="263"/>
      <c r="ANS648" s="263"/>
      <c r="ANT648" s="263"/>
      <c r="ANU648" s="263"/>
      <c r="ANV648" s="263"/>
      <c r="ANW648" s="263"/>
      <c r="ANX648" s="263"/>
      <c r="ANY648" s="263"/>
      <c r="ANZ648" s="263"/>
      <c r="AOA648" s="263"/>
      <c r="AOB648" s="263"/>
      <c r="AOC648" s="263"/>
      <c r="AOD648" s="263"/>
      <c r="AOE648" s="263"/>
      <c r="AOF648" s="263"/>
      <c r="AOG648" s="263"/>
      <c r="AOH648" s="263"/>
      <c r="AOI648" s="263"/>
      <c r="AOJ648" s="263"/>
      <c r="AOK648" s="263"/>
      <c r="AOL648" s="263"/>
      <c r="AOM648" s="263"/>
      <c r="AON648" s="263"/>
      <c r="AOO648" s="263"/>
      <c r="AOP648" s="263"/>
      <c r="AOQ648" s="263"/>
      <c r="AOR648" s="263"/>
      <c r="AOS648" s="263"/>
      <c r="AOT648" s="263"/>
      <c r="AOU648" s="263"/>
    </row>
    <row r="649" spans="1:1087" s="264" customFormat="1">
      <c r="A649" s="332"/>
      <c r="B649" s="328"/>
      <c r="C649" s="292"/>
      <c r="D649" s="292"/>
      <c r="E649" s="292"/>
      <c r="F649" s="333"/>
      <c r="G649" s="334"/>
      <c r="H649" s="334"/>
      <c r="I649" s="335"/>
      <c r="J649" s="292"/>
      <c r="K649" s="336"/>
      <c r="L649" s="292"/>
      <c r="N649" s="263"/>
      <c r="O649" s="263"/>
      <c r="P649" s="263"/>
      <c r="Q649" s="263"/>
      <c r="R649" s="263"/>
      <c r="S649" s="263"/>
      <c r="T649" s="263"/>
      <c r="U649" s="263"/>
      <c r="V649" s="263"/>
      <c r="W649" s="263"/>
      <c r="X649" s="263"/>
      <c r="Y649" s="263"/>
      <c r="Z649" s="263"/>
      <c r="AA649" s="263"/>
      <c r="AB649" s="263"/>
      <c r="AC649" s="263"/>
      <c r="AD649" s="263"/>
      <c r="AE649" s="263"/>
      <c r="AF649" s="263"/>
      <c r="AG649" s="263"/>
      <c r="AH649" s="263"/>
      <c r="AI649" s="263"/>
      <c r="AJ649" s="263"/>
      <c r="AK649" s="263"/>
      <c r="AL649" s="263"/>
      <c r="AM649" s="263"/>
      <c r="AN649" s="263"/>
      <c r="AO649" s="263"/>
      <c r="AP649" s="263"/>
      <c r="AQ649" s="263"/>
      <c r="AR649" s="263"/>
      <c r="AS649" s="263"/>
      <c r="AT649" s="263"/>
      <c r="AU649" s="263"/>
      <c r="AV649" s="263"/>
      <c r="AW649" s="263"/>
      <c r="AX649" s="263"/>
      <c r="AY649" s="263"/>
      <c r="AZ649" s="263"/>
      <c r="BA649" s="263"/>
      <c r="BB649" s="263"/>
      <c r="BC649" s="263"/>
      <c r="BD649" s="263"/>
      <c r="BE649" s="263"/>
      <c r="BF649" s="263"/>
      <c r="BG649" s="263"/>
      <c r="BH649" s="263"/>
      <c r="BI649" s="263"/>
      <c r="BJ649" s="263"/>
      <c r="BK649" s="263"/>
      <c r="BL649" s="263"/>
      <c r="BM649" s="263"/>
      <c r="BN649" s="263"/>
      <c r="BO649" s="263"/>
      <c r="BP649" s="263"/>
      <c r="BQ649" s="263"/>
      <c r="BR649" s="263"/>
      <c r="BS649" s="263"/>
      <c r="BT649" s="263"/>
      <c r="BU649" s="263"/>
      <c r="BV649" s="263"/>
      <c r="BW649" s="263"/>
      <c r="BX649" s="263"/>
      <c r="BY649" s="263"/>
      <c r="BZ649" s="263"/>
      <c r="CA649" s="263"/>
      <c r="CB649" s="263"/>
      <c r="CC649" s="263"/>
      <c r="CD649" s="263"/>
      <c r="CE649" s="263"/>
      <c r="CF649" s="263"/>
      <c r="CG649" s="263"/>
      <c r="CH649" s="263"/>
      <c r="CI649" s="263"/>
      <c r="CJ649" s="263"/>
      <c r="CK649" s="263"/>
      <c r="CL649" s="263"/>
      <c r="CM649" s="263"/>
      <c r="CN649" s="263"/>
      <c r="CO649" s="263"/>
      <c r="CP649" s="263"/>
      <c r="CQ649" s="263"/>
      <c r="CR649" s="263"/>
      <c r="CS649" s="263"/>
      <c r="CT649" s="263"/>
      <c r="CU649" s="263"/>
      <c r="CV649" s="263"/>
      <c r="CW649" s="263"/>
      <c r="CX649" s="263"/>
      <c r="CY649" s="263"/>
      <c r="CZ649" s="263"/>
      <c r="DA649" s="263"/>
      <c r="DB649" s="263"/>
      <c r="DC649" s="263"/>
      <c r="DD649" s="263"/>
      <c r="DE649" s="263"/>
      <c r="DF649" s="263"/>
      <c r="DG649" s="263"/>
      <c r="DH649" s="263"/>
      <c r="DI649" s="263"/>
      <c r="DJ649" s="263"/>
      <c r="DK649" s="263"/>
      <c r="DL649" s="263"/>
      <c r="DM649" s="263"/>
      <c r="DN649" s="263"/>
      <c r="DO649" s="263"/>
      <c r="DP649" s="263"/>
      <c r="DQ649" s="263"/>
      <c r="DR649" s="263"/>
      <c r="DS649" s="263"/>
      <c r="DT649" s="263"/>
      <c r="DU649" s="263"/>
      <c r="DV649" s="263"/>
      <c r="DW649" s="263"/>
      <c r="DX649" s="263"/>
      <c r="DY649" s="263"/>
      <c r="DZ649" s="263"/>
      <c r="EA649" s="263"/>
      <c r="EB649" s="263"/>
      <c r="EC649" s="263"/>
      <c r="ED649" s="263"/>
      <c r="EE649" s="263"/>
      <c r="EF649" s="263"/>
      <c r="EG649" s="263"/>
      <c r="EH649" s="263"/>
      <c r="EI649" s="263"/>
      <c r="EJ649" s="263"/>
      <c r="EK649" s="263"/>
      <c r="EL649" s="263"/>
      <c r="EM649" s="263"/>
      <c r="EN649" s="263"/>
      <c r="EO649" s="263"/>
      <c r="EP649" s="263"/>
      <c r="EQ649" s="263"/>
      <c r="ER649" s="263"/>
      <c r="ES649" s="263"/>
      <c r="ET649" s="263"/>
      <c r="EU649" s="263"/>
      <c r="EV649" s="263"/>
      <c r="EW649" s="263"/>
      <c r="EX649" s="263"/>
      <c r="EY649" s="263"/>
      <c r="EZ649" s="263"/>
      <c r="FA649" s="263"/>
      <c r="FB649" s="263"/>
      <c r="FC649" s="263"/>
      <c r="FD649" s="263"/>
      <c r="FE649" s="263"/>
      <c r="FF649" s="263"/>
      <c r="FG649" s="263"/>
      <c r="FH649" s="263"/>
      <c r="FI649" s="263"/>
      <c r="FJ649" s="263"/>
      <c r="FK649" s="263"/>
      <c r="FL649" s="263"/>
      <c r="FM649" s="263"/>
      <c r="FN649" s="263"/>
      <c r="FO649" s="263"/>
      <c r="FP649" s="263"/>
      <c r="FQ649" s="263"/>
      <c r="FR649" s="263"/>
      <c r="FS649" s="263"/>
      <c r="FT649" s="263"/>
      <c r="FU649" s="263"/>
      <c r="FV649" s="263"/>
      <c r="FW649" s="263"/>
      <c r="FX649" s="263"/>
      <c r="FY649" s="263"/>
      <c r="FZ649" s="263"/>
      <c r="GA649" s="263"/>
      <c r="GB649" s="263"/>
      <c r="GC649" s="263"/>
      <c r="GD649" s="263"/>
      <c r="GE649" s="263"/>
      <c r="GF649" s="263"/>
      <c r="GG649" s="263"/>
      <c r="GH649" s="263"/>
      <c r="GI649" s="263"/>
      <c r="GJ649" s="263"/>
      <c r="GK649" s="263"/>
      <c r="GL649" s="263"/>
      <c r="GM649" s="263"/>
      <c r="GN649" s="263"/>
      <c r="GO649" s="263"/>
      <c r="GP649" s="263"/>
      <c r="GQ649" s="263"/>
      <c r="GR649" s="263"/>
      <c r="GS649" s="263"/>
      <c r="GT649" s="263"/>
      <c r="GU649" s="263"/>
      <c r="GV649" s="263"/>
      <c r="GW649" s="263"/>
      <c r="GX649" s="263"/>
      <c r="GY649" s="263"/>
      <c r="GZ649" s="263"/>
      <c r="HA649" s="263"/>
      <c r="HB649" s="263"/>
      <c r="HC649" s="263"/>
      <c r="HD649" s="263"/>
      <c r="HE649" s="263"/>
      <c r="HF649" s="263"/>
      <c r="HG649" s="263"/>
      <c r="HH649" s="263"/>
      <c r="HI649" s="263"/>
      <c r="HJ649" s="263"/>
      <c r="HK649" s="263"/>
      <c r="HL649" s="263"/>
      <c r="HM649" s="263"/>
      <c r="HN649" s="263"/>
      <c r="HO649" s="263"/>
      <c r="HP649" s="263"/>
      <c r="HQ649" s="263"/>
      <c r="HR649" s="263"/>
      <c r="HS649" s="263"/>
      <c r="HT649" s="263"/>
      <c r="HU649" s="263"/>
      <c r="HV649" s="263"/>
      <c r="HW649" s="263"/>
      <c r="HX649" s="263"/>
      <c r="HY649" s="263"/>
      <c r="HZ649" s="263"/>
      <c r="IA649" s="263"/>
      <c r="IB649" s="263"/>
      <c r="IC649" s="263"/>
      <c r="ID649" s="263"/>
      <c r="IE649" s="263"/>
      <c r="IF649" s="263"/>
      <c r="IG649" s="263"/>
      <c r="IH649" s="263"/>
      <c r="II649" s="263"/>
      <c r="IJ649" s="263"/>
      <c r="IK649" s="263"/>
      <c r="IL649" s="263"/>
      <c r="IM649" s="263"/>
      <c r="IN649" s="263"/>
      <c r="IO649" s="263"/>
      <c r="IP649" s="263"/>
      <c r="IQ649" s="263"/>
      <c r="IR649" s="263"/>
      <c r="IS649" s="263"/>
      <c r="IT649" s="263"/>
      <c r="IU649" s="263"/>
      <c r="IV649" s="263"/>
      <c r="IW649" s="263"/>
      <c r="IX649" s="263"/>
      <c r="IY649" s="263"/>
      <c r="IZ649" s="263"/>
      <c r="JA649" s="263"/>
      <c r="JB649" s="263"/>
      <c r="JC649" s="263"/>
      <c r="JD649" s="263"/>
      <c r="JE649" s="263"/>
      <c r="JF649" s="263"/>
      <c r="JG649" s="263"/>
      <c r="JH649" s="263"/>
      <c r="JI649" s="263"/>
      <c r="JJ649" s="263"/>
      <c r="JK649" s="263"/>
      <c r="JL649" s="263"/>
      <c r="JM649" s="263"/>
      <c r="JN649" s="263"/>
      <c r="JO649" s="263"/>
      <c r="JP649" s="263"/>
      <c r="JQ649" s="263"/>
      <c r="JR649" s="263"/>
      <c r="JS649" s="263"/>
      <c r="JT649" s="263"/>
      <c r="JU649" s="263"/>
      <c r="JV649" s="263"/>
      <c r="JW649" s="263"/>
      <c r="JX649" s="263"/>
      <c r="JY649" s="263"/>
      <c r="JZ649" s="263"/>
      <c r="KA649" s="263"/>
      <c r="KB649" s="263"/>
      <c r="KC649" s="263"/>
      <c r="KD649" s="263"/>
      <c r="KE649" s="263"/>
      <c r="KF649" s="263"/>
      <c r="KG649" s="263"/>
      <c r="KH649" s="263"/>
      <c r="KI649" s="263"/>
      <c r="KJ649" s="263"/>
      <c r="KK649" s="263"/>
      <c r="KL649" s="263"/>
      <c r="KM649" s="263"/>
      <c r="KN649" s="263"/>
      <c r="KO649" s="263"/>
      <c r="KP649" s="263"/>
      <c r="KQ649" s="263"/>
      <c r="KR649" s="263"/>
      <c r="KS649" s="263"/>
      <c r="KT649" s="263"/>
      <c r="KU649" s="263"/>
      <c r="KV649" s="263"/>
      <c r="KW649" s="263"/>
      <c r="KX649" s="263"/>
      <c r="KY649" s="263"/>
      <c r="KZ649" s="263"/>
      <c r="LA649" s="263"/>
      <c r="LB649" s="263"/>
      <c r="LC649" s="263"/>
      <c r="LD649" s="263"/>
      <c r="LE649" s="263"/>
      <c r="LF649" s="263"/>
      <c r="LG649" s="263"/>
      <c r="LH649" s="263"/>
      <c r="LI649" s="263"/>
      <c r="LJ649" s="263"/>
      <c r="LK649" s="263"/>
      <c r="LL649" s="263"/>
      <c r="LM649" s="263"/>
      <c r="LN649" s="263"/>
      <c r="LO649" s="263"/>
      <c r="LP649" s="263"/>
      <c r="LQ649" s="263"/>
      <c r="LR649" s="263"/>
      <c r="LS649" s="263"/>
      <c r="LT649" s="263"/>
      <c r="LU649" s="263"/>
      <c r="LV649" s="263"/>
      <c r="LW649" s="263"/>
      <c r="LX649" s="263"/>
      <c r="LY649" s="263"/>
      <c r="LZ649" s="263"/>
      <c r="MA649" s="263"/>
      <c r="MB649" s="263"/>
      <c r="MC649" s="263"/>
      <c r="MD649" s="263"/>
      <c r="ME649" s="263"/>
      <c r="MF649" s="263"/>
      <c r="MG649" s="263"/>
      <c r="MH649" s="263"/>
      <c r="MI649" s="263"/>
      <c r="MJ649" s="263"/>
      <c r="MK649" s="263"/>
      <c r="ML649" s="263"/>
      <c r="MM649" s="263"/>
      <c r="MN649" s="263"/>
      <c r="MO649" s="263"/>
      <c r="MP649" s="263"/>
      <c r="MQ649" s="263"/>
      <c r="MR649" s="263"/>
      <c r="MS649" s="263"/>
      <c r="MT649" s="263"/>
      <c r="MU649" s="263"/>
      <c r="MV649" s="263"/>
      <c r="MW649" s="263"/>
      <c r="MX649" s="263"/>
      <c r="MY649" s="263"/>
      <c r="MZ649" s="263"/>
      <c r="NA649" s="263"/>
      <c r="NB649" s="263"/>
      <c r="NC649" s="263"/>
      <c r="ND649" s="263"/>
      <c r="NE649" s="263"/>
      <c r="NF649" s="263"/>
      <c r="NG649" s="263"/>
      <c r="NH649" s="263"/>
      <c r="NI649" s="263"/>
      <c r="NJ649" s="263"/>
      <c r="NK649" s="263"/>
      <c r="NL649" s="263"/>
      <c r="NM649" s="263"/>
      <c r="NN649" s="263"/>
      <c r="NO649" s="263"/>
      <c r="NP649" s="263"/>
      <c r="NQ649" s="263"/>
      <c r="NR649" s="263"/>
      <c r="NS649" s="263"/>
      <c r="NT649" s="263"/>
      <c r="NU649" s="263"/>
      <c r="NV649" s="263"/>
      <c r="NW649" s="263"/>
      <c r="NX649" s="263"/>
      <c r="NY649" s="263"/>
      <c r="NZ649" s="263"/>
      <c r="OA649" s="263"/>
      <c r="OB649" s="263"/>
      <c r="OC649" s="263"/>
      <c r="OD649" s="263"/>
      <c r="OE649" s="263"/>
      <c r="OF649" s="263"/>
      <c r="OG649" s="263"/>
      <c r="OH649" s="263"/>
      <c r="OI649" s="263"/>
      <c r="OJ649" s="263"/>
      <c r="OK649" s="263"/>
      <c r="OL649" s="263"/>
      <c r="OM649" s="263"/>
      <c r="ON649" s="263"/>
      <c r="OO649" s="263"/>
      <c r="OP649" s="263"/>
      <c r="OQ649" s="263"/>
      <c r="OR649" s="263"/>
      <c r="OS649" s="263"/>
      <c r="OT649" s="263"/>
      <c r="OU649" s="263"/>
      <c r="OV649" s="263"/>
      <c r="OW649" s="263"/>
      <c r="OX649" s="263"/>
      <c r="OY649" s="263"/>
      <c r="OZ649" s="263"/>
      <c r="PA649" s="263"/>
      <c r="PB649" s="263"/>
      <c r="PC649" s="263"/>
      <c r="PD649" s="263"/>
      <c r="PE649" s="263"/>
      <c r="PF649" s="263"/>
      <c r="PG649" s="263"/>
      <c r="PH649" s="263"/>
      <c r="PI649" s="263"/>
      <c r="PJ649" s="263"/>
      <c r="PK649" s="263"/>
      <c r="PL649" s="263"/>
      <c r="PM649" s="263"/>
      <c r="PN649" s="263"/>
      <c r="PO649" s="263"/>
      <c r="PP649" s="263"/>
      <c r="PQ649" s="263"/>
      <c r="PR649" s="263"/>
      <c r="PS649" s="263"/>
      <c r="PT649" s="263"/>
      <c r="PU649" s="263"/>
      <c r="PV649" s="263"/>
      <c r="PW649" s="263"/>
      <c r="PX649" s="263"/>
      <c r="PY649" s="263"/>
      <c r="PZ649" s="263"/>
      <c r="QA649" s="263"/>
      <c r="QB649" s="263"/>
      <c r="QC649" s="263"/>
      <c r="QD649" s="263"/>
      <c r="QE649" s="263"/>
      <c r="QF649" s="263"/>
      <c r="QG649" s="263"/>
      <c r="QH649" s="263"/>
      <c r="QI649" s="263"/>
      <c r="QJ649" s="263"/>
      <c r="QK649" s="263"/>
      <c r="QL649" s="263"/>
      <c r="QM649" s="263"/>
      <c r="QN649" s="263"/>
      <c r="QO649" s="263"/>
      <c r="QP649" s="263"/>
      <c r="QQ649" s="263"/>
      <c r="QR649" s="263"/>
      <c r="QS649" s="263"/>
      <c r="QT649" s="263"/>
      <c r="QU649" s="263"/>
      <c r="QV649" s="263"/>
      <c r="QW649" s="263"/>
      <c r="QX649" s="263"/>
      <c r="QY649" s="263"/>
      <c r="QZ649" s="263"/>
      <c r="RA649" s="263"/>
      <c r="RB649" s="263"/>
      <c r="RC649" s="263"/>
      <c r="RD649" s="263"/>
      <c r="RE649" s="263"/>
      <c r="RF649" s="263"/>
      <c r="RG649" s="263"/>
      <c r="RH649" s="263"/>
      <c r="RI649" s="263"/>
      <c r="RJ649" s="263"/>
      <c r="RK649" s="263"/>
      <c r="RL649" s="263"/>
      <c r="RM649" s="263"/>
      <c r="RN649" s="263"/>
      <c r="RO649" s="263"/>
      <c r="RP649" s="263"/>
      <c r="RQ649" s="263"/>
      <c r="RR649" s="263"/>
      <c r="RS649" s="263"/>
      <c r="RT649" s="263"/>
      <c r="RU649" s="263"/>
      <c r="RV649" s="263"/>
      <c r="RW649" s="263"/>
      <c r="RX649" s="263"/>
      <c r="RY649" s="263"/>
      <c r="RZ649" s="263"/>
      <c r="SA649" s="263"/>
      <c r="SB649" s="263"/>
      <c r="SC649" s="263"/>
      <c r="SD649" s="263"/>
      <c r="SE649" s="263"/>
      <c r="SF649" s="263"/>
      <c r="SG649" s="263"/>
      <c r="SH649" s="263"/>
      <c r="SI649" s="263"/>
      <c r="SJ649" s="263"/>
      <c r="SK649" s="263"/>
      <c r="SL649" s="263"/>
      <c r="SM649" s="263"/>
      <c r="SN649" s="263"/>
      <c r="SO649" s="263"/>
      <c r="SP649" s="263"/>
      <c r="SQ649" s="263"/>
      <c r="SR649" s="263"/>
      <c r="SS649" s="263"/>
      <c r="ST649" s="263"/>
      <c r="SU649" s="263"/>
      <c r="SV649" s="263"/>
      <c r="SW649" s="263"/>
      <c r="SX649" s="263"/>
      <c r="SY649" s="263"/>
      <c r="SZ649" s="263"/>
      <c r="TA649" s="263"/>
      <c r="TB649" s="263"/>
      <c r="TC649" s="263"/>
      <c r="TD649" s="263"/>
      <c r="TE649" s="263"/>
      <c r="TF649" s="263"/>
      <c r="TG649" s="263"/>
      <c r="TH649" s="263"/>
      <c r="TI649" s="263"/>
      <c r="TJ649" s="263"/>
      <c r="TK649" s="263"/>
      <c r="TL649" s="263"/>
      <c r="TM649" s="263"/>
      <c r="TN649" s="263"/>
      <c r="TO649" s="263"/>
      <c r="TP649" s="263"/>
      <c r="TQ649" s="263"/>
      <c r="TR649" s="263"/>
      <c r="TS649" s="263"/>
      <c r="TT649" s="263"/>
      <c r="TU649" s="263"/>
      <c r="TV649" s="263"/>
      <c r="TW649" s="263"/>
      <c r="TX649" s="263"/>
      <c r="TY649" s="263"/>
      <c r="TZ649" s="263"/>
      <c r="UA649" s="263"/>
      <c r="UB649" s="263"/>
      <c r="UC649" s="263"/>
      <c r="UD649" s="263"/>
      <c r="UE649" s="263"/>
      <c r="UF649" s="263"/>
      <c r="UG649" s="263"/>
      <c r="UH649" s="263"/>
      <c r="UI649" s="263"/>
      <c r="UJ649" s="263"/>
      <c r="UK649" s="263"/>
      <c r="UL649" s="263"/>
      <c r="UM649" s="263"/>
      <c r="UN649" s="263"/>
      <c r="UO649" s="263"/>
      <c r="UP649" s="263"/>
      <c r="UQ649" s="263"/>
      <c r="UR649" s="263"/>
      <c r="US649" s="263"/>
      <c r="UT649" s="263"/>
      <c r="UU649" s="263"/>
      <c r="UV649" s="263"/>
      <c r="UW649" s="263"/>
      <c r="UX649" s="263"/>
      <c r="UY649" s="263"/>
      <c r="UZ649" s="263"/>
      <c r="VA649" s="263"/>
      <c r="VB649" s="263"/>
      <c r="VC649" s="263"/>
      <c r="VD649" s="263"/>
      <c r="VE649" s="263"/>
      <c r="VF649" s="263"/>
      <c r="VG649" s="263"/>
      <c r="VH649" s="263"/>
      <c r="VI649" s="263"/>
      <c r="VJ649" s="263"/>
      <c r="VK649" s="263"/>
      <c r="VL649" s="263"/>
      <c r="VM649" s="263"/>
      <c r="VN649" s="263"/>
      <c r="VO649" s="263"/>
      <c r="VP649" s="263"/>
      <c r="VQ649" s="263"/>
      <c r="VR649" s="263"/>
      <c r="VS649" s="263"/>
      <c r="VT649" s="263"/>
      <c r="VU649" s="263"/>
      <c r="VV649" s="263"/>
      <c r="VW649" s="263"/>
      <c r="VX649" s="263"/>
      <c r="VY649" s="263"/>
      <c r="VZ649" s="263"/>
      <c r="WA649" s="263"/>
      <c r="WB649" s="263"/>
      <c r="WC649" s="263"/>
      <c r="WD649" s="263"/>
      <c r="WE649" s="263"/>
      <c r="WF649" s="263"/>
      <c r="WG649" s="263"/>
      <c r="WH649" s="263"/>
      <c r="WI649" s="263"/>
      <c r="WJ649" s="263"/>
      <c r="WK649" s="263"/>
      <c r="WL649" s="263"/>
      <c r="WM649" s="263"/>
      <c r="WN649" s="263"/>
      <c r="WO649" s="263"/>
      <c r="WP649" s="263"/>
      <c r="WQ649" s="263"/>
      <c r="WR649" s="263"/>
      <c r="WS649" s="263"/>
      <c r="WT649" s="263"/>
      <c r="WU649" s="263"/>
      <c r="WV649" s="263"/>
      <c r="WW649" s="263"/>
      <c r="WX649" s="263"/>
      <c r="WY649" s="263"/>
      <c r="WZ649" s="263"/>
      <c r="XA649" s="263"/>
      <c r="XB649" s="263"/>
      <c r="XC649" s="263"/>
      <c r="XD649" s="263"/>
      <c r="XE649" s="263"/>
      <c r="XF649" s="263"/>
      <c r="XG649" s="263"/>
      <c r="XH649" s="263"/>
      <c r="XI649" s="263"/>
      <c r="XJ649" s="263"/>
      <c r="XK649" s="263"/>
      <c r="XL649" s="263"/>
      <c r="XM649" s="263"/>
      <c r="XN649" s="263"/>
      <c r="XO649" s="263"/>
      <c r="XP649" s="263"/>
      <c r="XQ649" s="263"/>
      <c r="XR649" s="263"/>
      <c r="XS649" s="263"/>
      <c r="XT649" s="263"/>
      <c r="XU649" s="263"/>
      <c r="XV649" s="263"/>
      <c r="XW649" s="263"/>
      <c r="XX649" s="263"/>
      <c r="XY649" s="263"/>
      <c r="XZ649" s="263"/>
      <c r="YA649" s="263"/>
      <c r="YB649" s="263"/>
      <c r="YC649" s="263"/>
      <c r="YD649" s="263"/>
      <c r="YE649" s="263"/>
      <c r="YF649" s="263"/>
      <c r="YG649" s="263"/>
      <c r="YH649" s="263"/>
      <c r="YI649" s="263"/>
      <c r="YJ649" s="263"/>
      <c r="YK649" s="263"/>
      <c r="YL649" s="263"/>
      <c r="YM649" s="263"/>
      <c r="YN649" s="263"/>
      <c r="YO649" s="263"/>
      <c r="YP649" s="263"/>
      <c r="YQ649" s="263"/>
      <c r="YR649" s="263"/>
      <c r="YS649" s="263"/>
      <c r="YT649" s="263"/>
      <c r="YU649" s="263"/>
      <c r="YV649" s="263"/>
      <c r="YW649" s="263"/>
      <c r="YX649" s="263"/>
      <c r="YY649" s="263"/>
      <c r="YZ649" s="263"/>
      <c r="ZA649" s="263"/>
      <c r="ZB649" s="263"/>
      <c r="ZC649" s="263"/>
      <c r="ZD649" s="263"/>
      <c r="ZE649" s="263"/>
      <c r="ZF649" s="263"/>
      <c r="ZG649" s="263"/>
      <c r="ZH649" s="263"/>
      <c r="ZI649" s="263"/>
      <c r="ZJ649" s="263"/>
      <c r="ZK649" s="263"/>
      <c r="ZL649" s="263"/>
      <c r="ZM649" s="263"/>
      <c r="ZN649" s="263"/>
      <c r="ZO649" s="263"/>
      <c r="ZP649" s="263"/>
      <c r="ZQ649" s="263"/>
      <c r="ZR649" s="263"/>
      <c r="ZS649" s="263"/>
      <c r="ZT649" s="263"/>
      <c r="ZU649" s="263"/>
      <c r="ZV649" s="263"/>
      <c r="ZW649" s="263"/>
      <c r="ZX649" s="263"/>
      <c r="ZY649" s="263"/>
      <c r="ZZ649" s="263"/>
      <c r="AAA649" s="263"/>
      <c r="AAB649" s="263"/>
      <c r="AAC649" s="263"/>
      <c r="AAD649" s="263"/>
      <c r="AAE649" s="263"/>
      <c r="AAF649" s="263"/>
      <c r="AAG649" s="263"/>
      <c r="AAH649" s="263"/>
      <c r="AAI649" s="263"/>
      <c r="AAJ649" s="263"/>
      <c r="AAK649" s="263"/>
      <c r="AAL649" s="263"/>
      <c r="AAM649" s="263"/>
      <c r="AAN649" s="263"/>
      <c r="AAO649" s="263"/>
      <c r="AAP649" s="263"/>
      <c r="AAQ649" s="263"/>
      <c r="AAR649" s="263"/>
      <c r="AAS649" s="263"/>
      <c r="AAT649" s="263"/>
      <c r="AAU649" s="263"/>
      <c r="AAV649" s="263"/>
      <c r="AAW649" s="263"/>
      <c r="AAX649" s="263"/>
      <c r="AAY649" s="263"/>
      <c r="AAZ649" s="263"/>
      <c r="ABA649" s="263"/>
      <c r="ABB649" s="263"/>
      <c r="ABC649" s="263"/>
      <c r="ABD649" s="263"/>
      <c r="ABE649" s="263"/>
      <c r="ABF649" s="263"/>
      <c r="ABG649" s="263"/>
      <c r="ABH649" s="263"/>
      <c r="ABI649" s="263"/>
      <c r="ABJ649" s="263"/>
      <c r="ABK649" s="263"/>
      <c r="ABL649" s="263"/>
      <c r="ABM649" s="263"/>
      <c r="ABN649" s="263"/>
      <c r="ABO649" s="263"/>
      <c r="ABP649" s="263"/>
      <c r="ABQ649" s="263"/>
      <c r="ABR649" s="263"/>
      <c r="ABS649" s="263"/>
      <c r="ABT649" s="263"/>
      <c r="ABU649" s="263"/>
      <c r="ABV649" s="263"/>
      <c r="ABW649" s="263"/>
      <c r="ABX649" s="263"/>
      <c r="ABY649" s="263"/>
      <c r="ABZ649" s="263"/>
      <c r="ACA649" s="263"/>
      <c r="ACB649" s="263"/>
      <c r="ACC649" s="263"/>
      <c r="ACD649" s="263"/>
      <c r="ACE649" s="263"/>
      <c r="ACF649" s="263"/>
      <c r="ACG649" s="263"/>
      <c r="ACH649" s="263"/>
      <c r="ACI649" s="263"/>
      <c r="ACJ649" s="263"/>
      <c r="ACK649" s="263"/>
      <c r="ACL649" s="263"/>
      <c r="ACM649" s="263"/>
      <c r="ACN649" s="263"/>
      <c r="ACO649" s="263"/>
      <c r="ACP649" s="263"/>
      <c r="ACQ649" s="263"/>
      <c r="ACR649" s="263"/>
      <c r="ACS649" s="263"/>
      <c r="ACT649" s="263"/>
      <c r="ACU649" s="263"/>
      <c r="ACV649" s="263"/>
      <c r="ACW649" s="263"/>
      <c r="ACX649" s="263"/>
      <c r="ACY649" s="263"/>
      <c r="ACZ649" s="263"/>
      <c r="ADA649" s="263"/>
      <c r="ADB649" s="263"/>
      <c r="ADC649" s="263"/>
      <c r="ADD649" s="263"/>
      <c r="ADE649" s="263"/>
      <c r="ADF649" s="263"/>
      <c r="ADG649" s="263"/>
      <c r="ADH649" s="263"/>
      <c r="ADI649" s="263"/>
      <c r="ADJ649" s="263"/>
      <c r="ADK649" s="263"/>
      <c r="ADL649" s="263"/>
      <c r="ADM649" s="263"/>
      <c r="ADN649" s="263"/>
      <c r="ADO649" s="263"/>
      <c r="ADP649" s="263"/>
      <c r="ADQ649" s="263"/>
      <c r="ADR649" s="263"/>
      <c r="ADS649" s="263"/>
      <c r="ADT649" s="263"/>
      <c r="ADU649" s="263"/>
      <c r="ADV649" s="263"/>
      <c r="ADW649" s="263"/>
      <c r="ADX649" s="263"/>
      <c r="ADY649" s="263"/>
      <c r="ADZ649" s="263"/>
      <c r="AEA649" s="263"/>
      <c r="AEB649" s="263"/>
      <c r="AEC649" s="263"/>
      <c r="AED649" s="263"/>
      <c r="AEE649" s="263"/>
      <c r="AEF649" s="263"/>
      <c r="AEG649" s="263"/>
      <c r="AEH649" s="263"/>
      <c r="AEI649" s="263"/>
      <c r="AEJ649" s="263"/>
      <c r="AEK649" s="263"/>
      <c r="AEL649" s="263"/>
      <c r="AEM649" s="263"/>
      <c r="AEN649" s="263"/>
      <c r="AEO649" s="263"/>
      <c r="AEP649" s="263"/>
      <c r="AEQ649" s="263"/>
      <c r="AER649" s="263"/>
      <c r="AES649" s="263"/>
      <c r="AET649" s="263"/>
      <c r="AEU649" s="263"/>
      <c r="AEV649" s="263"/>
      <c r="AEW649" s="263"/>
      <c r="AEX649" s="263"/>
      <c r="AEY649" s="263"/>
      <c r="AEZ649" s="263"/>
      <c r="AFA649" s="263"/>
      <c r="AFB649" s="263"/>
      <c r="AFC649" s="263"/>
      <c r="AFD649" s="263"/>
      <c r="AFE649" s="263"/>
      <c r="AFF649" s="263"/>
      <c r="AFG649" s="263"/>
      <c r="AFH649" s="263"/>
      <c r="AFI649" s="263"/>
      <c r="AFJ649" s="263"/>
      <c r="AFK649" s="263"/>
      <c r="AFL649" s="263"/>
      <c r="AFM649" s="263"/>
      <c r="AFN649" s="263"/>
      <c r="AFO649" s="263"/>
      <c r="AFP649" s="263"/>
      <c r="AFQ649" s="263"/>
      <c r="AFR649" s="263"/>
      <c r="AFS649" s="263"/>
      <c r="AFT649" s="263"/>
      <c r="AFU649" s="263"/>
      <c r="AFV649" s="263"/>
      <c r="AFW649" s="263"/>
      <c r="AFX649" s="263"/>
      <c r="AFY649" s="263"/>
      <c r="AFZ649" s="263"/>
      <c r="AGA649" s="263"/>
      <c r="AGB649" s="263"/>
      <c r="AGC649" s="263"/>
      <c r="AGD649" s="263"/>
      <c r="AGE649" s="263"/>
      <c r="AGF649" s="263"/>
      <c r="AGG649" s="263"/>
      <c r="AGH649" s="263"/>
      <c r="AGI649" s="263"/>
      <c r="AGJ649" s="263"/>
      <c r="AGK649" s="263"/>
      <c r="AGL649" s="263"/>
      <c r="AGM649" s="263"/>
      <c r="AGN649" s="263"/>
      <c r="AGO649" s="263"/>
      <c r="AGP649" s="263"/>
      <c r="AGQ649" s="263"/>
      <c r="AGR649" s="263"/>
      <c r="AGS649" s="263"/>
      <c r="AGT649" s="263"/>
      <c r="AGU649" s="263"/>
      <c r="AGV649" s="263"/>
      <c r="AGW649" s="263"/>
      <c r="AGX649" s="263"/>
      <c r="AGY649" s="263"/>
      <c r="AGZ649" s="263"/>
      <c r="AHA649" s="263"/>
      <c r="AHB649" s="263"/>
      <c r="AHC649" s="263"/>
      <c r="AHD649" s="263"/>
      <c r="AHE649" s="263"/>
      <c r="AHF649" s="263"/>
      <c r="AHG649" s="263"/>
      <c r="AHH649" s="263"/>
      <c r="AHI649" s="263"/>
      <c r="AHJ649" s="263"/>
      <c r="AHK649" s="263"/>
      <c r="AHL649" s="263"/>
      <c r="AHM649" s="263"/>
      <c r="AHN649" s="263"/>
      <c r="AHO649" s="263"/>
      <c r="AHP649" s="263"/>
      <c r="AHQ649" s="263"/>
      <c r="AHR649" s="263"/>
      <c r="AHS649" s="263"/>
      <c r="AHT649" s="263"/>
      <c r="AHU649" s="263"/>
      <c r="AHV649" s="263"/>
      <c r="AHW649" s="263"/>
      <c r="AHX649" s="263"/>
      <c r="AHY649" s="263"/>
      <c r="AHZ649" s="263"/>
      <c r="AIA649" s="263"/>
      <c r="AIB649" s="263"/>
      <c r="AIC649" s="263"/>
      <c r="AID649" s="263"/>
      <c r="AIE649" s="263"/>
      <c r="AIF649" s="263"/>
      <c r="AIG649" s="263"/>
      <c r="AIH649" s="263"/>
      <c r="AII649" s="263"/>
      <c r="AIJ649" s="263"/>
      <c r="AIK649" s="263"/>
      <c r="AIL649" s="263"/>
      <c r="AIM649" s="263"/>
      <c r="AIN649" s="263"/>
      <c r="AIO649" s="263"/>
      <c r="AIP649" s="263"/>
      <c r="AIQ649" s="263"/>
      <c r="AIR649" s="263"/>
      <c r="AIS649" s="263"/>
      <c r="AIT649" s="263"/>
      <c r="AIU649" s="263"/>
      <c r="AIV649" s="263"/>
      <c r="AIW649" s="263"/>
      <c r="AIX649" s="263"/>
      <c r="AIY649" s="263"/>
      <c r="AIZ649" s="263"/>
      <c r="AJA649" s="263"/>
      <c r="AJB649" s="263"/>
      <c r="AJC649" s="263"/>
      <c r="AJD649" s="263"/>
      <c r="AJE649" s="263"/>
      <c r="AJF649" s="263"/>
      <c r="AJG649" s="263"/>
      <c r="AJH649" s="263"/>
      <c r="AJI649" s="263"/>
      <c r="AJJ649" s="263"/>
      <c r="AJK649" s="263"/>
      <c r="AJL649" s="263"/>
      <c r="AJM649" s="263"/>
      <c r="AJN649" s="263"/>
      <c r="AJO649" s="263"/>
      <c r="AJP649" s="263"/>
      <c r="AJQ649" s="263"/>
      <c r="AJR649" s="263"/>
      <c r="AJS649" s="263"/>
      <c r="AJT649" s="263"/>
      <c r="AJU649" s="263"/>
      <c r="AJV649" s="263"/>
      <c r="AJW649" s="263"/>
      <c r="AJX649" s="263"/>
      <c r="AJY649" s="263"/>
      <c r="AJZ649" s="263"/>
      <c r="AKA649" s="263"/>
      <c r="AKB649" s="263"/>
      <c r="AKC649" s="263"/>
      <c r="AKD649" s="263"/>
      <c r="AKE649" s="263"/>
      <c r="AKF649" s="263"/>
      <c r="AKG649" s="263"/>
      <c r="AKH649" s="263"/>
      <c r="AKI649" s="263"/>
      <c r="AKJ649" s="263"/>
      <c r="AKK649" s="263"/>
      <c r="AKL649" s="263"/>
      <c r="AKM649" s="263"/>
      <c r="AKN649" s="263"/>
      <c r="AKO649" s="263"/>
      <c r="AKP649" s="263"/>
      <c r="AKQ649" s="263"/>
      <c r="AKR649" s="263"/>
      <c r="AKS649" s="263"/>
      <c r="AKT649" s="263"/>
      <c r="AKU649" s="263"/>
      <c r="AKV649" s="263"/>
      <c r="AKW649" s="263"/>
      <c r="AKX649" s="263"/>
      <c r="AKY649" s="263"/>
      <c r="AKZ649" s="263"/>
      <c r="ALA649" s="263"/>
      <c r="ALB649" s="263"/>
      <c r="ALC649" s="263"/>
      <c r="ALD649" s="263"/>
      <c r="ALE649" s="263"/>
      <c r="ALF649" s="263"/>
      <c r="ALG649" s="263"/>
      <c r="ALH649" s="263"/>
      <c r="ALI649" s="263"/>
      <c r="ALJ649" s="263"/>
      <c r="ALK649" s="263"/>
      <c r="ALL649" s="263"/>
      <c r="ALM649" s="263"/>
      <c r="ALN649" s="263"/>
      <c r="ALO649" s="263"/>
      <c r="ALP649" s="263"/>
      <c r="ALQ649" s="263"/>
      <c r="ALR649" s="263"/>
      <c r="ALS649" s="263"/>
      <c r="ALT649" s="263"/>
      <c r="ALU649" s="263"/>
      <c r="ALV649" s="263"/>
      <c r="ALW649" s="263"/>
      <c r="ALX649" s="263"/>
      <c r="ALY649" s="263"/>
      <c r="ALZ649" s="263"/>
      <c r="AMA649" s="263"/>
      <c r="AMB649" s="263"/>
      <c r="AMC649" s="263"/>
      <c r="AMD649" s="263"/>
      <c r="AME649" s="263"/>
      <c r="AMF649" s="263"/>
      <c r="AMG649" s="263"/>
      <c r="AMH649" s="263"/>
      <c r="AMI649" s="263"/>
      <c r="AMJ649" s="263"/>
      <c r="AMK649" s="263"/>
      <c r="AML649" s="263"/>
      <c r="AMM649" s="263"/>
      <c r="AMN649" s="263"/>
      <c r="AMO649" s="263"/>
      <c r="AMP649" s="263"/>
      <c r="AMQ649" s="263"/>
      <c r="AMR649" s="263"/>
      <c r="AMS649" s="263"/>
      <c r="AMT649" s="263"/>
      <c r="AMU649" s="263"/>
      <c r="AMV649" s="263"/>
      <c r="AMW649" s="263"/>
      <c r="AMX649" s="263"/>
      <c r="AMY649" s="263"/>
      <c r="AMZ649" s="263"/>
      <c r="ANA649" s="263"/>
      <c r="ANB649" s="263"/>
      <c r="ANC649" s="263"/>
      <c r="AND649" s="263"/>
      <c r="ANE649" s="263"/>
      <c r="ANF649" s="263"/>
      <c r="ANG649" s="263"/>
      <c r="ANH649" s="263"/>
      <c r="ANI649" s="263"/>
      <c r="ANJ649" s="263"/>
      <c r="ANK649" s="263"/>
      <c r="ANL649" s="263"/>
      <c r="ANM649" s="263"/>
      <c r="ANN649" s="263"/>
      <c r="ANO649" s="263"/>
      <c r="ANP649" s="263"/>
      <c r="ANQ649" s="263"/>
      <c r="ANR649" s="263"/>
      <c r="ANS649" s="263"/>
      <c r="ANT649" s="263"/>
      <c r="ANU649" s="263"/>
      <c r="ANV649" s="263"/>
      <c r="ANW649" s="263"/>
      <c r="ANX649" s="263"/>
      <c r="ANY649" s="263"/>
      <c r="ANZ649" s="263"/>
      <c r="AOA649" s="263"/>
      <c r="AOB649" s="263"/>
      <c r="AOC649" s="263"/>
      <c r="AOD649" s="263"/>
      <c r="AOE649" s="263"/>
      <c r="AOF649" s="263"/>
      <c r="AOG649" s="263"/>
      <c r="AOH649" s="263"/>
      <c r="AOI649" s="263"/>
      <c r="AOJ649" s="263"/>
      <c r="AOK649" s="263"/>
      <c r="AOL649" s="263"/>
      <c r="AOM649" s="263"/>
      <c r="AON649" s="263"/>
      <c r="AOO649" s="263"/>
      <c r="AOP649" s="263"/>
      <c r="AOQ649" s="263"/>
      <c r="AOR649" s="263"/>
      <c r="AOS649" s="263"/>
      <c r="AOT649" s="263"/>
      <c r="AOU649" s="263"/>
    </row>
    <row r="650" spans="1:1087" s="264" customFormat="1">
      <c r="A650" s="332"/>
      <c r="B650" s="328"/>
      <c r="C650" s="292"/>
      <c r="D650" s="292"/>
      <c r="E650" s="292"/>
      <c r="F650" s="333"/>
      <c r="G650" s="334"/>
      <c r="H650" s="334"/>
      <c r="I650" s="335"/>
      <c r="J650" s="292"/>
      <c r="K650" s="336"/>
      <c r="L650" s="292"/>
      <c r="N650" s="263"/>
      <c r="O650" s="263"/>
      <c r="P650" s="263"/>
      <c r="Q650" s="263"/>
      <c r="R650" s="263"/>
      <c r="S650" s="263"/>
      <c r="T650" s="263"/>
      <c r="U650" s="263"/>
      <c r="V650" s="263"/>
      <c r="W650" s="263"/>
      <c r="X650" s="263"/>
      <c r="Y650" s="263"/>
      <c r="Z650" s="263"/>
      <c r="AA650" s="263"/>
      <c r="AB650" s="263"/>
      <c r="AC650" s="263"/>
      <c r="AD650" s="263"/>
      <c r="AE650" s="263"/>
      <c r="AF650" s="263"/>
      <c r="AG650" s="263"/>
      <c r="AH650" s="263"/>
      <c r="AI650" s="263"/>
      <c r="AJ650" s="263"/>
      <c r="AK650" s="263"/>
      <c r="AL650" s="263"/>
      <c r="AM650" s="263"/>
      <c r="AN650" s="263"/>
      <c r="AO650" s="263"/>
      <c r="AP650" s="263"/>
      <c r="AQ650" s="263"/>
      <c r="AR650" s="263"/>
      <c r="AS650" s="263"/>
      <c r="AT650" s="263"/>
      <c r="AU650" s="263"/>
      <c r="AV650" s="263"/>
      <c r="AW650" s="263"/>
      <c r="AX650" s="263"/>
      <c r="AY650" s="263"/>
      <c r="AZ650" s="263"/>
      <c r="BA650" s="263"/>
      <c r="BB650" s="263"/>
      <c r="BC650" s="263"/>
      <c r="BD650" s="263"/>
      <c r="BE650" s="263"/>
      <c r="BF650" s="263"/>
      <c r="BG650" s="263"/>
      <c r="BH650" s="263"/>
      <c r="BI650" s="263"/>
      <c r="BJ650" s="263"/>
      <c r="BK650" s="263"/>
      <c r="BL650" s="263"/>
      <c r="BM650" s="263"/>
      <c r="BN650" s="263"/>
      <c r="BO650" s="263"/>
      <c r="BP650" s="263"/>
      <c r="BQ650" s="263"/>
      <c r="BR650" s="263"/>
      <c r="BS650" s="263"/>
      <c r="BT650" s="263"/>
      <c r="BU650" s="263"/>
      <c r="BV650" s="263"/>
      <c r="BW650" s="263"/>
      <c r="BX650" s="263"/>
      <c r="BY650" s="263"/>
      <c r="BZ650" s="263"/>
      <c r="CA650" s="263"/>
      <c r="CB650" s="263"/>
      <c r="CC650" s="263"/>
      <c r="CD650" s="263"/>
      <c r="CE650" s="263"/>
      <c r="CF650" s="263"/>
      <c r="CG650" s="263"/>
      <c r="CH650" s="263"/>
      <c r="CI650" s="263"/>
      <c r="CJ650" s="263"/>
      <c r="CK650" s="263"/>
      <c r="CL650" s="263"/>
      <c r="CM650" s="263"/>
      <c r="CN650" s="263"/>
      <c r="CO650" s="263"/>
      <c r="CP650" s="263"/>
      <c r="CQ650" s="263"/>
      <c r="CR650" s="263"/>
      <c r="CS650" s="263"/>
      <c r="CT650" s="263"/>
      <c r="CU650" s="263"/>
      <c r="CV650" s="263"/>
      <c r="CW650" s="263"/>
      <c r="CX650" s="263"/>
      <c r="CY650" s="263"/>
      <c r="CZ650" s="263"/>
      <c r="DA650" s="263"/>
      <c r="DB650" s="263"/>
      <c r="DC650" s="263"/>
      <c r="DD650" s="263"/>
      <c r="DE650" s="263"/>
      <c r="DF650" s="263"/>
      <c r="DG650" s="263"/>
      <c r="DH650" s="263"/>
      <c r="DI650" s="263"/>
      <c r="DJ650" s="263"/>
      <c r="DK650" s="263"/>
      <c r="DL650" s="263"/>
      <c r="DM650" s="263"/>
      <c r="DN650" s="263"/>
      <c r="DO650" s="263"/>
      <c r="DP650" s="263"/>
      <c r="DQ650" s="263"/>
      <c r="DR650" s="263"/>
      <c r="DS650" s="263"/>
      <c r="DT650" s="263"/>
      <c r="DU650" s="263"/>
      <c r="DV650" s="263"/>
      <c r="DW650" s="263"/>
      <c r="DX650" s="263"/>
      <c r="DY650" s="263"/>
      <c r="DZ650" s="263"/>
      <c r="EA650" s="263"/>
      <c r="EB650" s="263"/>
      <c r="EC650" s="263"/>
      <c r="ED650" s="263"/>
      <c r="EE650" s="263"/>
      <c r="EF650" s="263"/>
      <c r="EG650" s="263"/>
      <c r="EH650" s="263"/>
      <c r="EI650" s="263"/>
      <c r="EJ650" s="263"/>
      <c r="EK650" s="263"/>
      <c r="EL650" s="263"/>
      <c r="EM650" s="263"/>
      <c r="EN650" s="263"/>
      <c r="EO650" s="263"/>
      <c r="EP650" s="263"/>
      <c r="EQ650" s="263"/>
      <c r="ER650" s="263"/>
      <c r="ES650" s="263"/>
      <c r="ET650" s="263"/>
      <c r="EU650" s="263"/>
      <c r="EV650" s="263"/>
      <c r="EW650" s="263"/>
      <c r="EX650" s="263"/>
      <c r="EY650" s="263"/>
      <c r="EZ650" s="263"/>
      <c r="FA650" s="263"/>
      <c r="FB650" s="263"/>
      <c r="FC650" s="263"/>
      <c r="FD650" s="263"/>
      <c r="FE650" s="263"/>
      <c r="FF650" s="263"/>
      <c r="FG650" s="263"/>
      <c r="FH650" s="263"/>
      <c r="FI650" s="263"/>
      <c r="FJ650" s="263"/>
      <c r="FK650" s="263"/>
      <c r="FL650" s="263"/>
      <c r="FM650" s="263"/>
      <c r="FN650" s="263"/>
      <c r="FO650" s="263"/>
      <c r="FP650" s="263"/>
      <c r="FQ650" s="263"/>
      <c r="FR650" s="263"/>
      <c r="FS650" s="263"/>
      <c r="FT650" s="263"/>
      <c r="FU650" s="263"/>
      <c r="FV650" s="263"/>
      <c r="FW650" s="263"/>
      <c r="FX650" s="263"/>
      <c r="FY650" s="263"/>
      <c r="FZ650" s="263"/>
      <c r="GA650" s="263"/>
      <c r="GB650" s="263"/>
      <c r="GC650" s="263"/>
      <c r="GD650" s="263"/>
      <c r="GE650" s="263"/>
      <c r="GF650" s="263"/>
      <c r="GG650" s="263"/>
      <c r="GH650" s="263"/>
      <c r="GI650" s="263"/>
      <c r="GJ650" s="263"/>
      <c r="GK650" s="263"/>
      <c r="GL650" s="263"/>
      <c r="GM650" s="263"/>
      <c r="GN650" s="263"/>
      <c r="GO650" s="263"/>
      <c r="GP650" s="263"/>
      <c r="GQ650" s="263"/>
      <c r="GR650" s="263"/>
      <c r="GS650" s="263"/>
      <c r="GT650" s="263"/>
      <c r="GU650" s="263"/>
      <c r="GV650" s="263"/>
      <c r="GW650" s="263"/>
      <c r="GX650" s="263"/>
      <c r="GY650" s="263"/>
      <c r="GZ650" s="263"/>
      <c r="HA650" s="263"/>
      <c r="HB650" s="263"/>
      <c r="HC650" s="263"/>
      <c r="HD650" s="263"/>
      <c r="HE650" s="263"/>
      <c r="HF650" s="263"/>
      <c r="HG650" s="263"/>
      <c r="HH650" s="263"/>
      <c r="HI650" s="263"/>
      <c r="HJ650" s="263"/>
      <c r="HK650" s="263"/>
      <c r="HL650" s="263"/>
      <c r="HM650" s="263"/>
      <c r="HN650" s="263"/>
      <c r="HO650" s="263"/>
      <c r="HP650" s="263"/>
      <c r="HQ650" s="263"/>
      <c r="HR650" s="263"/>
      <c r="HS650" s="263"/>
      <c r="HT650" s="263"/>
      <c r="HU650" s="263"/>
      <c r="HV650" s="263"/>
      <c r="HW650" s="263"/>
      <c r="HX650" s="263"/>
      <c r="HY650" s="263"/>
      <c r="HZ650" s="263"/>
      <c r="IA650" s="263"/>
      <c r="IB650" s="263"/>
      <c r="IC650" s="263"/>
      <c r="ID650" s="263"/>
      <c r="IE650" s="263"/>
      <c r="IF650" s="263"/>
      <c r="IG650" s="263"/>
      <c r="IH650" s="263"/>
      <c r="II650" s="263"/>
      <c r="IJ650" s="263"/>
      <c r="IK650" s="263"/>
      <c r="IL650" s="263"/>
      <c r="IM650" s="263"/>
      <c r="IN650" s="263"/>
      <c r="IO650" s="263"/>
      <c r="IP650" s="263"/>
      <c r="IQ650" s="263"/>
      <c r="IR650" s="263"/>
      <c r="IS650" s="263"/>
      <c r="IT650" s="263"/>
      <c r="IU650" s="263"/>
      <c r="IV650" s="263"/>
      <c r="IW650" s="263"/>
      <c r="IX650" s="263"/>
      <c r="IY650" s="263"/>
      <c r="IZ650" s="263"/>
      <c r="JA650" s="263"/>
      <c r="JB650" s="263"/>
      <c r="JC650" s="263"/>
      <c r="JD650" s="263"/>
      <c r="JE650" s="263"/>
      <c r="JF650" s="263"/>
      <c r="JG650" s="263"/>
      <c r="JH650" s="263"/>
      <c r="JI650" s="263"/>
      <c r="JJ650" s="263"/>
      <c r="JK650" s="263"/>
      <c r="JL650" s="263"/>
      <c r="JM650" s="263"/>
      <c r="JN650" s="263"/>
      <c r="JO650" s="263"/>
      <c r="JP650" s="263"/>
      <c r="JQ650" s="263"/>
      <c r="JR650" s="263"/>
      <c r="JS650" s="263"/>
      <c r="JT650" s="263"/>
      <c r="JU650" s="263"/>
      <c r="JV650" s="263"/>
      <c r="JW650" s="263"/>
      <c r="JX650" s="263"/>
      <c r="JY650" s="263"/>
      <c r="JZ650" s="263"/>
      <c r="KA650" s="263"/>
      <c r="KB650" s="263"/>
      <c r="KC650" s="263"/>
      <c r="KD650" s="263"/>
      <c r="KE650" s="263"/>
      <c r="KF650" s="263"/>
      <c r="KG650" s="263"/>
      <c r="KH650" s="263"/>
      <c r="KI650" s="263"/>
      <c r="KJ650" s="263"/>
      <c r="KK650" s="263"/>
      <c r="KL650" s="263"/>
      <c r="KM650" s="263"/>
      <c r="KN650" s="263"/>
      <c r="KO650" s="263"/>
      <c r="KP650" s="263"/>
      <c r="KQ650" s="263"/>
      <c r="KR650" s="263"/>
      <c r="KS650" s="263"/>
      <c r="KT650" s="263"/>
      <c r="KU650" s="263"/>
      <c r="KV650" s="263"/>
      <c r="KW650" s="263"/>
      <c r="KX650" s="263"/>
      <c r="KY650" s="263"/>
      <c r="KZ650" s="263"/>
      <c r="LA650" s="263"/>
      <c r="LB650" s="263"/>
      <c r="LC650" s="263"/>
      <c r="LD650" s="263"/>
      <c r="LE650" s="263"/>
      <c r="LF650" s="263"/>
      <c r="LG650" s="263"/>
      <c r="LH650" s="263"/>
      <c r="LI650" s="263"/>
      <c r="LJ650" s="263"/>
      <c r="LK650" s="263"/>
      <c r="LL650" s="263"/>
      <c r="LM650" s="263"/>
      <c r="LN650" s="263"/>
      <c r="LO650" s="263"/>
      <c r="LP650" s="263"/>
      <c r="LQ650" s="263"/>
      <c r="LR650" s="263"/>
      <c r="LS650" s="263"/>
      <c r="LT650" s="263"/>
      <c r="LU650" s="263"/>
      <c r="LV650" s="263"/>
      <c r="LW650" s="263"/>
      <c r="LX650" s="263"/>
      <c r="LY650" s="263"/>
      <c r="LZ650" s="263"/>
      <c r="MA650" s="263"/>
      <c r="MB650" s="263"/>
      <c r="MC650" s="263"/>
      <c r="MD650" s="263"/>
      <c r="ME650" s="263"/>
      <c r="MF650" s="263"/>
      <c r="MG650" s="263"/>
      <c r="MH650" s="263"/>
      <c r="MI650" s="263"/>
      <c r="MJ650" s="263"/>
      <c r="MK650" s="263"/>
      <c r="ML650" s="263"/>
      <c r="MM650" s="263"/>
      <c r="MN650" s="263"/>
      <c r="MO650" s="263"/>
      <c r="MP650" s="263"/>
      <c r="MQ650" s="263"/>
      <c r="MR650" s="263"/>
      <c r="MS650" s="263"/>
      <c r="MT650" s="263"/>
      <c r="MU650" s="263"/>
      <c r="MV650" s="263"/>
      <c r="MW650" s="263"/>
      <c r="MX650" s="263"/>
      <c r="MY650" s="263"/>
      <c r="MZ650" s="263"/>
      <c r="NA650" s="263"/>
      <c r="NB650" s="263"/>
      <c r="NC650" s="263"/>
      <c r="ND650" s="263"/>
      <c r="NE650" s="263"/>
      <c r="NF650" s="263"/>
      <c r="NG650" s="263"/>
      <c r="NH650" s="263"/>
      <c r="NI650" s="263"/>
      <c r="NJ650" s="263"/>
      <c r="NK650" s="263"/>
      <c r="NL650" s="263"/>
      <c r="NM650" s="263"/>
      <c r="NN650" s="263"/>
      <c r="NO650" s="263"/>
      <c r="NP650" s="263"/>
      <c r="NQ650" s="263"/>
      <c r="NR650" s="263"/>
      <c r="NS650" s="263"/>
      <c r="NT650" s="263"/>
      <c r="NU650" s="263"/>
      <c r="NV650" s="263"/>
      <c r="NW650" s="263"/>
      <c r="NX650" s="263"/>
      <c r="NY650" s="263"/>
      <c r="NZ650" s="263"/>
      <c r="OA650" s="263"/>
      <c r="OB650" s="263"/>
      <c r="OC650" s="263"/>
      <c r="OD650" s="263"/>
      <c r="OE650" s="263"/>
      <c r="OF650" s="263"/>
      <c r="OG650" s="263"/>
      <c r="OH650" s="263"/>
      <c r="OI650" s="263"/>
      <c r="OJ650" s="263"/>
      <c r="OK650" s="263"/>
      <c r="OL650" s="263"/>
      <c r="OM650" s="263"/>
      <c r="ON650" s="263"/>
      <c r="OO650" s="263"/>
      <c r="OP650" s="263"/>
      <c r="OQ650" s="263"/>
      <c r="OR650" s="263"/>
      <c r="OS650" s="263"/>
      <c r="OT650" s="263"/>
      <c r="OU650" s="263"/>
      <c r="OV650" s="263"/>
      <c r="OW650" s="263"/>
      <c r="OX650" s="263"/>
      <c r="OY650" s="263"/>
      <c r="OZ650" s="263"/>
      <c r="PA650" s="263"/>
      <c r="PB650" s="263"/>
      <c r="PC650" s="263"/>
      <c r="PD650" s="263"/>
      <c r="PE650" s="263"/>
      <c r="PF650" s="263"/>
      <c r="PG650" s="263"/>
      <c r="PH650" s="263"/>
      <c r="PI650" s="263"/>
      <c r="PJ650" s="263"/>
      <c r="PK650" s="263"/>
      <c r="PL650" s="263"/>
      <c r="PM650" s="263"/>
      <c r="PN650" s="263"/>
      <c r="PO650" s="263"/>
      <c r="PP650" s="263"/>
      <c r="PQ650" s="263"/>
      <c r="PR650" s="263"/>
      <c r="PS650" s="263"/>
      <c r="PT650" s="263"/>
      <c r="PU650" s="263"/>
      <c r="PV650" s="263"/>
      <c r="PW650" s="263"/>
      <c r="PX650" s="263"/>
      <c r="PY650" s="263"/>
      <c r="PZ650" s="263"/>
      <c r="QA650" s="263"/>
      <c r="QB650" s="263"/>
      <c r="QC650" s="263"/>
      <c r="QD650" s="263"/>
      <c r="QE650" s="263"/>
      <c r="QF650" s="263"/>
      <c r="QG650" s="263"/>
      <c r="QH650" s="263"/>
      <c r="QI650" s="263"/>
      <c r="QJ650" s="263"/>
      <c r="QK650" s="263"/>
      <c r="QL650" s="263"/>
      <c r="QM650" s="263"/>
      <c r="QN650" s="263"/>
      <c r="QO650" s="263"/>
      <c r="QP650" s="263"/>
      <c r="QQ650" s="263"/>
      <c r="QR650" s="263"/>
      <c r="QS650" s="263"/>
      <c r="QT650" s="263"/>
      <c r="QU650" s="263"/>
      <c r="QV650" s="263"/>
      <c r="QW650" s="263"/>
      <c r="QX650" s="263"/>
      <c r="QY650" s="263"/>
      <c r="QZ650" s="263"/>
      <c r="RA650" s="263"/>
      <c r="RB650" s="263"/>
      <c r="RC650" s="263"/>
      <c r="RD650" s="263"/>
      <c r="RE650" s="263"/>
      <c r="RF650" s="263"/>
      <c r="RG650" s="263"/>
      <c r="RH650" s="263"/>
      <c r="RI650" s="263"/>
      <c r="RJ650" s="263"/>
      <c r="RK650" s="263"/>
      <c r="RL650" s="263"/>
      <c r="RM650" s="263"/>
      <c r="RN650" s="263"/>
      <c r="RO650" s="263"/>
      <c r="RP650" s="263"/>
      <c r="RQ650" s="263"/>
      <c r="RR650" s="263"/>
      <c r="RS650" s="263"/>
      <c r="RT650" s="263"/>
      <c r="RU650" s="263"/>
      <c r="RV650" s="263"/>
      <c r="RW650" s="263"/>
      <c r="RX650" s="263"/>
      <c r="RY650" s="263"/>
      <c r="RZ650" s="263"/>
      <c r="SA650" s="263"/>
      <c r="SB650" s="263"/>
      <c r="SC650" s="263"/>
      <c r="SD650" s="263"/>
      <c r="SE650" s="263"/>
      <c r="SF650" s="263"/>
      <c r="SG650" s="263"/>
      <c r="SH650" s="263"/>
      <c r="SI650" s="263"/>
      <c r="SJ650" s="263"/>
      <c r="SK650" s="263"/>
      <c r="SL650" s="263"/>
      <c r="SM650" s="263"/>
      <c r="SN650" s="263"/>
      <c r="SO650" s="263"/>
      <c r="SP650" s="263"/>
      <c r="SQ650" s="263"/>
      <c r="SR650" s="263"/>
      <c r="SS650" s="263"/>
      <c r="ST650" s="263"/>
      <c r="SU650" s="263"/>
      <c r="SV650" s="263"/>
      <c r="SW650" s="263"/>
      <c r="SX650" s="263"/>
      <c r="SY650" s="263"/>
      <c r="SZ650" s="263"/>
      <c r="TA650" s="263"/>
      <c r="TB650" s="263"/>
      <c r="TC650" s="263"/>
      <c r="TD650" s="263"/>
      <c r="TE650" s="263"/>
      <c r="TF650" s="263"/>
      <c r="TG650" s="263"/>
      <c r="TH650" s="263"/>
      <c r="TI650" s="263"/>
      <c r="TJ650" s="263"/>
      <c r="TK650" s="263"/>
      <c r="TL650" s="263"/>
      <c r="TM650" s="263"/>
      <c r="TN650" s="263"/>
      <c r="TO650" s="263"/>
      <c r="TP650" s="263"/>
      <c r="TQ650" s="263"/>
      <c r="TR650" s="263"/>
      <c r="TS650" s="263"/>
      <c r="TT650" s="263"/>
      <c r="TU650" s="263"/>
      <c r="TV650" s="263"/>
      <c r="TW650" s="263"/>
      <c r="TX650" s="263"/>
      <c r="TY650" s="263"/>
      <c r="TZ650" s="263"/>
      <c r="UA650" s="263"/>
      <c r="UB650" s="263"/>
      <c r="UC650" s="263"/>
      <c r="UD650" s="263"/>
      <c r="UE650" s="263"/>
      <c r="UF650" s="263"/>
      <c r="UG650" s="263"/>
      <c r="UH650" s="263"/>
      <c r="UI650" s="263"/>
      <c r="UJ650" s="263"/>
      <c r="UK650" s="263"/>
      <c r="UL650" s="263"/>
      <c r="UM650" s="263"/>
      <c r="UN650" s="263"/>
      <c r="UO650" s="263"/>
      <c r="UP650" s="263"/>
      <c r="UQ650" s="263"/>
      <c r="UR650" s="263"/>
      <c r="US650" s="263"/>
      <c r="UT650" s="263"/>
      <c r="UU650" s="263"/>
      <c r="UV650" s="263"/>
      <c r="UW650" s="263"/>
      <c r="UX650" s="263"/>
      <c r="UY650" s="263"/>
      <c r="UZ650" s="263"/>
      <c r="VA650" s="263"/>
      <c r="VB650" s="263"/>
      <c r="VC650" s="263"/>
      <c r="VD650" s="263"/>
      <c r="VE650" s="263"/>
      <c r="VF650" s="263"/>
      <c r="VG650" s="263"/>
      <c r="VH650" s="263"/>
      <c r="VI650" s="263"/>
      <c r="VJ650" s="263"/>
      <c r="VK650" s="263"/>
      <c r="VL650" s="263"/>
      <c r="VM650" s="263"/>
      <c r="VN650" s="263"/>
      <c r="VO650" s="263"/>
      <c r="VP650" s="263"/>
      <c r="VQ650" s="263"/>
      <c r="VR650" s="263"/>
      <c r="VS650" s="263"/>
      <c r="VT650" s="263"/>
      <c r="VU650" s="263"/>
      <c r="VV650" s="263"/>
      <c r="VW650" s="263"/>
      <c r="VX650" s="263"/>
      <c r="VY650" s="263"/>
      <c r="VZ650" s="263"/>
      <c r="WA650" s="263"/>
      <c r="WB650" s="263"/>
      <c r="WC650" s="263"/>
      <c r="WD650" s="263"/>
      <c r="WE650" s="263"/>
      <c r="WF650" s="263"/>
      <c r="WG650" s="263"/>
      <c r="WH650" s="263"/>
      <c r="WI650" s="263"/>
      <c r="WJ650" s="263"/>
      <c r="WK650" s="263"/>
      <c r="WL650" s="263"/>
      <c r="WM650" s="263"/>
      <c r="WN650" s="263"/>
      <c r="WO650" s="263"/>
      <c r="WP650" s="263"/>
      <c r="WQ650" s="263"/>
      <c r="WR650" s="263"/>
      <c r="WS650" s="263"/>
      <c r="WT650" s="263"/>
      <c r="WU650" s="263"/>
      <c r="WV650" s="263"/>
      <c r="WW650" s="263"/>
      <c r="WX650" s="263"/>
      <c r="WY650" s="263"/>
      <c r="WZ650" s="263"/>
      <c r="XA650" s="263"/>
      <c r="XB650" s="263"/>
      <c r="XC650" s="263"/>
      <c r="XD650" s="263"/>
      <c r="XE650" s="263"/>
      <c r="XF650" s="263"/>
      <c r="XG650" s="263"/>
      <c r="XH650" s="263"/>
      <c r="XI650" s="263"/>
      <c r="XJ650" s="263"/>
      <c r="XK650" s="263"/>
      <c r="XL650" s="263"/>
      <c r="XM650" s="263"/>
      <c r="XN650" s="263"/>
      <c r="XO650" s="263"/>
      <c r="XP650" s="263"/>
      <c r="XQ650" s="263"/>
      <c r="XR650" s="263"/>
      <c r="XS650" s="263"/>
      <c r="XT650" s="263"/>
      <c r="XU650" s="263"/>
      <c r="XV650" s="263"/>
      <c r="XW650" s="263"/>
      <c r="XX650" s="263"/>
      <c r="XY650" s="263"/>
      <c r="XZ650" s="263"/>
      <c r="YA650" s="263"/>
      <c r="YB650" s="263"/>
      <c r="YC650" s="263"/>
      <c r="YD650" s="263"/>
      <c r="YE650" s="263"/>
      <c r="YF650" s="263"/>
      <c r="YG650" s="263"/>
      <c r="YH650" s="263"/>
      <c r="YI650" s="263"/>
      <c r="YJ650" s="263"/>
      <c r="YK650" s="263"/>
      <c r="YL650" s="263"/>
      <c r="YM650" s="263"/>
      <c r="YN650" s="263"/>
      <c r="YO650" s="263"/>
      <c r="YP650" s="263"/>
      <c r="YQ650" s="263"/>
      <c r="YR650" s="263"/>
      <c r="YS650" s="263"/>
      <c r="YT650" s="263"/>
      <c r="YU650" s="263"/>
      <c r="YV650" s="263"/>
      <c r="YW650" s="263"/>
      <c r="YX650" s="263"/>
      <c r="YY650" s="263"/>
      <c r="YZ650" s="263"/>
      <c r="ZA650" s="263"/>
      <c r="ZB650" s="263"/>
      <c r="ZC650" s="263"/>
      <c r="ZD650" s="263"/>
      <c r="ZE650" s="263"/>
      <c r="ZF650" s="263"/>
      <c r="ZG650" s="263"/>
      <c r="ZH650" s="263"/>
      <c r="ZI650" s="263"/>
      <c r="ZJ650" s="263"/>
      <c r="ZK650" s="263"/>
      <c r="ZL650" s="263"/>
      <c r="ZM650" s="263"/>
      <c r="ZN650" s="263"/>
      <c r="ZO650" s="263"/>
      <c r="ZP650" s="263"/>
      <c r="ZQ650" s="263"/>
      <c r="ZR650" s="263"/>
      <c r="ZS650" s="263"/>
      <c r="ZT650" s="263"/>
      <c r="ZU650" s="263"/>
      <c r="ZV650" s="263"/>
      <c r="ZW650" s="263"/>
      <c r="ZX650" s="263"/>
      <c r="ZY650" s="263"/>
      <c r="ZZ650" s="263"/>
      <c r="AAA650" s="263"/>
      <c r="AAB650" s="263"/>
      <c r="AAC650" s="263"/>
      <c r="AAD650" s="263"/>
      <c r="AAE650" s="263"/>
      <c r="AAF650" s="263"/>
      <c r="AAG650" s="263"/>
      <c r="AAH650" s="263"/>
      <c r="AAI650" s="263"/>
      <c r="AAJ650" s="263"/>
      <c r="AAK650" s="263"/>
      <c r="AAL650" s="263"/>
      <c r="AAM650" s="263"/>
      <c r="AAN650" s="263"/>
      <c r="AAO650" s="263"/>
      <c r="AAP650" s="263"/>
      <c r="AAQ650" s="263"/>
      <c r="AAR650" s="263"/>
      <c r="AAS650" s="263"/>
      <c r="AAT650" s="263"/>
      <c r="AAU650" s="263"/>
      <c r="AAV650" s="263"/>
      <c r="AAW650" s="263"/>
      <c r="AAX650" s="263"/>
      <c r="AAY650" s="263"/>
      <c r="AAZ650" s="263"/>
      <c r="ABA650" s="263"/>
      <c r="ABB650" s="263"/>
      <c r="ABC650" s="263"/>
      <c r="ABD650" s="263"/>
      <c r="ABE650" s="263"/>
      <c r="ABF650" s="263"/>
      <c r="ABG650" s="263"/>
      <c r="ABH650" s="263"/>
      <c r="ABI650" s="263"/>
      <c r="ABJ650" s="263"/>
      <c r="ABK650" s="263"/>
      <c r="ABL650" s="263"/>
      <c r="ABM650" s="263"/>
      <c r="ABN650" s="263"/>
      <c r="ABO650" s="263"/>
      <c r="ABP650" s="263"/>
      <c r="ABQ650" s="263"/>
      <c r="ABR650" s="263"/>
      <c r="ABS650" s="263"/>
      <c r="ABT650" s="263"/>
      <c r="ABU650" s="263"/>
      <c r="ABV650" s="263"/>
      <c r="ABW650" s="263"/>
      <c r="ABX650" s="263"/>
      <c r="ABY650" s="263"/>
      <c r="ABZ650" s="263"/>
      <c r="ACA650" s="263"/>
      <c r="ACB650" s="263"/>
      <c r="ACC650" s="263"/>
      <c r="ACD650" s="263"/>
      <c r="ACE650" s="263"/>
      <c r="ACF650" s="263"/>
      <c r="ACG650" s="263"/>
      <c r="ACH650" s="263"/>
      <c r="ACI650" s="263"/>
      <c r="ACJ650" s="263"/>
      <c r="ACK650" s="263"/>
      <c r="ACL650" s="263"/>
      <c r="ACM650" s="263"/>
      <c r="ACN650" s="263"/>
      <c r="ACO650" s="263"/>
      <c r="ACP650" s="263"/>
      <c r="ACQ650" s="263"/>
      <c r="ACR650" s="263"/>
      <c r="ACS650" s="263"/>
      <c r="ACT650" s="263"/>
      <c r="ACU650" s="263"/>
      <c r="ACV650" s="263"/>
      <c r="ACW650" s="263"/>
      <c r="ACX650" s="263"/>
      <c r="ACY650" s="263"/>
      <c r="ACZ650" s="263"/>
      <c r="ADA650" s="263"/>
      <c r="ADB650" s="263"/>
      <c r="ADC650" s="263"/>
      <c r="ADD650" s="263"/>
      <c r="ADE650" s="263"/>
      <c r="ADF650" s="263"/>
      <c r="ADG650" s="263"/>
      <c r="ADH650" s="263"/>
      <c r="ADI650" s="263"/>
      <c r="ADJ650" s="263"/>
      <c r="ADK650" s="263"/>
      <c r="ADL650" s="263"/>
      <c r="ADM650" s="263"/>
      <c r="ADN650" s="263"/>
      <c r="ADO650" s="263"/>
      <c r="ADP650" s="263"/>
      <c r="ADQ650" s="263"/>
      <c r="ADR650" s="263"/>
      <c r="ADS650" s="263"/>
      <c r="ADT650" s="263"/>
      <c r="ADU650" s="263"/>
      <c r="ADV650" s="263"/>
      <c r="ADW650" s="263"/>
      <c r="ADX650" s="263"/>
      <c r="ADY650" s="263"/>
      <c r="ADZ650" s="263"/>
      <c r="AEA650" s="263"/>
      <c r="AEB650" s="263"/>
      <c r="AEC650" s="263"/>
      <c r="AED650" s="263"/>
      <c r="AEE650" s="263"/>
      <c r="AEF650" s="263"/>
      <c r="AEG650" s="263"/>
      <c r="AEH650" s="263"/>
      <c r="AEI650" s="263"/>
      <c r="AEJ650" s="263"/>
      <c r="AEK650" s="263"/>
      <c r="AEL650" s="263"/>
      <c r="AEM650" s="263"/>
      <c r="AEN650" s="263"/>
      <c r="AEO650" s="263"/>
      <c r="AEP650" s="263"/>
      <c r="AEQ650" s="263"/>
      <c r="AER650" s="263"/>
      <c r="AES650" s="263"/>
      <c r="AET650" s="263"/>
      <c r="AEU650" s="263"/>
      <c r="AEV650" s="263"/>
      <c r="AEW650" s="263"/>
      <c r="AEX650" s="263"/>
      <c r="AEY650" s="263"/>
      <c r="AEZ650" s="263"/>
      <c r="AFA650" s="263"/>
      <c r="AFB650" s="263"/>
      <c r="AFC650" s="263"/>
      <c r="AFD650" s="263"/>
      <c r="AFE650" s="263"/>
      <c r="AFF650" s="263"/>
      <c r="AFG650" s="263"/>
      <c r="AFH650" s="263"/>
      <c r="AFI650" s="263"/>
      <c r="AFJ650" s="263"/>
      <c r="AFK650" s="263"/>
      <c r="AFL650" s="263"/>
      <c r="AFM650" s="263"/>
      <c r="AFN650" s="263"/>
      <c r="AFO650" s="263"/>
      <c r="AFP650" s="263"/>
      <c r="AFQ650" s="263"/>
      <c r="AFR650" s="263"/>
      <c r="AFS650" s="263"/>
      <c r="AFT650" s="263"/>
      <c r="AFU650" s="263"/>
      <c r="AFV650" s="263"/>
      <c r="AFW650" s="263"/>
      <c r="AFX650" s="263"/>
      <c r="AFY650" s="263"/>
      <c r="AFZ650" s="263"/>
      <c r="AGA650" s="263"/>
      <c r="AGB650" s="263"/>
      <c r="AGC650" s="263"/>
      <c r="AGD650" s="263"/>
      <c r="AGE650" s="263"/>
      <c r="AGF650" s="263"/>
      <c r="AGG650" s="263"/>
      <c r="AGH650" s="263"/>
      <c r="AGI650" s="263"/>
      <c r="AGJ650" s="263"/>
      <c r="AGK650" s="263"/>
      <c r="AGL650" s="263"/>
      <c r="AGM650" s="263"/>
      <c r="AGN650" s="263"/>
      <c r="AGO650" s="263"/>
      <c r="AGP650" s="263"/>
      <c r="AGQ650" s="263"/>
      <c r="AGR650" s="263"/>
      <c r="AGS650" s="263"/>
      <c r="AGT650" s="263"/>
      <c r="AGU650" s="263"/>
      <c r="AGV650" s="263"/>
      <c r="AGW650" s="263"/>
      <c r="AGX650" s="263"/>
      <c r="AGY650" s="263"/>
      <c r="AGZ650" s="263"/>
      <c r="AHA650" s="263"/>
      <c r="AHB650" s="263"/>
      <c r="AHC650" s="263"/>
      <c r="AHD650" s="263"/>
      <c r="AHE650" s="263"/>
      <c r="AHF650" s="263"/>
      <c r="AHG650" s="263"/>
      <c r="AHH650" s="263"/>
      <c r="AHI650" s="263"/>
      <c r="AHJ650" s="263"/>
      <c r="AHK650" s="263"/>
      <c r="AHL650" s="263"/>
      <c r="AHM650" s="263"/>
      <c r="AHN650" s="263"/>
      <c r="AHO650" s="263"/>
      <c r="AHP650" s="263"/>
      <c r="AHQ650" s="263"/>
      <c r="AHR650" s="263"/>
      <c r="AHS650" s="263"/>
      <c r="AHT650" s="263"/>
      <c r="AHU650" s="263"/>
      <c r="AHV650" s="263"/>
      <c r="AHW650" s="263"/>
      <c r="AHX650" s="263"/>
      <c r="AHY650" s="263"/>
      <c r="AHZ650" s="263"/>
      <c r="AIA650" s="263"/>
      <c r="AIB650" s="263"/>
      <c r="AIC650" s="263"/>
      <c r="AID650" s="263"/>
      <c r="AIE650" s="263"/>
      <c r="AIF650" s="263"/>
      <c r="AIG650" s="263"/>
      <c r="AIH650" s="263"/>
      <c r="AII650" s="263"/>
      <c r="AIJ650" s="263"/>
      <c r="AIK650" s="263"/>
      <c r="AIL650" s="263"/>
      <c r="AIM650" s="263"/>
      <c r="AIN650" s="263"/>
      <c r="AIO650" s="263"/>
      <c r="AIP650" s="263"/>
      <c r="AIQ650" s="263"/>
      <c r="AIR650" s="263"/>
      <c r="AIS650" s="263"/>
      <c r="AIT650" s="263"/>
      <c r="AIU650" s="263"/>
      <c r="AIV650" s="263"/>
      <c r="AIW650" s="263"/>
      <c r="AIX650" s="263"/>
      <c r="AIY650" s="263"/>
      <c r="AIZ650" s="263"/>
      <c r="AJA650" s="263"/>
      <c r="AJB650" s="263"/>
      <c r="AJC650" s="263"/>
      <c r="AJD650" s="263"/>
      <c r="AJE650" s="263"/>
      <c r="AJF650" s="263"/>
      <c r="AJG650" s="263"/>
      <c r="AJH650" s="263"/>
      <c r="AJI650" s="263"/>
      <c r="AJJ650" s="263"/>
      <c r="AJK650" s="263"/>
      <c r="AJL650" s="263"/>
      <c r="AJM650" s="263"/>
      <c r="AJN650" s="263"/>
      <c r="AJO650" s="263"/>
      <c r="AJP650" s="263"/>
      <c r="AJQ650" s="263"/>
      <c r="AJR650" s="263"/>
      <c r="AJS650" s="263"/>
      <c r="AJT650" s="263"/>
      <c r="AJU650" s="263"/>
      <c r="AJV650" s="263"/>
      <c r="AJW650" s="263"/>
      <c r="AJX650" s="263"/>
      <c r="AJY650" s="263"/>
      <c r="AJZ650" s="263"/>
      <c r="AKA650" s="263"/>
      <c r="AKB650" s="263"/>
      <c r="AKC650" s="263"/>
      <c r="AKD650" s="263"/>
      <c r="AKE650" s="263"/>
      <c r="AKF650" s="263"/>
      <c r="AKG650" s="263"/>
      <c r="AKH650" s="263"/>
      <c r="AKI650" s="263"/>
      <c r="AKJ650" s="263"/>
      <c r="AKK650" s="263"/>
      <c r="AKL650" s="263"/>
      <c r="AKM650" s="263"/>
      <c r="AKN650" s="263"/>
      <c r="AKO650" s="263"/>
      <c r="AKP650" s="263"/>
      <c r="AKQ650" s="263"/>
      <c r="AKR650" s="263"/>
      <c r="AKS650" s="263"/>
      <c r="AKT650" s="263"/>
      <c r="AKU650" s="263"/>
      <c r="AKV650" s="263"/>
      <c r="AKW650" s="263"/>
      <c r="AKX650" s="263"/>
      <c r="AKY650" s="263"/>
      <c r="AKZ650" s="263"/>
      <c r="ALA650" s="263"/>
      <c r="ALB650" s="263"/>
      <c r="ALC650" s="263"/>
      <c r="ALD650" s="263"/>
      <c r="ALE650" s="263"/>
      <c r="ALF650" s="263"/>
      <c r="ALG650" s="263"/>
      <c r="ALH650" s="263"/>
      <c r="ALI650" s="263"/>
      <c r="ALJ650" s="263"/>
      <c r="ALK650" s="263"/>
      <c r="ALL650" s="263"/>
      <c r="ALM650" s="263"/>
      <c r="ALN650" s="263"/>
      <c r="ALO650" s="263"/>
      <c r="ALP650" s="263"/>
      <c r="ALQ650" s="263"/>
      <c r="ALR650" s="263"/>
      <c r="ALS650" s="263"/>
      <c r="ALT650" s="263"/>
      <c r="ALU650" s="263"/>
      <c r="ALV650" s="263"/>
      <c r="ALW650" s="263"/>
      <c r="ALX650" s="263"/>
      <c r="ALY650" s="263"/>
      <c r="ALZ650" s="263"/>
      <c r="AMA650" s="263"/>
      <c r="AMB650" s="263"/>
      <c r="AMC650" s="263"/>
      <c r="AMD650" s="263"/>
      <c r="AME650" s="263"/>
      <c r="AMF650" s="263"/>
      <c r="AMG650" s="263"/>
      <c r="AMH650" s="263"/>
      <c r="AMI650" s="263"/>
      <c r="AMJ650" s="263"/>
      <c r="AMK650" s="263"/>
      <c r="AML650" s="263"/>
      <c r="AMM650" s="263"/>
      <c r="AMN650" s="263"/>
      <c r="AMO650" s="263"/>
      <c r="AMP650" s="263"/>
      <c r="AMQ650" s="263"/>
      <c r="AMR650" s="263"/>
      <c r="AMS650" s="263"/>
      <c r="AMT650" s="263"/>
      <c r="AMU650" s="263"/>
      <c r="AMV650" s="263"/>
      <c r="AMW650" s="263"/>
      <c r="AMX650" s="263"/>
      <c r="AMY650" s="263"/>
      <c r="AMZ650" s="263"/>
      <c r="ANA650" s="263"/>
      <c r="ANB650" s="263"/>
      <c r="ANC650" s="263"/>
      <c r="AND650" s="263"/>
      <c r="ANE650" s="263"/>
      <c r="ANF650" s="263"/>
      <c r="ANG650" s="263"/>
      <c r="ANH650" s="263"/>
      <c r="ANI650" s="263"/>
      <c r="ANJ650" s="263"/>
      <c r="ANK650" s="263"/>
      <c r="ANL650" s="263"/>
      <c r="ANM650" s="263"/>
      <c r="ANN650" s="263"/>
      <c r="ANO650" s="263"/>
      <c r="ANP650" s="263"/>
      <c r="ANQ650" s="263"/>
      <c r="ANR650" s="263"/>
      <c r="ANS650" s="263"/>
      <c r="ANT650" s="263"/>
      <c r="ANU650" s="263"/>
      <c r="ANV650" s="263"/>
      <c r="ANW650" s="263"/>
      <c r="ANX650" s="263"/>
      <c r="ANY650" s="263"/>
      <c r="ANZ650" s="263"/>
      <c r="AOA650" s="263"/>
      <c r="AOB650" s="263"/>
      <c r="AOC650" s="263"/>
      <c r="AOD650" s="263"/>
      <c r="AOE650" s="263"/>
      <c r="AOF650" s="263"/>
      <c r="AOG650" s="263"/>
      <c r="AOH650" s="263"/>
      <c r="AOI650" s="263"/>
      <c r="AOJ650" s="263"/>
      <c r="AOK650" s="263"/>
      <c r="AOL650" s="263"/>
      <c r="AOM650" s="263"/>
      <c r="AON650" s="263"/>
      <c r="AOO650" s="263"/>
      <c r="AOP650" s="263"/>
      <c r="AOQ650" s="263"/>
      <c r="AOR650" s="263"/>
      <c r="AOS650" s="263"/>
      <c r="AOT650" s="263"/>
      <c r="AOU650" s="263"/>
    </row>
    <row r="651" spans="1:1087" s="264" customFormat="1">
      <c r="A651" s="332"/>
      <c r="B651" s="328"/>
      <c r="C651" s="292"/>
      <c r="D651" s="292"/>
      <c r="E651" s="292"/>
      <c r="F651" s="333"/>
      <c r="G651" s="334"/>
      <c r="H651" s="334"/>
      <c r="I651" s="335"/>
      <c r="J651" s="292"/>
      <c r="K651" s="336"/>
      <c r="L651" s="292"/>
      <c r="N651" s="263"/>
      <c r="O651" s="263"/>
      <c r="P651" s="263"/>
      <c r="Q651" s="263"/>
      <c r="R651" s="263"/>
      <c r="S651" s="263"/>
      <c r="T651" s="263"/>
      <c r="U651" s="263"/>
      <c r="V651" s="263"/>
      <c r="W651" s="263"/>
      <c r="X651" s="263"/>
      <c r="Y651" s="263"/>
      <c r="Z651" s="263"/>
      <c r="AA651" s="263"/>
      <c r="AB651" s="263"/>
      <c r="AC651" s="263"/>
      <c r="AD651" s="263"/>
      <c r="AE651" s="263"/>
      <c r="AF651" s="263"/>
      <c r="AG651" s="263"/>
      <c r="AH651" s="263"/>
      <c r="AI651" s="263"/>
      <c r="AJ651" s="263"/>
      <c r="AK651" s="263"/>
      <c r="AL651" s="263"/>
      <c r="AM651" s="263"/>
      <c r="AN651" s="263"/>
      <c r="AO651" s="263"/>
      <c r="AP651" s="263"/>
      <c r="AQ651" s="263"/>
      <c r="AR651" s="263"/>
      <c r="AS651" s="263"/>
      <c r="AT651" s="263"/>
      <c r="AU651" s="263"/>
      <c r="AV651" s="263"/>
      <c r="AW651" s="263"/>
      <c r="AX651" s="263"/>
      <c r="AY651" s="263"/>
      <c r="AZ651" s="263"/>
      <c r="BA651" s="263"/>
      <c r="BB651" s="263"/>
      <c r="BC651" s="263"/>
      <c r="BD651" s="263"/>
      <c r="BE651" s="263"/>
      <c r="BF651" s="263"/>
      <c r="BG651" s="263"/>
      <c r="BH651" s="263"/>
      <c r="BI651" s="263"/>
      <c r="BJ651" s="263"/>
      <c r="BK651" s="263"/>
      <c r="BL651" s="263"/>
      <c r="BM651" s="263"/>
      <c r="BN651" s="263"/>
      <c r="BO651" s="263"/>
      <c r="BP651" s="263"/>
      <c r="BQ651" s="263"/>
      <c r="BR651" s="263"/>
      <c r="BS651" s="263"/>
      <c r="BT651" s="263"/>
      <c r="BU651" s="263"/>
      <c r="BV651" s="263"/>
      <c r="BW651" s="263"/>
      <c r="BX651" s="263"/>
      <c r="BY651" s="263"/>
      <c r="BZ651" s="263"/>
      <c r="CA651" s="263"/>
      <c r="CB651" s="263"/>
      <c r="CC651" s="263"/>
      <c r="CD651" s="263"/>
      <c r="CE651" s="263"/>
      <c r="CF651" s="263"/>
      <c r="CG651" s="263"/>
      <c r="CH651" s="263"/>
      <c r="CI651" s="263"/>
      <c r="CJ651" s="263"/>
      <c r="CK651" s="263"/>
      <c r="CL651" s="263"/>
      <c r="CM651" s="263"/>
      <c r="CN651" s="263"/>
      <c r="CO651" s="263"/>
      <c r="CP651" s="263"/>
      <c r="CQ651" s="263"/>
      <c r="CR651" s="263"/>
      <c r="CS651" s="263"/>
      <c r="CT651" s="263"/>
      <c r="CU651" s="263"/>
      <c r="CV651" s="263"/>
      <c r="CW651" s="263"/>
      <c r="CX651" s="263"/>
      <c r="CY651" s="263"/>
      <c r="CZ651" s="263"/>
      <c r="DA651" s="263"/>
      <c r="DB651" s="263"/>
      <c r="DC651" s="263"/>
      <c r="DD651" s="263"/>
      <c r="DE651" s="263"/>
      <c r="DF651" s="263"/>
      <c r="DG651" s="263"/>
      <c r="DH651" s="263"/>
      <c r="DI651" s="263"/>
      <c r="DJ651" s="263"/>
      <c r="DK651" s="263"/>
      <c r="DL651" s="263"/>
      <c r="DM651" s="263"/>
      <c r="DN651" s="263"/>
      <c r="DO651" s="263"/>
      <c r="DP651" s="263"/>
      <c r="DQ651" s="263"/>
      <c r="DR651" s="263"/>
      <c r="DS651" s="263"/>
      <c r="DT651" s="263"/>
      <c r="DU651" s="263"/>
      <c r="DV651" s="263"/>
      <c r="DW651" s="263"/>
      <c r="DX651" s="263"/>
      <c r="DY651" s="263"/>
      <c r="DZ651" s="263"/>
      <c r="EA651" s="263"/>
      <c r="EB651" s="263"/>
      <c r="EC651" s="263"/>
      <c r="ED651" s="263"/>
      <c r="EE651" s="263"/>
      <c r="EF651" s="263"/>
      <c r="EG651" s="263"/>
      <c r="EH651" s="263"/>
      <c r="EI651" s="263"/>
      <c r="EJ651" s="263"/>
      <c r="EK651" s="263"/>
      <c r="EL651" s="263"/>
      <c r="EM651" s="263"/>
      <c r="EN651" s="263"/>
      <c r="EO651" s="263"/>
      <c r="EP651" s="263"/>
      <c r="EQ651" s="263"/>
      <c r="ER651" s="263"/>
      <c r="ES651" s="263"/>
      <c r="ET651" s="263"/>
      <c r="EU651" s="263"/>
      <c r="EV651" s="263"/>
      <c r="EW651" s="263"/>
      <c r="EX651" s="263"/>
      <c r="EY651" s="263"/>
      <c r="EZ651" s="263"/>
      <c r="FA651" s="263"/>
      <c r="FB651" s="263"/>
      <c r="FC651" s="263"/>
      <c r="FD651" s="263"/>
      <c r="FE651" s="263"/>
      <c r="FF651" s="263"/>
      <c r="FG651" s="263"/>
      <c r="FH651" s="263"/>
      <c r="FI651" s="263"/>
      <c r="FJ651" s="263"/>
      <c r="FK651" s="263"/>
      <c r="FL651" s="263"/>
      <c r="FM651" s="263"/>
      <c r="FN651" s="263"/>
      <c r="FO651" s="263"/>
      <c r="FP651" s="263"/>
      <c r="FQ651" s="263"/>
      <c r="FR651" s="263"/>
      <c r="FS651" s="263"/>
      <c r="FT651" s="263"/>
      <c r="FU651" s="263"/>
      <c r="FV651" s="263"/>
      <c r="FW651" s="263"/>
      <c r="FX651" s="263"/>
      <c r="FY651" s="263"/>
      <c r="FZ651" s="263"/>
      <c r="GA651" s="263"/>
      <c r="GB651" s="263"/>
      <c r="GC651" s="263"/>
      <c r="GD651" s="263"/>
      <c r="GE651" s="263"/>
      <c r="GF651" s="263"/>
      <c r="GG651" s="263"/>
      <c r="GH651" s="263"/>
      <c r="GI651" s="263"/>
      <c r="GJ651" s="263"/>
      <c r="GK651" s="263"/>
      <c r="GL651" s="263"/>
      <c r="GM651" s="263"/>
      <c r="GN651" s="263"/>
      <c r="GO651" s="263"/>
      <c r="GP651" s="263"/>
      <c r="GQ651" s="263"/>
      <c r="GR651" s="263"/>
      <c r="GS651" s="263"/>
      <c r="GT651" s="263"/>
      <c r="GU651" s="263"/>
      <c r="GV651" s="263"/>
      <c r="GW651" s="263"/>
      <c r="GX651" s="263"/>
      <c r="GY651" s="263"/>
      <c r="GZ651" s="263"/>
      <c r="HA651" s="263"/>
      <c r="HB651" s="263"/>
      <c r="HC651" s="263"/>
      <c r="HD651" s="263"/>
      <c r="HE651" s="263"/>
      <c r="HF651" s="263"/>
      <c r="HG651" s="263"/>
      <c r="HH651" s="263"/>
      <c r="HI651" s="263"/>
      <c r="HJ651" s="263"/>
      <c r="HK651" s="263"/>
      <c r="HL651" s="263"/>
      <c r="HM651" s="263"/>
      <c r="HN651" s="263"/>
      <c r="HO651" s="263"/>
      <c r="HP651" s="263"/>
      <c r="HQ651" s="263"/>
      <c r="HR651" s="263"/>
      <c r="HS651" s="263"/>
      <c r="HT651" s="263"/>
      <c r="HU651" s="263"/>
      <c r="HV651" s="263"/>
      <c r="HW651" s="263"/>
      <c r="HX651" s="263"/>
      <c r="HY651" s="263"/>
      <c r="HZ651" s="263"/>
      <c r="IA651" s="263"/>
      <c r="IB651" s="263"/>
      <c r="IC651" s="263"/>
      <c r="ID651" s="263"/>
      <c r="IE651" s="263"/>
      <c r="IF651" s="263"/>
      <c r="IG651" s="263"/>
      <c r="IH651" s="263"/>
      <c r="II651" s="263"/>
      <c r="IJ651" s="263"/>
      <c r="IK651" s="263"/>
      <c r="IL651" s="263"/>
      <c r="IM651" s="263"/>
      <c r="IN651" s="263"/>
      <c r="IO651" s="263"/>
      <c r="IP651" s="263"/>
      <c r="IQ651" s="263"/>
      <c r="IR651" s="263"/>
      <c r="IS651" s="263"/>
      <c r="IT651" s="263"/>
      <c r="IU651" s="263"/>
      <c r="IV651" s="263"/>
      <c r="IW651" s="263"/>
      <c r="IX651" s="263"/>
      <c r="IY651" s="263"/>
      <c r="IZ651" s="263"/>
      <c r="JA651" s="263"/>
      <c r="JB651" s="263"/>
      <c r="JC651" s="263"/>
      <c r="JD651" s="263"/>
      <c r="JE651" s="263"/>
      <c r="JF651" s="263"/>
      <c r="JG651" s="263"/>
      <c r="JH651" s="263"/>
      <c r="JI651" s="263"/>
      <c r="JJ651" s="263"/>
      <c r="JK651" s="263"/>
      <c r="JL651" s="263"/>
      <c r="JM651" s="263"/>
      <c r="JN651" s="263"/>
      <c r="JO651" s="263"/>
      <c r="JP651" s="263"/>
      <c r="JQ651" s="263"/>
      <c r="JR651" s="263"/>
      <c r="JS651" s="263"/>
      <c r="JT651" s="263"/>
      <c r="JU651" s="263"/>
      <c r="JV651" s="263"/>
      <c r="JW651" s="263"/>
      <c r="JX651" s="263"/>
      <c r="JY651" s="263"/>
      <c r="JZ651" s="263"/>
      <c r="KA651" s="263"/>
      <c r="KB651" s="263"/>
      <c r="KC651" s="263"/>
      <c r="KD651" s="263"/>
      <c r="KE651" s="263"/>
      <c r="KF651" s="263"/>
      <c r="KG651" s="263"/>
      <c r="KH651" s="263"/>
      <c r="KI651" s="263"/>
      <c r="KJ651" s="263"/>
      <c r="KK651" s="263"/>
      <c r="KL651" s="263"/>
      <c r="KM651" s="263"/>
      <c r="KN651" s="263"/>
      <c r="KO651" s="263"/>
      <c r="KP651" s="263"/>
      <c r="KQ651" s="263"/>
      <c r="KR651" s="263"/>
      <c r="KS651" s="263"/>
      <c r="KT651" s="263"/>
      <c r="KU651" s="263"/>
      <c r="KV651" s="263"/>
      <c r="KW651" s="263"/>
      <c r="KX651" s="263"/>
      <c r="KY651" s="263"/>
      <c r="KZ651" s="263"/>
      <c r="LA651" s="263"/>
      <c r="LB651" s="263"/>
      <c r="LC651" s="263"/>
      <c r="LD651" s="263"/>
      <c r="LE651" s="263"/>
      <c r="LF651" s="263"/>
      <c r="LG651" s="263"/>
      <c r="LH651" s="263"/>
      <c r="LI651" s="263"/>
      <c r="LJ651" s="263"/>
      <c r="LK651" s="263"/>
      <c r="LL651" s="263"/>
      <c r="LM651" s="263"/>
      <c r="LN651" s="263"/>
      <c r="LO651" s="263"/>
      <c r="LP651" s="263"/>
      <c r="LQ651" s="263"/>
      <c r="LR651" s="263"/>
      <c r="LS651" s="263"/>
      <c r="LT651" s="263"/>
      <c r="LU651" s="263"/>
      <c r="LV651" s="263"/>
      <c r="LW651" s="263"/>
      <c r="LX651" s="263"/>
      <c r="LY651" s="263"/>
      <c r="LZ651" s="263"/>
      <c r="MA651" s="263"/>
      <c r="MB651" s="263"/>
      <c r="MC651" s="263"/>
      <c r="MD651" s="263"/>
      <c r="ME651" s="263"/>
      <c r="MF651" s="263"/>
      <c r="MG651" s="263"/>
      <c r="MH651" s="263"/>
      <c r="MI651" s="263"/>
      <c r="MJ651" s="263"/>
      <c r="MK651" s="263"/>
      <c r="ML651" s="263"/>
      <c r="MM651" s="263"/>
      <c r="MN651" s="263"/>
      <c r="MO651" s="263"/>
      <c r="MP651" s="263"/>
      <c r="MQ651" s="263"/>
      <c r="MR651" s="263"/>
      <c r="MS651" s="263"/>
      <c r="MT651" s="263"/>
      <c r="MU651" s="263"/>
      <c r="MV651" s="263"/>
      <c r="MW651" s="263"/>
      <c r="MX651" s="263"/>
      <c r="MY651" s="263"/>
      <c r="MZ651" s="263"/>
      <c r="NA651" s="263"/>
      <c r="NB651" s="263"/>
      <c r="NC651" s="263"/>
      <c r="ND651" s="263"/>
      <c r="NE651" s="263"/>
      <c r="NF651" s="263"/>
      <c r="NG651" s="263"/>
      <c r="NH651" s="263"/>
      <c r="NI651" s="263"/>
      <c r="NJ651" s="263"/>
      <c r="NK651" s="263"/>
      <c r="NL651" s="263"/>
      <c r="NM651" s="263"/>
      <c r="NN651" s="263"/>
      <c r="NO651" s="263"/>
      <c r="NP651" s="263"/>
      <c r="NQ651" s="263"/>
      <c r="NR651" s="263"/>
      <c r="NS651" s="263"/>
      <c r="NT651" s="263"/>
      <c r="NU651" s="263"/>
      <c r="NV651" s="263"/>
      <c r="NW651" s="263"/>
      <c r="NX651" s="263"/>
      <c r="NY651" s="263"/>
      <c r="NZ651" s="263"/>
      <c r="OA651" s="263"/>
      <c r="OB651" s="263"/>
      <c r="OC651" s="263"/>
      <c r="OD651" s="263"/>
      <c r="OE651" s="263"/>
      <c r="OF651" s="263"/>
      <c r="OG651" s="263"/>
      <c r="OH651" s="263"/>
      <c r="OI651" s="263"/>
      <c r="OJ651" s="263"/>
      <c r="OK651" s="263"/>
      <c r="OL651" s="263"/>
      <c r="OM651" s="263"/>
      <c r="ON651" s="263"/>
      <c r="OO651" s="263"/>
      <c r="OP651" s="263"/>
      <c r="OQ651" s="263"/>
      <c r="OR651" s="263"/>
      <c r="OS651" s="263"/>
      <c r="OT651" s="263"/>
      <c r="OU651" s="263"/>
      <c r="OV651" s="263"/>
      <c r="OW651" s="263"/>
      <c r="OX651" s="263"/>
      <c r="OY651" s="263"/>
      <c r="OZ651" s="263"/>
      <c r="PA651" s="263"/>
      <c r="PB651" s="263"/>
      <c r="PC651" s="263"/>
      <c r="PD651" s="263"/>
      <c r="PE651" s="263"/>
      <c r="PF651" s="263"/>
      <c r="PG651" s="263"/>
      <c r="PH651" s="263"/>
      <c r="PI651" s="263"/>
      <c r="PJ651" s="263"/>
      <c r="PK651" s="263"/>
      <c r="PL651" s="263"/>
      <c r="PM651" s="263"/>
      <c r="PN651" s="263"/>
      <c r="PO651" s="263"/>
      <c r="PP651" s="263"/>
      <c r="PQ651" s="263"/>
      <c r="PR651" s="263"/>
      <c r="PS651" s="263"/>
      <c r="PT651" s="263"/>
      <c r="PU651" s="263"/>
      <c r="PV651" s="263"/>
      <c r="PW651" s="263"/>
      <c r="PX651" s="263"/>
      <c r="PY651" s="263"/>
      <c r="PZ651" s="263"/>
      <c r="QA651" s="263"/>
      <c r="QB651" s="263"/>
      <c r="QC651" s="263"/>
      <c r="QD651" s="263"/>
      <c r="QE651" s="263"/>
      <c r="QF651" s="263"/>
      <c r="QG651" s="263"/>
      <c r="QH651" s="263"/>
      <c r="QI651" s="263"/>
      <c r="QJ651" s="263"/>
      <c r="QK651" s="263"/>
      <c r="QL651" s="263"/>
      <c r="QM651" s="263"/>
      <c r="QN651" s="263"/>
      <c r="QO651" s="263"/>
      <c r="QP651" s="263"/>
      <c r="QQ651" s="263"/>
      <c r="QR651" s="263"/>
      <c r="QS651" s="263"/>
      <c r="QT651" s="263"/>
      <c r="QU651" s="263"/>
      <c r="QV651" s="263"/>
      <c r="QW651" s="263"/>
      <c r="QX651" s="263"/>
      <c r="QY651" s="263"/>
      <c r="QZ651" s="263"/>
      <c r="RA651" s="263"/>
      <c r="RB651" s="263"/>
      <c r="RC651" s="263"/>
      <c r="RD651" s="263"/>
      <c r="RE651" s="263"/>
      <c r="RF651" s="263"/>
      <c r="RG651" s="263"/>
      <c r="RH651" s="263"/>
      <c r="RI651" s="263"/>
      <c r="RJ651" s="263"/>
      <c r="RK651" s="263"/>
      <c r="RL651" s="263"/>
      <c r="RM651" s="263"/>
      <c r="RN651" s="263"/>
      <c r="RO651" s="263"/>
      <c r="RP651" s="263"/>
      <c r="RQ651" s="263"/>
      <c r="RR651" s="263"/>
      <c r="RS651" s="263"/>
      <c r="RT651" s="263"/>
      <c r="RU651" s="263"/>
      <c r="RV651" s="263"/>
      <c r="RW651" s="263"/>
      <c r="RX651" s="263"/>
      <c r="RY651" s="263"/>
      <c r="RZ651" s="263"/>
      <c r="SA651" s="263"/>
      <c r="SB651" s="263"/>
      <c r="SC651" s="263"/>
      <c r="SD651" s="263"/>
      <c r="SE651" s="263"/>
      <c r="SF651" s="263"/>
      <c r="SG651" s="263"/>
      <c r="SH651" s="263"/>
      <c r="SI651" s="263"/>
      <c r="SJ651" s="263"/>
      <c r="SK651" s="263"/>
      <c r="SL651" s="263"/>
      <c r="SM651" s="263"/>
      <c r="SN651" s="263"/>
      <c r="SO651" s="263"/>
      <c r="SP651" s="263"/>
      <c r="SQ651" s="263"/>
      <c r="SR651" s="263"/>
      <c r="SS651" s="263"/>
      <c r="ST651" s="263"/>
      <c r="SU651" s="263"/>
      <c r="SV651" s="263"/>
      <c r="SW651" s="263"/>
      <c r="SX651" s="263"/>
      <c r="SY651" s="263"/>
      <c r="SZ651" s="263"/>
      <c r="TA651" s="263"/>
      <c r="TB651" s="263"/>
      <c r="TC651" s="263"/>
      <c r="TD651" s="263"/>
      <c r="TE651" s="263"/>
      <c r="TF651" s="263"/>
      <c r="TG651" s="263"/>
      <c r="TH651" s="263"/>
      <c r="TI651" s="263"/>
      <c r="TJ651" s="263"/>
      <c r="TK651" s="263"/>
      <c r="TL651" s="263"/>
      <c r="TM651" s="263"/>
      <c r="TN651" s="263"/>
      <c r="TO651" s="263"/>
      <c r="TP651" s="263"/>
      <c r="TQ651" s="263"/>
      <c r="TR651" s="263"/>
      <c r="TS651" s="263"/>
      <c r="TT651" s="263"/>
      <c r="TU651" s="263"/>
      <c r="TV651" s="263"/>
      <c r="TW651" s="263"/>
      <c r="TX651" s="263"/>
      <c r="TY651" s="263"/>
      <c r="TZ651" s="263"/>
      <c r="UA651" s="263"/>
      <c r="UB651" s="263"/>
      <c r="UC651" s="263"/>
      <c r="UD651" s="263"/>
      <c r="UE651" s="263"/>
      <c r="UF651" s="263"/>
      <c r="UG651" s="263"/>
      <c r="UH651" s="263"/>
      <c r="UI651" s="263"/>
      <c r="UJ651" s="263"/>
      <c r="UK651" s="263"/>
      <c r="UL651" s="263"/>
      <c r="UM651" s="263"/>
      <c r="UN651" s="263"/>
      <c r="UO651" s="263"/>
      <c r="UP651" s="263"/>
      <c r="UQ651" s="263"/>
      <c r="UR651" s="263"/>
      <c r="US651" s="263"/>
      <c r="UT651" s="263"/>
      <c r="UU651" s="263"/>
      <c r="UV651" s="263"/>
      <c r="UW651" s="263"/>
      <c r="UX651" s="263"/>
      <c r="UY651" s="263"/>
      <c r="UZ651" s="263"/>
      <c r="VA651" s="263"/>
      <c r="VB651" s="263"/>
      <c r="VC651" s="263"/>
      <c r="VD651" s="263"/>
      <c r="VE651" s="263"/>
      <c r="VF651" s="263"/>
      <c r="VG651" s="263"/>
      <c r="VH651" s="263"/>
      <c r="VI651" s="263"/>
      <c r="VJ651" s="263"/>
      <c r="VK651" s="263"/>
      <c r="VL651" s="263"/>
      <c r="VM651" s="263"/>
      <c r="VN651" s="263"/>
      <c r="VO651" s="263"/>
      <c r="VP651" s="263"/>
      <c r="VQ651" s="263"/>
      <c r="VR651" s="263"/>
      <c r="VS651" s="263"/>
      <c r="VT651" s="263"/>
      <c r="VU651" s="263"/>
      <c r="VV651" s="263"/>
      <c r="VW651" s="263"/>
      <c r="VX651" s="263"/>
      <c r="VY651" s="263"/>
      <c r="VZ651" s="263"/>
      <c r="WA651" s="263"/>
      <c r="WB651" s="263"/>
      <c r="WC651" s="263"/>
      <c r="WD651" s="263"/>
      <c r="WE651" s="263"/>
      <c r="WF651" s="263"/>
      <c r="WG651" s="263"/>
      <c r="WH651" s="263"/>
      <c r="WI651" s="263"/>
      <c r="WJ651" s="263"/>
      <c r="WK651" s="263"/>
      <c r="WL651" s="263"/>
      <c r="WM651" s="263"/>
      <c r="WN651" s="263"/>
      <c r="WO651" s="263"/>
      <c r="WP651" s="263"/>
      <c r="WQ651" s="263"/>
      <c r="WR651" s="263"/>
      <c r="WS651" s="263"/>
      <c r="WT651" s="263"/>
      <c r="WU651" s="263"/>
      <c r="WV651" s="263"/>
      <c r="WW651" s="263"/>
      <c r="WX651" s="263"/>
      <c r="WY651" s="263"/>
      <c r="WZ651" s="263"/>
      <c r="XA651" s="263"/>
      <c r="XB651" s="263"/>
      <c r="XC651" s="263"/>
      <c r="XD651" s="263"/>
      <c r="XE651" s="263"/>
      <c r="XF651" s="263"/>
      <c r="XG651" s="263"/>
      <c r="XH651" s="263"/>
      <c r="XI651" s="263"/>
      <c r="XJ651" s="263"/>
      <c r="XK651" s="263"/>
      <c r="XL651" s="263"/>
      <c r="XM651" s="263"/>
      <c r="XN651" s="263"/>
      <c r="XO651" s="263"/>
      <c r="XP651" s="263"/>
      <c r="XQ651" s="263"/>
      <c r="XR651" s="263"/>
      <c r="XS651" s="263"/>
      <c r="XT651" s="263"/>
      <c r="XU651" s="263"/>
      <c r="XV651" s="263"/>
      <c r="XW651" s="263"/>
      <c r="XX651" s="263"/>
      <c r="XY651" s="263"/>
      <c r="XZ651" s="263"/>
      <c r="YA651" s="263"/>
      <c r="YB651" s="263"/>
      <c r="YC651" s="263"/>
      <c r="YD651" s="263"/>
      <c r="YE651" s="263"/>
      <c r="YF651" s="263"/>
      <c r="YG651" s="263"/>
      <c r="YH651" s="263"/>
      <c r="YI651" s="263"/>
      <c r="YJ651" s="263"/>
      <c r="YK651" s="263"/>
      <c r="YL651" s="263"/>
      <c r="YM651" s="263"/>
      <c r="YN651" s="263"/>
      <c r="YO651" s="263"/>
      <c r="YP651" s="263"/>
      <c r="YQ651" s="263"/>
      <c r="YR651" s="263"/>
      <c r="YS651" s="263"/>
      <c r="YT651" s="263"/>
      <c r="YU651" s="263"/>
      <c r="YV651" s="263"/>
      <c r="YW651" s="263"/>
      <c r="YX651" s="263"/>
      <c r="YY651" s="263"/>
      <c r="YZ651" s="263"/>
      <c r="ZA651" s="263"/>
      <c r="ZB651" s="263"/>
      <c r="ZC651" s="263"/>
      <c r="ZD651" s="263"/>
      <c r="ZE651" s="263"/>
      <c r="ZF651" s="263"/>
      <c r="ZG651" s="263"/>
      <c r="ZH651" s="263"/>
      <c r="ZI651" s="263"/>
      <c r="ZJ651" s="263"/>
      <c r="ZK651" s="263"/>
      <c r="ZL651" s="263"/>
      <c r="ZM651" s="263"/>
      <c r="ZN651" s="263"/>
      <c r="ZO651" s="263"/>
      <c r="ZP651" s="263"/>
      <c r="ZQ651" s="263"/>
      <c r="ZR651" s="263"/>
      <c r="ZS651" s="263"/>
      <c r="ZT651" s="263"/>
      <c r="ZU651" s="263"/>
      <c r="ZV651" s="263"/>
      <c r="ZW651" s="263"/>
      <c r="ZX651" s="263"/>
      <c r="ZY651" s="263"/>
      <c r="ZZ651" s="263"/>
      <c r="AAA651" s="263"/>
      <c r="AAB651" s="263"/>
      <c r="AAC651" s="263"/>
      <c r="AAD651" s="263"/>
      <c r="AAE651" s="263"/>
      <c r="AAF651" s="263"/>
      <c r="AAG651" s="263"/>
      <c r="AAH651" s="263"/>
      <c r="AAI651" s="263"/>
      <c r="AAJ651" s="263"/>
      <c r="AAK651" s="263"/>
      <c r="AAL651" s="263"/>
      <c r="AAM651" s="263"/>
      <c r="AAN651" s="263"/>
      <c r="AAO651" s="263"/>
      <c r="AAP651" s="263"/>
      <c r="AAQ651" s="263"/>
      <c r="AAR651" s="263"/>
      <c r="AAS651" s="263"/>
      <c r="AAT651" s="263"/>
      <c r="AAU651" s="263"/>
      <c r="AAV651" s="263"/>
      <c r="AAW651" s="263"/>
      <c r="AAX651" s="263"/>
      <c r="AAY651" s="263"/>
      <c r="AAZ651" s="263"/>
      <c r="ABA651" s="263"/>
      <c r="ABB651" s="263"/>
      <c r="ABC651" s="263"/>
      <c r="ABD651" s="263"/>
      <c r="ABE651" s="263"/>
      <c r="ABF651" s="263"/>
      <c r="ABG651" s="263"/>
      <c r="ABH651" s="263"/>
      <c r="ABI651" s="263"/>
      <c r="ABJ651" s="263"/>
      <c r="ABK651" s="263"/>
      <c r="ABL651" s="263"/>
      <c r="ABM651" s="263"/>
      <c r="ABN651" s="263"/>
      <c r="ABO651" s="263"/>
      <c r="ABP651" s="263"/>
      <c r="ABQ651" s="263"/>
      <c r="ABR651" s="263"/>
      <c r="ABS651" s="263"/>
      <c r="ABT651" s="263"/>
      <c r="ABU651" s="263"/>
      <c r="ABV651" s="263"/>
      <c r="ABW651" s="263"/>
      <c r="ABX651" s="263"/>
      <c r="ABY651" s="263"/>
      <c r="ABZ651" s="263"/>
      <c r="ACA651" s="263"/>
      <c r="ACB651" s="263"/>
      <c r="ACC651" s="263"/>
      <c r="ACD651" s="263"/>
      <c r="ACE651" s="263"/>
      <c r="ACF651" s="263"/>
      <c r="ACG651" s="263"/>
      <c r="ACH651" s="263"/>
      <c r="ACI651" s="263"/>
      <c r="ACJ651" s="263"/>
      <c r="ACK651" s="263"/>
      <c r="ACL651" s="263"/>
      <c r="ACM651" s="263"/>
      <c r="ACN651" s="263"/>
      <c r="ACO651" s="263"/>
      <c r="ACP651" s="263"/>
      <c r="ACQ651" s="263"/>
      <c r="ACR651" s="263"/>
      <c r="ACS651" s="263"/>
      <c r="ACT651" s="263"/>
      <c r="ACU651" s="263"/>
      <c r="ACV651" s="263"/>
      <c r="ACW651" s="263"/>
      <c r="ACX651" s="263"/>
      <c r="ACY651" s="263"/>
      <c r="ACZ651" s="263"/>
      <c r="ADA651" s="263"/>
      <c r="ADB651" s="263"/>
      <c r="ADC651" s="263"/>
      <c r="ADD651" s="263"/>
      <c r="ADE651" s="263"/>
      <c r="ADF651" s="263"/>
      <c r="ADG651" s="263"/>
      <c r="ADH651" s="263"/>
      <c r="ADI651" s="263"/>
      <c r="ADJ651" s="263"/>
      <c r="ADK651" s="263"/>
      <c r="ADL651" s="263"/>
      <c r="ADM651" s="263"/>
      <c r="ADN651" s="263"/>
      <c r="ADO651" s="263"/>
      <c r="ADP651" s="263"/>
      <c r="ADQ651" s="263"/>
      <c r="ADR651" s="263"/>
      <c r="ADS651" s="263"/>
      <c r="ADT651" s="263"/>
      <c r="ADU651" s="263"/>
      <c r="ADV651" s="263"/>
      <c r="ADW651" s="263"/>
      <c r="ADX651" s="263"/>
      <c r="ADY651" s="263"/>
      <c r="ADZ651" s="263"/>
      <c r="AEA651" s="263"/>
      <c r="AEB651" s="263"/>
      <c r="AEC651" s="263"/>
      <c r="AED651" s="263"/>
      <c r="AEE651" s="263"/>
      <c r="AEF651" s="263"/>
      <c r="AEG651" s="263"/>
      <c r="AEH651" s="263"/>
      <c r="AEI651" s="263"/>
      <c r="AEJ651" s="263"/>
      <c r="AEK651" s="263"/>
      <c r="AEL651" s="263"/>
      <c r="AEM651" s="263"/>
      <c r="AEN651" s="263"/>
      <c r="AEO651" s="263"/>
      <c r="AEP651" s="263"/>
      <c r="AEQ651" s="263"/>
      <c r="AER651" s="263"/>
      <c r="AES651" s="263"/>
      <c r="AET651" s="263"/>
      <c r="AEU651" s="263"/>
      <c r="AEV651" s="263"/>
      <c r="AEW651" s="263"/>
      <c r="AEX651" s="263"/>
      <c r="AEY651" s="263"/>
      <c r="AEZ651" s="263"/>
      <c r="AFA651" s="263"/>
      <c r="AFB651" s="263"/>
      <c r="AFC651" s="263"/>
      <c r="AFD651" s="263"/>
      <c r="AFE651" s="263"/>
      <c r="AFF651" s="263"/>
      <c r="AFG651" s="263"/>
      <c r="AFH651" s="263"/>
      <c r="AFI651" s="263"/>
      <c r="AFJ651" s="263"/>
      <c r="AFK651" s="263"/>
      <c r="AFL651" s="263"/>
      <c r="AFM651" s="263"/>
      <c r="AFN651" s="263"/>
      <c r="AFO651" s="263"/>
      <c r="AFP651" s="263"/>
      <c r="AFQ651" s="263"/>
      <c r="AFR651" s="263"/>
      <c r="AFS651" s="263"/>
      <c r="AFT651" s="263"/>
      <c r="AFU651" s="263"/>
      <c r="AFV651" s="263"/>
      <c r="AFW651" s="263"/>
      <c r="AFX651" s="263"/>
      <c r="AFY651" s="263"/>
      <c r="AFZ651" s="263"/>
      <c r="AGA651" s="263"/>
      <c r="AGB651" s="263"/>
      <c r="AGC651" s="263"/>
      <c r="AGD651" s="263"/>
      <c r="AGE651" s="263"/>
      <c r="AGF651" s="263"/>
      <c r="AGG651" s="263"/>
      <c r="AGH651" s="263"/>
      <c r="AGI651" s="263"/>
      <c r="AGJ651" s="263"/>
      <c r="AGK651" s="263"/>
      <c r="AGL651" s="263"/>
      <c r="AGM651" s="263"/>
      <c r="AGN651" s="263"/>
      <c r="AGO651" s="263"/>
      <c r="AGP651" s="263"/>
      <c r="AGQ651" s="263"/>
      <c r="AGR651" s="263"/>
      <c r="AGS651" s="263"/>
      <c r="AGT651" s="263"/>
      <c r="AGU651" s="263"/>
      <c r="AGV651" s="263"/>
      <c r="AGW651" s="263"/>
      <c r="AGX651" s="263"/>
      <c r="AGY651" s="263"/>
      <c r="AGZ651" s="263"/>
      <c r="AHA651" s="263"/>
      <c r="AHB651" s="263"/>
      <c r="AHC651" s="263"/>
      <c r="AHD651" s="263"/>
      <c r="AHE651" s="263"/>
      <c r="AHF651" s="263"/>
      <c r="AHG651" s="263"/>
      <c r="AHH651" s="263"/>
      <c r="AHI651" s="263"/>
      <c r="AHJ651" s="263"/>
      <c r="AHK651" s="263"/>
      <c r="AHL651" s="263"/>
      <c r="AHM651" s="263"/>
      <c r="AHN651" s="263"/>
      <c r="AHO651" s="263"/>
      <c r="AHP651" s="263"/>
      <c r="AHQ651" s="263"/>
      <c r="AHR651" s="263"/>
      <c r="AHS651" s="263"/>
      <c r="AHT651" s="263"/>
      <c r="AHU651" s="263"/>
      <c r="AHV651" s="263"/>
      <c r="AHW651" s="263"/>
      <c r="AHX651" s="263"/>
      <c r="AHY651" s="263"/>
      <c r="AHZ651" s="263"/>
      <c r="AIA651" s="263"/>
      <c r="AIB651" s="263"/>
      <c r="AIC651" s="263"/>
      <c r="AID651" s="263"/>
      <c r="AIE651" s="263"/>
      <c r="AIF651" s="263"/>
      <c r="AIG651" s="263"/>
      <c r="AIH651" s="263"/>
      <c r="AII651" s="263"/>
      <c r="AIJ651" s="263"/>
      <c r="AIK651" s="263"/>
      <c r="AIL651" s="263"/>
      <c r="AIM651" s="263"/>
      <c r="AIN651" s="263"/>
      <c r="AIO651" s="263"/>
      <c r="AIP651" s="263"/>
      <c r="AIQ651" s="263"/>
      <c r="AIR651" s="263"/>
      <c r="AIS651" s="263"/>
      <c r="AIT651" s="263"/>
      <c r="AIU651" s="263"/>
      <c r="AIV651" s="263"/>
      <c r="AIW651" s="263"/>
      <c r="AIX651" s="263"/>
      <c r="AIY651" s="263"/>
      <c r="AIZ651" s="263"/>
      <c r="AJA651" s="263"/>
      <c r="AJB651" s="263"/>
      <c r="AJC651" s="263"/>
      <c r="AJD651" s="263"/>
      <c r="AJE651" s="263"/>
      <c r="AJF651" s="263"/>
      <c r="AJG651" s="263"/>
      <c r="AJH651" s="263"/>
      <c r="AJI651" s="263"/>
      <c r="AJJ651" s="263"/>
      <c r="AJK651" s="263"/>
      <c r="AJL651" s="263"/>
      <c r="AJM651" s="263"/>
      <c r="AJN651" s="263"/>
      <c r="AJO651" s="263"/>
      <c r="AJP651" s="263"/>
      <c r="AJQ651" s="263"/>
      <c r="AJR651" s="263"/>
      <c r="AJS651" s="263"/>
      <c r="AJT651" s="263"/>
      <c r="AJU651" s="263"/>
      <c r="AJV651" s="263"/>
      <c r="AJW651" s="263"/>
      <c r="AJX651" s="263"/>
      <c r="AJY651" s="263"/>
      <c r="AJZ651" s="263"/>
      <c r="AKA651" s="263"/>
      <c r="AKB651" s="263"/>
      <c r="AKC651" s="263"/>
      <c r="AKD651" s="263"/>
      <c r="AKE651" s="263"/>
      <c r="AKF651" s="263"/>
      <c r="AKG651" s="263"/>
      <c r="AKH651" s="263"/>
      <c r="AKI651" s="263"/>
      <c r="AKJ651" s="263"/>
      <c r="AKK651" s="263"/>
      <c r="AKL651" s="263"/>
      <c r="AKM651" s="263"/>
      <c r="AKN651" s="263"/>
      <c r="AKO651" s="263"/>
      <c r="AKP651" s="263"/>
      <c r="AKQ651" s="263"/>
      <c r="AKR651" s="263"/>
      <c r="AKS651" s="263"/>
      <c r="AKT651" s="263"/>
      <c r="AKU651" s="263"/>
      <c r="AKV651" s="263"/>
      <c r="AKW651" s="263"/>
      <c r="AKX651" s="263"/>
      <c r="AKY651" s="263"/>
      <c r="AKZ651" s="263"/>
      <c r="ALA651" s="263"/>
      <c r="ALB651" s="263"/>
      <c r="ALC651" s="263"/>
      <c r="ALD651" s="263"/>
      <c r="ALE651" s="263"/>
      <c r="ALF651" s="263"/>
      <c r="ALG651" s="263"/>
      <c r="ALH651" s="263"/>
      <c r="ALI651" s="263"/>
      <c r="ALJ651" s="263"/>
      <c r="ALK651" s="263"/>
      <c r="ALL651" s="263"/>
      <c r="ALM651" s="263"/>
      <c r="ALN651" s="263"/>
      <c r="ALO651" s="263"/>
      <c r="ALP651" s="263"/>
      <c r="ALQ651" s="263"/>
      <c r="ALR651" s="263"/>
      <c r="ALS651" s="263"/>
      <c r="ALT651" s="263"/>
      <c r="ALU651" s="263"/>
      <c r="ALV651" s="263"/>
      <c r="ALW651" s="263"/>
      <c r="ALX651" s="263"/>
      <c r="ALY651" s="263"/>
      <c r="ALZ651" s="263"/>
      <c r="AMA651" s="263"/>
      <c r="AMB651" s="263"/>
      <c r="AMC651" s="263"/>
      <c r="AMD651" s="263"/>
      <c r="AME651" s="263"/>
      <c r="AMF651" s="263"/>
      <c r="AMG651" s="263"/>
      <c r="AMH651" s="263"/>
      <c r="AMI651" s="263"/>
      <c r="AMJ651" s="263"/>
      <c r="AMK651" s="263"/>
      <c r="AML651" s="263"/>
      <c r="AMM651" s="263"/>
      <c r="AMN651" s="263"/>
      <c r="AMO651" s="263"/>
      <c r="AMP651" s="263"/>
      <c r="AMQ651" s="263"/>
      <c r="AMR651" s="263"/>
      <c r="AMS651" s="263"/>
      <c r="AMT651" s="263"/>
      <c r="AMU651" s="263"/>
      <c r="AMV651" s="263"/>
      <c r="AMW651" s="263"/>
      <c r="AMX651" s="263"/>
      <c r="AMY651" s="263"/>
      <c r="AMZ651" s="263"/>
      <c r="ANA651" s="263"/>
      <c r="ANB651" s="263"/>
      <c r="ANC651" s="263"/>
      <c r="AND651" s="263"/>
      <c r="ANE651" s="263"/>
      <c r="ANF651" s="263"/>
      <c r="ANG651" s="263"/>
      <c r="ANH651" s="263"/>
      <c r="ANI651" s="263"/>
      <c r="ANJ651" s="263"/>
      <c r="ANK651" s="263"/>
      <c r="ANL651" s="263"/>
      <c r="ANM651" s="263"/>
      <c r="ANN651" s="263"/>
      <c r="ANO651" s="263"/>
      <c r="ANP651" s="263"/>
      <c r="ANQ651" s="263"/>
      <c r="ANR651" s="263"/>
      <c r="ANS651" s="263"/>
      <c r="ANT651" s="263"/>
      <c r="ANU651" s="263"/>
      <c r="ANV651" s="263"/>
      <c r="ANW651" s="263"/>
      <c r="ANX651" s="263"/>
      <c r="ANY651" s="263"/>
      <c r="ANZ651" s="263"/>
      <c r="AOA651" s="263"/>
      <c r="AOB651" s="263"/>
      <c r="AOC651" s="263"/>
      <c r="AOD651" s="263"/>
      <c r="AOE651" s="263"/>
      <c r="AOF651" s="263"/>
      <c r="AOG651" s="263"/>
      <c r="AOH651" s="263"/>
      <c r="AOI651" s="263"/>
      <c r="AOJ651" s="263"/>
      <c r="AOK651" s="263"/>
      <c r="AOL651" s="263"/>
      <c r="AOM651" s="263"/>
      <c r="AON651" s="263"/>
      <c r="AOO651" s="263"/>
      <c r="AOP651" s="263"/>
      <c r="AOQ651" s="263"/>
      <c r="AOR651" s="263"/>
      <c r="AOS651" s="263"/>
      <c r="AOT651" s="263"/>
      <c r="AOU651" s="263"/>
    </row>
    <row r="652" spans="1:1087" s="264" customFormat="1">
      <c r="A652" s="332"/>
      <c r="B652" s="328"/>
      <c r="C652" s="292"/>
      <c r="D652" s="292"/>
      <c r="E652" s="292"/>
      <c r="F652" s="333"/>
      <c r="G652" s="334"/>
      <c r="H652" s="334"/>
      <c r="I652" s="335"/>
      <c r="J652" s="292"/>
      <c r="K652" s="336"/>
      <c r="L652" s="292"/>
      <c r="N652" s="263"/>
      <c r="O652" s="263"/>
      <c r="P652" s="263"/>
      <c r="Q652" s="263"/>
      <c r="R652" s="263"/>
      <c r="S652" s="263"/>
      <c r="T652" s="263"/>
      <c r="U652" s="263"/>
      <c r="V652" s="263"/>
      <c r="W652" s="263"/>
      <c r="X652" s="263"/>
      <c r="Y652" s="263"/>
      <c r="Z652" s="263"/>
      <c r="AA652" s="263"/>
      <c r="AB652" s="263"/>
      <c r="AC652" s="263"/>
      <c r="AD652" s="263"/>
      <c r="AE652" s="263"/>
      <c r="AF652" s="263"/>
      <c r="AG652" s="263"/>
      <c r="AH652" s="263"/>
      <c r="AI652" s="263"/>
      <c r="AJ652" s="263"/>
      <c r="AK652" s="263"/>
      <c r="AL652" s="263"/>
      <c r="AM652" s="263"/>
      <c r="AN652" s="263"/>
      <c r="AO652" s="263"/>
      <c r="AP652" s="263"/>
      <c r="AQ652" s="263"/>
      <c r="AR652" s="263"/>
      <c r="AS652" s="263"/>
      <c r="AT652" s="263"/>
      <c r="AU652" s="263"/>
      <c r="AV652" s="263"/>
      <c r="AW652" s="263"/>
      <c r="AX652" s="263"/>
      <c r="AY652" s="263"/>
      <c r="AZ652" s="263"/>
      <c r="BA652" s="263"/>
      <c r="BB652" s="263"/>
      <c r="BC652" s="263"/>
      <c r="BD652" s="263"/>
      <c r="BE652" s="263"/>
      <c r="BF652" s="263"/>
      <c r="BG652" s="263"/>
      <c r="BH652" s="263"/>
      <c r="BI652" s="263"/>
      <c r="BJ652" s="263"/>
      <c r="BK652" s="263"/>
      <c r="BL652" s="263"/>
      <c r="BM652" s="263"/>
      <c r="BN652" s="263"/>
      <c r="BO652" s="263"/>
      <c r="BP652" s="263"/>
      <c r="BQ652" s="263"/>
      <c r="BR652" s="263"/>
      <c r="BS652" s="263"/>
      <c r="BT652" s="263"/>
      <c r="BU652" s="263"/>
      <c r="BV652" s="263"/>
      <c r="BW652" s="263"/>
      <c r="BX652" s="263"/>
      <c r="BY652" s="263"/>
      <c r="BZ652" s="263"/>
      <c r="CA652" s="263"/>
      <c r="CB652" s="263"/>
      <c r="CC652" s="263"/>
      <c r="CD652" s="263"/>
      <c r="CE652" s="263"/>
      <c r="CF652" s="263"/>
      <c r="CG652" s="263"/>
      <c r="CH652" s="263"/>
      <c r="CI652" s="263"/>
      <c r="CJ652" s="263"/>
      <c r="CK652" s="263"/>
      <c r="CL652" s="263"/>
      <c r="CM652" s="263"/>
      <c r="CN652" s="263"/>
      <c r="CO652" s="263"/>
      <c r="CP652" s="263"/>
      <c r="CQ652" s="263"/>
      <c r="CR652" s="263"/>
      <c r="CS652" s="263"/>
      <c r="CT652" s="263"/>
      <c r="CU652" s="263"/>
      <c r="CV652" s="263"/>
      <c r="CW652" s="263"/>
      <c r="CX652" s="263"/>
      <c r="CY652" s="263"/>
      <c r="CZ652" s="263"/>
      <c r="DA652" s="263"/>
      <c r="DB652" s="263"/>
      <c r="DC652" s="263"/>
      <c r="DD652" s="263"/>
      <c r="DE652" s="263"/>
      <c r="DF652" s="263"/>
      <c r="DG652" s="263"/>
      <c r="DH652" s="263"/>
      <c r="DI652" s="263"/>
      <c r="DJ652" s="263"/>
      <c r="DK652" s="263"/>
      <c r="DL652" s="263"/>
      <c r="DM652" s="263"/>
      <c r="DN652" s="263"/>
      <c r="DO652" s="263"/>
      <c r="DP652" s="263"/>
      <c r="DQ652" s="263"/>
      <c r="DR652" s="263"/>
      <c r="DS652" s="263"/>
      <c r="DT652" s="263"/>
      <c r="DU652" s="263"/>
      <c r="DV652" s="263"/>
      <c r="DW652" s="263"/>
      <c r="DX652" s="263"/>
      <c r="DY652" s="263"/>
      <c r="DZ652" s="263"/>
      <c r="EA652" s="263"/>
      <c r="EB652" s="263"/>
      <c r="EC652" s="263"/>
      <c r="ED652" s="263"/>
      <c r="EE652" s="263"/>
      <c r="EF652" s="263"/>
      <c r="EG652" s="263"/>
      <c r="EH652" s="263"/>
      <c r="EI652" s="263"/>
      <c r="EJ652" s="263"/>
      <c r="EK652" s="263"/>
      <c r="EL652" s="263"/>
      <c r="EM652" s="263"/>
      <c r="EN652" s="263"/>
      <c r="EO652" s="263"/>
      <c r="EP652" s="263"/>
      <c r="EQ652" s="263"/>
      <c r="ER652" s="263"/>
      <c r="ES652" s="263"/>
      <c r="ET652" s="263"/>
      <c r="EU652" s="263"/>
      <c r="EV652" s="263"/>
      <c r="EW652" s="263"/>
      <c r="EX652" s="263"/>
      <c r="EY652" s="263"/>
      <c r="EZ652" s="263"/>
      <c r="FA652" s="263"/>
      <c r="FB652" s="263"/>
      <c r="FC652" s="263"/>
      <c r="FD652" s="263"/>
      <c r="FE652" s="263"/>
      <c r="FF652" s="263"/>
      <c r="FG652" s="263"/>
      <c r="FH652" s="263"/>
      <c r="FI652" s="263"/>
      <c r="FJ652" s="263"/>
      <c r="FK652" s="263"/>
      <c r="FL652" s="263"/>
      <c r="FM652" s="263"/>
      <c r="FN652" s="263"/>
      <c r="FO652" s="263"/>
      <c r="FP652" s="263"/>
      <c r="FQ652" s="263"/>
      <c r="FR652" s="263"/>
      <c r="FS652" s="263"/>
      <c r="FT652" s="263"/>
      <c r="FU652" s="263"/>
      <c r="FV652" s="263"/>
      <c r="FW652" s="263"/>
      <c r="FX652" s="263"/>
      <c r="FY652" s="263"/>
      <c r="FZ652" s="263"/>
      <c r="GA652" s="263"/>
      <c r="GB652" s="263"/>
      <c r="GC652" s="263"/>
      <c r="GD652" s="263"/>
      <c r="GE652" s="263"/>
      <c r="GF652" s="263"/>
      <c r="GG652" s="263"/>
      <c r="GH652" s="263"/>
      <c r="GI652" s="263"/>
      <c r="GJ652" s="263"/>
      <c r="GK652" s="263"/>
      <c r="GL652" s="263"/>
      <c r="GM652" s="263"/>
      <c r="GN652" s="263"/>
      <c r="GO652" s="263"/>
      <c r="GP652" s="263"/>
      <c r="GQ652" s="263"/>
      <c r="GR652" s="263"/>
      <c r="GS652" s="263"/>
      <c r="GT652" s="263"/>
      <c r="GU652" s="263"/>
      <c r="GV652" s="263"/>
      <c r="GW652" s="263"/>
      <c r="GX652" s="263"/>
      <c r="GY652" s="263"/>
      <c r="GZ652" s="263"/>
      <c r="HA652" s="263"/>
      <c r="HB652" s="263"/>
      <c r="HC652" s="263"/>
      <c r="HD652" s="263"/>
      <c r="HE652" s="263"/>
      <c r="HF652" s="263"/>
      <c r="HG652" s="263"/>
      <c r="HH652" s="263"/>
      <c r="HI652" s="263"/>
      <c r="HJ652" s="263"/>
      <c r="HK652" s="263"/>
      <c r="HL652" s="263"/>
      <c r="HM652" s="263"/>
      <c r="HN652" s="263"/>
      <c r="HO652" s="263"/>
      <c r="HP652" s="263"/>
      <c r="HQ652" s="263"/>
      <c r="HR652" s="263"/>
      <c r="HS652" s="263"/>
      <c r="HT652" s="263"/>
      <c r="HU652" s="263"/>
      <c r="HV652" s="263"/>
      <c r="HW652" s="263"/>
      <c r="HX652" s="263"/>
      <c r="HY652" s="263"/>
      <c r="HZ652" s="263"/>
      <c r="IA652" s="263"/>
      <c r="IB652" s="263"/>
      <c r="IC652" s="263"/>
      <c r="ID652" s="263"/>
      <c r="IE652" s="263"/>
      <c r="IF652" s="263"/>
      <c r="IG652" s="263"/>
      <c r="IH652" s="263"/>
      <c r="II652" s="263"/>
      <c r="IJ652" s="263"/>
      <c r="IK652" s="263"/>
      <c r="IL652" s="263"/>
      <c r="IM652" s="263"/>
      <c r="IN652" s="263"/>
      <c r="IO652" s="263"/>
      <c r="IP652" s="263"/>
      <c r="IQ652" s="263"/>
      <c r="IR652" s="263"/>
      <c r="IS652" s="263"/>
      <c r="IT652" s="263"/>
      <c r="IU652" s="263"/>
      <c r="IV652" s="263"/>
      <c r="IW652" s="263"/>
      <c r="IX652" s="263"/>
      <c r="IY652" s="263"/>
      <c r="IZ652" s="263"/>
      <c r="JA652" s="263"/>
      <c r="JB652" s="263"/>
      <c r="JC652" s="263"/>
      <c r="JD652" s="263"/>
      <c r="JE652" s="263"/>
      <c r="JF652" s="263"/>
      <c r="JG652" s="263"/>
      <c r="JH652" s="263"/>
      <c r="JI652" s="263"/>
      <c r="JJ652" s="263"/>
      <c r="JK652" s="263"/>
      <c r="JL652" s="263"/>
      <c r="JM652" s="263"/>
      <c r="JN652" s="263"/>
      <c r="JO652" s="263"/>
      <c r="JP652" s="263"/>
      <c r="JQ652" s="263"/>
      <c r="JR652" s="263"/>
      <c r="JS652" s="263"/>
      <c r="JT652" s="263"/>
      <c r="JU652" s="263"/>
      <c r="JV652" s="263"/>
      <c r="JW652" s="263"/>
      <c r="JX652" s="263"/>
      <c r="JY652" s="263"/>
      <c r="JZ652" s="263"/>
      <c r="KA652" s="263"/>
      <c r="KB652" s="263"/>
      <c r="KC652" s="263"/>
      <c r="KD652" s="263"/>
      <c r="KE652" s="263"/>
      <c r="KF652" s="263"/>
      <c r="KG652" s="263"/>
      <c r="KH652" s="263"/>
      <c r="KI652" s="263"/>
      <c r="KJ652" s="263"/>
      <c r="KK652" s="263"/>
      <c r="KL652" s="263"/>
      <c r="KM652" s="263"/>
      <c r="KN652" s="263"/>
      <c r="KO652" s="263"/>
      <c r="KP652" s="263"/>
      <c r="KQ652" s="263"/>
      <c r="KR652" s="263"/>
      <c r="KS652" s="263"/>
      <c r="KT652" s="263"/>
      <c r="KU652" s="263"/>
      <c r="KV652" s="263"/>
      <c r="KW652" s="263"/>
      <c r="KX652" s="263"/>
      <c r="KY652" s="263"/>
      <c r="KZ652" s="263"/>
      <c r="LA652" s="263"/>
      <c r="LB652" s="263"/>
      <c r="LC652" s="263"/>
      <c r="LD652" s="263"/>
      <c r="LE652" s="263"/>
      <c r="LF652" s="263"/>
      <c r="LG652" s="263"/>
      <c r="LH652" s="263"/>
      <c r="LI652" s="263"/>
      <c r="LJ652" s="263"/>
      <c r="LK652" s="263"/>
      <c r="LL652" s="263"/>
      <c r="LM652" s="263"/>
      <c r="LN652" s="263"/>
      <c r="LO652" s="263"/>
      <c r="LP652" s="263"/>
      <c r="LQ652" s="263"/>
      <c r="LR652" s="263"/>
      <c r="LS652" s="263"/>
      <c r="LT652" s="263"/>
      <c r="LU652" s="263"/>
      <c r="LV652" s="263"/>
      <c r="LW652" s="263"/>
      <c r="LX652" s="263"/>
      <c r="LY652" s="263"/>
      <c r="LZ652" s="263"/>
      <c r="MA652" s="263"/>
      <c r="MB652" s="263"/>
      <c r="MC652" s="263"/>
      <c r="MD652" s="263"/>
      <c r="ME652" s="263"/>
      <c r="MF652" s="263"/>
      <c r="MG652" s="263"/>
      <c r="MH652" s="263"/>
      <c r="MI652" s="263"/>
      <c r="MJ652" s="263"/>
      <c r="MK652" s="263"/>
      <c r="ML652" s="263"/>
      <c r="MM652" s="263"/>
      <c r="MN652" s="263"/>
      <c r="MO652" s="263"/>
      <c r="MP652" s="263"/>
      <c r="MQ652" s="263"/>
      <c r="MR652" s="263"/>
      <c r="MS652" s="263"/>
      <c r="MT652" s="263"/>
      <c r="MU652" s="263"/>
      <c r="MV652" s="263"/>
      <c r="MW652" s="263"/>
      <c r="MX652" s="263"/>
      <c r="MY652" s="263"/>
      <c r="MZ652" s="263"/>
      <c r="NA652" s="263"/>
      <c r="NB652" s="263"/>
      <c r="NC652" s="263"/>
      <c r="ND652" s="263"/>
      <c r="NE652" s="263"/>
      <c r="NF652" s="263"/>
      <c r="NG652" s="263"/>
      <c r="NH652" s="263"/>
      <c r="NI652" s="263"/>
      <c r="NJ652" s="263"/>
      <c r="NK652" s="263"/>
      <c r="NL652" s="263"/>
      <c r="NM652" s="263"/>
      <c r="NN652" s="263"/>
      <c r="NO652" s="263"/>
      <c r="NP652" s="263"/>
      <c r="NQ652" s="263"/>
      <c r="NR652" s="263"/>
      <c r="NS652" s="263"/>
      <c r="NT652" s="263"/>
      <c r="NU652" s="263"/>
      <c r="NV652" s="263"/>
      <c r="NW652" s="263"/>
      <c r="NX652" s="263"/>
      <c r="NY652" s="263"/>
      <c r="NZ652" s="263"/>
      <c r="OA652" s="263"/>
      <c r="OB652" s="263"/>
      <c r="OC652" s="263"/>
      <c r="OD652" s="263"/>
      <c r="OE652" s="263"/>
      <c r="OF652" s="263"/>
      <c r="OG652" s="263"/>
      <c r="OH652" s="263"/>
      <c r="OI652" s="263"/>
      <c r="OJ652" s="263"/>
      <c r="OK652" s="263"/>
      <c r="OL652" s="263"/>
      <c r="OM652" s="263"/>
      <c r="ON652" s="263"/>
      <c r="OO652" s="263"/>
      <c r="OP652" s="263"/>
      <c r="OQ652" s="263"/>
      <c r="OR652" s="263"/>
      <c r="OS652" s="263"/>
      <c r="OT652" s="263"/>
      <c r="OU652" s="263"/>
      <c r="OV652" s="263"/>
      <c r="OW652" s="263"/>
      <c r="OX652" s="263"/>
      <c r="OY652" s="263"/>
      <c r="OZ652" s="263"/>
      <c r="PA652" s="263"/>
      <c r="PB652" s="263"/>
      <c r="PC652" s="263"/>
      <c r="PD652" s="263"/>
      <c r="PE652" s="263"/>
      <c r="PF652" s="263"/>
      <c r="PG652" s="263"/>
      <c r="PH652" s="263"/>
      <c r="PI652" s="263"/>
      <c r="PJ652" s="263"/>
      <c r="PK652" s="263"/>
      <c r="PL652" s="263"/>
      <c r="PM652" s="263"/>
      <c r="PN652" s="263"/>
      <c r="PO652" s="263"/>
      <c r="PP652" s="263"/>
      <c r="PQ652" s="263"/>
      <c r="PR652" s="263"/>
      <c r="PS652" s="263"/>
      <c r="PT652" s="263"/>
      <c r="PU652" s="263"/>
      <c r="PV652" s="263"/>
      <c r="PW652" s="263"/>
      <c r="PX652" s="263"/>
      <c r="PY652" s="263"/>
      <c r="PZ652" s="263"/>
      <c r="QA652" s="263"/>
      <c r="QB652" s="263"/>
      <c r="QC652" s="263"/>
      <c r="QD652" s="263"/>
      <c r="QE652" s="263"/>
      <c r="QF652" s="263"/>
      <c r="QG652" s="263"/>
      <c r="QH652" s="263"/>
      <c r="QI652" s="263"/>
      <c r="QJ652" s="263"/>
      <c r="QK652" s="263"/>
      <c r="QL652" s="263"/>
      <c r="QM652" s="263"/>
      <c r="QN652" s="263"/>
      <c r="QO652" s="263"/>
      <c r="QP652" s="263"/>
      <c r="QQ652" s="263"/>
      <c r="QR652" s="263"/>
      <c r="QS652" s="263"/>
      <c r="QT652" s="263"/>
      <c r="QU652" s="263"/>
      <c r="QV652" s="263"/>
      <c r="QW652" s="263"/>
      <c r="QX652" s="263"/>
      <c r="QY652" s="263"/>
      <c r="QZ652" s="263"/>
      <c r="RA652" s="263"/>
      <c r="RB652" s="263"/>
      <c r="RC652" s="263"/>
      <c r="RD652" s="263"/>
      <c r="RE652" s="263"/>
      <c r="RF652" s="263"/>
      <c r="RG652" s="263"/>
      <c r="RH652" s="263"/>
      <c r="RI652" s="263"/>
      <c r="RJ652" s="263"/>
      <c r="RK652" s="263"/>
      <c r="RL652" s="263"/>
      <c r="RM652" s="263"/>
      <c r="RN652" s="263"/>
      <c r="RO652" s="263"/>
      <c r="RP652" s="263"/>
      <c r="RQ652" s="263"/>
      <c r="RR652" s="263"/>
      <c r="RS652" s="263"/>
      <c r="RT652" s="263"/>
      <c r="RU652" s="263"/>
      <c r="RV652" s="263"/>
      <c r="RW652" s="263"/>
      <c r="RX652" s="263"/>
      <c r="RY652" s="263"/>
      <c r="RZ652" s="263"/>
      <c r="SA652" s="263"/>
      <c r="SB652" s="263"/>
      <c r="SC652" s="263"/>
      <c r="SD652" s="263"/>
      <c r="SE652" s="263"/>
      <c r="SF652" s="263"/>
      <c r="SG652" s="263"/>
      <c r="SH652" s="263"/>
      <c r="SI652" s="263"/>
      <c r="SJ652" s="263"/>
      <c r="SK652" s="263"/>
      <c r="SL652" s="263"/>
      <c r="SM652" s="263"/>
      <c r="SN652" s="263"/>
      <c r="SO652" s="263"/>
      <c r="SP652" s="263"/>
      <c r="SQ652" s="263"/>
      <c r="SR652" s="263"/>
      <c r="SS652" s="263"/>
      <c r="ST652" s="263"/>
      <c r="SU652" s="263"/>
      <c r="SV652" s="263"/>
      <c r="SW652" s="263"/>
      <c r="SX652" s="263"/>
      <c r="SY652" s="263"/>
      <c r="SZ652" s="263"/>
      <c r="TA652" s="263"/>
      <c r="TB652" s="263"/>
      <c r="TC652" s="263"/>
      <c r="TD652" s="263"/>
      <c r="TE652" s="263"/>
      <c r="TF652" s="263"/>
      <c r="TG652" s="263"/>
      <c r="TH652" s="263"/>
      <c r="TI652" s="263"/>
      <c r="TJ652" s="263"/>
      <c r="TK652" s="263"/>
      <c r="TL652" s="263"/>
      <c r="TM652" s="263"/>
      <c r="TN652" s="263"/>
      <c r="TO652" s="263"/>
      <c r="TP652" s="263"/>
      <c r="TQ652" s="263"/>
      <c r="TR652" s="263"/>
      <c r="TS652" s="263"/>
      <c r="TT652" s="263"/>
      <c r="TU652" s="263"/>
      <c r="TV652" s="263"/>
      <c r="TW652" s="263"/>
      <c r="TX652" s="263"/>
      <c r="TY652" s="263"/>
      <c r="TZ652" s="263"/>
      <c r="UA652" s="263"/>
      <c r="UB652" s="263"/>
      <c r="UC652" s="263"/>
      <c r="UD652" s="263"/>
      <c r="UE652" s="263"/>
      <c r="UF652" s="263"/>
      <c r="UG652" s="263"/>
      <c r="UH652" s="263"/>
      <c r="UI652" s="263"/>
      <c r="UJ652" s="263"/>
      <c r="UK652" s="263"/>
      <c r="UL652" s="263"/>
      <c r="UM652" s="263"/>
      <c r="UN652" s="263"/>
      <c r="UO652" s="263"/>
      <c r="UP652" s="263"/>
      <c r="UQ652" s="263"/>
      <c r="UR652" s="263"/>
      <c r="US652" s="263"/>
      <c r="UT652" s="263"/>
      <c r="UU652" s="263"/>
      <c r="UV652" s="263"/>
      <c r="UW652" s="263"/>
      <c r="UX652" s="263"/>
      <c r="UY652" s="263"/>
      <c r="UZ652" s="263"/>
      <c r="VA652" s="263"/>
      <c r="VB652" s="263"/>
      <c r="VC652" s="263"/>
      <c r="VD652" s="263"/>
      <c r="VE652" s="263"/>
      <c r="VF652" s="263"/>
      <c r="VG652" s="263"/>
      <c r="VH652" s="263"/>
      <c r="VI652" s="263"/>
      <c r="VJ652" s="263"/>
      <c r="VK652" s="263"/>
      <c r="VL652" s="263"/>
      <c r="VM652" s="263"/>
      <c r="VN652" s="263"/>
      <c r="VO652" s="263"/>
      <c r="VP652" s="263"/>
      <c r="VQ652" s="263"/>
      <c r="VR652" s="263"/>
      <c r="VS652" s="263"/>
      <c r="VT652" s="263"/>
      <c r="VU652" s="263"/>
      <c r="VV652" s="263"/>
      <c r="VW652" s="263"/>
      <c r="VX652" s="263"/>
      <c r="VY652" s="263"/>
      <c r="VZ652" s="263"/>
      <c r="WA652" s="263"/>
      <c r="WB652" s="263"/>
      <c r="WC652" s="263"/>
      <c r="WD652" s="263"/>
      <c r="WE652" s="263"/>
      <c r="WF652" s="263"/>
      <c r="WG652" s="263"/>
      <c r="WH652" s="263"/>
      <c r="WI652" s="263"/>
      <c r="WJ652" s="263"/>
      <c r="WK652" s="263"/>
      <c r="WL652" s="263"/>
      <c r="WM652" s="263"/>
      <c r="WN652" s="263"/>
      <c r="WO652" s="263"/>
      <c r="WP652" s="263"/>
      <c r="WQ652" s="263"/>
      <c r="WR652" s="263"/>
      <c r="WS652" s="263"/>
      <c r="WT652" s="263"/>
      <c r="WU652" s="263"/>
      <c r="WV652" s="263"/>
      <c r="WW652" s="263"/>
      <c r="WX652" s="263"/>
      <c r="WY652" s="263"/>
      <c r="WZ652" s="263"/>
      <c r="XA652" s="263"/>
      <c r="XB652" s="263"/>
      <c r="XC652" s="263"/>
      <c r="XD652" s="263"/>
      <c r="XE652" s="263"/>
      <c r="XF652" s="263"/>
      <c r="XG652" s="263"/>
      <c r="XH652" s="263"/>
      <c r="XI652" s="263"/>
      <c r="XJ652" s="263"/>
      <c r="XK652" s="263"/>
      <c r="XL652" s="263"/>
      <c r="XM652" s="263"/>
      <c r="XN652" s="263"/>
      <c r="XO652" s="263"/>
      <c r="XP652" s="263"/>
      <c r="XQ652" s="263"/>
      <c r="XR652" s="263"/>
      <c r="XS652" s="263"/>
      <c r="XT652" s="263"/>
      <c r="XU652" s="263"/>
      <c r="XV652" s="263"/>
      <c r="XW652" s="263"/>
      <c r="XX652" s="263"/>
      <c r="XY652" s="263"/>
      <c r="XZ652" s="263"/>
      <c r="YA652" s="263"/>
      <c r="YB652" s="263"/>
      <c r="YC652" s="263"/>
      <c r="YD652" s="263"/>
      <c r="YE652" s="263"/>
      <c r="YF652" s="263"/>
      <c r="YG652" s="263"/>
      <c r="YH652" s="263"/>
      <c r="YI652" s="263"/>
      <c r="YJ652" s="263"/>
      <c r="YK652" s="263"/>
      <c r="YL652" s="263"/>
      <c r="YM652" s="263"/>
      <c r="YN652" s="263"/>
      <c r="YO652" s="263"/>
      <c r="YP652" s="263"/>
      <c r="YQ652" s="263"/>
      <c r="YR652" s="263"/>
      <c r="YS652" s="263"/>
      <c r="YT652" s="263"/>
      <c r="YU652" s="263"/>
      <c r="YV652" s="263"/>
      <c r="YW652" s="263"/>
      <c r="YX652" s="263"/>
      <c r="YY652" s="263"/>
      <c r="YZ652" s="263"/>
      <c r="ZA652" s="263"/>
      <c r="ZB652" s="263"/>
      <c r="ZC652" s="263"/>
      <c r="ZD652" s="263"/>
      <c r="ZE652" s="263"/>
      <c r="ZF652" s="263"/>
      <c r="ZG652" s="263"/>
      <c r="ZH652" s="263"/>
      <c r="ZI652" s="263"/>
      <c r="ZJ652" s="263"/>
      <c r="ZK652" s="263"/>
      <c r="ZL652" s="263"/>
      <c r="ZM652" s="263"/>
      <c r="ZN652" s="263"/>
      <c r="ZO652" s="263"/>
      <c r="ZP652" s="263"/>
      <c r="ZQ652" s="263"/>
      <c r="ZR652" s="263"/>
      <c r="ZS652" s="263"/>
      <c r="ZT652" s="263"/>
      <c r="ZU652" s="263"/>
      <c r="ZV652" s="263"/>
      <c r="ZW652" s="263"/>
      <c r="ZX652" s="263"/>
      <c r="ZY652" s="263"/>
      <c r="ZZ652" s="263"/>
      <c r="AAA652" s="263"/>
      <c r="AAB652" s="263"/>
      <c r="AAC652" s="263"/>
      <c r="AAD652" s="263"/>
      <c r="AAE652" s="263"/>
      <c r="AAF652" s="263"/>
      <c r="AAG652" s="263"/>
      <c r="AAH652" s="263"/>
      <c r="AAI652" s="263"/>
      <c r="AAJ652" s="263"/>
      <c r="AAK652" s="263"/>
      <c r="AAL652" s="263"/>
      <c r="AAM652" s="263"/>
      <c r="AAN652" s="263"/>
      <c r="AAO652" s="263"/>
      <c r="AAP652" s="263"/>
      <c r="AAQ652" s="263"/>
      <c r="AAR652" s="263"/>
      <c r="AAS652" s="263"/>
      <c r="AAT652" s="263"/>
      <c r="AAU652" s="263"/>
      <c r="AAV652" s="263"/>
      <c r="AAW652" s="263"/>
      <c r="AAX652" s="263"/>
      <c r="AAY652" s="263"/>
      <c r="AAZ652" s="263"/>
      <c r="ABA652" s="263"/>
      <c r="ABB652" s="263"/>
      <c r="ABC652" s="263"/>
      <c r="ABD652" s="263"/>
      <c r="ABE652" s="263"/>
      <c r="ABF652" s="263"/>
      <c r="ABG652" s="263"/>
      <c r="ABH652" s="263"/>
      <c r="ABI652" s="263"/>
      <c r="ABJ652" s="263"/>
      <c r="ABK652" s="263"/>
      <c r="ABL652" s="263"/>
      <c r="ABM652" s="263"/>
      <c r="ABN652" s="263"/>
      <c r="ABO652" s="263"/>
      <c r="ABP652" s="263"/>
      <c r="ABQ652" s="263"/>
      <c r="ABR652" s="263"/>
      <c r="ABS652" s="263"/>
      <c r="ABT652" s="263"/>
      <c r="ABU652" s="263"/>
      <c r="ABV652" s="263"/>
      <c r="ABW652" s="263"/>
      <c r="ABX652" s="263"/>
      <c r="ABY652" s="263"/>
      <c r="ABZ652" s="263"/>
      <c r="ACA652" s="263"/>
      <c r="ACB652" s="263"/>
      <c r="ACC652" s="263"/>
      <c r="ACD652" s="263"/>
      <c r="ACE652" s="263"/>
      <c r="ACF652" s="263"/>
      <c r="ACG652" s="263"/>
      <c r="ACH652" s="263"/>
      <c r="ACI652" s="263"/>
      <c r="ACJ652" s="263"/>
      <c r="ACK652" s="263"/>
      <c r="ACL652" s="263"/>
      <c r="ACM652" s="263"/>
      <c r="ACN652" s="263"/>
      <c r="ACO652" s="263"/>
      <c r="ACP652" s="263"/>
      <c r="ACQ652" s="263"/>
      <c r="ACR652" s="263"/>
      <c r="ACS652" s="263"/>
      <c r="ACT652" s="263"/>
      <c r="ACU652" s="263"/>
      <c r="ACV652" s="263"/>
      <c r="ACW652" s="263"/>
      <c r="ACX652" s="263"/>
      <c r="ACY652" s="263"/>
      <c r="ACZ652" s="263"/>
      <c r="ADA652" s="263"/>
      <c r="ADB652" s="263"/>
      <c r="ADC652" s="263"/>
      <c r="ADD652" s="263"/>
      <c r="ADE652" s="263"/>
      <c r="ADF652" s="263"/>
      <c r="ADG652" s="263"/>
      <c r="ADH652" s="263"/>
      <c r="ADI652" s="263"/>
      <c r="ADJ652" s="263"/>
      <c r="ADK652" s="263"/>
      <c r="ADL652" s="263"/>
      <c r="ADM652" s="263"/>
      <c r="ADN652" s="263"/>
      <c r="ADO652" s="263"/>
      <c r="ADP652" s="263"/>
      <c r="ADQ652" s="263"/>
      <c r="ADR652" s="263"/>
      <c r="ADS652" s="263"/>
      <c r="ADT652" s="263"/>
      <c r="ADU652" s="263"/>
      <c r="ADV652" s="263"/>
      <c r="ADW652" s="263"/>
      <c r="ADX652" s="263"/>
      <c r="ADY652" s="263"/>
      <c r="ADZ652" s="263"/>
      <c r="AEA652" s="263"/>
      <c r="AEB652" s="263"/>
      <c r="AEC652" s="263"/>
      <c r="AED652" s="263"/>
      <c r="AEE652" s="263"/>
      <c r="AEF652" s="263"/>
      <c r="AEG652" s="263"/>
      <c r="AEH652" s="263"/>
      <c r="AEI652" s="263"/>
      <c r="AEJ652" s="263"/>
      <c r="AEK652" s="263"/>
      <c r="AEL652" s="263"/>
      <c r="AEM652" s="263"/>
      <c r="AEN652" s="263"/>
      <c r="AEO652" s="263"/>
      <c r="AEP652" s="263"/>
      <c r="AEQ652" s="263"/>
      <c r="AER652" s="263"/>
      <c r="AES652" s="263"/>
      <c r="AET652" s="263"/>
      <c r="AEU652" s="263"/>
      <c r="AEV652" s="263"/>
      <c r="AEW652" s="263"/>
      <c r="AEX652" s="263"/>
      <c r="AEY652" s="263"/>
      <c r="AEZ652" s="263"/>
      <c r="AFA652" s="263"/>
      <c r="AFB652" s="263"/>
      <c r="AFC652" s="263"/>
      <c r="AFD652" s="263"/>
      <c r="AFE652" s="263"/>
      <c r="AFF652" s="263"/>
      <c r="AFG652" s="263"/>
      <c r="AFH652" s="263"/>
      <c r="AFI652" s="263"/>
      <c r="AFJ652" s="263"/>
      <c r="AFK652" s="263"/>
      <c r="AFL652" s="263"/>
      <c r="AFM652" s="263"/>
      <c r="AFN652" s="263"/>
      <c r="AFO652" s="263"/>
      <c r="AFP652" s="263"/>
      <c r="AFQ652" s="263"/>
      <c r="AFR652" s="263"/>
      <c r="AFS652" s="263"/>
      <c r="AFT652" s="263"/>
      <c r="AFU652" s="263"/>
      <c r="AFV652" s="263"/>
      <c r="AFW652" s="263"/>
      <c r="AFX652" s="263"/>
      <c r="AFY652" s="263"/>
      <c r="AFZ652" s="263"/>
      <c r="AGA652" s="263"/>
      <c r="AGB652" s="263"/>
      <c r="AGC652" s="263"/>
      <c r="AGD652" s="263"/>
      <c r="AGE652" s="263"/>
      <c r="AGF652" s="263"/>
      <c r="AGG652" s="263"/>
      <c r="AGH652" s="263"/>
      <c r="AGI652" s="263"/>
      <c r="AGJ652" s="263"/>
      <c r="AGK652" s="263"/>
      <c r="AGL652" s="263"/>
      <c r="AGM652" s="263"/>
      <c r="AGN652" s="263"/>
      <c r="AGO652" s="263"/>
      <c r="AGP652" s="263"/>
      <c r="AGQ652" s="263"/>
      <c r="AGR652" s="263"/>
      <c r="AGS652" s="263"/>
      <c r="AGT652" s="263"/>
      <c r="AGU652" s="263"/>
      <c r="AGV652" s="263"/>
      <c r="AGW652" s="263"/>
      <c r="AGX652" s="263"/>
      <c r="AGY652" s="263"/>
      <c r="AGZ652" s="263"/>
      <c r="AHA652" s="263"/>
      <c r="AHB652" s="263"/>
      <c r="AHC652" s="263"/>
      <c r="AHD652" s="263"/>
      <c r="AHE652" s="263"/>
      <c r="AHF652" s="263"/>
      <c r="AHG652" s="263"/>
      <c r="AHH652" s="263"/>
      <c r="AHI652" s="263"/>
      <c r="AHJ652" s="263"/>
      <c r="AHK652" s="263"/>
      <c r="AHL652" s="263"/>
      <c r="AHM652" s="263"/>
      <c r="AHN652" s="263"/>
      <c r="AHO652" s="263"/>
      <c r="AHP652" s="263"/>
      <c r="AHQ652" s="263"/>
      <c r="AHR652" s="263"/>
      <c r="AHS652" s="263"/>
      <c r="AHT652" s="263"/>
      <c r="AHU652" s="263"/>
      <c r="AHV652" s="263"/>
      <c r="AHW652" s="263"/>
      <c r="AHX652" s="263"/>
      <c r="AHY652" s="263"/>
      <c r="AHZ652" s="263"/>
      <c r="AIA652" s="263"/>
      <c r="AIB652" s="263"/>
      <c r="AIC652" s="263"/>
      <c r="AID652" s="263"/>
      <c r="AIE652" s="263"/>
      <c r="AIF652" s="263"/>
      <c r="AIG652" s="263"/>
      <c r="AIH652" s="263"/>
      <c r="AII652" s="263"/>
      <c r="AIJ652" s="263"/>
      <c r="AIK652" s="263"/>
      <c r="AIL652" s="263"/>
      <c r="AIM652" s="263"/>
      <c r="AIN652" s="263"/>
      <c r="AIO652" s="263"/>
      <c r="AIP652" s="263"/>
      <c r="AIQ652" s="263"/>
      <c r="AIR652" s="263"/>
      <c r="AIS652" s="263"/>
      <c r="AIT652" s="263"/>
      <c r="AIU652" s="263"/>
      <c r="AIV652" s="263"/>
      <c r="AIW652" s="263"/>
      <c r="AIX652" s="263"/>
      <c r="AIY652" s="263"/>
      <c r="AIZ652" s="263"/>
      <c r="AJA652" s="263"/>
      <c r="AJB652" s="263"/>
      <c r="AJC652" s="263"/>
      <c r="AJD652" s="263"/>
      <c r="AJE652" s="263"/>
      <c r="AJF652" s="263"/>
      <c r="AJG652" s="263"/>
      <c r="AJH652" s="263"/>
      <c r="AJI652" s="263"/>
      <c r="AJJ652" s="263"/>
      <c r="AJK652" s="263"/>
      <c r="AJL652" s="263"/>
      <c r="AJM652" s="263"/>
      <c r="AJN652" s="263"/>
      <c r="AJO652" s="263"/>
      <c r="AJP652" s="263"/>
      <c r="AJQ652" s="263"/>
      <c r="AJR652" s="263"/>
      <c r="AJS652" s="263"/>
      <c r="AJT652" s="263"/>
      <c r="AJU652" s="263"/>
      <c r="AJV652" s="263"/>
      <c r="AJW652" s="263"/>
      <c r="AJX652" s="263"/>
      <c r="AJY652" s="263"/>
      <c r="AJZ652" s="263"/>
      <c r="AKA652" s="263"/>
      <c r="AKB652" s="263"/>
      <c r="AKC652" s="263"/>
      <c r="AKD652" s="263"/>
      <c r="AKE652" s="263"/>
      <c r="AKF652" s="263"/>
      <c r="AKG652" s="263"/>
      <c r="AKH652" s="263"/>
      <c r="AKI652" s="263"/>
      <c r="AKJ652" s="263"/>
      <c r="AKK652" s="263"/>
      <c r="AKL652" s="263"/>
      <c r="AKM652" s="263"/>
      <c r="AKN652" s="263"/>
      <c r="AKO652" s="263"/>
      <c r="AKP652" s="263"/>
      <c r="AKQ652" s="263"/>
      <c r="AKR652" s="263"/>
      <c r="AKS652" s="263"/>
      <c r="AKT652" s="263"/>
      <c r="AKU652" s="263"/>
      <c r="AKV652" s="263"/>
      <c r="AKW652" s="263"/>
      <c r="AKX652" s="263"/>
      <c r="AKY652" s="263"/>
      <c r="AKZ652" s="263"/>
      <c r="ALA652" s="263"/>
      <c r="ALB652" s="263"/>
      <c r="ALC652" s="263"/>
      <c r="ALD652" s="263"/>
      <c r="ALE652" s="263"/>
      <c r="ALF652" s="263"/>
      <c r="ALG652" s="263"/>
      <c r="ALH652" s="263"/>
      <c r="ALI652" s="263"/>
      <c r="ALJ652" s="263"/>
      <c r="ALK652" s="263"/>
      <c r="ALL652" s="263"/>
      <c r="ALM652" s="263"/>
      <c r="ALN652" s="263"/>
      <c r="ALO652" s="263"/>
      <c r="ALP652" s="263"/>
      <c r="ALQ652" s="263"/>
      <c r="ALR652" s="263"/>
      <c r="ALS652" s="263"/>
      <c r="ALT652" s="263"/>
      <c r="ALU652" s="263"/>
      <c r="ALV652" s="263"/>
      <c r="ALW652" s="263"/>
      <c r="ALX652" s="263"/>
      <c r="ALY652" s="263"/>
      <c r="ALZ652" s="263"/>
      <c r="AMA652" s="263"/>
      <c r="AMB652" s="263"/>
      <c r="AMC652" s="263"/>
      <c r="AMD652" s="263"/>
      <c r="AME652" s="263"/>
      <c r="AMF652" s="263"/>
      <c r="AMG652" s="263"/>
      <c r="AMH652" s="263"/>
      <c r="AMI652" s="263"/>
      <c r="AMJ652" s="263"/>
      <c r="AMK652" s="263"/>
      <c r="AML652" s="263"/>
      <c r="AMM652" s="263"/>
      <c r="AMN652" s="263"/>
      <c r="AMO652" s="263"/>
      <c r="AMP652" s="263"/>
      <c r="AMQ652" s="263"/>
      <c r="AMR652" s="263"/>
      <c r="AMS652" s="263"/>
      <c r="AMT652" s="263"/>
      <c r="AMU652" s="263"/>
      <c r="AMV652" s="263"/>
      <c r="AMW652" s="263"/>
      <c r="AMX652" s="263"/>
      <c r="AMY652" s="263"/>
      <c r="AMZ652" s="263"/>
      <c r="ANA652" s="263"/>
      <c r="ANB652" s="263"/>
      <c r="ANC652" s="263"/>
      <c r="AND652" s="263"/>
      <c r="ANE652" s="263"/>
      <c r="ANF652" s="263"/>
      <c r="ANG652" s="263"/>
      <c r="ANH652" s="263"/>
      <c r="ANI652" s="263"/>
      <c r="ANJ652" s="263"/>
      <c r="ANK652" s="263"/>
      <c r="ANL652" s="263"/>
      <c r="ANM652" s="263"/>
      <c r="ANN652" s="263"/>
      <c r="ANO652" s="263"/>
      <c r="ANP652" s="263"/>
      <c r="ANQ652" s="263"/>
      <c r="ANR652" s="263"/>
      <c r="ANS652" s="263"/>
      <c r="ANT652" s="263"/>
      <c r="ANU652" s="263"/>
      <c r="ANV652" s="263"/>
      <c r="ANW652" s="263"/>
      <c r="ANX652" s="263"/>
      <c r="ANY652" s="263"/>
      <c r="ANZ652" s="263"/>
      <c r="AOA652" s="263"/>
      <c r="AOB652" s="263"/>
      <c r="AOC652" s="263"/>
      <c r="AOD652" s="263"/>
      <c r="AOE652" s="263"/>
      <c r="AOF652" s="263"/>
      <c r="AOG652" s="263"/>
      <c r="AOH652" s="263"/>
      <c r="AOI652" s="263"/>
      <c r="AOJ652" s="263"/>
      <c r="AOK652" s="263"/>
      <c r="AOL652" s="263"/>
      <c r="AOM652" s="263"/>
      <c r="AON652" s="263"/>
      <c r="AOO652" s="263"/>
      <c r="AOP652" s="263"/>
      <c r="AOQ652" s="263"/>
      <c r="AOR652" s="263"/>
      <c r="AOS652" s="263"/>
      <c r="AOT652" s="263"/>
      <c r="AOU652" s="263"/>
    </row>
    <row r="653" spans="1:1087" s="264" customFormat="1">
      <c r="A653" s="332"/>
      <c r="B653" s="328"/>
      <c r="C653" s="292"/>
      <c r="D653" s="292"/>
      <c r="E653" s="292"/>
      <c r="F653" s="333"/>
      <c r="G653" s="334"/>
      <c r="H653" s="334"/>
      <c r="I653" s="335"/>
      <c r="J653" s="292"/>
      <c r="K653" s="336"/>
      <c r="L653" s="292"/>
      <c r="N653" s="263"/>
      <c r="O653" s="263"/>
      <c r="P653" s="263"/>
      <c r="Q653" s="263"/>
      <c r="R653" s="263"/>
      <c r="S653" s="263"/>
      <c r="T653" s="263"/>
      <c r="U653" s="263"/>
      <c r="V653" s="263"/>
      <c r="W653" s="263"/>
      <c r="X653" s="263"/>
      <c r="Y653" s="263"/>
      <c r="Z653" s="263"/>
      <c r="AA653" s="263"/>
      <c r="AB653" s="263"/>
      <c r="AC653" s="263"/>
      <c r="AD653" s="263"/>
      <c r="AE653" s="263"/>
      <c r="AF653" s="263"/>
      <c r="AG653" s="263"/>
      <c r="AH653" s="263"/>
      <c r="AI653" s="263"/>
      <c r="AJ653" s="263"/>
      <c r="AK653" s="263"/>
      <c r="AL653" s="263"/>
      <c r="AM653" s="263"/>
      <c r="AN653" s="263"/>
      <c r="AO653" s="263"/>
      <c r="AP653" s="263"/>
      <c r="AQ653" s="263"/>
      <c r="AR653" s="263"/>
      <c r="AS653" s="263"/>
      <c r="AT653" s="263"/>
      <c r="AU653" s="263"/>
      <c r="AV653" s="263"/>
      <c r="AW653" s="263"/>
      <c r="AX653" s="263"/>
      <c r="AY653" s="263"/>
      <c r="AZ653" s="263"/>
      <c r="BA653" s="263"/>
      <c r="BB653" s="263"/>
      <c r="BC653" s="263"/>
      <c r="BD653" s="263"/>
      <c r="BE653" s="263"/>
      <c r="BF653" s="263"/>
      <c r="BG653" s="263"/>
      <c r="BH653" s="263"/>
      <c r="BI653" s="263"/>
      <c r="BJ653" s="263"/>
      <c r="BK653" s="263"/>
      <c r="BL653" s="263"/>
      <c r="BM653" s="263"/>
      <c r="BN653" s="263"/>
      <c r="BO653" s="263"/>
      <c r="BP653" s="263"/>
      <c r="BQ653" s="263"/>
      <c r="BR653" s="263"/>
      <c r="BS653" s="263"/>
      <c r="BT653" s="263"/>
      <c r="BU653" s="263"/>
      <c r="BV653" s="263"/>
      <c r="BW653" s="263"/>
      <c r="BX653" s="263"/>
      <c r="BY653" s="263"/>
      <c r="BZ653" s="263"/>
      <c r="CA653" s="263"/>
      <c r="CB653" s="263"/>
      <c r="CC653" s="263"/>
      <c r="CD653" s="263"/>
      <c r="CE653" s="263"/>
      <c r="CF653" s="263"/>
      <c r="CG653" s="263"/>
      <c r="CH653" s="263"/>
      <c r="CI653" s="263"/>
      <c r="CJ653" s="263"/>
      <c r="CK653" s="263"/>
      <c r="CL653" s="263"/>
      <c r="CM653" s="263"/>
      <c r="CN653" s="263"/>
      <c r="CO653" s="263"/>
      <c r="CP653" s="263"/>
      <c r="CQ653" s="263"/>
      <c r="CR653" s="263"/>
      <c r="CS653" s="263"/>
      <c r="CT653" s="263"/>
      <c r="CU653" s="263"/>
      <c r="CV653" s="263"/>
      <c r="CW653" s="263"/>
      <c r="CX653" s="263"/>
      <c r="CY653" s="263"/>
      <c r="CZ653" s="263"/>
      <c r="DA653" s="263"/>
      <c r="DB653" s="263"/>
      <c r="DC653" s="263"/>
      <c r="DD653" s="263"/>
      <c r="DE653" s="263"/>
      <c r="DF653" s="263"/>
      <c r="DG653" s="263"/>
      <c r="DH653" s="263"/>
      <c r="DI653" s="263"/>
      <c r="DJ653" s="263"/>
      <c r="DK653" s="263"/>
      <c r="DL653" s="263"/>
      <c r="DM653" s="263"/>
      <c r="DN653" s="263"/>
      <c r="DO653" s="263"/>
      <c r="DP653" s="263"/>
      <c r="DQ653" s="263"/>
      <c r="DR653" s="263"/>
      <c r="DS653" s="263"/>
      <c r="DT653" s="263"/>
      <c r="DU653" s="263"/>
      <c r="DV653" s="263"/>
      <c r="DW653" s="263"/>
      <c r="DX653" s="263"/>
      <c r="DY653" s="263"/>
      <c r="DZ653" s="263"/>
      <c r="EA653" s="263"/>
      <c r="EB653" s="263"/>
      <c r="EC653" s="263"/>
      <c r="ED653" s="263"/>
      <c r="EE653" s="263"/>
      <c r="EF653" s="263"/>
      <c r="EG653" s="263"/>
      <c r="EH653" s="263"/>
      <c r="EI653" s="263"/>
      <c r="EJ653" s="263"/>
      <c r="EK653" s="263"/>
      <c r="EL653" s="263"/>
      <c r="EM653" s="263"/>
      <c r="EN653" s="263"/>
      <c r="EO653" s="263"/>
      <c r="EP653" s="263"/>
      <c r="EQ653" s="263"/>
      <c r="ER653" s="263"/>
      <c r="ES653" s="263"/>
      <c r="ET653" s="263"/>
      <c r="EU653" s="263"/>
      <c r="EV653" s="263"/>
      <c r="EW653" s="263"/>
      <c r="EX653" s="263"/>
      <c r="EY653" s="263"/>
      <c r="EZ653" s="263"/>
      <c r="FA653" s="263"/>
      <c r="FB653" s="263"/>
      <c r="FC653" s="263"/>
      <c r="FD653" s="263"/>
      <c r="FE653" s="263"/>
      <c r="FF653" s="263"/>
      <c r="FG653" s="263"/>
      <c r="FH653" s="263"/>
      <c r="FI653" s="263"/>
      <c r="FJ653" s="263"/>
      <c r="FK653" s="263"/>
      <c r="FL653" s="263"/>
      <c r="FM653" s="263"/>
      <c r="FN653" s="263"/>
      <c r="FO653" s="263"/>
      <c r="FP653" s="263"/>
      <c r="FQ653" s="263"/>
      <c r="FR653" s="263"/>
      <c r="FS653" s="263"/>
      <c r="FT653" s="263"/>
      <c r="FU653" s="263"/>
      <c r="FV653" s="263"/>
      <c r="FW653" s="263"/>
      <c r="FX653" s="263"/>
      <c r="FY653" s="263"/>
      <c r="FZ653" s="263"/>
      <c r="GA653" s="263"/>
      <c r="GB653" s="263"/>
      <c r="GC653" s="263"/>
      <c r="GD653" s="263"/>
      <c r="GE653" s="263"/>
      <c r="GF653" s="263"/>
      <c r="GG653" s="263"/>
      <c r="GH653" s="263"/>
      <c r="GI653" s="263"/>
      <c r="GJ653" s="263"/>
      <c r="GK653" s="263"/>
      <c r="GL653" s="263"/>
      <c r="GM653" s="263"/>
      <c r="GN653" s="263"/>
      <c r="GO653" s="263"/>
      <c r="GP653" s="263"/>
      <c r="GQ653" s="263"/>
      <c r="GR653" s="263"/>
      <c r="GS653" s="263"/>
      <c r="GT653" s="263"/>
      <c r="GU653" s="263"/>
      <c r="GV653" s="263"/>
      <c r="GW653" s="263"/>
      <c r="GX653" s="263"/>
      <c r="GY653" s="263"/>
      <c r="GZ653" s="263"/>
      <c r="HA653" s="263"/>
      <c r="HB653" s="263"/>
      <c r="HC653" s="263"/>
      <c r="HD653" s="263"/>
      <c r="HE653" s="263"/>
      <c r="HF653" s="263"/>
      <c r="HG653" s="263"/>
      <c r="HH653" s="263"/>
      <c r="HI653" s="263"/>
      <c r="HJ653" s="263"/>
      <c r="HK653" s="263"/>
      <c r="HL653" s="263"/>
      <c r="HM653" s="263"/>
      <c r="HN653" s="263"/>
      <c r="HO653" s="263"/>
      <c r="HP653" s="263"/>
      <c r="HQ653" s="263"/>
      <c r="HR653" s="263"/>
      <c r="HS653" s="263"/>
      <c r="HT653" s="263"/>
      <c r="HU653" s="263"/>
      <c r="HV653" s="263"/>
      <c r="HW653" s="263"/>
      <c r="HX653" s="263"/>
      <c r="HY653" s="263"/>
      <c r="HZ653" s="263"/>
      <c r="IA653" s="263"/>
      <c r="IB653" s="263"/>
      <c r="IC653" s="263"/>
      <c r="ID653" s="263"/>
      <c r="IE653" s="263"/>
      <c r="IF653" s="263"/>
      <c r="IG653" s="263"/>
      <c r="IH653" s="263"/>
      <c r="II653" s="263"/>
      <c r="IJ653" s="263"/>
      <c r="IK653" s="263"/>
      <c r="IL653" s="263"/>
      <c r="IM653" s="263"/>
      <c r="IN653" s="263"/>
      <c r="IO653" s="263"/>
      <c r="IP653" s="263"/>
      <c r="IQ653" s="263"/>
      <c r="IR653" s="263"/>
      <c r="IS653" s="263"/>
      <c r="IT653" s="263"/>
      <c r="IU653" s="263"/>
      <c r="IV653" s="263"/>
      <c r="IW653" s="263"/>
      <c r="IX653" s="263"/>
      <c r="IY653" s="263"/>
      <c r="IZ653" s="263"/>
      <c r="JA653" s="263"/>
      <c r="JB653" s="263"/>
      <c r="JC653" s="263"/>
      <c r="JD653" s="263"/>
      <c r="JE653" s="263"/>
      <c r="JF653" s="263"/>
      <c r="JG653" s="263"/>
      <c r="JH653" s="263"/>
      <c r="JI653" s="263"/>
      <c r="JJ653" s="263"/>
      <c r="JK653" s="263"/>
      <c r="JL653" s="263"/>
      <c r="JM653" s="263"/>
      <c r="JN653" s="263"/>
      <c r="JO653" s="263"/>
      <c r="JP653" s="263"/>
      <c r="JQ653" s="263"/>
      <c r="JR653" s="263"/>
      <c r="JS653" s="263"/>
      <c r="JT653" s="263"/>
      <c r="JU653" s="263"/>
      <c r="JV653" s="263"/>
      <c r="JW653" s="263"/>
      <c r="JX653" s="263"/>
      <c r="JY653" s="263"/>
      <c r="JZ653" s="263"/>
      <c r="KA653" s="263"/>
      <c r="KB653" s="263"/>
      <c r="KC653" s="263"/>
      <c r="KD653" s="263"/>
      <c r="KE653" s="263"/>
      <c r="KF653" s="263"/>
      <c r="KG653" s="263"/>
      <c r="KH653" s="263"/>
      <c r="KI653" s="263"/>
      <c r="KJ653" s="263"/>
      <c r="KK653" s="263"/>
      <c r="KL653" s="263"/>
      <c r="KM653" s="263"/>
      <c r="KN653" s="263"/>
      <c r="KO653" s="263"/>
      <c r="KP653" s="263"/>
      <c r="KQ653" s="263"/>
      <c r="KR653" s="263"/>
      <c r="KS653" s="263"/>
      <c r="KT653" s="263"/>
      <c r="KU653" s="263"/>
      <c r="KV653" s="263"/>
      <c r="KW653" s="263"/>
      <c r="KX653" s="263"/>
      <c r="KY653" s="263"/>
      <c r="KZ653" s="263"/>
      <c r="LA653" s="263"/>
      <c r="LB653" s="263"/>
      <c r="LC653" s="263"/>
      <c r="LD653" s="263"/>
      <c r="LE653" s="263"/>
      <c r="LF653" s="263"/>
      <c r="LG653" s="263"/>
      <c r="LH653" s="263"/>
      <c r="LI653" s="263"/>
      <c r="LJ653" s="263"/>
      <c r="LK653" s="263"/>
      <c r="LL653" s="263"/>
      <c r="LM653" s="263"/>
      <c r="LN653" s="263"/>
      <c r="LO653" s="263"/>
      <c r="LP653" s="263"/>
      <c r="LQ653" s="263"/>
      <c r="LR653" s="263"/>
      <c r="LS653" s="263"/>
      <c r="LT653" s="263"/>
      <c r="LU653" s="263"/>
      <c r="LV653" s="263"/>
      <c r="LW653" s="263"/>
      <c r="LX653" s="263"/>
      <c r="LY653" s="263"/>
      <c r="LZ653" s="263"/>
      <c r="MA653" s="263"/>
      <c r="MB653" s="263"/>
      <c r="MC653" s="263"/>
      <c r="MD653" s="263"/>
      <c r="ME653" s="263"/>
      <c r="MF653" s="263"/>
      <c r="MG653" s="263"/>
      <c r="MH653" s="263"/>
      <c r="MI653" s="263"/>
      <c r="MJ653" s="263"/>
      <c r="MK653" s="263"/>
      <c r="ML653" s="263"/>
      <c r="MM653" s="263"/>
      <c r="MN653" s="263"/>
      <c r="MO653" s="263"/>
      <c r="MP653" s="263"/>
      <c r="MQ653" s="263"/>
      <c r="MR653" s="263"/>
      <c r="MS653" s="263"/>
      <c r="MT653" s="263"/>
      <c r="MU653" s="263"/>
      <c r="MV653" s="263"/>
      <c r="MW653" s="263"/>
      <c r="MX653" s="263"/>
      <c r="MY653" s="263"/>
      <c r="MZ653" s="263"/>
      <c r="NA653" s="263"/>
      <c r="NB653" s="263"/>
      <c r="NC653" s="263"/>
      <c r="ND653" s="263"/>
      <c r="NE653" s="263"/>
      <c r="NF653" s="263"/>
      <c r="NG653" s="263"/>
      <c r="NH653" s="263"/>
      <c r="NI653" s="263"/>
      <c r="NJ653" s="263"/>
      <c r="NK653" s="263"/>
      <c r="NL653" s="263"/>
      <c r="NM653" s="263"/>
      <c r="NN653" s="263"/>
      <c r="NO653" s="263"/>
      <c r="NP653" s="263"/>
      <c r="NQ653" s="263"/>
      <c r="NR653" s="263"/>
      <c r="NS653" s="263"/>
      <c r="NT653" s="263"/>
      <c r="NU653" s="263"/>
      <c r="NV653" s="263"/>
      <c r="NW653" s="263"/>
      <c r="NX653" s="263"/>
      <c r="NY653" s="263"/>
      <c r="NZ653" s="263"/>
      <c r="OA653" s="263"/>
      <c r="OB653" s="263"/>
      <c r="OC653" s="263"/>
      <c r="OD653" s="263"/>
      <c r="OE653" s="263"/>
      <c r="OF653" s="263"/>
      <c r="OG653" s="263"/>
      <c r="OH653" s="263"/>
      <c r="OI653" s="263"/>
      <c r="OJ653" s="263"/>
      <c r="OK653" s="263"/>
      <c r="OL653" s="263"/>
      <c r="OM653" s="263"/>
      <c r="ON653" s="263"/>
      <c r="OO653" s="263"/>
      <c r="OP653" s="263"/>
      <c r="OQ653" s="263"/>
      <c r="OR653" s="263"/>
      <c r="OS653" s="263"/>
      <c r="OT653" s="263"/>
      <c r="OU653" s="263"/>
      <c r="OV653" s="263"/>
      <c r="OW653" s="263"/>
      <c r="OX653" s="263"/>
      <c r="OY653" s="263"/>
      <c r="OZ653" s="263"/>
      <c r="PA653" s="263"/>
      <c r="PB653" s="263"/>
      <c r="PC653" s="263"/>
      <c r="PD653" s="263"/>
      <c r="PE653" s="263"/>
      <c r="PF653" s="263"/>
      <c r="PG653" s="263"/>
      <c r="PH653" s="263"/>
      <c r="PI653" s="263"/>
      <c r="PJ653" s="263"/>
      <c r="PK653" s="263"/>
      <c r="PL653" s="263"/>
      <c r="PM653" s="263"/>
      <c r="PN653" s="263"/>
      <c r="PO653" s="263"/>
      <c r="PP653" s="263"/>
      <c r="PQ653" s="263"/>
      <c r="PR653" s="263"/>
      <c r="PS653" s="263"/>
      <c r="PT653" s="263"/>
      <c r="PU653" s="263"/>
      <c r="PV653" s="263"/>
      <c r="PW653" s="263"/>
      <c r="PX653" s="263"/>
      <c r="PY653" s="263"/>
      <c r="PZ653" s="263"/>
      <c r="QA653" s="263"/>
      <c r="QB653" s="263"/>
      <c r="QC653" s="263"/>
      <c r="QD653" s="263"/>
      <c r="QE653" s="263"/>
      <c r="QF653" s="263"/>
      <c r="QG653" s="263"/>
      <c r="QH653" s="263"/>
      <c r="QI653" s="263"/>
      <c r="QJ653" s="263"/>
      <c r="QK653" s="263"/>
      <c r="QL653" s="263"/>
      <c r="QM653" s="263"/>
      <c r="QN653" s="263"/>
      <c r="QO653" s="263"/>
      <c r="QP653" s="263"/>
      <c r="QQ653" s="263"/>
      <c r="QR653" s="263"/>
      <c r="QS653" s="263"/>
      <c r="QT653" s="263"/>
      <c r="QU653" s="263"/>
      <c r="QV653" s="263"/>
      <c r="QW653" s="263"/>
      <c r="QX653" s="263"/>
      <c r="QY653" s="263"/>
      <c r="QZ653" s="263"/>
      <c r="RA653" s="263"/>
      <c r="RB653" s="263"/>
      <c r="RC653" s="263"/>
      <c r="RD653" s="263"/>
      <c r="RE653" s="263"/>
      <c r="RF653" s="263"/>
      <c r="RG653" s="263"/>
      <c r="RH653" s="263"/>
      <c r="RI653" s="263"/>
      <c r="RJ653" s="263"/>
      <c r="RK653" s="263"/>
      <c r="RL653" s="263"/>
      <c r="RM653" s="263"/>
      <c r="RN653" s="263"/>
      <c r="RO653" s="263"/>
      <c r="RP653" s="263"/>
      <c r="RQ653" s="263"/>
      <c r="RR653" s="263"/>
      <c r="RS653" s="263"/>
      <c r="RT653" s="263"/>
      <c r="RU653" s="263"/>
      <c r="RV653" s="263"/>
      <c r="RW653" s="263"/>
      <c r="RX653" s="263"/>
      <c r="RY653" s="263"/>
      <c r="RZ653" s="263"/>
      <c r="SA653" s="263"/>
      <c r="SB653" s="263"/>
      <c r="SC653" s="263"/>
      <c r="SD653" s="263"/>
      <c r="SE653" s="263"/>
      <c r="SF653" s="263"/>
      <c r="SG653" s="263"/>
      <c r="SH653" s="263"/>
      <c r="SI653" s="263"/>
      <c r="SJ653" s="263"/>
      <c r="SK653" s="263"/>
      <c r="SL653" s="263"/>
      <c r="SM653" s="263"/>
      <c r="SN653" s="263"/>
      <c r="SO653" s="263"/>
      <c r="SP653" s="263"/>
      <c r="SQ653" s="263"/>
      <c r="SR653" s="263"/>
      <c r="SS653" s="263"/>
      <c r="ST653" s="263"/>
      <c r="SU653" s="263"/>
      <c r="SV653" s="263"/>
      <c r="SW653" s="263"/>
      <c r="SX653" s="263"/>
      <c r="SY653" s="263"/>
      <c r="SZ653" s="263"/>
      <c r="TA653" s="263"/>
      <c r="TB653" s="263"/>
      <c r="TC653" s="263"/>
      <c r="TD653" s="263"/>
      <c r="TE653" s="263"/>
      <c r="TF653" s="263"/>
      <c r="TG653" s="263"/>
      <c r="TH653" s="263"/>
      <c r="TI653" s="263"/>
      <c r="TJ653" s="263"/>
      <c r="TK653" s="263"/>
      <c r="TL653" s="263"/>
      <c r="TM653" s="263"/>
      <c r="TN653" s="263"/>
      <c r="TO653" s="263"/>
      <c r="TP653" s="263"/>
      <c r="TQ653" s="263"/>
      <c r="TR653" s="263"/>
      <c r="TS653" s="263"/>
      <c r="TT653" s="263"/>
      <c r="TU653" s="263"/>
      <c r="TV653" s="263"/>
      <c r="TW653" s="263"/>
      <c r="TX653" s="263"/>
      <c r="TY653" s="263"/>
      <c r="TZ653" s="263"/>
      <c r="UA653" s="263"/>
      <c r="UB653" s="263"/>
      <c r="UC653" s="263"/>
      <c r="UD653" s="263"/>
      <c r="UE653" s="263"/>
      <c r="UF653" s="263"/>
      <c r="UG653" s="263"/>
      <c r="UH653" s="263"/>
      <c r="UI653" s="263"/>
      <c r="UJ653" s="263"/>
      <c r="UK653" s="263"/>
      <c r="UL653" s="263"/>
      <c r="UM653" s="263"/>
      <c r="UN653" s="263"/>
      <c r="UO653" s="263"/>
      <c r="UP653" s="263"/>
      <c r="UQ653" s="263"/>
      <c r="UR653" s="263"/>
      <c r="US653" s="263"/>
      <c r="UT653" s="263"/>
      <c r="UU653" s="263"/>
      <c r="UV653" s="263"/>
      <c r="UW653" s="263"/>
      <c r="UX653" s="263"/>
      <c r="UY653" s="263"/>
      <c r="UZ653" s="263"/>
      <c r="VA653" s="263"/>
      <c r="VB653" s="263"/>
      <c r="VC653" s="263"/>
      <c r="VD653" s="263"/>
      <c r="VE653" s="263"/>
      <c r="VF653" s="263"/>
      <c r="VG653" s="263"/>
      <c r="VH653" s="263"/>
      <c r="VI653" s="263"/>
      <c r="VJ653" s="263"/>
      <c r="VK653" s="263"/>
      <c r="VL653" s="263"/>
      <c r="VM653" s="263"/>
      <c r="VN653" s="263"/>
      <c r="VO653" s="263"/>
      <c r="VP653" s="263"/>
      <c r="VQ653" s="263"/>
      <c r="VR653" s="263"/>
      <c r="VS653" s="263"/>
      <c r="VT653" s="263"/>
      <c r="VU653" s="263"/>
      <c r="VV653" s="263"/>
      <c r="VW653" s="263"/>
      <c r="VX653" s="263"/>
      <c r="VY653" s="263"/>
      <c r="VZ653" s="263"/>
      <c r="WA653" s="263"/>
      <c r="WB653" s="263"/>
      <c r="WC653" s="263"/>
      <c r="WD653" s="263"/>
      <c r="WE653" s="263"/>
      <c r="WF653" s="263"/>
      <c r="WG653" s="263"/>
      <c r="WH653" s="263"/>
      <c r="WI653" s="263"/>
      <c r="WJ653" s="263"/>
      <c r="WK653" s="263"/>
      <c r="WL653" s="263"/>
      <c r="WM653" s="263"/>
      <c r="WN653" s="263"/>
      <c r="WO653" s="263"/>
      <c r="WP653" s="263"/>
      <c r="WQ653" s="263"/>
      <c r="WR653" s="263"/>
      <c r="WS653" s="263"/>
      <c r="WT653" s="263"/>
      <c r="WU653" s="263"/>
      <c r="WV653" s="263"/>
      <c r="WW653" s="263"/>
      <c r="WX653" s="263"/>
      <c r="WY653" s="263"/>
      <c r="WZ653" s="263"/>
      <c r="XA653" s="263"/>
      <c r="XB653" s="263"/>
      <c r="XC653" s="263"/>
      <c r="XD653" s="263"/>
      <c r="XE653" s="263"/>
      <c r="XF653" s="263"/>
      <c r="XG653" s="263"/>
      <c r="XH653" s="263"/>
      <c r="XI653" s="263"/>
      <c r="XJ653" s="263"/>
      <c r="XK653" s="263"/>
      <c r="XL653" s="263"/>
      <c r="XM653" s="263"/>
      <c r="XN653" s="263"/>
      <c r="XO653" s="263"/>
      <c r="XP653" s="263"/>
      <c r="XQ653" s="263"/>
      <c r="XR653" s="263"/>
      <c r="XS653" s="263"/>
      <c r="XT653" s="263"/>
      <c r="XU653" s="263"/>
      <c r="XV653" s="263"/>
      <c r="XW653" s="263"/>
      <c r="XX653" s="263"/>
      <c r="XY653" s="263"/>
      <c r="XZ653" s="263"/>
      <c r="YA653" s="263"/>
      <c r="YB653" s="263"/>
      <c r="YC653" s="263"/>
      <c r="YD653" s="263"/>
      <c r="YE653" s="263"/>
      <c r="YF653" s="263"/>
      <c r="YG653" s="263"/>
      <c r="YH653" s="263"/>
      <c r="YI653" s="263"/>
      <c r="YJ653" s="263"/>
      <c r="YK653" s="263"/>
      <c r="YL653" s="263"/>
      <c r="YM653" s="263"/>
      <c r="YN653" s="263"/>
      <c r="YO653" s="263"/>
      <c r="YP653" s="263"/>
      <c r="YQ653" s="263"/>
      <c r="YR653" s="263"/>
      <c r="YS653" s="263"/>
      <c r="YT653" s="263"/>
      <c r="YU653" s="263"/>
      <c r="YV653" s="263"/>
      <c r="YW653" s="263"/>
      <c r="YX653" s="263"/>
      <c r="YY653" s="263"/>
      <c r="YZ653" s="263"/>
      <c r="ZA653" s="263"/>
      <c r="ZB653" s="263"/>
      <c r="ZC653" s="263"/>
      <c r="ZD653" s="263"/>
      <c r="ZE653" s="263"/>
      <c r="ZF653" s="263"/>
      <c r="ZG653" s="263"/>
      <c r="ZH653" s="263"/>
      <c r="ZI653" s="263"/>
      <c r="ZJ653" s="263"/>
      <c r="ZK653" s="263"/>
      <c r="ZL653" s="263"/>
      <c r="ZM653" s="263"/>
      <c r="ZN653" s="263"/>
      <c r="ZO653" s="263"/>
      <c r="ZP653" s="263"/>
      <c r="ZQ653" s="263"/>
      <c r="ZR653" s="263"/>
      <c r="ZS653" s="263"/>
      <c r="ZT653" s="263"/>
      <c r="ZU653" s="263"/>
      <c r="ZV653" s="263"/>
      <c r="ZW653" s="263"/>
      <c r="ZX653" s="263"/>
      <c r="ZY653" s="263"/>
      <c r="ZZ653" s="263"/>
      <c r="AAA653" s="263"/>
      <c r="AAB653" s="263"/>
      <c r="AAC653" s="263"/>
      <c r="AAD653" s="263"/>
      <c r="AAE653" s="263"/>
      <c r="AAF653" s="263"/>
      <c r="AAG653" s="263"/>
      <c r="AAH653" s="263"/>
      <c r="AAI653" s="263"/>
      <c r="AAJ653" s="263"/>
      <c r="AAK653" s="263"/>
      <c r="AAL653" s="263"/>
      <c r="AAM653" s="263"/>
      <c r="AAN653" s="263"/>
      <c r="AAO653" s="263"/>
      <c r="AAP653" s="263"/>
      <c r="AAQ653" s="263"/>
      <c r="AAR653" s="263"/>
      <c r="AAS653" s="263"/>
      <c r="AAT653" s="263"/>
      <c r="AAU653" s="263"/>
      <c r="AAV653" s="263"/>
      <c r="AAW653" s="263"/>
      <c r="AAX653" s="263"/>
      <c r="AAY653" s="263"/>
      <c r="AAZ653" s="263"/>
      <c r="ABA653" s="263"/>
      <c r="ABB653" s="263"/>
      <c r="ABC653" s="263"/>
      <c r="ABD653" s="263"/>
      <c r="ABE653" s="263"/>
      <c r="ABF653" s="263"/>
      <c r="ABG653" s="263"/>
      <c r="ABH653" s="263"/>
      <c r="ABI653" s="263"/>
      <c r="ABJ653" s="263"/>
      <c r="ABK653" s="263"/>
      <c r="ABL653" s="263"/>
      <c r="ABM653" s="263"/>
      <c r="ABN653" s="263"/>
      <c r="ABO653" s="263"/>
      <c r="ABP653" s="263"/>
      <c r="ABQ653" s="263"/>
      <c r="ABR653" s="263"/>
      <c r="ABS653" s="263"/>
      <c r="ABT653" s="263"/>
      <c r="ABU653" s="263"/>
      <c r="ABV653" s="263"/>
      <c r="ABW653" s="263"/>
      <c r="ABX653" s="263"/>
      <c r="ABY653" s="263"/>
      <c r="ABZ653" s="263"/>
      <c r="ACA653" s="263"/>
      <c r="ACB653" s="263"/>
      <c r="ACC653" s="263"/>
      <c r="ACD653" s="263"/>
      <c r="ACE653" s="263"/>
      <c r="ACF653" s="263"/>
      <c r="ACG653" s="263"/>
      <c r="ACH653" s="263"/>
      <c r="ACI653" s="263"/>
      <c r="ACJ653" s="263"/>
      <c r="ACK653" s="263"/>
      <c r="ACL653" s="263"/>
      <c r="ACM653" s="263"/>
      <c r="ACN653" s="263"/>
      <c r="ACO653" s="263"/>
      <c r="ACP653" s="263"/>
      <c r="ACQ653" s="263"/>
      <c r="ACR653" s="263"/>
      <c r="ACS653" s="263"/>
      <c r="ACT653" s="263"/>
      <c r="ACU653" s="263"/>
      <c r="ACV653" s="263"/>
      <c r="ACW653" s="263"/>
      <c r="ACX653" s="263"/>
      <c r="ACY653" s="263"/>
      <c r="ACZ653" s="263"/>
      <c r="ADA653" s="263"/>
      <c r="ADB653" s="263"/>
      <c r="ADC653" s="263"/>
      <c r="ADD653" s="263"/>
      <c r="ADE653" s="263"/>
      <c r="ADF653" s="263"/>
      <c r="ADG653" s="263"/>
      <c r="ADH653" s="263"/>
      <c r="ADI653" s="263"/>
      <c r="ADJ653" s="263"/>
      <c r="ADK653" s="263"/>
      <c r="ADL653" s="263"/>
      <c r="ADM653" s="263"/>
      <c r="ADN653" s="263"/>
      <c r="ADO653" s="263"/>
      <c r="ADP653" s="263"/>
      <c r="ADQ653" s="263"/>
      <c r="ADR653" s="263"/>
      <c r="ADS653" s="263"/>
      <c r="ADT653" s="263"/>
      <c r="ADU653" s="263"/>
      <c r="ADV653" s="263"/>
      <c r="ADW653" s="263"/>
      <c r="ADX653" s="263"/>
      <c r="ADY653" s="263"/>
      <c r="ADZ653" s="263"/>
      <c r="AEA653" s="263"/>
      <c r="AEB653" s="263"/>
      <c r="AEC653" s="263"/>
      <c r="AED653" s="263"/>
      <c r="AEE653" s="263"/>
      <c r="AEF653" s="263"/>
      <c r="AEG653" s="263"/>
      <c r="AEH653" s="263"/>
      <c r="AEI653" s="263"/>
      <c r="AEJ653" s="263"/>
      <c r="AEK653" s="263"/>
      <c r="AEL653" s="263"/>
      <c r="AEM653" s="263"/>
      <c r="AEN653" s="263"/>
      <c r="AEO653" s="263"/>
      <c r="AEP653" s="263"/>
      <c r="AEQ653" s="263"/>
      <c r="AER653" s="263"/>
      <c r="AES653" s="263"/>
      <c r="AET653" s="263"/>
      <c r="AEU653" s="263"/>
      <c r="AEV653" s="263"/>
      <c r="AEW653" s="263"/>
      <c r="AEX653" s="263"/>
      <c r="AEY653" s="263"/>
      <c r="AEZ653" s="263"/>
      <c r="AFA653" s="263"/>
      <c r="AFB653" s="263"/>
      <c r="AFC653" s="263"/>
      <c r="AFD653" s="263"/>
      <c r="AFE653" s="263"/>
      <c r="AFF653" s="263"/>
      <c r="AFG653" s="263"/>
      <c r="AFH653" s="263"/>
      <c r="AFI653" s="263"/>
      <c r="AFJ653" s="263"/>
      <c r="AFK653" s="263"/>
      <c r="AFL653" s="263"/>
      <c r="AFM653" s="263"/>
      <c r="AFN653" s="263"/>
      <c r="AFO653" s="263"/>
      <c r="AFP653" s="263"/>
      <c r="AFQ653" s="263"/>
      <c r="AFR653" s="263"/>
      <c r="AFS653" s="263"/>
      <c r="AFT653" s="263"/>
      <c r="AFU653" s="263"/>
      <c r="AFV653" s="263"/>
      <c r="AFW653" s="263"/>
      <c r="AFX653" s="263"/>
      <c r="AFY653" s="263"/>
      <c r="AFZ653" s="263"/>
      <c r="AGA653" s="263"/>
      <c r="AGB653" s="263"/>
      <c r="AGC653" s="263"/>
      <c r="AGD653" s="263"/>
      <c r="AGE653" s="263"/>
      <c r="AGF653" s="263"/>
      <c r="AGG653" s="263"/>
      <c r="AGH653" s="263"/>
      <c r="AGI653" s="263"/>
      <c r="AGJ653" s="263"/>
      <c r="AGK653" s="263"/>
      <c r="AGL653" s="263"/>
      <c r="AGM653" s="263"/>
      <c r="AGN653" s="263"/>
      <c r="AGO653" s="263"/>
      <c r="AGP653" s="263"/>
      <c r="AGQ653" s="263"/>
      <c r="AGR653" s="263"/>
      <c r="AGS653" s="263"/>
      <c r="AGT653" s="263"/>
      <c r="AGU653" s="263"/>
      <c r="AGV653" s="263"/>
      <c r="AGW653" s="263"/>
      <c r="AGX653" s="263"/>
      <c r="AGY653" s="263"/>
      <c r="AGZ653" s="263"/>
      <c r="AHA653" s="263"/>
      <c r="AHB653" s="263"/>
      <c r="AHC653" s="263"/>
      <c r="AHD653" s="263"/>
      <c r="AHE653" s="263"/>
      <c r="AHF653" s="263"/>
      <c r="AHG653" s="263"/>
      <c r="AHH653" s="263"/>
      <c r="AHI653" s="263"/>
      <c r="AHJ653" s="263"/>
      <c r="AHK653" s="263"/>
      <c r="AHL653" s="263"/>
      <c r="AHM653" s="263"/>
      <c r="AHN653" s="263"/>
      <c r="AHO653" s="263"/>
      <c r="AHP653" s="263"/>
      <c r="AHQ653" s="263"/>
      <c r="AHR653" s="263"/>
      <c r="AHS653" s="263"/>
      <c r="AHT653" s="263"/>
      <c r="AHU653" s="263"/>
      <c r="AHV653" s="263"/>
      <c r="AHW653" s="263"/>
      <c r="AHX653" s="263"/>
      <c r="AHY653" s="263"/>
      <c r="AHZ653" s="263"/>
      <c r="AIA653" s="263"/>
      <c r="AIB653" s="263"/>
      <c r="AIC653" s="263"/>
      <c r="AID653" s="263"/>
      <c r="AIE653" s="263"/>
      <c r="AIF653" s="263"/>
      <c r="AIG653" s="263"/>
      <c r="AIH653" s="263"/>
      <c r="AII653" s="263"/>
      <c r="AIJ653" s="263"/>
      <c r="AIK653" s="263"/>
      <c r="AIL653" s="263"/>
      <c r="AIM653" s="263"/>
      <c r="AIN653" s="263"/>
      <c r="AIO653" s="263"/>
      <c r="AIP653" s="263"/>
      <c r="AIQ653" s="263"/>
      <c r="AIR653" s="263"/>
      <c r="AIS653" s="263"/>
      <c r="AIT653" s="263"/>
      <c r="AIU653" s="263"/>
      <c r="AIV653" s="263"/>
      <c r="AIW653" s="263"/>
      <c r="AIX653" s="263"/>
      <c r="AIY653" s="263"/>
      <c r="AIZ653" s="263"/>
      <c r="AJA653" s="263"/>
      <c r="AJB653" s="263"/>
      <c r="AJC653" s="263"/>
      <c r="AJD653" s="263"/>
      <c r="AJE653" s="263"/>
      <c r="AJF653" s="263"/>
      <c r="AJG653" s="263"/>
      <c r="AJH653" s="263"/>
      <c r="AJI653" s="263"/>
      <c r="AJJ653" s="263"/>
      <c r="AJK653" s="263"/>
      <c r="AJL653" s="263"/>
      <c r="AJM653" s="263"/>
      <c r="AJN653" s="263"/>
      <c r="AJO653" s="263"/>
      <c r="AJP653" s="263"/>
      <c r="AJQ653" s="263"/>
      <c r="AJR653" s="263"/>
      <c r="AJS653" s="263"/>
      <c r="AJT653" s="263"/>
      <c r="AJU653" s="263"/>
      <c r="AJV653" s="263"/>
      <c r="AJW653" s="263"/>
      <c r="AJX653" s="263"/>
      <c r="AJY653" s="263"/>
      <c r="AJZ653" s="263"/>
      <c r="AKA653" s="263"/>
      <c r="AKB653" s="263"/>
      <c r="AKC653" s="263"/>
      <c r="AKD653" s="263"/>
      <c r="AKE653" s="263"/>
      <c r="AKF653" s="263"/>
      <c r="AKG653" s="263"/>
      <c r="AKH653" s="263"/>
      <c r="AKI653" s="263"/>
      <c r="AKJ653" s="263"/>
      <c r="AKK653" s="263"/>
      <c r="AKL653" s="263"/>
      <c r="AKM653" s="263"/>
      <c r="AKN653" s="263"/>
      <c r="AKO653" s="263"/>
      <c r="AKP653" s="263"/>
      <c r="AKQ653" s="263"/>
      <c r="AKR653" s="263"/>
      <c r="AKS653" s="263"/>
      <c r="AKT653" s="263"/>
      <c r="AKU653" s="263"/>
      <c r="AKV653" s="263"/>
      <c r="AKW653" s="263"/>
      <c r="AKX653" s="263"/>
      <c r="AKY653" s="263"/>
      <c r="AKZ653" s="263"/>
      <c r="ALA653" s="263"/>
      <c r="ALB653" s="263"/>
      <c r="ALC653" s="263"/>
      <c r="ALD653" s="263"/>
      <c r="ALE653" s="263"/>
      <c r="ALF653" s="263"/>
      <c r="ALG653" s="263"/>
      <c r="ALH653" s="263"/>
      <c r="ALI653" s="263"/>
      <c r="ALJ653" s="263"/>
      <c r="ALK653" s="263"/>
      <c r="ALL653" s="263"/>
      <c r="ALM653" s="263"/>
      <c r="ALN653" s="263"/>
      <c r="ALO653" s="263"/>
      <c r="ALP653" s="263"/>
      <c r="ALQ653" s="263"/>
      <c r="ALR653" s="263"/>
      <c r="ALS653" s="263"/>
      <c r="ALT653" s="263"/>
      <c r="ALU653" s="263"/>
      <c r="ALV653" s="263"/>
      <c r="ALW653" s="263"/>
      <c r="ALX653" s="263"/>
      <c r="ALY653" s="263"/>
      <c r="ALZ653" s="263"/>
      <c r="AMA653" s="263"/>
      <c r="AMB653" s="263"/>
      <c r="AMC653" s="263"/>
      <c r="AMD653" s="263"/>
      <c r="AME653" s="263"/>
      <c r="AMF653" s="263"/>
      <c r="AMG653" s="263"/>
      <c r="AMH653" s="263"/>
      <c r="AMI653" s="263"/>
      <c r="AMJ653" s="263"/>
      <c r="AMK653" s="263"/>
      <c r="AML653" s="263"/>
      <c r="AMM653" s="263"/>
      <c r="AMN653" s="263"/>
      <c r="AMO653" s="263"/>
      <c r="AMP653" s="263"/>
      <c r="AMQ653" s="263"/>
      <c r="AMR653" s="263"/>
      <c r="AMS653" s="263"/>
      <c r="AMT653" s="263"/>
      <c r="AMU653" s="263"/>
      <c r="AMV653" s="263"/>
      <c r="AMW653" s="263"/>
      <c r="AMX653" s="263"/>
      <c r="AMY653" s="263"/>
      <c r="AMZ653" s="263"/>
      <c r="ANA653" s="263"/>
      <c r="ANB653" s="263"/>
      <c r="ANC653" s="263"/>
      <c r="AND653" s="263"/>
      <c r="ANE653" s="263"/>
      <c r="ANF653" s="263"/>
      <c r="ANG653" s="263"/>
      <c r="ANH653" s="263"/>
      <c r="ANI653" s="263"/>
      <c r="ANJ653" s="263"/>
      <c r="ANK653" s="263"/>
      <c r="ANL653" s="263"/>
      <c r="ANM653" s="263"/>
      <c r="ANN653" s="263"/>
      <c r="ANO653" s="263"/>
      <c r="ANP653" s="263"/>
      <c r="ANQ653" s="263"/>
      <c r="ANR653" s="263"/>
      <c r="ANS653" s="263"/>
      <c r="ANT653" s="263"/>
      <c r="ANU653" s="263"/>
      <c r="ANV653" s="263"/>
      <c r="ANW653" s="263"/>
      <c r="ANX653" s="263"/>
      <c r="ANY653" s="263"/>
      <c r="ANZ653" s="263"/>
      <c r="AOA653" s="263"/>
      <c r="AOB653" s="263"/>
      <c r="AOC653" s="263"/>
      <c r="AOD653" s="263"/>
      <c r="AOE653" s="263"/>
      <c r="AOF653" s="263"/>
      <c r="AOG653" s="263"/>
      <c r="AOH653" s="263"/>
      <c r="AOI653" s="263"/>
      <c r="AOJ653" s="263"/>
      <c r="AOK653" s="263"/>
      <c r="AOL653" s="263"/>
      <c r="AOM653" s="263"/>
      <c r="AON653" s="263"/>
      <c r="AOO653" s="263"/>
      <c r="AOP653" s="263"/>
      <c r="AOQ653" s="263"/>
      <c r="AOR653" s="263"/>
      <c r="AOS653" s="263"/>
      <c r="AOT653" s="263"/>
      <c r="AOU653" s="263"/>
    </row>
    <row r="654" spans="1:1087" s="264" customFormat="1">
      <c r="A654" s="332"/>
      <c r="B654" s="328"/>
      <c r="C654" s="292"/>
      <c r="D654" s="292"/>
      <c r="E654" s="292"/>
      <c r="F654" s="333"/>
      <c r="G654" s="334"/>
      <c r="H654" s="334"/>
      <c r="I654" s="335"/>
      <c r="J654" s="292"/>
      <c r="K654" s="336"/>
      <c r="L654" s="292"/>
      <c r="N654" s="263"/>
      <c r="O654" s="263"/>
      <c r="P654" s="263"/>
      <c r="Q654" s="263"/>
      <c r="R654" s="263"/>
      <c r="S654" s="263"/>
      <c r="T654" s="263"/>
      <c r="U654" s="263"/>
      <c r="V654" s="263"/>
      <c r="W654" s="263"/>
      <c r="X654" s="263"/>
      <c r="Y654" s="263"/>
      <c r="Z654" s="263"/>
      <c r="AA654" s="263"/>
      <c r="AB654" s="263"/>
      <c r="AC654" s="263"/>
      <c r="AD654" s="263"/>
      <c r="AE654" s="263"/>
      <c r="AF654" s="263"/>
      <c r="AG654" s="263"/>
      <c r="AH654" s="263"/>
      <c r="AI654" s="263"/>
      <c r="AJ654" s="263"/>
      <c r="AK654" s="263"/>
      <c r="AL654" s="263"/>
      <c r="AM654" s="263"/>
      <c r="AN654" s="263"/>
      <c r="AO654" s="263"/>
      <c r="AP654" s="263"/>
      <c r="AQ654" s="263"/>
      <c r="AR654" s="263"/>
      <c r="AS654" s="263"/>
      <c r="AT654" s="263"/>
      <c r="AU654" s="263"/>
      <c r="AV654" s="263"/>
      <c r="AW654" s="263"/>
      <c r="AX654" s="263"/>
      <c r="AY654" s="263"/>
      <c r="AZ654" s="263"/>
      <c r="BA654" s="263"/>
      <c r="BB654" s="263"/>
      <c r="BC654" s="263"/>
      <c r="BD654" s="263"/>
      <c r="BE654" s="263"/>
      <c r="BF654" s="263"/>
      <c r="BG654" s="263"/>
      <c r="BH654" s="263"/>
      <c r="BI654" s="263"/>
      <c r="BJ654" s="263"/>
      <c r="BK654" s="263"/>
      <c r="BL654" s="263"/>
      <c r="BM654" s="263"/>
      <c r="BN654" s="263"/>
      <c r="BO654" s="263"/>
      <c r="BP654" s="263"/>
      <c r="BQ654" s="263"/>
      <c r="BR654" s="263"/>
      <c r="BS654" s="263"/>
      <c r="BT654" s="263"/>
      <c r="BU654" s="263"/>
      <c r="BV654" s="263"/>
      <c r="BW654" s="263"/>
      <c r="BX654" s="263"/>
      <c r="BY654" s="263"/>
      <c r="BZ654" s="263"/>
      <c r="CA654" s="263"/>
      <c r="CB654" s="263"/>
      <c r="CC654" s="263"/>
      <c r="CD654" s="263"/>
      <c r="CE654" s="263"/>
      <c r="CF654" s="263"/>
      <c r="CG654" s="263"/>
      <c r="CH654" s="263"/>
      <c r="CI654" s="263"/>
      <c r="CJ654" s="263"/>
      <c r="CK654" s="263"/>
      <c r="CL654" s="263"/>
      <c r="CM654" s="263"/>
      <c r="CN654" s="263"/>
      <c r="CO654" s="263"/>
      <c r="CP654" s="263"/>
      <c r="CQ654" s="263"/>
      <c r="CR654" s="263"/>
      <c r="CS654" s="263"/>
      <c r="CT654" s="263"/>
      <c r="CU654" s="263"/>
      <c r="CV654" s="263"/>
      <c r="CW654" s="263"/>
      <c r="CX654" s="263"/>
      <c r="CY654" s="263"/>
      <c r="CZ654" s="263"/>
      <c r="DA654" s="263"/>
      <c r="DB654" s="263"/>
      <c r="DC654" s="263"/>
      <c r="DD654" s="263"/>
      <c r="DE654" s="263"/>
      <c r="DF654" s="263"/>
      <c r="DG654" s="263"/>
      <c r="DH654" s="263"/>
      <c r="DI654" s="263"/>
      <c r="DJ654" s="263"/>
      <c r="DK654" s="263"/>
      <c r="DL654" s="263"/>
      <c r="DM654" s="263"/>
      <c r="DN654" s="263"/>
      <c r="DO654" s="263"/>
      <c r="DP654" s="263"/>
      <c r="DQ654" s="263"/>
      <c r="DR654" s="263"/>
      <c r="DS654" s="263"/>
      <c r="DT654" s="263"/>
      <c r="DU654" s="263"/>
      <c r="DV654" s="263"/>
      <c r="DW654" s="263"/>
      <c r="DX654" s="263"/>
      <c r="DY654" s="263"/>
      <c r="DZ654" s="263"/>
      <c r="EA654" s="263"/>
      <c r="EB654" s="263"/>
      <c r="EC654" s="263"/>
      <c r="ED654" s="263"/>
      <c r="EE654" s="263"/>
      <c r="EF654" s="263"/>
      <c r="EG654" s="263"/>
      <c r="EH654" s="263"/>
      <c r="EI654" s="263"/>
      <c r="EJ654" s="263"/>
      <c r="EK654" s="263"/>
      <c r="EL654" s="263"/>
      <c r="EM654" s="263"/>
      <c r="EN654" s="263"/>
      <c r="EO654" s="263"/>
      <c r="EP654" s="263"/>
      <c r="EQ654" s="263"/>
      <c r="ER654" s="263"/>
      <c r="ES654" s="263"/>
      <c r="ET654" s="263"/>
      <c r="EU654" s="263"/>
      <c r="EV654" s="263"/>
      <c r="EW654" s="263"/>
      <c r="EX654" s="263"/>
      <c r="EY654" s="263"/>
      <c r="EZ654" s="263"/>
      <c r="FA654" s="263"/>
      <c r="FB654" s="263"/>
      <c r="FC654" s="263"/>
      <c r="FD654" s="263"/>
      <c r="FE654" s="263"/>
      <c r="FF654" s="263"/>
      <c r="FG654" s="263"/>
      <c r="FH654" s="263"/>
      <c r="FI654" s="263"/>
      <c r="FJ654" s="263"/>
      <c r="FK654" s="263"/>
      <c r="FL654" s="263"/>
      <c r="FM654" s="263"/>
      <c r="FN654" s="263"/>
      <c r="FO654" s="263"/>
      <c r="FP654" s="263"/>
      <c r="FQ654" s="263"/>
      <c r="FR654" s="263"/>
      <c r="FS654" s="263"/>
      <c r="FT654" s="263"/>
      <c r="FU654" s="263"/>
      <c r="FV654" s="263"/>
      <c r="FW654" s="263"/>
      <c r="FX654" s="263"/>
      <c r="FY654" s="263"/>
      <c r="FZ654" s="263"/>
      <c r="GA654" s="263"/>
      <c r="GB654" s="263"/>
      <c r="GC654" s="263"/>
      <c r="GD654" s="263"/>
      <c r="GE654" s="263"/>
      <c r="GF654" s="263"/>
      <c r="GG654" s="263"/>
      <c r="GH654" s="263"/>
      <c r="GI654" s="263"/>
      <c r="GJ654" s="263"/>
      <c r="GK654" s="263"/>
      <c r="GL654" s="263"/>
      <c r="GM654" s="263"/>
      <c r="GN654" s="263"/>
      <c r="GO654" s="263"/>
      <c r="GP654" s="263"/>
      <c r="GQ654" s="263"/>
      <c r="GR654" s="263"/>
      <c r="GS654" s="263"/>
      <c r="GT654" s="263"/>
      <c r="GU654" s="263"/>
      <c r="GV654" s="263"/>
      <c r="GW654" s="263"/>
      <c r="GX654" s="263"/>
      <c r="GY654" s="263"/>
      <c r="GZ654" s="263"/>
      <c r="HA654" s="263"/>
      <c r="HB654" s="263"/>
      <c r="HC654" s="263"/>
      <c r="HD654" s="263"/>
      <c r="HE654" s="263"/>
      <c r="HF654" s="263"/>
      <c r="HG654" s="263"/>
      <c r="HH654" s="263"/>
      <c r="HI654" s="263"/>
      <c r="HJ654" s="263"/>
      <c r="HK654" s="263"/>
      <c r="HL654" s="263"/>
      <c r="HM654" s="263"/>
      <c r="HN654" s="263"/>
      <c r="HO654" s="263"/>
      <c r="HP654" s="263"/>
      <c r="HQ654" s="263"/>
      <c r="HR654" s="263"/>
      <c r="HS654" s="263"/>
      <c r="HT654" s="263"/>
      <c r="HU654" s="263"/>
      <c r="HV654" s="263"/>
      <c r="HW654" s="263"/>
      <c r="HX654" s="263"/>
      <c r="HY654" s="263"/>
      <c r="HZ654" s="263"/>
      <c r="IA654" s="263"/>
      <c r="IB654" s="263"/>
      <c r="IC654" s="263"/>
      <c r="ID654" s="263"/>
      <c r="IE654" s="263"/>
      <c r="IF654" s="263"/>
      <c r="IG654" s="263"/>
      <c r="IH654" s="263"/>
      <c r="II654" s="263"/>
      <c r="IJ654" s="263"/>
      <c r="IK654" s="263"/>
      <c r="IL654" s="263"/>
      <c r="IM654" s="263"/>
      <c r="IN654" s="263"/>
      <c r="IO654" s="263"/>
      <c r="IP654" s="263"/>
      <c r="IQ654" s="263"/>
      <c r="IR654" s="263"/>
      <c r="IS654" s="263"/>
      <c r="IT654" s="263"/>
      <c r="IU654" s="263"/>
      <c r="IV654" s="263"/>
      <c r="IW654" s="263"/>
      <c r="IX654" s="263"/>
      <c r="IY654" s="263"/>
      <c r="IZ654" s="263"/>
      <c r="JA654" s="263"/>
      <c r="JB654" s="263"/>
      <c r="JC654" s="263"/>
      <c r="JD654" s="263"/>
      <c r="JE654" s="263"/>
      <c r="JF654" s="263"/>
      <c r="JG654" s="263"/>
      <c r="JH654" s="263"/>
      <c r="JI654" s="263"/>
      <c r="JJ654" s="263"/>
      <c r="JK654" s="263"/>
      <c r="JL654" s="263"/>
      <c r="JM654" s="263"/>
      <c r="JN654" s="263"/>
      <c r="JO654" s="263"/>
      <c r="JP654" s="263"/>
      <c r="JQ654" s="263"/>
      <c r="JR654" s="263"/>
      <c r="JS654" s="263"/>
      <c r="JT654" s="263"/>
      <c r="JU654" s="263"/>
      <c r="JV654" s="263"/>
      <c r="JW654" s="263"/>
      <c r="JX654" s="263"/>
      <c r="JY654" s="263"/>
      <c r="JZ654" s="263"/>
      <c r="KA654" s="263"/>
      <c r="KB654" s="263"/>
      <c r="KC654" s="263"/>
      <c r="KD654" s="263"/>
      <c r="KE654" s="263"/>
      <c r="KF654" s="263"/>
      <c r="KG654" s="263"/>
      <c r="KH654" s="263"/>
      <c r="KI654" s="263"/>
      <c r="KJ654" s="263"/>
      <c r="KK654" s="263"/>
      <c r="KL654" s="263"/>
      <c r="KM654" s="263"/>
      <c r="KN654" s="263"/>
      <c r="KO654" s="263"/>
      <c r="KP654" s="263"/>
      <c r="KQ654" s="263"/>
      <c r="KR654" s="263"/>
      <c r="KS654" s="263"/>
      <c r="KT654" s="263"/>
      <c r="KU654" s="263"/>
      <c r="KV654" s="263"/>
      <c r="KW654" s="263"/>
      <c r="KX654" s="263"/>
      <c r="KY654" s="263"/>
      <c r="KZ654" s="263"/>
      <c r="LA654" s="263"/>
      <c r="LB654" s="263"/>
      <c r="LC654" s="263"/>
      <c r="LD654" s="263"/>
      <c r="LE654" s="263"/>
      <c r="LF654" s="263"/>
      <c r="LG654" s="263"/>
      <c r="LH654" s="263"/>
      <c r="LI654" s="263"/>
      <c r="LJ654" s="263"/>
      <c r="LK654" s="263"/>
      <c r="LL654" s="263"/>
      <c r="LM654" s="263"/>
      <c r="LN654" s="263"/>
      <c r="LO654" s="263"/>
      <c r="LP654" s="263"/>
      <c r="LQ654" s="263"/>
      <c r="LR654" s="263"/>
      <c r="LS654" s="263"/>
      <c r="LT654" s="263"/>
      <c r="LU654" s="263"/>
      <c r="LV654" s="263"/>
      <c r="LW654" s="263"/>
      <c r="LX654" s="263"/>
      <c r="LY654" s="263"/>
      <c r="LZ654" s="263"/>
      <c r="MA654" s="263"/>
      <c r="MB654" s="263"/>
      <c r="MC654" s="263"/>
      <c r="MD654" s="263"/>
      <c r="ME654" s="263"/>
      <c r="MF654" s="263"/>
      <c r="MG654" s="263"/>
      <c r="MH654" s="263"/>
      <c r="MI654" s="263"/>
      <c r="MJ654" s="263"/>
      <c r="MK654" s="263"/>
      <c r="ML654" s="263"/>
      <c r="MM654" s="263"/>
      <c r="MN654" s="263"/>
      <c r="MO654" s="263"/>
      <c r="MP654" s="263"/>
      <c r="MQ654" s="263"/>
      <c r="MR654" s="263"/>
      <c r="MS654" s="263"/>
      <c r="MT654" s="263"/>
      <c r="MU654" s="263"/>
      <c r="MV654" s="263"/>
      <c r="MW654" s="263"/>
      <c r="MX654" s="263"/>
      <c r="MY654" s="263"/>
      <c r="MZ654" s="263"/>
      <c r="NA654" s="263"/>
      <c r="NB654" s="263"/>
      <c r="NC654" s="263"/>
      <c r="ND654" s="263"/>
      <c r="NE654" s="263"/>
      <c r="NF654" s="263"/>
      <c r="NG654" s="263"/>
      <c r="NH654" s="263"/>
      <c r="NI654" s="263"/>
      <c r="NJ654" s="263"/>
      <c r="NK654" s="263"/>
      <c r="NL654" s="263"/>
      <c r="NM654" s="263"/>
      <c r="NN654" s="263"/>
      <c r="NO654" s="263"/>
      <c r="NP654" s="263"/>
      <c r="NQ654" s="263"/>
      <c r="NR654" s="263"/>
      <c r="NS654" s="263"/>
      <c r="NT654" s="263"/>
      <c r="NU654" s="263"/>
      <c r="NV654" s="263"/>
      <c r="NW654" s="263"/>
      <c r="NX654" s="263"/>
      <c r="NY654" s="263"/>
      <c r="NZ654" s="263"/>
      <c r="OA654" s="263"/>
      <c r="OB654" s="263"/>
      <c r="OC654" s="263"/>
      <c r="OD654" s="263"/>
      <c r="OE654" s="263"/>
      <c r="OF654" s="263"/>
      <c r="OG654" s="263"/>
      <c r="OH654" s="263"/>
      <c r="OI654" s="263"/>
      <c r="OJ654" s="263"/>
      <c r="OK654" s="263"/>
      <c r="OL654" s="263"/>
      <c r="OM654" s="263"/>
      <c r="ON654" s="263"/>
      <c r="OO654" s="263"/>
      <c r="OP654" s="263"/>
      <c r="OQ654" s="263"/>
      <c r="OR654" s="263"/>
      <c r="OS654" s="263"/>
      <c r="OT654" s="263"/>
      <c r="OU654" s="263"/>
      <c r="OV654" s="263"/>
      <c r="OW654" s="263"/>
      <c r="OX654" s="263"/>
      <c r="OY654" s="263"/>
      <c r="OZ654" s="263"/>
      <c r="PA654" s="263"/>
      <c r="PB654" s="263"/>
      <c r="PC654" s="263"/>
      <c r="PD654" s="263"/>
      <c r="PE654" s="263"/>
      <c r="PF654" s="263"/>
      <c r="PG654" s="263"/>
      <c r="PH654" s="263"/>
      <c r="PI654" s="263"/>
      <c r="PJ654" s="263"/>
      <c r="PK654" s="263"/>
      <c r="PL654" s="263"/>
      <c r="PM654" s="263"/>
      <c r="PN654" s="263"/>
      <c r="PO654" s="263"/>
      <c r="PP654" s="263"/>
      <c r="PQ654" s="263"/>
      <c r="PR654" s="263"/>
      <c r="PS654" s="263"/>
      <c r="PT654" s="263"/>
      <c r="PU654" s="263"/>
      <c r="PV654" s="263"/>
      <c r="PW654" s="263"/>
      <c r="PX654" s="263"/>
      <c r="PY654" s="263"/>
      <c r="PZ654" s="263"/>
      <c r="QA654" s="263"/>
      <c r="QB654" s="263"/>
      <c r="QC654" s="263"/>
      <c r="QD654" s="263"/>
      <c r="QE654" s="263"/>
      <c r="QF654" s="263"/>
      <c r="QG654" s="263"/>
      <c r="QH654" s="263"/>
      <c r="QI654" s="263"/>
      <c r="QJ654" s="263"/>
      <c r="QK654" s="263"/>
      <c r="QL654" s="263"/>
      <c r="QM654" s="263"/>
      <c r="QN654" s="263"/>
      <c r="QO654" s="263"/>
      <c r="QP654" s="263"/>
      <c r="QQ654" s="263"/>
      <c r="QR654" s="263"/>
      <c r="QS654" s="263"/>
      <c r="QT654" s="263"/>
      <c r="QU654" s="263"/>
      <c r="QV654" s="263"/>
      <c r="QW654" s="263"/>
      <c r="QX654" s="263"/>
      <c r="QY654" s="263"/>
      <c r="QZ654" s="263"/>
      <c r="RA654" s="263"/>
      <c r="RB654" s="263"/>
      <c r="RC654" s="263"/>
      <c r="RD654" s="263"/>
      <c r="RE654" s="263"/>
      <c r="RF654" s="263"/>
      <c r="RG654" s="263"/>
      <c r="RH654" s="263"/>
      <c r="RI654" s="263"/>
      <c r="RJ654" s="263"/>
      <c r="RK654" s="263"/>
      <c r="RL654" s="263"/>
      <c r="RM654" s="263"/>
      <c r="RN654" s="263"/>
      <c r="RO654" s="263"/>
      <c r="RP654" s="263"/>
      <c r="RQ654" s="263"/>
      <c r="RR654" s="263"/>
      <c r="RS654" s="263"/>
      <c r="RT654" s="263"/>
      <c r="RU654" s="263"/>
      <c r="RV654" s="263"/>
      <c r="RW654" s="263"/>
      <c r="RX654" s="263"/>
      <c r="RY654" s="263"/>
      <c r="RZ654" s="263"/>
      <c r="SA654" s="263"/>
      <c r="SB654" s="263"/>
      <c r="SC654" s="263"/>
      <c r="SD654" s="263"/>
      <c r="SE654" s="263"/>
      <c r="SF654" s="263"/>
      <c r="SG654" s="263"/>
      <c r="SH654" s="263"/>
      <c r="SI654" s="263"/>
      <c r="SJ654" s="263"/>
      <c r="SK654" s="263"/>
      <c r="SL654" s="263"/>
      <c r="SM654" s="263"/>
      <c r="SN654" s="263"/>
      <c r="SO654" s="263"/>
      <c r="SP654" s="263"/>
      <c r="SQ654" s="263"/>
      <c r="SR654" s="263"/>
      <c r="SS654" s="263"/>
      <c r="ST654" s="263"/>
      <c r="SU654" s="263"/>
      <c r="SV654" s="263"/>
      <c r="SW654" s="263"/>
      <c r="SX654" s="263"/>
      <c r="SY654" s="263"/>
      <c r="SZ654" s="263"/>
      <c r="TA654" s="263"/>
      <c r="TB654" s="263"/>
      <c r="TC654" s="263"/>
      <c r="TD654" s="263"/>
      <c r="TE654" s="263"/>
      <c r="TF654" s="263"/>
      <c r="TG654" s="263"/>
      <c r="TH654" s="263"/>
      <c r="TI654" s="263"/>
      <c r="TJ654" s="263"/>
      <c r="TK654" s="263"/>
      <c r="TL654" s="263"/>
      <c r="TM654" s="263"/>
      <c r="TN654" s="263"/>
      <c r="TO654" s="263"/>
      <c r="TP654" s="263"/>
      <c r="TQ654" s="263"/>
      <c r="TR654" s="263"/>
      <c r="TS654" s="263"/>
      <c r="TT654" s="263"/>
      <c r="TU654" s="263"/>
      <c r="TV654" s="263"/>
      <c r="TW654" s="263"/>
      <c r="TX654" s="263"/>
      <c r="TY654" s="263"/>
      <c r="TZ654" s="263"/>
      <c r="UA654" s="263"/>
      <c r="UB654" s="263"/>
      <c r="UC654" s="263"/>
      <c r="UD654" s="263"/>
      <c r="UE654" s="263"/>
      <c r="UF654" s="263"/>
      <c r="UG654" s="263"/>
      <c r="UH654" s="263"/>
      <c r="UI654" s="263"/>
      <c r="UJ654" s="263"/>
      <c r="UK654" s="263"/>
      <c r="UL654" s="263"/>
      <c r="UM654" s="263"/>
      <c r="UN654" s="263"/>
      <c r="UO654" s="263"/>
      <c r="UP654" s="263"/>
      <c r="UQ654" s="263"/>
      <c r="UR654" s="263"/>
      <c r="US654" s="263"/>
      <c r="UT654" s="263"/>
      <c r="UU654" s="263"/>
      <c r="UV654" s="263"/>
      <c r="UW654" s="263"/>
      <c r="UX654" s="263"/>
      <c r="UY654" s="263"/>
      <c r="UZ654" s="263"/>
      <c r="VA654" s="263"/>
      <c r="VB654" s="263"/>
      <c r="VC654" s="263"/>
      <c r="VD654" s="263"/>
      <c r="VE654" s="263"/>
      <c r="VF654" s="263"/>
      <c r="VG654" s="263"/>
      <c r="VH654" s="263"/>
      <c r="VI654" s="263"/>
      <c r="VJ654" s="263"/>
      <c r="VK654" s="263"/>
      <c r="VL654" s="263"/>
      <c r="VM654" s="263"/>
      <c r="VN654" s="263"/>
      <c r="VO654" s="263"/>
      <c r="VP654" s="263"/>
      <c r="VQ654" s="263"/>
      <c r="VR654" s="263"/>
      <c r="VS654" s="263"/>
      <c r="VT654" s="263"/>
      <c r="VU654" s="263"/>
      <c r="VV654" s="263"/>
      <c r="VW654" s="263"/>
      <c r="VX654" s="263"/>
      <c r="VY654" s="263"/>
      <c r="VZ654" s="263"/>
      <c r="WA654" s="263"/>
      <c r="WB654" s="263"/>
      <c r="WC654" s="263"/>
      <c r="WD654" s="263"/>
      <c r="WE654" s="263"/>
      <c r="WF654" s="263"/>
      <c r="WG654" s="263"/>
      <c r="WH654" s="263"/>
      <c r="WI654" s="263"/>
      <c r="WJ654" s="263"/>
      <c r="WK654" s="263"/>
      <c r="WL654" s="263"/>
      <c r="WM654" s="263"/>
      <c r="WN654" s="263"/>
      <c r="WO654" s="263"/>
      <c r="WP654" s="263"/>
      <c r="WQ654" s="263"/>
      <c r="WR654" s="263"/>
      <c r="WS654" s="263"/>
      <c r="WT654" s="263"/>
      <c r="WU654" s="263"/>
      <c r="WV654" s="263"/>
      <c r="WW654" s="263"/>
      <c r="WX654" s="263"/>
      <c r="WY654" s="263"/>
      <c r="WZ654" s="263"/>
      <c r="XA654" s="263"/>
      <c r="XB654" s="263"/>
      <c r="XC654" s="263"/>
      <c r="XD654" s="263"/>
      <c r="XE654" s="263"/>
      <c r="XF654" s="263"/>
      <c r="XG654" s="263"/>
      <c r="XH654" s="263"/>
      <c r="XI654" s="263"/>
      <c r="XJ654" s="263"/>
      <c r="XK654" s="263"/>
      <c r="XL654" s="263"/>
      <c r="XM654" s="263"/>
      <c r="XN654" s="263"/>
      <c r="XO654" s="263"/>
      <c r="XP654" s="263"/>
      <c r="XQ654" s="263"/>
      <c r="XR654" s="263"/>
      <c r="XS654" s="263"/>
      <c r="XT654" s="263"/>
      <c r="XU654" s="263"/>
      <c r="XV654" s="263"/>
      <c r="XW654" s="263"/>
      <c r="XX654" s="263"/>
      <c r="XY654" s="263"/>
      <c r="XZ654" s="263"/>
      <c r="YA654" s="263"/>
      <c r="YB654" s="263"/>
      <c r="YC654" s="263"/>
      <c r="YD654" s="263"/>
      <c r="YE654" s="263"/>
      <c r="YF654" s="263"/>
      <c r="YG654" s="263"/>
      <c r="YH654" s="263"/>
      <c r="YI654" s="263"/>
      <c r="YJ654" s="263"/>
      <c r="YK654" s="263"/>
      <c r="YL654" s="263"/>
      <c r="YM654" s="263"/>
      <c r="YN654" s="263"/>
      <c r="YO654" s="263"/>
      <c r="YP654" s="263"/>
      <c r="YQ654" s="263"/>
      <c r="YR654" s="263"/>
      <c r="YS654" s="263"/>
      <c r="YT654" s="263"/>
      <c r="YU654" s="263"/>
      <c r="YV654" s="263"/>
      <c r="YW654" s="263"/>
      <c r="YX654" s="263"/>
      <c r="YY654" s="263"/>
      <c r="YZ654" s="263"/>
      <c r="ZA654" s="263"/>
      <c r="ZB654" s="263"/>
      <c r="ZC654" s="263"/>
      <c r="ZD654" s="263"/>
      <c r="ZE654" s="263"/>
      <c r="ZF654" s="263"/>
      <c r="ZG654" s="263"/>
      <c r="ZH654" s="263"/>
      <c r="ZI654" s="263"/>
      <c r="ZJ654" s="263"/>
      <c r="ZK654" s="263"/>
      <c r="ZL654" s="263"/>
      <c r="ZM654" s="263"/>
      <c r="ZN654" s="263"/>
      <c r="ZO654" s="263"/>
      <c r="ZP654" s="263"/>
      <c r="ZQ654" s="263"/>
      <c r="ZR654" s="263"/>
      <c r="ZS654" s="263"/>
      <c r="ZT654" s="263"/>
      <c r="ZU654" s="263"/>
      <c r="ZV654" s="263"/>
      <c r="ZW654" s="263"/>
      <c r="ZX654" s="263"/>
      <c r="ZY654" s="263"/>
      <c r="ZZ654" s="263"/>
      <c r="AAA654" s="263"/>
      <c r="AAB654" s="263"/>
      <c r="AAC654" s="263"/>
      <c r="AAD654" s="263"/>
      <c r="AAE654" s="263"/>
      <c r="AAF654" s="263"/>
      <c r="AAG654" s="263"/>
      <c r="AAH654" s="263"/>
      <c r="AAI654" s="263"/>
      <c r="AAJ654" s="263"/>
      <c r="AAK654" s="263"/>
      <c r="AAL654" s="263"/>
      <c r="AAM654" s="263"/>
      <c r="AAN654" s="263"/>
      <c r="AAO654" s="263"/>
      <c r="AAP654" s="263"/>
      <c r="AAQ654" s="263"/>
      <c r="AAR654" s="263"/>
      <c r="AAS654" s="263"/>
      <c r="AAT654" s="263"/>
      <c r="AAU654" s="263"/>
      <c r="AAV654" s="263"/>
      <c r="AAW654" s="263"/>
      <c r="AAX654" s="263"/>
      <c r="AAY654" s="263"/>
      <c r="AAZ654" s="263"/>
      <c r="ABA654" s="263"/>
      <c r="ABB654" s="263"/>
      <c r="ABC654" s="263"/>
      <c r="ABD654" s="263"/>
      <c r="ABE654" s="263"/>
      <c r="ABF654" s="263"/>
      <c r="ABG654" s="263"/>
      <c r="ABH654" s="263"/>
      <c r="ABI654" s="263"/>
      <c r="ABJ654" s="263"/>
      <c r="ABK654" s="263"/>
      <c r="ABL654" s="263"/>
      <c r="ABM654" s="263"/>
      <c r="ABN654" s="263"/>
      <c r="ABO654" s="263"/>
      <c r="ABP654" s="263"/>
      <c r="ABQ654" s="263"/>
      <c r="ABR654" s="263"/>
      <c r="ABS654" s="263"/>
      <c r="ABT654" s="263"/>
      <c r="ABU654" s="263"/>
      <c r="ABV654" s="263"/>
      <c r="ABW654" s="263"/>
      <c r="ABX654" s="263"/>
      <c r="ABY654" s="263"/>
      <c r="ABZ654" s="263"/>
      <c r="ACA654" s="263"/>
      <c r="ACB654" s="263"/>
      <c r="ACC654" s="263"/>
      <c r="ACD654" s="263"/>
      <c r="ACE654" s="263"/>
      <c r="ACF654" s="263"/>
      <c r="ACG654" s="263"/>
      <c r="ACH654" s="263"/>
      <c r="ACI654" s="263"/>
      <c r="ACJ654" s="263"/>
      <c r="ACK654" s="263"/>
      <c r="ACL654" s="263"/>
      <c r="ACM654" s="263"/>
      <c r="ACN654" s="263"/>
      <c r="ACO654" s="263"/>
      <c r="ACP654" s="263"/>
      <c r="ACQ654" s="263"/>
      <c r="ACR654" s="263"/>
      <c r="ACS654" s="263"/>
      <c r="ACT654" s="263"/>
      <c r="ACU654" s="263"/>
      <c r="ACV654" s="263"/>
      <c r="ACW654" s="263"/>
      <c r="ACX654" s="263"/>
      <c r="ACY654" s="263"/>
      <c r="ACZ654" s="263"/>
      <c r="ADA654" s="263"/>
      <c r="ADB654" s="263"/>
      <c r="ADC654" s="263"/>
      <c r="ADD654" s="263"/>
      <c r="ADE654" s="263"/>
      <c r="ADF654" s="263"/>
      <c r="ADG654" s="263"/>
      <c r="ADH654" s="263"/>
      <c r="ADI654" s="263"/>
      <c r="ADJ654" s="263"/>
      <c r="ADK654" s="263"/>
      <c r="ADL654" s="263"/>
      <c r="ADM654" s="263"/>
      <c r="ADN654" s="263"/>
      <c r="ADO654" s="263"/>
      <c r="ADP654" s="263"/>
      <c r="ADQ654" s="263"/>
      <c r="ADR654" s="263"/>
      <c r="ADS654" s="263"/>
      <c r="ADT654" s="263"/>
      <c r="ADU654" s="263"/>
      <c r="ADV654" s="263"/>
      <c r="ADW654" s="263"/>
      <c r="ADX654" s="263"/>
      <c r="ADY654" s="263"/>
      <c r="ADZ654" s="263"/>
      <c r="AEA654" s="263"/>
      <c r="AEB654" s="263"/>
      <c r="AEC654" s="263"/>
      <c r="AED654" s="263"/>
      <c r="AEE654" s="263"/>
      <c r="AEF654" s="263"/>
      <c r="AEG654" s="263"/>
      <c r="AEH654" s="263"/>
      <c r="AEI654" s="263"/>
      <c r="AEJ654" s="263"/>
      <c r="AEK654" s="263"/>
      <c r="AEL654" s="263"/>
      <c r="AEM654" s="263"/>
      <c r="AEN654" s="263"/>
      <c r="AEO654" s="263"/>
      <c r="AEP654" s="263"/>
      <c r="AEQ654" s="263"/>
      <c r="AER654" s="263"/>
      <c r="AES654" s="263"/>
      <c r="AET654" s="263"/>
      <c r="AEU654" s="263"/>
      <c r="AEV654" s="263"/>
      <c r="AEW654" s="263"/>
      <c r="AEX654" s="263"/>
      <c r="AEY654" s="263"/>
      <c r="AEZ654" s="263"/>
      <c r="AFA654" s="263"/>
      <c r="AFB654" s="263"/>
      <c r="AFC654" s="263"/>
      <c r="AFD654" s="263"/>
      <c r="AFE654" s="263"/>
      <c r="AFF654" s="263"/>
      <c r="AFG654" s="263"/>
      <c r="AFH654" s="263"/>
      <c r="AFI654" s="263"/>
      <c r="AFJ654" s="263"/>
      <c r="AFK654" s="263"/>
      <c r="AFL654" s="263"/>
      <c r="AFM654" s="263"/>
      <c r="AFN654" s="263"/>
      <c r="AFO654" s="263"/>
      <c r="AFP654" s="263"/>
      <c r="AFQ654" s="263"/>
      <c r="AFR654" s="263"/>
      <c r="AFS654" s="263"/>
      <c r="AFT654" s="263"/>
      <c r="AFU654" s="263"/>
      <c r="AFV654" s="263"/>
      <c r="AFW654" s="263"/>
      <c r="AFX654" s="263"/>
      <c r="AFY654" s="263"/>
      <c r="AFZ654" s="263"/>
      <c r="AGA654" s="263"/>
      <c r="AGB654" s="263"/>
      <c r="AGC654" s="263"/>
      <c r="AGD654" s="263"/>
      <c r="AGE654" s="263"/>
      <c r="AGF654" s="263"/>
      <c r="AGG654" s="263"/>
      <c r="AGH654" s="263"/>
      <c r="AGI654" s="263"/>
      <c r="AGJ654" s="263"/>
      <c r="AGK654" s="263"/>
      <c r="AGL654" s="263"/>
      <c r="AGM654" s="263"/>
      <c r="AGN654" s="263"/>
      <c r="AGO654" s="263"/>
      <c r="AGP654" s="263"/>
      <c r="AGQ654" s="263"/>
      <c r="AGR654" s="263"/>
      <c r="AGS654" s="263"/>
      <c r="AGT654" s="263"/>
      <c r="AGU654" s="263"/>
      <c r="AGV654" s="263"/>
      <c r="AGW654" s="263"/>
      <c r="AGX654" s="263"/>
      <c r="AGY654" s="263"/>
      <c r="AGZ654" s="263"/>
      <c r="AHA654" s="263"/>
      <c r="AHB654" s="263"/>
      <c r="AHC654" s="263"/>
      <c r="AHD654" s="263"/>
      <c r="AHE654" s="263"/>
      <c r="AHF654" s="263"/>
      <c r="AHG654" s="263"/>
      <c r="AHH654" s="263"/>
      <c r="AHI654" s="263"/>
      <c r="AHJ654" s="263"/>
      <c r="AHK654" s="263"/>
      <c r="AHL654" s="263"/>
      <c r="AHM654" s="263"/>
      <c r="AHN654" s="263"/>
      <c r="AHO654" s="263"/>
      <c r="AHP654" s="263"/>
      <c r="AHQ654" s="263"/>
      <c r="AHR654" s="263"/>
      <c r="AHS654" s="263"/>
      <c r="AHT654" s="263"/>
      <c r="AHU654" s="263"/>
      <c r="AHV654" s="263"/>
      <c r="AHW654" s="263"/>
      <c r="AHX654" s="263"/>
      <c r="AHY654" s="263"/>
      <c r="AHZ654" s="263"/>
      <c r="AIA654" s="263"/>
      <c r="AIB654" s="263"/>
      <c r="AIC654" s="263"/>
      <c r="AID654" s="263"/>
      <c r="AIE654" s="263"/>
      <c r="AIF654" s="263"/>
      <c r="AIG654" s="263"/>
      <c r="AIH654" s="263"/>
      <c r="AII654" s="263"/>
      <c r="AIJ654" s="263"/>
      <c r="AIK654" s="263"/>
      <c r="AIL654" s="263"/>
      <c r="AIM654" s="263"/>
      <c r="AIN654" s="263"/>
      <c r="AIO654" s="263"/>
      <c r="AIP654" s="263"/>
      <c r="AIQ654" s="263"/>
      <c r="AIR654" s="263"/>
      <c r="AIS654" s="263"/>
      <c r="AIT654" s="263"/>
      <c r="AIU654" s="263"/>
      <c r="AIV654" s="263"/>
      <c r="AIW654" s="263"/>
      <c r="AIX654" s="263"/>
      <c r="AIY654" s="263"/>
      <c r="AIZ654" s="263"/>
      <c r="AJA654" s="263"/>
      <c r="AJB654" s="263"/>
      <c r="AJC654" s="263"/>
      <c r="AJD654" s="263"/>
      <c r="AJE654" s="263"/>
      <c r="AJF654" s="263"/>
      <c r="AJG654" s="263"/>
      <c r="AJH654" s="263"/>
      <c r="AJI654" s="263"/>
      <c r="AJJ654" s="263"/>
      <c r="AJK654" s="263"/>
      <c r="AJL654" s="263"/>
      <c r="AJM654" s="263"/>
      <c r="AJN654" s="263"/>
      <c r="AJO654" s="263"/>
      <c r="AJP654" s="263"/>
      <c r="AJQ654" s="263"/>
      <c r="AJR654" s="263"/>
      <c r="AJS654" s="263"/>
      <c r="AJT654" s="263"/>
      <c r="AJU654" s="263"/>
      <c r="AJV654" s="263"/>
      <c r="AJW654" s="263"/>
      <c r="AJX654" s="263"/>
      <c r="AJY654" s="263"/>
      <c r="AJZ654" s="263"/>
      <c r="AKA654" s="263"/>
      <c r="AKB654" s="263"/>
      <c r="AKC654" s="263"/>
      <c r="AKD654" s="263"/>
      <c r="AKE654" s="263"/>
      <c r="AKF654" s="263"/>
      <c r="AKG654" s="263"/>
      <c r="AKH654" s="263"/>
      <c r="AKI654" s="263"/>
      <c r="AKJ654" s="263"/>
      <c r="AKK654" s="263"/>
      <c r="AKL654" s="263"/>
      <c r="AKM654" s="263"/>
      <c r="AKN654" s="263"/>
      <c r="AKO654" s="263"/>
      <c r="AKP654" s="263"/>
      <c r="AKQ654" s="263"/>
      <c r="AKR654" s="263"/>
      <c r="AKS654" s="263"/>
      <c r="AKT654" s="263"/>
      <c r="AKU654" s="263"/>
      <c r="AKV654" s="263"/>
      <c r="AKW654" s="263"/>
      <c r="AKX654" s="263"/>
      <c r="AKY654" s="263"/>
      <c r="AKZ654" s="263"/>
      <c r="ALA654" s="263"/>
      <c r="ALB654" s="263"/>
      <c r="ALC654" s="263"/>
      <c r="ALD654" s="263"/>
      <c r="ALE654" s="263"/>
      <c r="ALF654" s="263"/>
      <c r="ALG654" s="263"/>
      <c r="ALH654" s="263"/>
      <c r="ALI654" s="263"/>
      <c r="ALJ654" s="263"/>
      <c r="ALK654" s="263"/>
      <c r="ALL654" s="263"/>
      <c r="ALM654" s="263"/>
      <c r="ALN654" s="263"/>
      <c r="ALO654" s="263"/>
      <c r="ALP654" s="263"/>
      <c r="ALQ654" s="263"/>
      <c r="ALR654" s="263"/>
      <c r="ALS654" s="263"/>
      <c r="ALT654" s="263"/>
      <c r="ALU654" s="263"/>
      <c r="ALV654" s="263"/>
      <c r="ALW654" s="263"/>
      <c r="ALX654" s="263"/>
      <c r="ALY654" s="263"/>
      <c r="ALZ654" s="263"/>
      <c r="AMA654" s="263"/>
      <c r="AMB654" s="263"/>
      <c r="AMC654" s="263"/>
      <c r="AMD654" s="263"/>
      <c r="AME654" s="263"/>
      <c r="AMF654" s="263"/>
      <c r="AMG654" s="263"/>
      <c r="AMH654" s="263"/>
      <c r="AMI654" s="263"/>
      <c r="AMJ654" s="263"/>
      <c r="AMK654" s="263"/>
      <c r="AML654" s="263"/>
      <c r="AMM654" s="263"/>
      <c r="AMN654" s="263"/>
      <c r="AMO654" s="263"/>
      <c r="AMP654" s="263"/>
      <c r="AMQ654" s="263"/>
      <c r="AMR654" s="263"/>
      <c r="AMS654" s="263"/>
      <c r="AMT654" s="263"/>
      <c r="AMU654" s="263"/>
      <c r="AMV654" s="263"/>
      <c r="AMW654" s="263"/>
      <c r="AMX654" s="263"/>
      <c r="AMY654" s="263"/>
      <c r="AMZ654" s="263"/>
      <c r="ANA654" s="263"/>
      <c r="ANB654" s="263"/>
      <c r="ANC654" s="263"/>
      <c r="AND654" s="263"/>
      <c r="ANE654" s="263"/>
      <c r="ANF654" s="263"/>
      <c r="ANG654" s="263"/>
      <c r="ANH654" s="263"/>
      <c r="ANI654" s="263"/>
      <c r="ANJ654" s="263"/>
      <c r="ANK654" s="263"/>
      <c r="ANL654" s="263"/>
      <c r="ANM654" s="263"/>
      <c r="ANN654" s="263"/>
      <c r="ANO654" s="263"/>
      <c r="ANP654" s="263"/>
      <c r="ANQ654" s="263"/>
      <c r="ANR654" s="263"/>
      <c r="ANS654" s="263"/>
      <c r="ANT654" s="263"/>
      <c r="ANU654" s="263"/>
      <c r="ANV654" s="263"/>
      <c r="ANW654" s="263"/>
      <c r="ANX654" s="263"/>
      <c r="ANY654" s="263"/>
      <c r="ANZ654" s="263"/>
      <c r="AOA654" s="263"/>
      <c r="AOB654" s="263"/>
      <c r="AOC654" s="263"/>
      <c r="AOD654" s="263"/>
      <c r="AOE654" s="263"/>
      <c r="AOF654" s="263"/>
      <c r="AOG654" s="263"/>
      <c r="AOH654" s="263"/>
      <c r="AOI654" s="263"/>
      <c r="AOJ654" s="263"/>
      <c r="AOK654" s="263"/>
      <c r="AOL654" s="263"/>
      <c r="AOM654" s="263"/>
      <c r="AON654" s="263"/>
      <c r="AOO654" s="263"/>
      <c r="AOP654" s="263"/>
      <c r="AOQ654" s="263"/>
      <c r="AOR654" s="263"/>
      <c r="AOS654" s="263"/>
      <c r="AOT654" s="263"/>
      <c r="AOU654" s="263"/>
    </row>
    <row r="655" spans="1:1087" s="264" customFormat="1">
      <c r="A655" s="332"/>
      <c r="B655" s="328"/>
      <c r="C655" s="292"/>
      <c r="D655" s="292"/>
      <c r="E655" s="292"/>
      <c r="F655" s="333"/>
      <c r="G655" s="334"/>
      <c r="H655" s="334"/>
      <c r="I655" s="335"/>
      <c r="J655" s="292"/>
      <c r="K655" s="336"/>
      <c r="L655" s="292"/>
      <c r="N655" s="263"/>
      <c r="O655" s="263"/>
      <c r="P655" s="263"/>
      <c r="Q655" s="263"/>
      <c r="R655" s="263"/>
      <c r="S655" s="263"/>
      <c r="T655" s="263"/>
      <c r="U655" s="263"/>
      <c r="V655" s="263"/>
      <c r="W655" s="263"/>
      <c r="X655" s="263"/>
      <c r="Y655" s="263"/>
      <c r="Z655" s="263"/>
      <c r="AA655" s="263"/>
      <c r="AB655" s="263"/>
      <c r="AC655" s="263"/>
      <c r="AD655" s="263"/>
      <c r="AE655" s="263"/>
      <c r="AF655" s="263"/>
      <c r="AG655" s="263"/>
      <c r="AH655" s="263"/>
      <c r="AI655" s="263"/>
      <c r="AJ655" s="263"/>
      <c r="AK655" s="263"/>
      <c r="AL655" s="263"/>
      <c r="AM655" s="263"/>
      <c r="AN655" s="263"/>
      <c r="AO655" s="263"/>
      <c r="AP655" s="263"/>
      <c r="AQ655" s="263"/>
      <c r="AR655" s="263"/>
      <c r="AS655" s="263"/>
      <c r="AT655" s="263"/>
      <c r="AU655" s="263"/>
      <c r="AV655" s="263"/>
      <c r="AW655" s="263"/>
      <c r="AX655" s="263"/>
      <c r="AY655" s="263"/>
      <c r="AZ655" s="263"/>
      <c r="BA655" s="263"/>
      <c r="BB655" s="263"/>
      <c r="BC655" s="263"/>
      <c r="BD655" s="263"/>
      <c r="BE655" s="263"/>
      <c r="BF655" s="263"/>
      <c r="BG655" s="263"/>
      <c r="BH655" s="263"/>
      <c r="BI655" s="263"/>
      <c r="BJ655" s="263"/>
      <c r="BK655" s="263"/>
      <c r="BL655" s="263"/>
      <c r="BM655" s="263"/>
      <c r="BN655" s="263"/>
      <c r="BO655" s="263"/>
      <c r="BP655" s="263"/>
      <c r="BQ655" s="263"/>
      <c r="BR655" s="263"/>
      <c r="BS655" s="263"/>
      <c r="BT655" s="263"/>
      <c r="BU655" s="263"/>
      <c r="BV655" s="263"/>
      <c r="BW655" s="263"/>
      <c r="BX655" s="263"/>
      <c r="BY655" s="263"/>
      <c r="BZ655" s="263"/>
      <c r="CA655" s="263"/>
      <c r="CB655" s="263"/>
      <c r="CC655" s="263"/>
      <c r="CD655" s="263"/>
      <c r="CE655" s="263"/>
      <c r="CF655" s="263"/>
      <c r="CG655" s="263"/>
      <c r="CH655" s="263"/>
      <c r="CI655" s="263"/>
      <c r="CJ655" s="263"/>
      <c r="CK655" s="263"/>
      <c r="CL655" s="263"/>
      <c r="CM655" s="263"/>
      <c r="CN655" s="263"/>
      <c r="CO655" s="263"/>
      <c r="CP655" s="263"/>
      <c r="CQ655" s="263"/>
      <c r="CR655" s="263"/>
      <c r="CS655" s="263"/>
      <c r="CT655" s="263"/>
      <c r="CU655" s="263"/>
      <c r="CV655" s="263"/>
      <c r="CW655" s="263"/>
      <c r="CX655" s="263"/>
      <c r="CY655" s="263"/>
      <c r="CZ655" s="263"/>
      <c r="DA655" s="263"/>
      <c r="DB655" s="263"/>
      <c r="DC655" s="263"/>
      <c r="DD655" s="263"/>
      <c r="DE655" s="263"/>
      <c r="DF655" s="263"/>
      <c r="DG655" s="263"/>
      <c r="DH655" s="263"/>
      <c r="DI655" s="263"/>
      <c r="DJ655" s="263"/>
      <c r="DK655" s="263"/>
      <c r="DL655" s="263"/>
      <c r="DM655" s="263"/>
      <c r="DN655" s="263"/>
      <c r="DO655" s="263"/>
      <c r="DP655" s="263"/>
      <c r="DQ655" s="263"/>
      <c r="DR655" s="263"/>
      <c r="DS655" s="263"/>
      <c r="DT655" s="263"/>
      <c r="DU655" s="263"/>
      <c r="DV655" s="263"/>
      <c r="DW655" s="263"/>
      <c r="DX655" s="263"/>
      <c r="DY655" s="263"/>
      <c r="DZ655" s="263"/>
      <c r="EA655" s="263"/>
      <c r="EB655" s="263"/>
      <c r="EC655" s="263"/>
      <c r="ED655" s="263"/>
      <c r="EE655" s="263"/>
      <c r="EF655" s="263"/>
      <c r="EG655" s="263"/>
      <c r="EH655" s="263"/>
      <c r="EI655" s="263"/>
      <c r="EJ655" s="263"/>
      <c r="EK655" s="263"/>
      <c r="EL655" s="263"/>
      <c r="EM655" s="263"/>
      <c r="EN655" s="263"/>
      <c r="EO655" s="263"/>
      <c r="EP655" s="263"/>
      <c r="EQ655" s="263"/>
      <c r="ER655" s="263"/>
      <c r="ES655" s="263"/>
      <c r="ET655" s="263"/>
      <c r="EU655" s="263"/>
      <c r="EV655" s="263"/>
      <c r="EW655" s="263"/>
      <c r="EX655" s="263"/>
      <c r="EY655" s="263"/>
      <c r="EZ655" s="263"/>
      <c r="FA655" s="263"/>
      <c r="FB655" s="263"/>
      <c r="FC655" s="263"/>
      <c r="FD655" s="263"/>
      <c r="FE655" s="263"/>
      <c r="FF655" s="263"/>
      <c r="FG655" s="263"/>
      <c r="FH655" s="263"/>
      <c r="FI655" s="263"/>
      <c r="FJ655" s="263"/>
      <c r="FK655" s="263"/>
      <c r="FL655" s="263"/>
      <c r="FM655" s="263"/>
      <c r="FN655" s="263"/>
      <c r="FO655" s="263"/>
      <c r="FP655" s="263"/>
      <c r="FQ655" s="263"/>
      <c r="FR655" s="263"/>
      <c r="FS655" s="263"/>
      <c r="FT655" s="263"/>
      <c r="FU655" s="263"/>
      <c r="FV655" s="263"/>
      <c r="FW655" s="263"/>
      <c r="FX655" s="263"/>
      <c r="FY655" s="263"/>
      <c r="FZ655" s="263"/>
      <c r="GA655" s="263"/>
      <c r="GB655" s="263"/>
      <c r="GC655" s="263"/>
      <c r="GD655" s="263"/>
      <c r="GE655" s="263"/>
      <c r="GF655" s="263"/>
      <c r="GG655" s="263"/>
      <c r="GH655" s="263"/>
      <c r="GI655" s="263"/>
      <c r="GJ655" s="263"/>
      <c r="GK655" s="263"/>
      <c r="GL655" s="263"/>
      <c r="GM655" s="263"/>
      <c r="GN655" s="263"/>
      <c r="GO655" s="263"/>
      <c r="GP655" s="263"/>
      <c r="GQ655" s="263"/>
      <c r="GR655" s="263"/>
      <c r="GS655" s="263"/>
      <c r="GT655" s="263"/>
      <c r="GU655" s="263"/>
      <c r="GV655" s="263"/>
      <c r="GW655" s="263"/>
      <c r="GX655" s="263"/>
      <c r="GY655" s="263"/>
      <c r="GZ655" s="263"/>
      <c r="HA655" s="263"/>
      <c r="HB655" s="263"/>
      <c r="HC655" s="263"/>
      <c r="HD655" s="263"/>
      <c r="HE655" s="263"/>
      <c r="HF655" s="263"/>
      <c r="HG655" s="263"/>
      <c r="HH655" s="263"/>
      <c r="HI655" s="263"/>
      <c r="HJ655" s="263"/>
      <c r="HK655" s="263"/>
      <c r="HL655" s="263"/>
      <c r="HM655" s="263"/>
      <c r="HN655" s="263"/>
      <c r="HO655" s="263"/>
      <c r="HP655" s="263"/>
      <c r="HQ655" s="263"/>
      <c r="HR655" s="263"/>
      <c r="HS655" s="263"/>
      <c r="HT655" s="263"/>
      <c r="HU655" s="263"/>
      <c r="HV655" s="263"/>
      <c r="HW655" s="263"/>
      <c r="HX655" s="263"/>
      <c r="HY655" s="263"/>
      <c r="HZ655" s="263"/>
      <c r="IA655" s="263"/>
      <c r="IB655" s="263"/>
      <c r="IC655" s="263"/>
      <c r="ID655" s="263"/>
      <c r="IE655" s="263"/>
      <c r="IF655" s="263"/>
      <c r="IG655" s="263"/>
      <c r="IH655" s="263"/>
      <c r="II655" s="263"/>
      <c r="IJ655" s="263"/>
      <c r="IK655" s="263"/>
      <c r="IL655" s="263"/>
      <c r="IM655" s="263"/>
      <c r="IN655" s="263"/>
      <c r="IO655" s="263"/>
      <c r="IP655" s="263"/>
      <c r="IQ655" s="263"/>
      <c r="IR655" s="263"/>
      <c r="IS655" s="263"/>
      <c r="IT655" s="263"/>
      <c r="IU655" s="263"/>
      <c r="IV655" s="263"/>
      <c r="IW655" s="263"/>
      <c r="IX655" s="263"/>
      <c r="IY655" s="263"/>
      <c r="IZ655" s="263"/>
      <c r="JA655" s="263"/>
      <c r="JB655" s="263"/>
      <c r="JC655" s="263"/>
      <c r="JD655" s="263"/>
      <c r="JE655" s="263"/>
      <c r="JF655" s="263"/>
      <c r="JG655" s="263"/>
      <c r="JH655" s="263"/>
      <c r="JI655" s="263"/>
      <c r="JJ655" s="263"/>
      <c r="JK655" s="263"/>
      <c r="JL655" s="263"/>
      <c r="JM655" s="263"/>
      <c r="JN655" s="263"/>
      <c r="JO655" s="263"/>
      <c r="JP655" s="263"/>
      <c r="JQ655" s="263"/>
      <c r="JR655" s="263"/>
      <c r="JS655" s="263"/>
      <c r="JT655" s="263"/>
      <c r="JU655" s="263"/>
      <c r="JV655" s="263"/>
      <c r="JW655" s="263"/>
      <c r="JX655" s="263"/>
      <c r="JY655" s="263"/>
      <c r="JZ655" s="263"/>
      <c r="KA655" s="263"/>
      <c r="KB655" s="263"/>
      <c r="KC655" s="263"/>
      <c r="KD655" s="263"/>
      <c r="KE655" s="263"/>
      <c r="KF655" s="263"/>
      <c r="KG655" s="263"/>
      <c r="KH655" s="263"/>
      <c r="KI655" s="263"/>
      <c r="KJ655" s="263"/>
      <c r="KK655" s="263"/>
      <c r="KL655" s="263"/>
      <c r="KM655" s="263"/>
      <c r="KN655" s="263"/>
      <c r="KO655" s="263"/>
      <c r="KP655" s="263"/>
      <c r="KQ655" s="263"/>
      <c r="KR655" s="263"/>
      <c r="KS655" s="263"/>
      <c r="KT655" s="263"/>
      <c r="KU655" s="263"/>
      <c r="KV655" s="263"/>
      <c r="KW655" s="263"/>
      <c r="KX655" s="263"/>
      <c r="KY655" s="263"/>
      <c r="KZ655" s="263"/>
      <c r="LA655" s="263"/>
      <c r="LB655" s="263"/>
      <c r="LC655" s="263"/>
      <c r="LD655" s="263"/>
      <c r="LE655" s="263"/>
      <c r="LF655" s="263"/>
      <c r="LG655" s="263"/>
      <c r="LH655" s="263"/>
      <c r="LI655" s="263"/>
      <c r="LJ655" s="263"/>
      <c r="LK655" s="263"/>
      <c r="LL655" s="263"/>
      <c r="LM655" s="263"/>
      <c r="LN655" s="263"/>
      <c r="LO655" s="263"/>
      <c r="LP655" s="263"/>
      <c r="LQ655" s="263"/>
      <c r="LR655" s="263"/>
      <c r="LS655" s="263"/>
      <c r="LT655" s="263"/>
      <c r="LU655" s="263"/>
      <c r="LV655" s="263"/>
      <c r="LW655" s="263"/>
      <c r="LX655" s="263"/>
      <c r="LY655" s="263"/>
      <c r="LZ655" s="263"/>
      <c r="MA655" s="263"/>
      <c r="MB655" s="263"/>
      <c r="MC655" s="263"/>
      <c r="MD655" s="263"/>
      <c r="ME655" s="263"/>
      <c r="MF655" s="263"/>
      <c r="MG655" s="263"/>
      <c r="MH655" s="263"/>
      <c r="MI655" s="263"/>
      <c r="MJ655" s="263"/>
      <c r="MK655" s="263"/>
      <c r="ML655" s="263"/>
      <c r="MM655" s="263"/>
      <c r="MN655" s="263"/>
      <c r="MO655" s="263"/>
      <c r="MP655" s="263"/>
      <c r="MQ655" s="263"/>
      <c r="MR655" s="263"/>
      <c r="MS655" s="263"/>
      <c r="MT655" s="263"/>
      <c r="MU655" s="263"/>
      <c r="MV655" s="263"/>
      <c r="MW655" s="263"/>
      <c r="MX655" s="263"/>
      <c r="MY655" s="263"/>
      <c r="MZ655" s="263"/>
      <c r="NA655" s="263"/>
      <c r="NB655" s="263"/>
      <c r="NC655" s="263"/>
      <c r="ND655" s="263"/>
      <c r="NE655" s="263"/>
      <c r="NF655" s="263"/>
      <c r="NG655" s="263"/>
      <c r="NH655" s="263"/>
      <c r="NI655" s="263"/>
      <c r="NJ655" s="263"/>
      <c r="NK655" s="263"/>
      <c r="NL655" s="263"/>
      <c r="NM655" s="263"/>
      <c r="NN655" s="263"/>
      <c r="NO655" s="263"/>
      <c r="NP655" s="263"/>
      <c r="NQ655" s="263"/>
      <c r="NR655" s="263"/>
      <c r="NS655" s="263"/>
      <c r="NT655" s="263"/>
      <c r="NU655" s="263"/>
      <c r="NV655" s="263"/>
      <c r="NW655" s="263"/>
      <c r="NX655" s="263"/>
      <c r="NY655" s="263"/>
      <c r="NZ655" s="263"/>
      <c r="OA655" s="263"/>
      <c r="OB655" s="263"/>
      <c r="OC655" s="263"/>
      <c r="OD655" s="263"/>
      <c r="OE655" s="263"/>
      <c r="OF655" s="263"/>
      <c r="OG655" s="263"/>
      <c r="OH655" s="263"/>
      <c r="OI655" s="263"/>
      <c r="OJ655" s="263"/>
      <c r="OK655" s="263"/>
      <c r="OL655" s="263"/>
      <c r="OM655" s="263"/>
      <c r="ON655" s="263"/>
      <c r="OO655" s="263"/>
      <c r="OP655" s="263"/>
      <c r="OQ655" s="263"/>
      <c r="OR655" s="263"/>
      <c r="OS655" s="263"/>
      <c r="OT655" s="263"/>
      <c r="OU655" s="263"/>
      <c r="OV655" s="263"/>
      <c r="OW655" s="263"/>
      <c r="OX655" s="263"/>
      <c r="OY655" s="263"/>
      <c r="OZ655" s="263"/>
      <c r="PA655" s="263"/>
      <c r="PB655" s="263"/>
      <c r="PC655" s="263"/>
      <c r="PD655" s="263"/>
      <c r="PE655" s="263"/>
      <c r="PF655" s="263"/>
      <c r="PG655" s="263"/>
      <c r="PH655" s="263"/>
      <c r="PI655" s="263"/>
      <c r="PJ655" s="263"/>
      <c r="PK655" s="263"/>
      <c r="PL655" s="263"/>
      <c r="PM655" s="263"/>
      <c r="PN655" s="263"/>
      <c r="PO655" s="263"/>
      <c r="PP655" s="263"/>
      <c r="PQ655" s="263"/>
      <c r="PR655" s="263"/>
      <c r="PS655" s="263"/>
      <c r="PT655" s="263"/>
      <c r="PU655" s="263"/>
      <c r="PV655" s="263"/>
      <c r="PW655" s="263"/>
      <c r="PX655" s="263"/>
      <c r="PY655" s="263"/>
      <c r="PZ655" s="263"/>
      <c r="QA655" s="263"/>
      <c r="QB655" s="263"/>
      <c r="QC655" s="263"/>
      <c r="QD655" s="263"/>
      <c r="QE655" s="263"/>
      <c r="QF655" s="263"/>
      <c r="QG655" s="263"/>
      <c r="QH655" s="263"/>
      <c r="QI655" s="263"/>
      <c r="QJ655" s="263"/>
      <c r="QK655" s="263"/>
      <c r="QL655" s="263"/>
      <c r="QM655" s="263"/>
      <c r="QN655" s="263"/>
      <c r="QO655" s="263"/>
      <c r="QP655" s="263"/>
      <c r="QQ655" s="263"/>
      <c r="QR655" s="263"/>
      <c r="QS655" s="263"/>
      <c r="QT655" s="263"/>
      <c r="QU655" s="263"/>
      <c r="QV655" s="263"/>
      <c r="QW655" s="263"/>
      <c r="QX655" s="263"/>
      <c r="QY655" s="263"/>
      <c r="QZ655" s="263"/>
      <c r="RA655" s="263"/>
      <c r="RB655" s="263"/>
      <c r="RC655" s="263"/>
      <c r="RD655" s="263"/>
      <c r="RE655" s="263"/>
      <c r="RF655" s="263"/>
      <c r="RG655" s="263"/>
      <c r="RH655" s="263"/>
      <c r="RI655" s="263"/>
      <c r="RJ655" s="263"/>
      <c r="RK655" s="263"/>
      <c r="RL655" s="263"/>
      <c r="RM655" s="263"/>
      <c r="RN655" s="263"/>
      <c r="RO655" s="263"/>
      <c r="RP655" s="263"/>
      <c r="RQ655" s="263"/>
      <c r="RR655" s="263"/>
      <c r="RS655" s="263"/>
      <c r="RT655" s="263"/>
      <c r="RU655" s="263"/>
      <c r="RV655" s="263"/>
      <c r="RW655" s="263"/>
      <c r="RX655" s="263"/>
      <c r="RY655" s="263"/>
      <c r="RZ655" s="263"/>
      <c r="SA655" s="263"/>
      <c r="SB655" s="263"/>
      <c r="SC655" s="263"/>
      <c r="SD655" s="263"/>
      <c r="SE655" s="263"/>
      <c r="SF655" s="263"/>
      <c r="SG655" s="263"/>
      <c r="SH655" s="263"/>
      <c r="SI655" s="263"/>
      <c r="SJ655" s="263"/>
      <c r="SK655" s="263"/>
      <c r="SL655" s="263"/>
      <c r="SM655" s="263"/>
      <c r="SN655" s="263"/>
      <c r="SO655" s="263"/>
      <c r="SP655" s="263"/>
      <c r="SQ655" s="263"/>
      <c r="SR655" s="263"/>
      <c r="SS655" s="263"/>
      <c r="ST655" s="263"/>
      <c r="SU655" s="263"/>
      <c r="SV655" s="263"/>
      <c r="SW655" s="263"/>
      <c r="SX655" s="263"/>
      <c r="SY655" s="263"/>
      <c r="SZ655" s="263"/>
      <c r="TA655" s="263"/>
      <c r="TB655" s="263"/>
      <c r="TC655" s="263"/>
      <c r="TD655" s="263"/>
      <c r="TE655" s="263"/>
      <c r="TF655" s="263"/>
      <c r="TG655" s="263"/>
      <c r="TH655" s="263"/>
      <c r="TI655" s="263"/>
      <c r="TJ655" s="263"/>
      <c r="TK655" s="263"/>
      <c r="TL655" s="263"/>
      <c r="TM655" s="263"/>
      <c r="TN655" s="263"/>
      <c r="TO655" s="263"/>
      <c r="TP655" s="263"/>
      <c r="TQ655" s="263"/>
      <c r="TR655" s="263"/>
      <c r="TS655" s="263"/>
      <c r="TT655" s="263"/>
      <c r="TU655" s="263"/>
      <c r="TV655" s="263"/>
      <c r="TW655" s="263"/>
      <c r="TX655" s="263"/>
      <c r="TY655" s="263"/>
      <c r="TZ655" s="263"/>
      <c r="UA655" s="263"/>
      <c r="UB655" s="263"/>
      <c r="UC655" s="263"/>
      <c r="UD655" s="263"/>
      <c r="UE655" s="263"/>
      <c r="UF655" s="263"/>
      <c r="UG655" s="263"/>
      <c r="UH655" s="263"/>
      <c r="UI655" s="263"/>
      <c r="UJ655" s="263"/>
      <c r="UK655" s="263"/>
      <c r="UL655" s="263"/>
      <c r="UM655" s="263"/>
      <c r="UN655" s="263"/>
      <c r="UO655" s="263"/>
      <c r="UP655" s="263"/>
      <c r="UQ655" s="263"/>
      <c r="UR655" s="263"/>
      <c r="US655" s="263"/>
      <c r="UT655" s="263"/>
      <c r="UU655" s="263"/>
      <c r="UV655" s="263"/>
      <c r="UW655" s="263"/>
      <c r="UX655" s="263"/>
      <c r="UY655" s="263"/>
      <c r="UZ655" s="263"/>
      <c r="VA655" s="263"/>
      <c r="VB655" s="263"/>
      <c r="VC655" s="263"/>
      <c r="VD655" s="263"/>
      <c r="VE655" s="263"/>
      <c r="VF655" s="263"/>
      <c r="VG655" s="263"/>
      <c r="VH655" s="263"/>
      <c r="VI655" s="263"/>
      <c r="VJ655" s="263"/>
      <c r="VK655" s="263"/>
      <c r="VL655" s="263"/>
      <c r="VM655" s="263"/>
      <c r="VN655" s="263"/>
      <c r="VO655" s="263"/>
      <c r="VP655" s="263"/>
      <c r="VQ655" s="263"/>
      <c r="VR655" s="263"/>
      <c r="VS655" s="263"/>
      <c r="VT655" s="263"/>
      <c r="VU655" s="263"/>
      <c r="VV655" s="263"/>
      <c r="VW655" s="263"/>
      <c r="VX655" s="263"/>
      <c r="VY655" s="263"/>
      <c r="VZ655" s="263"/>
      <c r="WA655" s="263"/>
      <c r="WB655" s="263"/>
      <c r="WC655" s="263"/>
      <c r="WD655" s="263"/>
      <c r="WE655" s="263"/>
      <c r="WF655" s="263"/>
      <c r="WG655" s="263"/>
      <c r="WH655" s="263"/>
      <c r="WI655" s="263"/>
      <c r="WJ655" s="263"/>
      <c r="WK655" s="263"/>
      <c r="WL655" s="263"/>
      <c r="WM655" s="263"/>
      <c r="WN655" s="263"/>
      <c r="WO655" s="263"/>
      <c r="WP655" s="263"/>
      <c r="WQ655" s="263"/>
      <c r="WR655" s="263"/>
      <c r="WS655" s="263"/>
      <c r="WT655" s="263"/>
      <c r="WU655" s="263"/>
      <c r="WV655" s="263"/>
      <c r="WW655" s="263"/>
      <c r="WX655" s="263"/>
      <c r="WY655" s="263"/>
      <c r="WZ655" s="263"/>
      <c r="XA655" s="263"/>
      <c r="XB655" s="263"/>
      <c r="XC655" s="263"/>
      <c r="XD655" s="263"/>
      <c r="XE655" s="263"/>
      <c r="XF655" s="263"/>
      <c r="XG655" s="263"/>
      <c r="XH655" s="263"/>
      <c r="XI655" s="263"/>
      <c r="XJ655" s="263"/>
      <c r="XK655" s="263"/>
      <c r="XL655" s="263"/>
      <c r="XM655" s="263"/>
      <c r="XN655" s="263"/>
      <c r="XO655" s="263"/>
      <c r="XP655" s="263"/>
      <c r="XQ655" s="263"/>
      <c r="XR655" s="263"/>
      <c r="XS655" s="263"/>
      <c r="XT655" s="263"/>
      <c r="XU655" s="263"/>
      <c r="XV655" s="263"/>
      <c r="XW655" s="263"/>
      <c r="XX655" s="263"/>
      <c r="XY655" s="263"/>
      <c r="XZ655" s="263"/>
      <c r="YA655" s="263"/>
      <c r="YB655" s="263"/>
      <c r="YC655" s="263"/>
      <c r="YD655" s="263"/>
      <c r="YE655" s="263"/>
      <c r="YF655" s="263"/>
      <c r="YG655" s="263"/>
      <c r="YH655" s="263"/>
      <c r="YI655" s="263"/>
      <c r="YJ655" s="263"/>
      <c r="YK655" s="263"/>
      <c r="YL655" s="263"/>
      <c r="YM655" s="263"/>
      <c r="YN655" s="263"/>
      <c r="YO655" s="263"/>
      <c r="YP655" s="263"/>
      <c r="YQ655" s="263"/>
      <c r="YR655" s="263"/>
      <c r="YS655" s="263"/>
      <c r="YT655" s="263"/>
      <c r="YU655" s="263"/>
      <c r="YV655" s="263"/>
      <c r="YW655" s="263"/>
      <c r="YX655" s="263"/>
      <c r="YY655" s="263"/>
      <c r="YZ655" s="263"/>
      <c r="ZA655" s="263"/>
      <c r="ZB655" s="263"/>
      <c r="ZC655" s="263"/>
      <c r="ZD655" s="263"/>
      <c r="ZE655" s="263"/>
      <c r="ZF655" s="263"/>
      <c r="ZG655" s="263"/>
      <c r="ZH655" s="263"/>
      <c r="ZI655" s="263"/>
      <c r="ZJ655" s="263"/>
      <c r="ZK655" s="263"/>
      <c r="ZL655" s="263"/>
      <c r="ZM655" s="263"/>
      <c r="ZN655" s="263"/>
      <c r="ZO655" s="263"/>
      <c r="ZP655" s="263"/>
      <c r="ZQ655" s="263"/>
      <c r="ZR655" s="263"/>
      <c r="ZS655" s="263"/>
      <c r="ZT655" s="263"/>
      <c r="ZU655" s="263"/>
      <c r="ZV655" s="263"/>
      <c r="ZW655" s="263"/>
      <c r="ZX655" s="263"/>
      <c r="ZY655" s="263"/>
      <c r="ZZ655" s="263"/>
      <c r="AAA655" s="263"/>
      <c r="AAB655" s="263"/>
      <c r="AAC655" s="263"/>
      <c r="AAD655" s="263"/>
      <c r="AAE655" s="263"/>
      <c r="AAF655" s="263"/>
      <c r="AAG655" s="263"/>
      <c r="AAH655" s="263"/>
      <c r="AAI655" s="263"/>
      <c r="AAJ655" s="263"/>
      <c r="AAK655" s="263"/>
      <c r="AAL655" s="263"/>
      <c r="AAM655" s="263"/>
      <c r="AAN655" s="263"/>
      <c r="AAO655" s="263"/>
      <c r="AAP655" s="263"/>
      <c r="AAQ655" s="263"/>
      <c r="AAR655" s="263"/>
      <c r="AAS655" s="263"/>
      <c r="AAT655" s="263"/>
      <c r="AAU655" s="263"/>
      <c r="AAV655" s="263"/>
      <c r="AAW655" s="263"/>
      <c r="AAX655" s="263"/>
      <c r="AAY655" s="263"/>
      <c r="AAZ655" s="263"/>
      <c r="ABA655" s="263"/>
      <c r="ABB655" s="263"/>
      <c r="ABC655" s="263"/>
      <c r="ABD655" s="263"/>
      <c r="ABE655" s="263"/>
      <c r="ABF655" s="263"/>
      <c r="ABG655" s="263"/>
      <c r="ABH655" s="263"/>
      <c r="ABI655" s="263"/>
      <c r="ABJ655" s="263"/>
      <c r="ABK655" s="263"/>
      <c r="ABL655" s="263"/>
      <c r="ABM655" s="263"/>
      <c r="ABN655" s="263"/>
      <c r="ABO655" s="263"/>
      <c r="ABP655" s="263"/>
      <c r="ABQ655" s="263"/>
      <c r="ABR655" s="263"/>
      <c r="ABS655" s="263"/>
      <c r="ABT655" s="263"/>
      <c r="ABU655" s="263"/>
      <c r="ABV655" s="263"/>
      <c r="ABW655" s="263"/>
      <c r="ABX655" s="263"/>
      <c r="ABY655" s="263"/>
      <c r="ABZ655" s="263"/>
      <c r="ACA655" s="263"/>
      <c r="ACB655" s="263"/>
      <c r="ACC655" s="263"/>
      <c r="ACD655" s="263"/>
      <c r="ACE655" s="263"/>
      <c r="ACF655" s="263"/>
      <c r="ACG655" s="263"/>
      <c r="ACH655" s="263"/>
      <c r="ACI655" s="263"/>
      <c r="ACJ655" s="263"/>
      <c r="ACK655" s="263"/>
      <c r="ACL655" s="263"/>
      <c r="ACM655" s="263"/>
      <c r="ACN655" s="263"/>
      <c r="ACO655" s="263"/>
      <c r="ACP655" s="263"/>
      <c r="ACQ655" s="263"/>
      <c r="ACR655" s="263"/>
      <c r="ACS655" s="263"/>
      <c r="ACT655" s="263"/>
      <c r="ACU655" s="263"/>
      <c r="ACV655" s="263"/>
      <c r="ACW655" s="263"/>
      <c r="ACX655" s="263"/>
      <c r="ACY655" s="263"/>
      <c r="ACZ655" s="263"/>
      <c r="ADA655" s="263"/>
      <c r="ADB655" s="263"/>
      <c r="ADC655" s="263"/>
      <c r="ADD655" s="263"/>
      <c r="ADE655" s="263"/>
      <c r="ADF655" s="263"/>
      <c r="ADG655" s="263"/>
      <c r="ADH655" s="263"/>
      <c r="ADI655" s="263"/>
      <c r="ADJ655" s="263"/>
      <c r="ADK655" s="263"/>
      <c r="ADL655" s="263"/>
      <c r="ADM655" s="263"/>
      <c r="ADN655" s="263"/>
      <c r="ADO655" s="263"/>
      <c r="ADP655" s="263"/>
      <c r="ADQ655" s="263"/>
      <c r="ADR655" s="263"/>
      <c r="ADS655" s="263"/>
      <c r="ADT655" s="263"/>
      <c r="ADU655" s="263"/>
      <c r="ADV655" s="263"/>
      <c r="ADW655" s="263"/>
      <c r="ADX655" s="263"/>
      <c r="ADY655" s="263"/>
      <c r="ADZ655" s="263"/>
      <c r="AEA655" s="263"/>
      <c r="AEB655" s="263"/>
      <c r="AEC655" s="263"/>
      <c r="AED655" s="263"/>
      <c r="AEE655" s="263"/>
      <c r="AEF655" s="263"/>
      <c r="AEG655" s="263"/>
      <c r="AEH655" s="263"/>
      <c r="AEI655" s="263"/>
      <c r="AEJ655" s="263"/>
      <c r="AEK655" s="263"/>
      <c r="AEL655" s="263"/>
      <c r="AEM655" s="263"/>
      <c r="AEN655" s="263"/>
      <c r="AEO655" s="263"/>
      <c r="AEP655" s="263"/>
      <c r="AEQ655" s="263"/>
      <c r="AER655" s="263"/>
      <c r="AES655" s="263"/>
      <c r="AET655" s="263"/>
      <c r="AEU655" s="263"/>
      <c r="AEV655" s="263"/>
      <c r="AEW655" s="263"/>
      <c r="AEX655" s="263"/>
      <c r="AEY655" s="263"/>
      <c r="AEZ655" s="263"/>
      <c r="AFA655" s="263"/>
      <c r="AFB655" s="263"/>
      <c r="AFC655" s="263"/>
      <c r="AFD655" s="263"/>
      <c r="AFE655" s="263"/>
      <c r="AFF655" s="263"/>
      <c r="AFG655" s="263"/>
      <c r="AFH655" s="263"/>
      <c r="AFI655" s="263"/>
      <c r="AFJ655" s="263"/>
      <c r="AFK655" s="263"/>
      <c r="AFL655" s="263"/>
      <c r="AFM655" s="263"/>
      <c r="AFN655" s="263"/>
      <c r="AFO655" s="263"/>
      <c r="AFP655" s="263"/>
      <c r="AFQ655" s="263"/>
      <c r="AFR655" s="263"/>
      <c r="AFS655" s="263"/>
      <c r="AFT655" s="263"/>
      <c r="AFU655" s="263"/>
      <c r="AFV655" s="263"/>
      <c r="AFW655" s="263"/>
      <c r="AFX655" s="263"/>
      <c r="AFY655" s="263"/>
      <c r="AFZ655" s="263"/>
      <c r="AGA655" s="263"/>
      <c r="AGB655" s="263"/>
      <c r="AGC655" s="263"/>
      <c r="AGD655" s="263"/>
      <c r="AGE655" s="263"/>
      <c r="AGF655" s="263"/>
      <c r="AGG655" s="263"/>
      <c r="AGH655" s="263"/>
      <c r="AGI655" s="263"/>
      <c r="AGJ655" s="263"/>
      <c r="AGK655" s="263"/>
      <c r="AGL655" s="263"/>
      <c r="AGM655" s="263"/>
      <c r="AGN655" s="263"/>
      <c r="AGO655" s="263"/>
      <c r="AGP655" s="263"/>
      <c r="AGQ655" s="263"/>
      <c r="AGR655" s="263"/>
      <c r="AGS655" s="263"/>
      <c r="AGT655" s="263"/>
      <c r="AGU655" s="263"/>
      <c r="AGV655" s="263"/>
      <c r="AGW655" s="263"/>
      <c r="AGX655" s="263"/>
      <c r="AGY655" s="263"/>
      <c r="AGZ655" s="263"/>
      <c r="AHA655" s="263"/>
      <c r="AHB655" s="263"/>
      <c r="AHC655" s="263"/>
      <c r="AHD655" s="263"/>
      <c r="AHE655" s="263"/>
      <c r="AHF655" s="263"/>
      <c r="AHG655" s="263"/>
      <c r="AHH655" s="263"/>
      <c r="AHI655" s="263"/>
      <c r="AHJ655" s="263"/>
      <c r="AHK655" s="263"/>
      <c r="AHL655" s="263"/>
      <c r="AHM655" s="263"/>
      <c r="AHN655" s="263"/>
      <c r="AHO655" s="263"/>
      <c r="AHP655" s="263"/>
      <c r="AHQ655" s="263"/>
      <c r="AHR655" s="263"/>
      <c r="AHS655" s="263"/>
      <c r="AHT655" s="263"/>
      <c r="AHU655" s="263"/>
      <c r="AHV655" s="263"/>
      <c r="AHW655" s="263"/>
      <c r="AHX655" s="263"/>
      <c r="AHY655" s="263"/>
      <c r="AHZ655" s="263"/>
      <c r="AIA655" s="263"/>
      <c r="AIB655" s="263"/>
      <c r="AIC655" s="263"/>
      <c r="AID655" s="263"/>
      <c r="AIE655" s="263"/>
      <c r="AIF655" s="263"/>
      <c r="AIG655" s="263"/>
      <c r="AIH655" s="263"/>
      <c r="AII655" s="263"/>
      <c r="AIJ655" s="263"/>
      <c r="AIK655" s="263"/>
      <c r="AIL655" s="263"/>
      <c r="AIM655" s="263"/>
      <c r="AIN655" s="263"/>
      <c r="AIO655" s="263"/>
      <c r="AIP655" s="263"/>
      <c r="AIQ655" s="263"/>
      <c r="AIR655" s="263"/>
      <c r="AIS655" s="263"/>
      <c r="AIT655" s="263"/>
      <c r="AIU655" s="263"/>
      <c r="AIV655" s="263"/>
      <c r="AIW655" s="263"/>
      <c r="AIX655" s="263"/>
      <c r="AIY655" s="263"/>
      <c r="AIZ655" s="263"/>
      <c r="AJA655" s="263"/>
      <c r="AJB655" s="263"/>
      <c r="AJC655" s="263"/>
      <c r="AJD655" s="263"/>
      <c r="AJE655" s="263"/>
      <c r="AJF655" s="263"/>
      <c r="AJG655" s="263"/>
      <c r="AJH655" s="263"/>
      <c r="AJI655" s="263"/>
      <c r="AJJ655" s="263"/>
      <c r="AJK655" s="263"/>
      <c r="AJL655" s="263"/>
      <c r="AJM655" s="263"/>
      <c r="AJN655" s="263"/>
      <c r="AJO655" s="263"/>
      <c r="AJP655" s="263"/>
      <c r="AJQ655" s="263"/>
      <c r="AJR655" s="263"/>
      <c r="AJS655" s="263"/>
      <c r="AJT655" s="263"/>
      <c r="AJU655" s="263"/>
      <c r="AJV655" s="263"/>
      <c r="AJW655" s="263"/>
      <c r="AJX655" s="263"/>
      <c r="AJY655" s="263"/>
      <c r="AJZ655" s="263"/>
      <c r="AKA655" s="263"/>
      <c r="AKB655" s="263"/>
      <c r="AKC655" s="263"/>
      <c r="AKD655" s="263"/>
      <c r="AKE655" s="263"/>
      <c r="AKF655" s="263"/>
      <c r="AKG655" s="263"/>
      <c r="AKH655" s="263"/>
      <c r="AKI655" s="263"/>
      <c r="AKJ655" s="263"/>
      <c r="AKK655" s="263"/>
      <c r="AKL655" s="263"/>
      <c r="AKM655" s="263"/>
      <c r="AKN655" s="263"/>
      <c r="AKO655" s="263"/>
      <c r="AKP655" s="263"/>
      <c r="AKQ655" s="263"/>
      <c r="AKR655" s="263"/>
      <c r="AKS655" s="263"/>
      <c r="AKT655" s="263"/>
      <c r="AKU655" s="263"/>
      <c r="AKV655" s="263"/>
      <c r="AKW655" s="263"/>
      <c r="AKX655" s="263"/>
      <c r="AKY655" s="263"/>
      <c r="AKZ655" s="263"/>
      <c r="ALA655" s="263"/>
      <c r="ALB655" s="263"/>
      <c r="ALC655" s="263"/>
      <c r="ALD655" s="263"/>
      <c r="ALE655" s="263"/>
      <c r="ALF655" s="263"/>
      <c r="ALG655" s="263"/>
      <c r="ALH655" s="263"/>
      <c r="ALI655" s="263"/>
      <c r="ALJ655" s="263"/>
      <c r="ALK655" s="263"/>
      <c r="ALL655" s="263"/>
      <c r="ALM655" s="263"/>
      <c r="ALN655" s="263"/>
      <c r="ALO655" s="263"/>
      <c r="ALP655" s="263"/>
      <c r="ALQ655" s="263"/>
      <c r="ALR655" s="263"/>
      <c r="ALS655" s="263"/>
      <c r="ALT655" s="263"/>
      <c r="ALU655" s="263"/>
      <c r="ALV655" s="263"/>
      <c r="ALW655" s="263"/>
      <c r="ALX655" s="263"/>
      <c r="ALY655" s="263"/>
      <c r="ALZ655" s="263"/>
      <c r="AMA655" s="263"/>
      <c r="AMB655" s="263"/>
      <c r="AMC655" s="263"/>
      <c r="AMD655" s="263"/>
      <c r="AME655" s="263"/>
      <c r="AMF655" s="263"/>
      <c r="AMG655" s="263"/>
      <c r="AMH655" s="263"/>
      <c r="AMI655" s="263"/>
      <c r="AMJ655" s="263"/>
      <c r="AMK655" s="263"/>
      <c r="AML655" s="263"/>
      <c r="AMM655" s="263"/>
      <c r="AMN655" s="263"/>
      <c r="AMO655" s="263"/>
      <c r="AMP655" s="263"/>
      <c r="AMQ655" s="263"/>
      <c r="AMR655" s="263"/>
      <c r="AMS655" s="263"/>
      <c r="AMT655" s="263"/>
      <c r="AMU655" s="263"/>
      <c r="AMV655" s="263"/>
      <c r="AMW655" s="263"/>
      <c r="AMX655" s="263"/>
      <c r="AMY655" s="263"/>
      <c r="AMZ655" s="263"/>
      <c r="ANA655" s="263"/>
      <c r="ANB655" s="263"/>
      <c r="ANC655" s="263"/>
      <c r="AND655" s="263"/>
      <c r="ANE655" s="263"/>
      <c r="ANF655" s="263"/>
      <c r="ANG655" s="263"/>
      <c r="ANH655" s="263"/>
      <c r="ANI655" s="263"/>
      <c r="ANJ655" s="263"/>
      <c r="ANK655" s="263"/>
      <c r="ANL655" s="263"/>
      <c r="ANM655" s="263"/>
      <c r="ANN655" s="263"/>
      <c r="ANO655" s="263"/>
      <c r="ANP655" s="263"/>
      <c r="ANQ655" s="263"/>
      <c r="ANR655" s="263"/>
      <c r="ANS655" s="263"/>
      <c r="ANT655" s="263"/>
      <c r="ANU655" s="263"/>
      <c r="ANV655" s="263"/>
      <c r="ANW655" s="263"/>
      <c r="ANX655" s="263"/>
      <c r="ANY655" s="263"/>
      <c r="ANZ655" s="263"/>
      <c r="AOA655" s="263"/>
      <c r="AOB655" s="263"/>
      <c r="AOC655" s="263"/>
      <c r="AOD655" s="263"/>
      <c r="AOE655" s="263"/>
      <c r="AOF655" s="263"/>
      <c r="AOG655" s="263"/>
      <c r="AOH655" s="263"/>
      <c r="AOI655" s="263"/>
      <c r="AOJ655" s="263"/>
      <c r="AOK655" s="263"/>
      <c r="AOL655" s="263"/>
      <c r="AOM655" s="263"/>
      <c r="AON655" s="263"/>
      <c r="AOO655" s="263"/>
      <c r="AOP655" s="263"/>
      <c r="AOQ655" s="263"/>
      <c r="AOR655" s="263"/>
      <c r="AOS655" s="263"/>
      <c r="AOT655" s="263"/>
      <c r="AOU655" s="263"/>
    </row>
    <row r="656" spans="1:1087" s="264" customFormat="1">
      <c r="A656" s="332"/>
      <c r="B656" s="328"/>
      <c r="C656" s="292"/>
      <c r="D656" s="292"/>
      <c r="E656" s="292"/>
      <c r="F656" s="333"/>
      <c r="G656" s="334"/>
      <c r="H656" s="334"/>
      <c r="I656" s="335"/>
      <c r="J656" s="292"/>
      <c r="K656" s="336"/>
      <c r="L656" s="292"/>
      <c r="N656" s="263"/>
      <c r="O656" s="263"/>
      <c r="P656" s="263"/>
      <c r="Q656" s="263"/>
      <c r="R656" s="263"/>
      <c r="S656" s="263"/>
      <c r="T656" s="263"/>
      <c r="U656" s="263"/>
      <c r="V656" s="263"/>
      <c r="W656" s="263"/>
      <c r="X656" s="263"/>
      <c r="Y656" s="263"/>
      <c r="Z656" s="263"/>
      <c r="AA656" s="263"/>
      <c r="AB656" s="263"/>
      <c r="AC656" s="263"/>
      <c r="AD656" s="263"/>
      <c r="AE656" s="263"/>
      <c r="AF656" s="263"/>
      <c r="AG656" s="263"/>
      <c r="AH656" s="263"/>
      <c r="AI656" s="263"/>
      <c r="AJ656" s="263"/>
      <c r="AK656" s="263"/>
      <c r="AL656" s="263"/>
      <c r="AM656" s="263"/>
      <c r="AN656" s="263"/>
      <c r="AO656" s="263"/>
      <c r="AP656" s="263"/>
      <c r="AQ656" s="263"/>
      <c r="AR656" s="263"/>
      <c r="AS656" s="263"/>
      <c r="AT656" s="263"/>
      <c r="AU656" s="263"/>
      <c r="AV656" s="263"/>
      <c r="AW656" s="263"/>
      <c r="AX656" s="263"/>
      <c r="AY656" s="263"/>
      <c r="AZ656" s="263"/>
      <c r="BA656" s="263"/>
      <c r="BB656" s="263"/>
      <c r="BC656" s="263"/>
      <c r="BD656" s="263"/>
      <c r="BE656" s="263"/>
      <c r="BF656" s="263"/>
      <c r="BG656" s="263"/>
      <c r="BH656" s="263"/>
      <c r="BI656" s="263"/>
      <c r="BJ656" s="263"/>
      <c r="BK656" s="263"/>
      <c r="BL656" s="263"/>
      <c r="BM656" s="263"/>
      <c r="BN656" s="263"/>
      <c r="BO656" s="263"/>
      <c r="BP656" s="263"/>
      <c r="BQ656" s="263"/>
      <c r="BR656" s="263"/>
      <c r="BS656" s="263"/>
      <c r="BT656" s="263"/>
      <c r="BU656" s="263"/>
      <c r="BV656" s="263"/>
      <c r="BW656" s="263"/>
      <c r="BX656" s="263"/>
      <c r="BY656" s="263"/>
      <c r="BZ656" s="263"/>
      <c r="CA656" s="263"/>
      <c r="CB656" s="263"/>
      <c r="CC656" s="263"/>
      <c r="CD656" s="263"/>
      <c r="CE656" s="263"/>
      <c r="CF656" s="263"/>
      <c r="CG656" s="263"/>
      <c r="CH656" s="263"/>
      <c r="CI656" s="263"/>
      <c r="CJ656" s="263"/>
      <c r="CK656" s="263"/>
      <c r="CL656" s="263"/>
      <c r="CM656" s="263"/>
      <c r="CN656" s="263"/>
      <c r="CO656" s="263"/>
      <c r="CP656" s="263"/>
      <c r="CQ656" s="263"/>
      <c r="CR656" s="263"/>
      <c r="CS656" s="263"/>
      <c r="CT656" s="263"/>
      <c r="CU656" s="263"/>
      <c r="CV656" s="263"/>
      <c r="CW656" s="263"/>
      <c r="CX656" s="263"/>
      <c r="CY656" s="263"/>
      <c r="CZ656" s="263"/>
      <c r="DA656" s="263"/>
      <c r="DB656" s="263"/>
      <c r="DC656" s="263"/>
      <c r="DD656" s="263"/>
      <c r="DE656" s="263"/>
      <c r="DF656" s="263"/>
      <c r="DG656" s="263"/>
      <c r="DH656" s="263"/>
      <c r="DI656" s="263"/>
      <c r="DJ656" s="263"/>
      <c r="DK656" s="263"/>
      <c r="DL656" s="263"/>
      <c r="DM656" s="263"/>
      <c r="DN656" s="263"/>
      <c r="DO656" s="263"/>
      <c r="DP656" s="263"/>
      <c r="DQ656" s="263"/>
      <c r="DR656" s="263"/>
      <c r="DS656" s="263"/>
      <c r="DT656" s="263"/>
      <c r="DU656" s="263"/>
      <c r="DV656" s="263"/>
      <c r="DW656" s="263"/>
      <c r="DX656" s="263"/>
      <c r="DY656" s="263"/>
      <c r="DZ656" s="263"/>
      <c r="EA656" s="263"/>
      <c r="EB656" s="263"/>
      <c r="EC656" s="263"/>
      <c r="ED656" s="263"/>
      <c r="EE656" s="263"/>
      <c r="EF656" s="263"/>
      <c r="EG656" s="263"/>
      <c r="EH656" s="263"/>
      <c r="EI656" s="263"/>
      <c r="EJ656" s="263"/>
      <c r="EK656" s="263"/>
      <c r="EL656" s="263"/>
      <c r="EM656" s="263"/>
      <c r="EN656" s="263"/>
      <c r="EO656" s="263"/>
      <c r="EP656" s="263"/>
      <c r="EQ656" s="263"/>
      <c r="ER656" s="263"/>
      <c r="ES656" s="263"/>
      <c r="ET656" s="263"/>
      <c r="EU656" s="263"/>
      <c r="EV656" s="263"/>
      <c r="EW656" s="263"/>
      <c r="EX656" s="263"/>
      <c r="EY656" s="263"/>
      <c r="EZ656" s="263"/>
      <c r="FA656" s="263"/>
      <c r="FB656" s="263"/>
      <c r="FC656" s="263"/>
      <c r="FD656" s="263"/>
      <c r="FE656" s="263"/>
      <c r="FF656" s="263"/>
      <c r="FG656" s="263"/>
      <c r="FH656" s="263"/>
      <c r="FI656" s="263"/>
      <c r="FJ656" s="263"/>
      <c r="FK656" s="263"/>
      <c r="FL656" s="263"/>
      <c r="FM656" s="263"/>
      <c r="FN656" s="263"/>
      <c r="FO656" s="263"/>
      <c r="FP656" s="263"/>
      <c r="FQ656" s="263"/>
      <c r="FR656" s="263"/>
      <c r="FS656" s="263"/>
      <c r="FT656" s="263"/>
      <c r="FU656" s="263"/>
      <c r="FV656" s="263"/>
      <c r="FW656" s="263"/>
      <c r="FX656" s="263"/>
      <c r="FY656" s="263"/>
      <c r="FZ656" s="263"/>
      <c r="GA656" s="263"/>
      <c r="GB656" s="263"/>
      <c r="GC656" s="263"/>
      <c r="GD656" s="263"/>
      <c r="GE656" s="263"/>
      <c r="GF656" s="263"/>
      <c r="GG656" s="263"/>
      <c r="GH656" s="263"/>
      <c r="GI656" s="263"/>
      <c r="GJ656" s="263"/>
      <c r="GK656" s="263"/>
      <c r="GL656" s="263"/>
      <c r="GM656" s="263"/>
      <c r="GN656" s="263"/>
      <c r="GO656" s="263"/>
      <c r="GP656" s="263"/>
      <c r="GQ656" s="263"/>
      <c r="GR656" s="263"/>
      <c r="GS656" s="263"/>
      <c r="GT656" s="263"/>
      <c r="GU656" s="263"/>
      <c r="GV656" s="263"/>
      <c r="GW656" s="263"/>
      <c r="GX656" s="263"/>
      <c r="GY656" s="263"/>
      <c r="GZ656" s="263"/>
      <c r="HA656" s="263"/>
      <c r="HB656" s="263"/>
      <c r="HC656" s="263"/>
      <c r="HD656" s="263"/>
      <c r="HE656" s="263"/>
      <c r="HF656" s="263"/>
      <c r="HG656" s="263"/>
      <c r="HH656" s="263"/>
      <c r="HI656" s="263"/>
      <c r="HJ656" s="263"/>
      <c r="HK656" s="263"/>
      <c r="HL656" s="263"/>
      <c r="HM656" s="263"/>
      <c r="HN656" s="263"/>
      <c r="HO656" s="263"/>
      <c r="HP656" s="263"/>
      <c r="HQ656" s="263"/>
      <c r="HR656" s="263"/>
      <c r="HS656" s="263"/>
      <c r="HT656" s="263"/>
      <c r="HU656" s="263"/>
      <c r="HV656" s="263"/>
      <c r="HW656" s="263"/>
      <c r="HX656" s="263"/>
      <c r="HY656" s="263"/>
      <c r="HZ656" s="263"/>
      <c r="IA656" s="263"/>
      <c r="IB656" s="263"/>
      <c r="IC656" s="263"/>
      <c r="ID656" s="263"/>
      <c r="IE656" s="263"/>
      <c r="IF656" s="263"/>
      <c r="IG656" s="263"/>
      <c r="IH656" s="263"/>
      <c r="II656" s="263"/>
      <c r="IJ656" s="263"/>
      <c r="IK656" s="263"/>
      <c r="IL656" s="263"/>
      <c r="IM656" s="263"/>
      <c r="IN656" s="263"/>
      <c r="IO656" s="263"/>
      <c r="IP656" s="263"/>
      <c r="IQ656" s="263"/>
      <c r="IR656" s="263"/>
      <c r="IS656" s="263"/>
      <c r="IT656" s="263"/>
      <c r="IU656" s="263"/>
      <c r="IV656" s="263"/>
      <c r="IW656" s="263"/>
      <c r="IX656" s="263"/>
      <c r="IY656" s="263"/>
      <c r="IZ656" s="263"/>
      <c r="JA656" s="263"/>
      <c r="JB656" s="263"/>
      <c r="JC656" s="263"/>
      <c r="JD656" s="263"/>
      <c r="JE656" s="263"/>
      <c r="JF656" s="263"/>
      <c r="JG656" s="263"/>
      <c r="JH656" s="263"/>
      <c r="JI656" s="263"/>
      <c r="JJ656" s="263"/>
      <c r="JK656" s="263"/>
      <c r="JL656" s="263"/>
      <c r="JM656" s="263"/>
      <c r="JN656" s="263"/>
      <c r="JO656" s="263"/>
      <c r="JP656" s="263"/>
      <c r="JQ656" s="263"/>
      <c r="JR656" s="263"/>
      <c r="JS656" s="263"/>
      <c r="JT656" s="263"/>
      <c r="JU656" s="263"/>
      <c r="JV656" s="263"/>
      <c r="JW656" s="263"/>
      <c r="JX656" s="263"/>
      <c r="JY656" s="263"/>
      <c r="JZ656" s="263"/>
      <c r="KA656" s="263"/>
      <c r="KB656" s="263"/>
      <c r="KC656" s="263"/>
      <c r="KD656" s="263"/>
      <c r="KE656" s="263"/>
      <c r="KF656" s="263"/>
      <c r="KG656" s="263"/>
      <c r="KH656" s="263"/>
      <c r="KI656" s="263"/>
      <c r="KJ656" s="263"/>
      <c r="KK656" s="263"/>
      <c r="KL656" s="263"/>
      <c r="KM656" s="263"/>
      <c r="KN656" s="263"/>
      <c r="KO656" s="263"/>
      <c r="KP656" s="263"/>
      <c r="KQ656" s="263"/>
      <c r="KR656" s="263"/>
      <c r="KS656" s="263"/>
      <c r="KT656" s="263"/>
      <c r="KU656" s="263"/>
      <c r="KV656" s="263"/>
      <c r="KW656" s="263"/>
      <c r="KX656" s="263"/>
      <c r="KY656" s="263"/>
      <c r="KZ656" s="263"/>
      <c r="LA656" s="263"/>
      <c r="LB656" s="263"/>
      <c r="LC656" s="263"/>
      <c r="LD656" s="263"/>
      <c r="LE656" s="263"/>
      <c r="LF656" s="263"/>
      <c r="LG656" s="263"/>
      <c r="LH656" s="263"/>
      <c r="LI656" s="263"/>
      <c r="LJ656" s="263"/>
      <c r="LK656" s="263"/>
      <c r="LL656" s="263"/>
      <c r="LM656" s="263"/>
      <c r="LN656" s="263"/>
      <c r="LO656" s="263"/>
      <c r="LP656" s="263"/>
      <c r="LQ656" s="263"/>
      <c r="LR656" s="263"/>
      <c r="LS656" s="263"/>
      <c r="LT656" s="263"/>
      <c r="LU656" s="263"/>
      <c r="LV656" s="263"/>
      <c r="LW656" s="263"/>
      <c r="LX656" s="263"/>
      <c r="LY656" s="263"/>
      <c r="LZ656" s="263"/>
      <c r="MA656" s="263"/>
      <c r="MB656" s="263"/>
      <c r="MC656" s="263"/>
      <c r="MD656" s="263"/>
      <c r="ME656" s="263"/>
      <c r="MF656" s="263"/>
      <c r="MG656" s="263"/>
      <c r="MH656" s="263"/>
      <c r="MI656" s="263"/>
      <c r="MJ656" s="263"/>
      <c r="MK656" s="263"/>
      <c r="ML656" s="263"/>
      <c r="MM656" s="263"/>
      <c r="MN656" s="263"/>
      <c r="MO656" s="263"/>
      <c r="MP656" s="263"/>
      <c r="MQ656" s="263"/>
      <c r="MR656" s="263"/>
      <c r="MS656" s="263"/>
      <c r="MT656" s="263"/>
      <c r="MU656" s="263"/>
      <c r="MV656" s="263"/>
      <c r="MW656" s="263"/>
      <c r="MX656" s="263"/>
      <c r="MY656" s="263"/>
      <c r="MZ656" s="263"/>
      <c r="NA656" s="263"/>
      <c r="NB656" s="263"/>
      <c r="NC656" s="263"/>
      <c r="ND656" s="263"/>
      <c r="NE656" s="263"/>
      <c r="NF656" s="263"/>
      <c r="NG656" s="263"/>
      <c r="NH656" s="263"/>
      <c r="NI656" s="263"/>
      <c r="NJ656" s="263"/>
      <c r="NK656" s="263"/>
      <c r="NL656" s="263"/>
      <c r="NM656" s="263"/>
      <c r="NN656" s="263"/>
      <c r="NO656" s="263"/>
      <c r="NP656" s="263"/>
      <c r="NQ656" s="263"/>
      <c r="NR656" s="263"/>
      <c r="NS656" s="263"/>
      <c r="NT656" s="263"/>
      <c r="NU656" s="263"/>
      <c r="NV656" s="263"/>
      <c r="NW656" s="263"/>
      <c r="NX656" s="263"/>
      <c r="NY656" s="263"/>
      <c r="NZ656" s="263"/>
      <c r="OA656" s="263"/>
      <c r="OB656" s="263"/>
      <c r="OC656" s="263"/>
      <c r="OD656" s="263"/>
      <c r="OE656" s="263"/>
      <c r="OF656" s="263"/>
      <c r="OG656" s="263"/>
      <c r="OH656" s="263"/>
      <c r="OI656" s="263"/>
      <c r="OJ656" s="263"/>
      <c r="OK656" s="263"/>
      <c r="OL656" s="263"/>
      <c r="OM656" s="263"/>
      <c r="ON656" s="263"/>
      <c r="OO656" s="263"/>
      <c r="OP656" s="263"/>
      <c r="OQ656" s="263"/>
      <c r="OR656" s="263"/>
      <c r="OS656" s="263"/>
      <c r="OT656" s="263"/>
      <c r="OU656" s="263"/>
      <c r="OV656" s="263"/>
      <c r="OW656" s="263"/>
      <c r="OX656" s="263"/>
      <c r="OY656" s="263"/>
      <c r="OZ656" s="263"/>
      <c r="PA656" s="263"/>
      <c r="PB656" s="263"/>
      <c r="PC656" s="263"/>
      <c r="PD656" s="263"/>
      <c r="PE656" s="263"/>
      <c r="PF656" s="263"/>
      <c r="PG656" s="263"/>
      <c r="PH656" s="263"/>
      <c r="PI656" s="263"/>
      <c r="PJ656" s="263"/>
      <c r="PK656" s="263"/>
      <c r="PL656" s="263"/>
      <c r="PM656" s="263"/>
      <c r="PN656" s="263"/>
      <c r="PO656" s="263"/>
      <c r="PP656" s="263"/>
      <c r="PQ656" s="263"/>
      <c r="PR656" s="263"/>
      <c r="PS656" s="263"/>
      <c r="PT656" s="263"/>
      <c r="PU656" s="263"/>
      <c r="PV656" s="263"/>
      <c r="PW656" s="263"/>
      <c r="PX656" s="263"/>
      <c r="PY656" s="263"/>
      <c r="PZ656" s="263"/>
      <c r="QA656" s="263"/>
      <c r="QB656" s="263"/>
      <c r="QC656" s="263"/>
      <c r="QD656" s="263"/>
      <c r="QE656" s="263"/>
      <c r="QF656" s="263"/>
      <c r="QG656" s="263"/>
      <c r="QH656" s="263"/>
      <c r="QI656" s="263"/>
      <c r="QJ656" s="263"/>
      <c r="QK656" s="263"/>
      <c r="QL656" s="263"/>
      <c r="QM656" s="263"/>
      <c r="QN656" s="263"/>
      <c r="QO656" s="263"/>
      <c r="QP656" s="263"/>
      <c r="QQ656" s="263"/>
      <c r="QR656" s="263"/>
      <c r="QS656" s="263"/>
      <c r="QT656" s="263"/>
      <c r="QU656" s="263"/>
      <c r="QV656" s="263"/>
      <c r="QW656" s="263"/>
      <c r="QX656" s="263"/>
      <c r="QY656" s="263"/>
      <c r="QZ656" s="263"/>
      <c r="RA656" s="263"/>
      <c r="RB656" s="263"/>
      <c r="RC656" s="263"/>
      <c r="RD656" s="263"/>
      <c r="RE656" s="263"/>
      <c r="RF656" s="263"/>
      <c r="RG656" s="263"/>
      <c r="RH656" s="263"/>
      <c r="RI656" s="263"/>
      <c r="RJ656" s="263"/>
      <c r="RK656" s="263"/>
      <c r="RL656" s="263"/>
      <c r="RM656" s="263"/>
      <c r="RN656" s="263"/>
      <c r="RO656" s="263"/>
      <c r="RP656" s="263"/>
      <c r="RQ656" s="263"/>
      <c r="RR656" s="263"/>
      <c r="RS656" s="263"/>
      <c r="RT656" s="263"/>
      <c r="RU656" s="263"/>
      <c r="RV656" s="263"/>
      <c r="RW656" s="263"/>
      <c r="RX656" s="263"/>
      <c r="RY656" s="263"/>
      <c r="RZ656" s="263"/>
      <c r="SA656" s="263"/>
      <c r="SB656" s="263"/>
      <c r="SC656" s="263"/>
      <c r="SD656" s="263"/>
      <c r="SE656" s="263"/>
      <c r="SF656" s="263"/>
      <c r="SG656" s="263"/>
      <c r="SH656" s="263"/>
      <c r="SI656" s="263"/>
      <c r="SJ656" s="263"/>
      <c r="SK656" s="263"/>
      <c r="SL656" s="263"/>
      <c r="SM656" s="263"/>
      <c r="SN656" s="263"/>
      <c r="SO656" s="263"/>
      <c r="SP656" s="263"/>
      <c r="SQ656" s="263"/>
      <c r="SR656" s="263"/>
      <c r="SS656" s="263"/>
      <c r="ST656" s="263"/>
      <c r="SU656" s="263"/>
      <c r="SV656" s="263"/>
      <c r="SW656" s="263"/>
      <c r="SX656" s="263"/>
      <c r="SY656" s="263"/>
      <c r="SZ656" s="263"/>
      <c r="TA656" s="263"/>
      <c r="TB656" s="263"/>
      <c r="TC656" s="263"/>
      <c r="TD656" s="263"/>
      <c r="TE656" s="263"/>
      <c r="TF656" s="263"/>
      <c r="TG656" s="263"/>
      <c r="TH656" s="263"/>
      <c r="TI656" s="263"/>
      <c r="TJ656" s="263"/>
      <c r="TK656" s="263"/>
      <c r="TL656" s="263"/>
      <c r="TM656" s="263"/>
      <c r="TN656" s="263"/>
      <c r="TO656" s="263"/>
      <c r="TP656" s="263"/>
      <c r="TQ656" s="263"/>
      <c r="TR656" s="263"/>
      <c r="TS656" s="263"/>
      <c r="TT656" s="263"/>
      <c r="TU656" s="263"/>
      <c r="TV656" s="263"/>
      <c r="TW656" s="263"/>
      <c r="TX656" s="263"/>
      <c r="TY656" s="263"/>
      <c r="TZ656" s="263"/>
      <c r="UA656" s="263"/>
      <c r="UB656" s="263"/>
      <c r="UC656" s="263"/>
      <c r="UD656" s="263"/>
      <c r="UE656" s="263"/>
      <c r="UF656" s="263"/>
      <c r="UG656" s="263"/>
      <c r="UH656" s="263"/>
      <c r="UI656" s="263"/>
      <c r="UJ656" s="263"/>
      <c r="UK656" s="263"/>
      <c r="UL656" s="263"/>
      <c r="UM656" s="263"/>
      <c r="UN656" s="263"/>
      <c r="UO656" s="263"/>
      <c r="UP656" s="263"/>
      <c r="UQ656" s="263"/>
      <c r="UR656" s="263"/>
      <c r="US656" s="263"/>
      <c r="UT656" s="263"/>
      <c r="UU656" s="263"/>
      <c r="UV656" s="263"/>
      <c r="UW656" s="263"/>
      <c r="UX656" s="263"/>
      <c r="UY656" s="263"/>
      <c r="UZ656" s="263"/>
      <c r="VA656" s="263"/>
      <c r="VB656" s="263"/>
      <c r="VC656" s="263"/>
      <c r="VD656" s="263"/>
      <c r="VE656" s="263"/>
      <c r="VF656" s="263"/>
      <c r="VG656" s="263"/>
      <c r="VH656" s="263"/>
      <c r="VI656" s="263"/>
      <c r="VJ656" s="263"/>
      <c r="VK656" s="263"/>
      <c r="VL656" s="263"/>
      <c r="VM656" s="263"/>
      <c r="VN656" s="263"/>
      <c r="VO656" s="263"/>
      <c r="VP656" s="263"/>
      <c r="VQ656" s="263"/>
      <c r="VR656" s="263"/>
      <c r="VS656" s="263"/>
      <c r="VT656" s="263"/>
      <c r="VU656" s="263"/>
      <c r="VV656" s="263"/>
      <c r="VW656" s="263"/>
      <c r="VX656" s="263"/>
      <c r="VY656" s="263"/>
      <c r="VZ656" s="263"/>
      <c r="WA656" s="263"/>
      <c r="WB656" s="263"/>
      <c r="WC656" s="263"/>
      <c r="WD656" s="263"/>
      <c r="WE656" s="263"/>
      <c r="WF656" s="263"/>
      <c r="WG656" s="263"/>
      <c r="WH656" s="263"/>
      <c r="WI656" s="263"/>
      <c r="WJ656" s="263"/>
      <c r="WK656" s="263"/>
      <c r="WL656" s="263"/>
      <c r="WM656" s="263"/>
      <c r="WN656" s="263"/>
      <c r="WO656" s="263"/>
      <c r="WP656" s="263"/>
      <c r="WQ656" s="263"/>
      <c r="WR656" s="263"/>
      <c r="WS656" s="263"/>
      <c r="WT656" s="263"/>
      <c r="WU656" s="263"/>
      <c r="WV656" s="263"/>
      <c r="WW656" s="263"/>
      <c r="WX656" s="263"/>
      <c r="WY656" s="263"/>
      <c r="WZ656" s="263"/>
      <c r="XA656" s="263"/>
      <c r="XB656" s="263"/>
      <c r="XC656" s="263"/>
      <c r="XD656" s="263"/>
      <c r="XE656" s="263"/>
      <c r="XF656" s="263"/>
      <c r="XG656" s="263"/>
      <c r="XH656" s="263"/>
      <c r="XI656" s="263"/>
      <c r="XJ656" s="263"/>
      <c r="XK656" s="263"/>
      <c r="XL656" s="263"/>
      <c r="XM656" s="263"/>
      <c r="XN656" s="263"/>
      <c r="XO656" s="263"/>
      <c r="XP656" s="263"/>
      <c r="XQ656" s="263"/>
      <c r="XR656" s="263"/>
      <c r="XS656" s="263"/>
      <c r="XT656" s="263"/>
      <c r="XU656" s="263"/>
      <c r="XV656" s="263"/>
      <c r="XW656" s="263"/>
      <c r="XX656" s="263"/>
      <c r="XY656" s="263"/>
      <c r="XZ656" s="263"/>
      <c r="YA656" s="263"/>
      <c r="YB656" s="263"/>
      <c r="YC656" s="263"/>
      <c r="YD656" s="263"/>
      <c r="YE656" s="263"/>
      <c r="YF656" s="263"/>
      <c r="YG656" s="263"/>
      <c r="YH656" s="263"/>
      <c r="YI656" s="263"/>
      <c r="YJ656" s="263"/>
      <c r="YK656" s="263"/>
      <c r="YL656" s="263"/>
      <c r="YM656" s="263"/>
      <c r="YN656" s="263"/>
      <c r="YO656" s="263"/>
      <c r="YP656" s="263"/>
      <c r="YQ656" s="263"/>
      <c r="YR656" s="263"/>
      <c r="YS656" s="263"/>
      <c r="YT656" s="263"/>
      <c r="YU656" s="263"/>
      <c r="YV656" s="263"/>
      <c r="YW656" s="263"/>
      <c r="YX656" s="263"/>
      <c r="YY656" s="263"/>
      <c r="YZ656" s="263"/>
      <c r="ZA656" s="263"/>
      <c r="ZB656" s="263"/>
      <c r="ZC656" s="263"/>
      <c r="ZD656" s="263"/>
      <c r="ZE656" s="263"/>
      <c r="ZF656" s="263"/>
      <c r="ZG656" s="263"/>
      <c r="ZH656" s="263"/>
      <c r="ZI656" s="263"/>
      <c r="ZJ656" s="263"/>
      <c r="ZK656" s="263"/>
      <c r="ZL656" s="263"/>
      <c r="ZM656" s="263"/>
      <c r="ZN656" s="263"/>
      <c r="ZO656" s="263"/>
      <c r="ZP656" s="263"/>
      <c r="ZQ656" s="263"/>
      <c r="ZR656" s="263"/>
      <c r="ZS656" s="263"/>
      <c r="ZT656" s="263"/>
      <c r="ZU656" s="263"/>
      <c r="ZV656" s="263"/>
      <c r="ZW656" s="263"/>
      <c r="ZX656" s="263"/>
      <c r="ZY656" s="263"/>
      <c r="ZZ656" s="263"/>
      <c r="AAA656" s="263"/>
      <c r="AAB656" s="263"/>
      <c r="AAC656" s="263"/>
      <c r="AAD656" s="263"/>
      <c r="AAE656" s="263"/>
      <c r="AAF656" s="263"/>
      <c r="AAG656" s="263"/>
      <c r="AAH656" s="263"/>
      <c r="AAI656" s="263"/>
      <c r="AAJ656" s="263"/>
      <c r="AAK656" s="263"/>
      <c r="AAL656" s="263"/>
      <c r="AAM656" s="263"/>
      <c r="AAN656" s="263"/>
      <c r="AAO656" s="263"/>
      <c r="AAP656" s="263"/>
      <c r="AAQ656" s="263"/>
      <c r="AAR656" s="263"/>
      <c r="AAS656" s="263"/>
      <c r="AAT656" s="263"/>
      <c r="AAU656" s="263"/>
      <c r="AAV656" s="263"/>
      <c r="AAW656" s="263"/>
      <c r="AAX656" s="263"/>
      <c r="AAY656" s="263"/>
      <c r="AAZ656" s="263"/>
      <c r="ABA656" s="263"/>
      <c r="ABB656" s="263"/>
      <c r="ABC656" s="263"/>
      <c r="ABD656" s="263"/>
      <c r="ABE656" s="263"/>
      <c r="ABF656" s="263"/>
      <c r="ABG656" s="263"/>
      <c r="ABH656" s="263"/>
      <c r="ABI656" s="263"/>
      <c r="ABJ656" s="263"/>
      <c r="ABK656" s="263"/>
      <c r="ABL656" s="263"/>
      <c r="ABM656" s="263"/>
      <c r="ABN656" s="263"/>
      <c r="ABO656" s="263"/>
      <c r="ABP656" s="263"/>
      <c r="ABQ656" s="263"/>
      <c r="ABR656" s="263"/>
      <c r="ABS656" s="263"/>
      <c r="ABT656" s="263"/>
      <c r="ABU656" s="263"/>
      <c r="ABV656" s="263"/>
      <c r="ABW656" s="263"/>
      <c r="ABX656" s="263"/>
      <c r="ABY656" s="263"/>
      <c r="ABZ656" s="263"/>
      <c r="ACA656" s="263"/>
      <c r="ACB656" s="263"/>
      <c r="ACC656" s="263"/>
      <c r="ACD656" s="263"/>
      <c r="ACE656" s="263"/>
      <c r="ACF656" s="263"/>
      <c r="ACG656" s="263"/>
      <c r="ACH656" s="263"/>
      <c r="ACI656" s="263"/>
      <c r="ACJ656" s="263"/>
      <c r="ACK656" s="263"/>
      <c r="ACL656" s="263"/>
      <c r="ACM656" s="263"/>
      <c r="ACN656" s="263"/>
      <c r="ACO656" s="263"/>
      <c r="ACP656" s="263"/>
      <c r="ACQ656" s="263"/>
      <c r="ACR656" s="263"/>
      <c r="ACS656" s="263"/>
      <c r="ACT656" s="263"/>
      <c r="ACU656" s="263"/>
      <c r="ACV656" s="263"/>
      <c r="ACW656" s="263"/>
      <c r="ACX656" s="263"/>
      <c r="ACY656" s="263"/>
      <c r="ACZ656" s="263"/>
      <c r="ADA656" s="263"/>
      <c r="ADB656" s="263"/>
      <c r="ADC656" s="263"/>
      <c r="ADD656" s="263"/>
      <c r="ADE656" s="263"/>
      <c r="ADF656" s="263"/>
      <c r="ADG656" s="263"/>
      <c r="ADH656" s="263"/>
      <c r="ADI656" s="263"/>
      <c r="ADJ656" s="263"/>
      <c r="ADK656" s="263"/>
      <c r="ADL656" s="263"/>
      <c r="ADM656" s="263"/>
      <c r="ADN656" s="263"/>
      <c r="ADO656" s="263"/>
      <c r="ADP656" s="263"/>
      <c r="ADQ656" s="263"/>
      <c r="ADR656" s="263"/>
      <c r="ADS656" s="263"/>
      <c r="ADT656" s="263"/>
      <c r="ADU656" s="263"/>
      <c r="ADV656" s="263"/>
      <c r="ADW656" s="263"/>
      <c r="ADX656" s="263"/>
      <c r="ADY656" s="263"/>
      <c r="ADZ656" s="263"/>
      <c r="AEA656" s="263"/>
      <c r="AEB656" s="263"/>
      <c r="AEC656" s="263"/>
      <c r="AED656" s="263"/>
      <c r="AEE656" s="263"/>
      <c r="AEF656" s="263"/>
      <c r="AEG656" s="263"/>
      <c r="AEH656" s="263"/>
      <c r="AEI656" s="263"/>
      <c r="AEJ656" s="263"/>
      <c r="AEK656" s="263"/>
      <c r="AEL656" s="263"/>
      <c r="AEM656" s="263"/>
      <c r="AEN656" s="263"/>
      <c r="AEO656" s="263"/>
      <c r="AEP656" s="263"/>
      <c r="AEQ656" s="263"/>
      <c r="AER656" s="263"/>
      <c r="AES656" s="263"/>
      <c r="AET656" s="263"/>
      <c r="AEU656" s="263"/>
      <c r="AEV656" s="263"/>
      <c r="AEW656" s="263"/>
      <c r="AEX656" s="263"/>
      <c r="AEY656" s="263"/>
      <c r="AEZ656" s="263"/>
      <c r="AFA656" s="263"/>
      <c r="AFB656" s="263"/>
      <c r="AFC656" s="263"/>
      <c r="AFD656" s="263"/>
      <c r="AFE656" s="263"/>
      <c r="AFF656" s="263"/>
      <c r="AFG656" s="263"/>
      <c r="AFH656" s="263"/>
      <c r="AFI656" s="263"/>
      <c r="AFJ656" s="263"/>
      <c r="AFK656" s="263"/>
      <c r="AFL656" s="263"/>
      <c r="AFM656" s="263"/>
      <c r="AFN656" s="263"/>
      <c r="AFO656" s="263"/>
      <c r="AFP656" s="263"/>
      <c r="AFQ656" s="263"/>
      <c r="AFR656" s="263"/>
      <c r="AFS656" s="263"/>
      <c r="AFT656" s="263"/>
      <c r="AFU656" s="263"/>
      <c r="AFV656" s="263"/>
      <c r="AFW656" s="263"/>
      <c r="AFX656" s="263"/>
      <c r="AFY656" s="263"/>
      <c r="AFZ656" s="263"/>
      <c r="AGA656" s="263"/>
      <c r="AGB656" s="263"/>
      <c r="AGC656" s="263"/>
      <c r="AGD656" s="263"/>
      <c r="AGE656" s="263"/>
      <c r="AGF656" s="263"/>
      <c r="AGG656" s="263"/>
      <c r="AGH656" s="263"/>
      <c r="AGI656" s="263"/>
      <c r="AGJ656" s="263"/>
      <c r="AGK656" s="263"/>
      <c r="AGL656" s="263"/>
      <c r="AGM656" s="263"/>
      <c r="AGN656" s="263"/>
      <c r="AGO656" s="263"/>
      <c r="AGP656" s="263"/>
      <c r="AGQ656" s="263"/>
      <c r="AGR656" s="263"/>
      <c r="AGS656" s="263"/>
      <c r="AGT656" s="263"/>
      <c r="AGU656" s="263"/>
      <c r="AGV656" s="263"/>
      <c r="AGW656" s="263"/>
      <c r="AGX656" s="263"/>
      <c r="AGY656" s="263"/>
      <c r="AGZ656" s="263"/>
      <c r="AHA656" s="263"/>
      <c r="AHB656" s="263"/>
      <c r="AHC656" s="263"/>
      <c r="AHD656" s="263"/>
      <c r="AHE656" s="263"/>
      <c r="AHF656" s="263"/>
      <c r="AHG656" s="263"/>
      <c r="AHH656" s="263"/>
      <c r="AHI656" s="263"/>
      <c r="AHJ656" s="263"/>
      <c r="AHK656" s="263"/>
      <c r="AHL656" s="263"/>
      <c r="AHM656" s="263"/>
      <c r="AHN656" s="263"/>
      <c r="AHO656" s="263"/>
      <c r="AHP656" s="263"/>
      <c r="AHQ656" s="263"/>
      <c r="AHR656" s="263"/>
      <c r="AHS656" s="263"/>
      <c r="AHT656" s="263"/>
      <c r="AHU656" s="263"/>
      <c r="AHV656" s="263"/>
      <c r="AHW656" s="263"/>
      <c r="AHX656" s="263"/>
      <c r="AHY656" s="263"/>
      <c r="AHZ656" s="263"/>
      <c r="AIA656" s="263"/>
      <c r="AIB656" s="263"/>
      <c r="AIC656" s="263"/>
      <c r="AID656" s="263"/>
      <c r="AIE656" s="263"/>
      <c r="AIF656" s="263"/>
      <c r="AIG656" s="263"/>
      <c r="AIH656" s="263"/>
      <c r="AII656" s="263"/>
      <c r="AIJ656" s="263"/>
      <c r="AIK656" s="263"/>
      <c r="AIL656" s="263"/>
      <c r="AIM656" s="263"/>
      <c r="AIN656" s="263"/>
      <c r="AIO656" s="263"/>
      <c r="AIP656" s="263"/>
      <c r="AIQ656" s="263"/>
      <c r="AIR656" s="263"/>
      <c r="AIS656" s="263"/>
      <c r="AIT656" s="263"/>
      <c r="AIU656" s="263"/>
      <c r="AIV656" s="263"/>
      <c r="AIW656" s="263"/>
      <c r="AIX656" s="263"/>
      <c r="AIY656" s="263"/>
      <c r="AIZ656" s="263"/>
      <c r="AJA656" s="263"/>
      <c r="AJB656" s="263"/>
      <c r="AJC656" s="263"/>
      <c r="AJD656" s="263"/>
      <c r="AJE656" s="263"/>
      <c r="AJF656" s="263"/>
      <c r="AJG656" s="263"/>
      <c r="AJH656" s="263"/>
      <c r="AJI656" s="263"/>
      <c r="AJJ656" s="263"/>
      <c r="AJK656" s="263"/>
      <c r="AJL656" s="263"/>
      <c r="AJM656" s="263"/>
      <c r="AJN656" s="263"/>
      <c r="AJO656" s="263"/>
      <c r="AJP656" s="263"/>
      <c r="AJQ656" s="263"/>
      <c r="AJR656" s="263"/>
      <c r="AJS656" s="263"/>
      <c r="AJT656" s="263"/>
      <c r="AJU656" s="263"/>
      <c r="AJV656" s="263"/>
      <c r="AJW656" s="263"/>
      <c r="AJX656" s="263"/>
      <c r="AJY656" s="263"/>
      <c r="AJZ656" s="263"/>
      <c r="AKA656" s="263"/>
      <c r="AKB656" s="263"/>
      <c r="AKC656" s="263"/>
      <c r="AKD656" s="263"/>
      <c r="AKE656" s="263"/>
      <c r="AKF656" s="263"/>
      <c r="AKG656" s="263"/>
      <c r="AKH656" s="263"/>
      <c r="AKI656" s="263"/>
      <c r="AKJ656" s="263"/>
      <c r="AKK656" s="263"/>
      <c r="AKL656" s="263"/>
      <c r="AKM656" s="263"/>
      <c r="AKN656" s="263"/>
      <c r="AKO656" s="263"/>
      <c r="AKP656" s="263"/>
      <c r="AKQ656" s="263"/>
      <c r="AKR656" s="263"/>
      <c r="AKS656" s="263"/>
      <c r="AKT656" s="263"/>
      <c r="AKU656" s="263"/>
      <c r="AKV656" s="263"/>
      <c r="AKW656" s="263"/>
      <c r="AKX656" s="263"/>
      <c r="AKY656" s="263"/>
      <c r="AKZ656" s="263"/>
      <c r="ALA656" s="263"/>
      <c r="ALB656" s="263"/>
      <c r="ALC656" s="263"/>
      <c r="ALD656" s="263"/>
      <c r="ALE656" s="263"/>
      <c r="ALF656" s="263"/>
      <c r="ALG656" s="263"/>
      <c r="ALH656" s="263"/>
      <c r="ALI656" s="263"/>
      <c r="ALJ656" s="263"/>
      <c r="ALK656" s="263"/>
      <c r="ALL656" s="263"/>
      <c r="ALM656" s="263"/>
      <c r="ALN656" s="263"/>
      <c r="ALO656" s="263"/>
      <c r="ALP656" s="263"/>
      <c r="ALQ656" s="263"/>
      <c r="ALR656" s="263"/>
      <c r="ALS656" s="263"/>
      <c r="ALT656" s="263"/>
      <c r="ALU656" s="263"/>
      <c r="ALV656" s="263"/>
      <c r="ALW656" s="263"/>
      <c r="ALX656" s="263"/>
      <c r="ALY656" s="263"/>
      <c r="ALZ656" s="263"/>
      <c r="AMA656" s="263"/>
      <c r="AMB656" s="263"/>
      <c r="AMC656" s="263"/>
      <c r="AMD656" s="263"/>
      <c r="AME656" s="263"/>
      <c r="AMF656" s="263"/>
      <c r="AMG656" s="263"/>
      <c r="AMH656" s="263"/>
      <c r="AMI656" s="263"/>
      <c r="AMJ656" s="263"/>
      <c r="AMK656" s="263"/>
      <c r="AML656" s="263"/>
      <c r="AMM656" s="263"/>
      <c r="AMN656" s="263"/>
      <c r="AMO656" s="263"/>
      <c r="AMP656" s="263"/>
      <c r="AMQ656" s="263"/>
      <c r="AMR656" s="263"/>
      <c r="AMS656" s="263"/>
      <c r="AMT656" s="263"/>
      <c r="AMU656" s="263"/>
      <c r="AMV656" s="263"/>
      <c r="AMW656" s="263"/>
      <c r="AMX656" s="263"/>
      <c r="AMY656" s="263"/>
      <c r="AMZ656" s="263"/>
      <c r="ANA656" s="263"/>
      <c r="ANB656" s="263"/>
      <c r="ANC656" s="263"/>
      <c r="AND656" s="263"/>
      <c r="ANE656" s="263"/>
      <c r="ANF656" s="263"/>
      <c r="ANG656" s="263"/>
      <c r="ANH656" s="263"/>
      <c r="ANI656" s="263"/>
      <c r="ANJ656" s="263"/>
      <c r="ANK656" s="263"/>
      <c r="ANL656" s="263"/>
      <c r="ANM656" s="263"/>
      <c r="ANN656" s="263"/>
      <c r="ANO656" s="263"/>
      <c r="ANP656" s="263"/>
      <c r="ANQ656" s="263"/>
      <c r="ANR656" s="263"/>
      <c r="ANS656" s="263"/>
      <c r="ANT656" s="263"/>
      <c r="ANU656" s="263"/>
      <c r="ANV656" s="263"/>
      <c r="ANW656" s="263"/>
      <c r="ANX656" s="263"/>
      <c r="ANY656" s="263"/>
      <c r="ANZ656" s="263"/>
      <c r="AOA656" s="263"/>
      <c r="AOB656" s="263"/>
      <c r="AOC656" s="263"/>
      <c r="AOD656" s="263"/>
      <c r="AOE656" s="263"/>
      <c r="AOF656" s="263"/>
      <c r="AOG656" s="263"/>
      <c r="AOH656" s="263"/>
      <c r="AOI656" s="263"/>
      <c r="AOJ656" s="263"/>
      <c r="AOK656" s="263"/>
      <c r="AOL656" s="263"/>
      <c r="AOM656" s="263"/>
      <c r="AON656" s="263"/>
      <c r="AOO656" s="263"/>
      <c r="AOP656" s="263"/>
      <c r="AOQ656" s="263"/>
      <c r="AOR656" s="263"/>
      <c r="AOS656" s="263"/>
      <c r="AOT656" s="263"/>
      <c r="AOU656" s="263"/>
    </row>
    <row r="657" spans="1:1087" s="264" customFormat="1">
      <c r="A657" s="332"/>
      <c r="B657" s="328"/>
      <c r="C657" s="292"/>
      <c r="D657" s="292"/>
      <c r="E657" s="292"/>
      <c r="F657" s="333"/>
      <c r="G657" s="334"/>
      <c r="H657" s="334"/>
      <c r="I657" s="335"/>
      <c r="J657" s="292"/>
      <c r="K657" s="336"/>
      <c r="L657" s="292"/>
      <c r="N657" s="263"/>
      <c r="O657" s="263"/>
      <c r="P657" s="263"/>
      <c r="Q657" s="263"/>
      <c r="R657" s="263"/>
      <c r="S657" s="263"/>
      <c r="T657" s="263"/>
      <c r="U657" s="263"/>
      <c r="V657" s="263"/>
      <c r="W657" s="263"/>
      <c r="X657" s="263"/>
      <c r="Y657" s="263"/>
      <c r="Z657" s="263"/>
      <c r="AA657" s="263"/>
      <c r="AB657" s="263"/>
      <c r="AC657" s="263"/>
      <c r="AD657" s="263"/>
      <c r="AE657" s="263"/>
      <c r="AF657" s="263"/>
      <c r="AG657" s="263"/>
      <c r="AH657" s="263"/>
      <c r="AI657" s="263"/>
      <c r="AJ657" s="263"/>
      <c r="AK657" s="263"/>
      <c r="AL657" s="263"/>
      <c r="AM657" s="263"/>
      <c r="AN657" s="263"/>
      <c r="AO657" s="263"/>
      <c r="AP657" s="263"/>
      <c r="AQ657" s="263"/>
      <c r="AR657" s="263"/>
      <c r="AS657" s="263"/>
      <c r="AT657" s="263"/>
      <c r="AU657" s="263"/>
      <c r="AV657" s="263"/>
      <c r="AW657" s="263"/>
      <c r="AX657" s="263"/>
      <c r="AY657" s="263"/>
      <c r="AZ657" s="263"/>
      <c r="BA657" s="263"/>
      <c r="BB657" s="263"/>
      <c r="BC657" s="263"/>
      <c r="BD657" s="263"/>
      <c r="BE657" s="263"/>
      <c r="BF657" s="263"/>
      <c r="BG657" s="263"/>
      <c r="BH657" s="263"/>
      <c r="BI657" s="263"/>
      <c r="BJ657" s="263"/>
      <c r="BK657" s="263"/>
      <c r="BL657" s="263"/>
      <c r="BM657" s="263"/>
      <c r="BN657" s="263"/>
      <c r="BO657" s="263"/>
      <c r="BP657" s="263"/>
      <c r="BQ657" s="263"/>
      <c r="BR657" s="263"/>
      <c r="BS657" s="263"/>
      <c r="BT657" s="263"/>
      <c r="BU657" s="263"/>
      <c r="BV657" s="263"/>
      <c r="BW657" s="263"/>
      <c r="BX657" s="263"/>
      <c r="BY657" s="263"/>
      <c r="BZ657" s="263"/>
      <c r="CA657" s="263"/>
      <c r="CB657" s="263"/>
      <c r="CC657" s="263"/>
      <c r="CD657" s="263"/>
      <c r="CE657" s="263"/>
      <c r="CF657" s="263"/>
      <c r="CG657" s="263"/>
      <c r="CH657" s="263"/>
      <c r="CI657" s="263"/>
      <c r="CJ657" s="263"/>
      <c r="CK657" s="263"/>
      <c r="CL657" s="263"/>
      <c r="CM657" s="263"/>
      <c r="CN657" s="263"/>
      <c r="CO657" s="263"/>
      <c r="CP657" s="263"/>
      <c r="CQ657" s="263"/>
      <c r="CR657" s="263"/>
      <c r="CS657" s="263"/>
      <c r="CT657" s="263"/>
      <c r="CU657" s="263"/>
      <c r="CV657" s="263"/>
      <c r="CW657" s="263"/>
      <c r="CX657" s="263"/>
      <c r="CY657" s="263"/>
      <c r="CZ657" s="263"/>
      <c r="DA657" s="263"/>
      <c r="DB657" s="263"/>
      <c r="DC657" s="263"/>
      <c r="DD657" s="263"/>
      <c r="DE657" s="263"/>
      <c r="DF657" s="263"/>
      <c r="DG657" s="263"/>
      <c r="DH657" s="263"/>
      <c r="DI657" s="263"/>
      <c r="DJ657" s="263"/>
      <c r="DK657" s="263"/>
      <c r="DL657" s="263"/>
      <c r="DM657" s="263"/>
      <c r="DN657" s="263"/>
      <c r="DO657" s="263"/>
      <c r="DP657" s="263"/>
      <c r="DQ657" s="263"/>
      <c r="DR657" s="263"/>
      <c r="DS657" s="263"/>
      <c r="DT657" s="263"/>
      <c r="DU657" s="263"/>
      <c r="DV657" s="263"/>
      <c r="DW657" s="263"/>
      <c r="DX657" s="263"/>
      <c r="DY657" s="263"/>
      <c r="DZ657" s="263"/>
      <c r="EA657" s="263"/>
      <c r="EB657" s="263"/>
      <c r="EC657" s="263"/>
      <c r="ED657" s="263"/>
      <c r="EE657" s="263"/>
      <c r="EF657" s="263"/>
      <c r="EG657" s="263"/>
      <c r="EH657" s="263"/>
      <c r="EI657" s="263"/>
      <c r="EJ657" s="263"/>
      <c r="EK657" s="263"/>
      <c r="EL657" s="263"/>
      <c r="EM657" s="263"/>
      <c r="EN657" s="263"/>
      <c r="EO657" s="263"/>
      <c r="EP657" s="263"/>
      <c r="EQ657" s="263"/>
      <c r="ER657" s="263"/>
      <c r="ES657" s="263"/>
      <c r="ET657" s="263"/>
      <c r="EU657" s="263"/>
      <c r="EV657" s="263"/>
      <c r="EW657" s="263"/>
      <c r="EX657" s="263"/>
      <c r="EY657" s="263"/>
      <c r="EZ657" s="263"/>
      <c r="FA657" s="263"/>
      <c r="FB657" s="263"/>
      <c r="FC657" s="263"/>
      <c r="FD657" s="263"/>
      <c r="FE657" s="263"/>
      <c r="FF657" s="263"/>
      <c r="FG657" s="263"/>
      <c r="FH657" s="263"/>
      <c r="FI657" s="263"/>
      <c r="FJ657" s="263"/>
      <c r="FK657" s="263"/>
      <c r="FL657" s="263"/>
      <c r="FM657" s="263"/>
      <c r="FN657" s="263"/>
      <c r="FO657" s="263"/>
      <c r="FP657" s="263"/>
      <c r="FQ657" s="263"/>
      <c r="FR657" s="263"/>
      <c r="FS657" s="263"/>
      <c r="FT657" s="263"/>
      <c r="FU657" s="263"/>
      <c r="FV657" s="263"/>
      <c r="FW657" s="263"/>
      <c r="FX657" s="263"/>
      <c r="FY657" s="263"/>
      <c r="FZ657" s="263"/>
      <c r="GA657" s="263"/>
      <c r="GB657" s="263"/>
      <c r="GC657" s="263"/>
      <c r="GD657" s="263"/>
      <c r="GE657" s="263"/>
      <c r="GF657" s="263"/>
      <c r="GG657" s="263"/>
      <c r="GH657" s="263"/>
      <c r="GI657" s="263"/>
      <c r="GJ657" s="263"/>
      <c r="GK657" s="263"/>
      <c r="GL657" s="263"/>
      <c r="GM657" s="263"/>
      <c r="GN657" s="263"/>
      <c r="GO657" s="263"/>
      <c r="GP657" s="263"/>
      <c r="GQ657" s="263"/>
      <c r="GR657" s="263"/>
      <c r="GS657" s="263"/>
      <c r="GT657" s="263"/>
      <c r="GU657" s="263"/>
      <c r="GV657" s="263"/>
      <c r="GW657" s="263"/>
      <c r="GX657" s="263"/>
      <c r="GY657" s="263"/>
      <c r="GZ657" s="263"/>
      <c r="HA657" s="263"/>
      <c r="HB657" s="263"/>
      <c r="HC657" s="263"/>
      <c r="HD657" s="263"/>
      <c r="HE657" s="263"/>
      <c r="HF657" s="263"/>
      <c r="HG657" s="263"/>
      <c r="HH657" s="263"/>
      <c r="HI657" s="263"/>
      <c r="HJ657" s="263"/>
      <c r="HK657" s="263"/>
      <c r="HL657" s="263"/>
      <c r="HM657" s="263"/>
      <c r="HN657" s="263"/>
      <c r="HO657" s="263"/>
      <c r="HP657" s="263"/>
      <c r="HQ657" s="263"/>
      <c r="HR657" s="263"/>
      <c r="HS657" s="263"/>
      <c r="HT657" s="263"/>
      <c r="HU657" s="263"/>
      <c r="HV657" s="263"/>
      <c r="HW657" s="263"/>
      <c r="HX657" s="263"/>
      <c r="HY657" s="263"/>
      <c r="HZ657" s="263"/>
      <c r="IA657" s="263"/>
      <c r="IB657" s="263"/>
      <c r="IC657" s="263"/>
      <c r="ID657" s="263"/>
      <c r="IE657" s="263"/>
      <c r="IF657" s="263"/>
      <c r="IG657" s="263"/>
      <c r="IH657" s="263"/>
      <c r="II657" s="263"/>
      <c r="IJ657" s="263"/>
      <c r="IK657" s="263"/>
      <c r="IL657" s="263"/>
      <c r="IM657" s="263"/>
      <c r="IN657" s="263"/>
      <c r="IO657" s="263"/>
      <c r="IP657" s="263"/>
      <c r="IQ657" s="263"/>
      <c r="IR657" s="263"/>
      <c r="IS657" s="263"/>
      <c r="IT657" s="263"/>
      <c r="IU657" s="263"/>
      <c r="IV657" s="263"/>
      <c r="IW657" s="263"/>
      <c r="IX657" s="263"/>
      <c r="IY657" s="263"/>
      <c r="IZ657" s="263"/>
      <c r="JA657" s="263"/>
      <c r="JB657" s="263"/>
      <c r="JC657" s="263"/>
      <c r="JD657" s="263"/>
      <c r="JE657" s="263"/>
      <c r="JF657" s="263"/>
      <c r="JG657" s="263"/>
      <c r="JH657" s="263"/>
      <c r="JI657" s="263"/>
      <c r="JJ657" s="263"/>
      <c r="JK657" s="263"/>
      <c r="JL657" s="263"/>
      <c r="JM657" s="263"/>
      <c r="JN657" s="263"/>
      <c r="JO657" s="263"/>
      <c r="JP657" s="263"/>
      <c r="JQ657" s="263"/>
      <c r="JR657" s="263"/>
      <c r="JS657" s="263"/>
      <c r="JT657" s="263"/>
      <c r="JU657" s="263"/>
      <c r="JV657" s="263"/>
      <c r="JW657" s="263"/>
      <c r="JX657" s="263"/>
      <c r="JY657" s="263"/>
      <c r="JZ657" s="263"/>
      <c r="KA657" s="263"/>
      <c r="KB657" s="263"/>
      <c r="KC657" s="263"/>
      <c r="KD657" s="263"/>
      <c r="KE657" s="263"/>
      <c r="KF657" s="263"/>
      <c r="KG657" s="263"/>
      <c r="KH657" s="263"/>
      <c r="KI657" s="263"/>
      <c r="KJ657" s="263"/>
      <c r="KK657" s="263"/>
      <c r="KL657" s="263"/>
      <c r="KM657" s="263"/>
      <c r="KN657" s="263"/>
      <c r="KO657" s="263"/>
      <c r="KP657" s="263"/>
      <c r="KQ657" s="263"/>
      <c r="KR657" s="263"/>
      <c r="KS657" s="263"/>
      <c r="KT657" s="263"/>
      <c r="KU657" s="263"/>
      <c r="KV657" s="263"/>
      <c r="KW657" s="263"/>
      <c r="KX657" s="263"/>
      <c r="KY657" s="263"/>
      <c r="KZ657" s="263"/>
      <c r="LA657" s="263"/>
      <c r="LB657" s="263"/>
      <c r="LC657" s="263"/>
      <c r="LD657" s="263"/>
      <c r="LE657" s="263"/>
      <c r="LF657" s="263"/>
      <c r="LG657" s="263"/>
      <c r="LH657" s="263"/>
      <c r="LI657" s="263"/>
      <c r="LJ657" s="263"/>
      <c r="LK657" s="263"/>
      <c r="LL657" s="263"/>
      <c r="LM657" s="263"/>
      <c r="LN657" s="263"/>
      <c r="LO657" s="263"/>
      <c r="LP657" s="263"/>
      <c r="LQ657" s="263"/>
      <c r="LR657" s="263"/>
      <c r="LS657" s="263"/>
      <c r="LT657" s="263"/>
      <c r="LU657" s="263"/>
      <c r="LV657" s="263"/>
      <c r="LW657" s="263"/>
      <c r="LX657" s="263"/>
      <c r="LY657" s="263"/>
      <c r="LZ657" s="263"/>
      <c r="MA657" s="263"/>
      <c r="MB657" s="263"/>
      <c r="MC657" s="263"/>
      <c r="MD657" s="263"/>
      <c r="ME657" s="263"/>
      <c r="MF657" s="263"/>
      <c r="MG657" s="263"/>
      <c r="MH657" s="263"/>
      <c r="MI657" s="263"/>
      <c r="MJ657" s="263"/>
      <c r="MK657" s="263"/>
      <c r="ML657" s="263"/>
      <c r="MM657" s="263"/>
      <c r="MN657" s="263"/>
      <c r="MO657" s="263"/>
      <c r="MP657" s="263"/>
      <c r="MQ657" s="263"/>
      <c r="MR657" s="263"/>
      <c r="MS657" s="263"/>
      <c r="MT657" s="263"/>
      <c r="MU657" s="263"/>
      <c r="MV657" s="263"/>
      <c r="MW657" s="263"/>
      <c r="MX657" s="263"/>
      <c r="MY657" s="263"/>
      <c r="MZ657" s="263"/>
      <c r="NA657" s="263"/>
      <c r="NB657" s="263"/>
      <c r="NC657" s="263"/>
      <c r="ND657" s="263"/>
      <c r="NE657" s="263"/>
      <c r="NF657" s="263"/>
      <c r="NG657" s="263"/>
      <c r="NH657" s="263"/>
      <c r="NI657" s="263"/>
      <c r="NJ657" s="263"/>
      <c r="NK657" s="263"/>
      <c r="NL657" s="263"/>
      <c r="NM657" s="263"/>
      <c r="NN657" s="263"/>
      <c r="NO657" s="263"/>
      <c r="NP657" s="263"/>
      <c r="NQ657" s="263"/>
      <c r="NR657" s="263"/>
      <c r="NS657" s="263"/>
      <c r="NT657" s="263"/>
      <c r="NU657" s="263"/>
      <c r="NV657" s="263"/>
      <c r="NW657" s="263"/>
      <c r="NX657" s="263"/>
      <c r="NY657" s="263"/>
      <c r="NZ657" s="263"/>
      <c r="OA657" s="263"/>
      <c r="OB657" s="263"/>
      <c r="OC657" s="263"/>
      <c r="OD657" s="263"/>
      <c r="OE657" s="263"/>
      <c r="OF657" s="263"/>
      <c r="OG657" s="263"/>
      <c r="OH657" s="263"/>
      <c r="OI657" s="263"/>
      <c r="OJ657" s="263"/>
      <c r="OK657" s="263"/>
      <c r="OL657" s="263"/>
      <c r="OM657" s="263"/>
      <c r="ON657" s="263"/>
      <c r="OO657" s="263"/>
      <c r="OP657" s="263"/>
      <c r="OQ657" s="263"/>
      <c r="OR657" s="263"/>
      <c r="OS657" s="263"/>
      <c r="OT657" s="263"/>
      <c r="OU657" s="263"/>
      <c r="OV657" s="263"/>
      <c r="OW657" s="263"/>
      <c r="OX657" s="263"/>
      <c r="OY657" s="263"/>
      <c r="OZ657" s="263"/>
      <c r="PA657" s="263"/>
      <c r="PB657" s="263"/>
      <c r="PC657" s="263"/>
      <c r="PD657" s="263"/>
      <c r="PE657" s="263"/>
      <c r="PF657" s="263"/>
      <c r="PG657" s="263"/>
      <c r="PH657" s="263"/>
      <c r="PI657" s="263"/>
      <c r="PJ657" s="263"/>
      <c r="PK657" s="263"/>
      <c r="PL657" s="263"/>
      <c r="PM657" s="263"/>
      <c r="PN657" s="263"/>
      <c r="PO657" s="263"/>
      <c r="PP657" s="263"/>
      <c r="PQ657" s="263"/>
      <c r="PR657" s="263"/>
      <c r="PS657" s="263"/>
      <c r="PT657" s="263"/>
      <c r="PU657" s="263"/>
      <c r="PV657" s="263"/>
      <c r="PW657" s="263"/>
      <c r="PX657" s="263"/>
      <c r="PY657" s="263"/>
      <c r="PZ657" s="263"/>
      <c r="QA657" s="263"/>
      <c r="QB657" s="263"/>
      <c r="QC657" s="263"/>
      <c r="QD657" s="263"/>
      <c r="QE657" s="263"/>
      <c r="QF657" s="263"/>
      <c r="QG657" s="263"/>
      <c r="QH657" s="263"/>
      <c r="QI657" s="263"/>
      <c r="QJ657" s="263"/>
      <c r="QK657" s="263"/>
      <c r="QL657" s="263"/>
      <c r="QM657" s="263"/>
      <c r="QN657" s="263"/>
      <c r="QO657" s="263"/>
      <c r="QP657" s="263"/>
      <c r="QQ657" s="263"/>
      <c r="QR657" s="263"/>
      <c r="QS657" s="263"/>
      <c r="QT657" s="263"/>
      <c r="QU657" s="263"/>
      <c r="QV657" s="263"/>
      <c r="QW657" s="263"/>
      <c r="QX657" s="263"/>
      <c r="QY657" s="263"/>
      <c r="QZ657" s="263"/>
      <c r="RA657" s="263"/>
      <c r="RB657" s="263"/>
      <c r="RC657" s="263"/>
      <c r="RD657" s="263"/>
      <c r="RE657" s="263"/>
      <c r="RF657" s="263"/>
      <c r="RG657" s="263"/>
      <c r="RH657" s="263"/>
      <c r="RI657" s="263"/>
      <c r="RJ657" s="263"/>
      <c r="RK657" s="263"/>
      <c r="RL657" s="263"/>
      <c r="RM657" s="263"/>
      <c r="RN657" s="263"/>
      <c r="RO657" s="263"/>
      <c r="RP657" s="263"/>
      <c r="RQ657" s="263"/>
      <c r="RR657" s="263"/>
      <c r="RS657" s="263"/>
      <c r="RT657" s="263"/>
      <c r="RU657" s="263"/>
      <c r="RV657" s="263"/>
      <c r="RW657" s="263"/>
      <c r="RX657" s="263"/>
      <c r="RY657" s="263"/>
      <c r="RZ657" s="263"/>
      <c r="SA657" s="263"/>
      <c r="SB657" s="263"/>
      <c r="SC657" s="263"/>
      <c r="SD657" s="263"/>
      <c r="SE657" s="263"/>
      <c r="SF657" s="263"/>
      <c r="SG657" s="263"/>
      <c r="SH657" s="263"/>
      <c r="SI657" s="263"/>
      <c r="SJ657" s="263"/>
      <c r="SK657" s="263"/>
      <c r="SL657" s="263"/>
      <c r="SM657" s="263"/>
      <c r="SN657" s="263"/>
      <c r="SO657" s="263"/>
      <c r="SP657" s="263"/>
      <c r="SQ657" s="263"/>
      <c r="SR657" s="263"/>
      <c r="SS657" s="263"/>
      <c r="ST657" s="263"/>
      <c r="SU657" s="263"/>
      <c r="SV657" s="263"/>
      <c r="SW657" s="263"/>
      <c r="SX657" s="263"/>
      <c r="SY657" s="263"/>
      <c r="SZ657" s="263"/>
      <c r="TA657" s="263"/>
      <c r="TB657" s="263"/>
      <c r="TC657" s="263"/>
      <c r="TD657" s="263"/>
      <c r="TE657" s="263"/>
      <c r="TF657" s="263"/>
      <c r="TG657" s="263"/>
      <c r="TH657" s="263"/>
      <c r="TI657" s="263"/>
      <c r="TJ657" s="263"/>
      <c r="TK657" s="263"/>
      <c r="TL657" s="263"/>
      <c r="TM657" s="263"/>
      <c r="TN657" s="263"/>
      <c r="TO657" s="263"/>
      <c r="TP657" s="263"/>
      <c r="TQ657" s="263"/>
      <c r="TR657" s="263"/>
      <c r="TS657" s="263"/>
      <c r="TT657" s="263"/>
      <c r="TU657" s="263"/>
      <c r="TV657" s="263"/>
      <c r="TW657" s="263"/>
      <c r="TX657" s="263"/>
      <c r="TY657" s="263"/>
      <c r="TZ657" s="263"/>
      <c r="UA657" s="263"/>
      <c r="UB657" s="263"/>
      <c r="UC657" s="263"/>
      <c r="UD657" s="263"/>
      <c r="UE657" s="263"/>
      <c r="UF657" s="263"/>
      <c r="UG657" s="263"/>
      <c r="UH657" s="263"/>
      <c r="UI657" s="263"/>
      <c r="UJ657" s="263"/>
      <c r="UK657" s="263"/>
      <c r="UL657" s="263"/>
      <c r="UM657" s="263"/>
      <c r="UN657" s="263"/>
      <c r="UO657" s="263"/>
      <c r="UP657" s="263"/>
      <c r="UQ657" s="263"/>
      <c r="UR657" s="263"/>
      <c r="US657" s="263"/>
      <c r="UT657" s="263"/>
      <c r="UU657" s="263"/>
      <c r="UV657" s="263"/>
      <c r="UW657" s="263"/>
      <c r="UX657" s="263"/>
      <c r="UY657" s="263"/>
      <c r="UZ657" s="263"/>
      <c r="VA657" s="263"/>
      <c r="VB657" s="263"/>
      <c r="VC657" s="263"/>
      <c r="VD657" s="263"/>
      <c r="VE657" s="263"/>
      <c r="VF657" s="263"/>
      <c r="VG657" s="263"/>
      <c r="VH657" s="263"/>
      <c r="VI657" s="263"/>
      <c r="VJ657" s="263"/>
      <c r="VK657" s="263"/>
      <c r="VL657" s="263"/>
      <c r="VM657" s="263"/>
      <c r="VN657" s="263"/>
      <c r="VO657" s="263"/>
      <c r="VP657" s="263"/>
      <c r="VQ657" s="263"/>
      <c r="VR657" s="263"/>
      <c r="VS657" s="263"/>
      <c r="VT657" s="263"/>
      <c r="VU657" s="263"/>
      <c r="VV657" s="263"/>
      <c r="VW657" s="263"/>
      <c r="VX657" s="263"/>
      <c r="VY657" s="263"/>
      <c r="VZ657" s="263"/>
      <c r="WA657" s="263"/>
      <c r="WB657" s="263"/>
      <c r="WC657" s="263"/>
      <c r="WD657" s="263"/>
      <c r="WE657" s="263"/>
      <c r="WF657" s="263"/>
      <c r="WG657" s="263"/>
      <c r="WH657" s="263"/>
      <c r="WI657" s="263"/>
      <c r="WJ657" s="263"/>
      <c r="WK657" s="263"/>
      <c r="WL657" s="263"/>
      <c r="WM657" s="263"/>
      <c r="WN657" s="263"/>
      <c r="WO657" s="263"/>
      <c r="WP657" s="263"/>
      <c r="WQ657" s="263"/>
      <c r="WR657" s="263"/>
      <c r="WS657" s="263"/>
      <c r="WT657" s="263"/>
      <c r="WU657" s="263"/>
      <c r="WV657" s="263"/>
      <c r="WW657" s="263"/>
      <c r="WX657" s="263"/>
      <c r="WY657" s="263"/>
      <c r="WZ657" s="263"/>
      <c r="XA657" s="263"/>
      <c r="XB657" s="263"/>
      <c r="XC657" s="263"/>
      <c r="XD657" s="263"/>
      <c r="XE657" s="263"/>
      <c r="XF657" s="263"/>
      <c r="XG657" s="263"/>
      <c r="XH657" s="263"/>
      <c r="XI657" s="263"/>
      <c r="XJ657" s="263"/>
      <c r="XK657" s="263"/>
      <c r="XL657" s="263"/>
      <c r="XM657" s="263"/>
      <c r="XN657" s="263"/>
      <c r="XO657" s="263"/>
      <c r="XP657" s="263"/>
      <c r="XQ657" s="263"/>
      <c r="XR657" s="263"/>
      <c r="XS657" s="263"/>
      <c r="XT657" s="263"/>
      <c r="XU657" s="263"/>
      <c r="XV657" s="263"/>
      <c r="XW657" s="263"/>
      <c r="XX657" s="263"/>
      <c r="XY657" s="263"/>
      <c r="XZ657" s="263"/>
      <c r="YA657" s="263"/>
      <c r="YB657" s="263"/>
      <c r="YC657" s="263"/>
      <c r="YD657" s="263"/>
      <c r="YE657" s="263"/>
      <c r="YF657" s="263"/>
      <c r="YG657" s="263"/>
      <c r="YH657" s="263"/>
      <c r="YI657" s="263"/>
      <c r="YJ657" s="263"/>
      <c r="YK657" s="263"/>
      <c r="YL657" s="263"/>
      <c r="YM657" s="263"/>
      <c r="YN657" s="263"/>
      <c r="YO657" s="263"/>
      <c r="YP657" s="263"/>
      <c r="YQ657" s="263"/>
      <c r="YR657" s="263"/>
      <c r="YS657" s="263"/>
      <c r="YT657" s="263"/>
      <c r="YU657" s="263"/>
      <c r="YV657" s="263"/>
      <c r="YW657" s="263"/>
      <c r="YX657" s="263"/>
      <c r="YY657" s="263"/>
      <c r="YZ657" s="263"/>
      <c r="ZA657" s="263"/>
      <c r="ZB657" s="263"/>
      <c r="ZC657" s="263"/>
      <c r="ZD657" s="263"/>
      <c r="ZE657" s="263"/>
      <c r="ZF657" s="263"/>
      <c r="ZG657" s="263"/>
      <c r="ZH657" s="263"/>
      <c r="ZI657" s="263"/>
      <c r="ZJ657" s="263"/>
      <c r="ZK657" s="263"/>
      <c r="ZL657" s="263"/>
      <c r="ZM657" s="263"/>
      <c r="ZN657" s="263"/>
      <c r="ZO657" s="263"/>
      <c r="ZP657" s="263"/>
      <c r="ZQ657" s="263"/>
      <c r="ZR657" s="263"/>
      <c r="ZS657" s="263"/>
      <c r="ZT657" s="263"/>
      <c r="ZU657" s="263"/>
      <c r="ZV657" s="263"/>
      <c r="ZW657" s="263"/>
      <c r="ZX657" s="263"/>
      <c r="ZY657" s="263"/>
      <c r="ZZ657" s="263"/>
      <c r="AAA657" s="263"/>
      <c r="AAB657" s="263"/>
      <c r="AAC657" s="263"/>
      <c r="AAD657" s="263"/>
      <c r="AAE657" s="263"/>
      <c r="AAF657" s="263"/>
      <c r="AAG657" s="263"/>
      <c r="AAH657" s="263"/>
      <c r="AAI657" s="263"/>
      <c r="AAJ657" s="263"/>
      <c r="AAK657" s="263"/>
      <c r="AAL657" s="263"/>
      <c r="AAM657" s="263"/>
      <c r="AAN657" s="263"/>
      <c r="AAO657" s="263"/>
      <c r="AAP657" s="263"/>
      <c r="AAQ657" s="263"/>
      <c r="AAR657" s="263"/>
      <c r="AAS657" s="263"/>
      <c r="AAT657" s="263"/>
      <c r="AAU657" s="263"/>
      <c r="AAV657" s="263"/>
      <c r="AAW657" s="263"/>
      <c r="AAX657" s="263"/>
      <c r="AAY657" s="263"/>
      <c r="AAZ657" s="263"/>
      <c r="ABA657" s="263"/>
      <c r="ABB657" s="263"/>
      <c r="ABC657" s="263"/>
      <c r="ABD657" s="263"/>
      <c r="ABE657" s="263"/>
      <c r="ABF657" s="263"/>
      <c r="ABG657" s="263"/>
      <c r="ABH657" s="263"/>
      <c r="ABI657" s="263"/>
      <c r="ABJ657" s="263"/>
      <c r="ABK657" s="263"/>
      <c r="ABL657" s="263"/>
      <c r="ABM657" s="263"/>
      <c r="ABN657" s="263"/>
      <c r="ABO657" s="263"/>
      <c r="ABP657" s="263"/>
      <c r="ABQ657" s="263"/>
      <c r="ABR657" s="263"/>
      <c r="ABS657" s="263"/>
      <c r="ABT657" s="263"/>
      <c r="ABU657" s="263"/>
      <c r="ABV657" s="263"/>
      <c r="ABW657" s="263"/>
      <c r="ABX657" s="263"/>
      <c r="ABY657" s="263"/>
      <c r="ABZ657" s="263"/>
      <c r="ACA657" s="263"/>
      <c r="ACB657" s="263"/>
      <c r="ACC657" s="263"/>
      <c r="ACD657" s="263"/>
      <c r="ACE657" s="263"/>
      <c r="ACF657" s="263"/>
      <c r="ACG657" s="263"/>
      <c r="ACH657" s="263"/>
      <c r="ACI657" s="263"/>
      <c r="ACJ657" s="263"/>
      <c r="ACK657" s="263"/>
      <c r="ACL657" s="263"/>
      <c r="ACM657" s="263"/>
      <c r="ACN657" s="263"/>
      <c r="ACO657" s="263"/>
      <c r="ACP657" s="263"/>
      <c r="ACQ657" s="263"/>
      <c r="ACR657" s="263"/>
      <c r="ACS657" s="263"/>
      <c r="ACT657" s="263"/>
      <c r="ACU657" s="263"/>
      <c r="ACV657" s="263"/>
      <c r="ACW657" s="263"/>
      <c r="ACX657" s="263"/>
      <c r="ACY657" s="263"/>
      <c r="ACZ657" s="263"/>
      <c r="ADA657" s="263"/>
      <c r="ADB657" s="263"/>
      <c r="ADC657" s="263"/>
      <c r="ADD657" s="263"/>
      <c r="ADE657" s="263"/>
      <c r="ADF657" s="263"/>
      <c r="ADG657" s="263"/>
      <c r="ADH657" s="263"/>
      <c r="ADI657" s="263"/>
      <c r="ADJ657" s="263"/>
      <c r="ADK657" s="263"/>
      <c r="ADL657" s="263"/>
      <c r="ADM657" s="263"/>
      <c r="ADN657" s="263"/>
      <c r="ADO657" s="263"/>
      <c r="ADP657" s="263"/>
      <c r="ADQ657" s="263"/>
      <c r="ADR657" s="263"/>
      <c r="ADS657" s="263"/>
      <c r="ADT657" s="263"/>
      <c r="ADU657" s="263"/>
      <c r="ADV657" s="263"/>
      <c r="ADW657" s="263"/>
      <c r="ADX657" s="263"/>
      <c r="ADY657" s="263"/>
      <c r="ADZ657" s="263"/>
      <c r="AEA657" s="263"/>
      <c r="AEB657" s="263"/>
      <c r="AEC657" s="263"/>
      <c r="AED657" s="263"/>
      <c r="AEE657" s="263"/>
      <c r="AEF657" s="263"/>
      <c r="AEG657" s="263"/>
      <c r="AEH657" s="263"/>
      <c r="AEI657" s="263"/>
      <c r="AEJ657" s="263"/>
      <c r="AEK657" s="263"/>
      <c r="AEL657" s="263"/>
      <c r="AEM657" s="263"/>
      <c r="AEN657" s="263"/>
      <c r="AEO657" s="263"/>
      <c r="AEP657" s="263"/>
      <c r="AEQ657" s="263"/>
      <c r="AER657" s="263"/>
      <c r="AES657" s="263"/>
      <c r="AET657" s="263"/>
      <c r="AEU657" s="263"/>
      <c r="AEV657" s="263"/>
      <c r="AEW657" s="263"/>
      <c r="AEX657" s="263"/>
      <c r="AEY657" s="263"/>
      <c r="AEZ657" s="263"/>
      <c r="AFA657" s="263"/>
      <c r="AFB657" s="263"/>
      <c r="AFC657" s="263"/>
      <c r="AFD657" s="263"/>
      <c r="AFE657" s="263"/>
      <c r="AFF657" s="263"/>
      <c r="AFG657" s="263"/>
      <c r="AFH657" s="263"/>
      <c r="AFI657" s="263"/>
      <c r="AFJ657" s="263"/>
      <c r="AFK657" s="263"/>
      <c r="AFL657" s="263"/>
      <c r="AFM657" s="263"/>
      <c r="AFN657" s="263"/>
      <c r="AFO657" s="263"/>
      <c r="AFP657" s="263"/>
      <c r="AFQ657" s="263"/>
      <c r="AFR657" s="263"/>
      <c r="AFS657" s="263"/>
      <c r="AFT657" s="263"/>
      <c r="AFU657" s="263"/>
      <c r="AFV657" s="263"/>
      <c r="AFW657" s="263"/>
      <c r="AFX657" s="263"/>
      <c r="AFY657" s="263"/>
      <c r="AFZ657" s="263"/>
      <c r="AGA657" s="263"/>
      <c r="AGB657" s="263"/>
      <c r="AGC657" s="263"/>
      <c r="AGD657" s="263"/>
      <c r="AGE657" s="263"/>
      <c r="AGF657" s="263"/>
      <c r="AGG657" s="263"/>
      <c r="AGH657" s="263"/>
      <c r="AGI657" s="263"/>
      <c r="AGJ657" s="263"/>
      <c r="AGK657" s="263"/>
      <c r="AGL657" s="263"/>
      <c r="AGM657" s="263"/>
      <c r="AGN657" s="263"/>
      <c r="AGO657" s="263"/>
      <c r="AGP657" s="263"/>
      <c r="AGQ657" s="263"/>
      <c r="AGR657" s="263"/>
      <c r="AGS657" s="263"/>
      <c r="AGT657" s="263"/>
      <c r="AGU657" s="263"/>
      <c r="AGV657" s="263"/>
      <c r="AGW657" s="263"/>
      <c r="AGX657" s="263"/>
      <c r="AGY657" s="263"/>
      <c r="AGZ657" s="263"/>
      <c r="AHA657" s="263"/>
      <c r="AHB657" s="263"/>
      <c r="AHC657" s="263"/>
      <c r="AHD657" s="263"/>
      <c r="AHE657" s="263"/>
      <c r="AHF657" s="263"/>
      <c r="AHG657" s="263"/>
      <c r="AHH657" s="263"/>
      <c r="AHI657" s="263"/>
      <c r="AHJ657" s="263"/>
      <c r="AHK657" s="263"/>
      <c r="AHL657" s="263"/>
      <c r="AHM657" s="263"/>
      <c r="AHN657" s="263"/>
      <c r="AHO657" s="263"/>
      <c r="AHP657" s="263"/>
      <c r="AHQ657" s="263"/>
      <c r="AHR657" s="263"/>
      <c r="AHS657" s="263"/>
      <c r="AHT657" s="263"/>
      <c r="AHU657" s="263"/>
      <c r="AHV657" s="263"/>
      <c r="AHW657" s="263"/>
      <c r="AHX657" s="263"/>
      <c r="AHY657" s="263"/>
      <c r="AHZ657" s="263"/>
      <c r="AIA657" s="263"/>
      <c r="AIB657" s="263"/>
      <c r="AIC657" s="263"/>
      <c r="AID657" s="263"/>
      <c r="AIE657" s="263"/>
      <c r="AIF657" s="263"/>
      <c r="AIG657" s="263"/>
      <c r="AIH657" s="263"/>
      <c r="AII657" s="263"/>
      <c r="AIJ657" s="263"/>
      <c r="AIK657" s="263"/>
      <c r="AIL657" s="263"/>
      <c r="AIM657" s="263"/>
      <c r="AIN657" s="263"/>
      <c r="AIO657" s="263"/>
      <c r="AIP657" s="263"/>
      <c r="AIQ657" s="263"/>
      <c r="AIR657" s="263"/>
      <c r="AIS657" s="263"/>
      <c r="AIT657" s="263"/>
      <c r="AIU657" s="263"/>
      <c r="AIV657" s="263"/>
      <c r="AIW657" s="263"/>
      <c r="AIX657" s="263"/>
      <c r="AIY657" s="263"/>
      <c r="AIZ657" s="263"/>
      <c r="AJA657" s="263"/>
      <c r="AJB657" s="263"/>
      <c r="AJC657" s="263"/>
      <c r="AJD657" s="263"/>
      <c r="AJE657" s="263"/>
      <c r="AJF657" s="263"/>
      <c r="AJG657" s="263"/>
      <c r="AJH657" s="263"/>
      <c r="AJI657" s="263"/>
      <c r="AJJ657" s="263"/>
      <c r="AJK657" s="263"/>
      <c r="AJL657" s="263"/>
      <c r="AJM657" s="263"/>
      <c r="AJN657" s="263"/>
      <c r="AJO657" s="263"/>
      <c r="AJP657" s="263"/>
      <c r="AJQ657" s="263"/>
      <c r="AJR657" s="263"/>
      <c r="AJS657" s="263"/>
      <c r="AJT657" s="263"/>
      <c r="AJU657" s="263"/>
      <c r="AJV657" s="263"/>
      <c r="AJW657" s="263"/>
      <c r="AJX657" s="263"/>
      <c r="AJY657" s="263"/>
      <c r="AJZ657" s="263"/>
      <c r="AKA657" s="263"/>
      <c r="AKB657" s="263"/>
      <c r="AKC657" s="263"/>
      <c r="AKD657" s="263"/>
      <c r="AKE657" s="263"/>
      <c r="AKF657" s="263"/>
      <c r="AKG657" s="263"/>
      <c r="AKH657" s="263"/>
      <c r="AKI657" s="263"/>
      <c r="AKJ657" s="263"/>
      <c r="AKK657" s="263"/>
      <c r="AKL657" s="263"/>
      <c r="AKM657" s="263"/>
      <c r="AKN657" s="263"/>
      <c r="AKO657" s="263"/>
      <c r="AKP657" s="263"/>
      <c r="AKQ657" s="263"/>
      <c r="AKR657" s="263"/>
      <c r="AKS657" s="263"/>
      <c r="AKT657" s="263"/>
      <c r="AKU657" s="263"/>
      <c r="AKV657" s="263"/>
      <c r="AKW657" s="263"/>
      <c r="AKX657" s="263"/>
      <c r="AKY657" s="263"/>
      <c r="AKZ657" s="263"/>
      <c r="ALA657" s="263"/>
      <c r="ALB657" s="263"/>
      <c r="ALC657" s="263"/>
      <c r="ALD657" s="263"/>
      <c r="ALE657" s="263"/>
      <c r="ALF657" s="263"/>
      <c r="ALG657" s="263"/>
      <c r="ALH657" s="263"/>
      <c r="ALI657" s="263"/>
      <c r="ALJ657" s="263"/>
      <c r="ALK657" s="263"/>
      <c r="ALL657" s="263"/>
      <c r="ALM657" s="263"/>
      <c r="ALN657" s="263"/>
      <c r="ALO657" s="263"/>
      <c r="ALP657" s="263"/>
      <c r="ALQ657" s="263"/>
      <c r="ALR657" s="263"/>
      <c r="ALS657" s="263"/>
      <c r="ALT657" s="263"/>
      <c r="ALU657" s="263"/>
      <c r="ALV657" s="263"/>
      <c r="ALW657" s="263"/>
      <c r="ALX657" s="263"/>
      <c r="ALY657" s="263"/>
      <c r="ALZ657" s="263"/>
      <c r="AMA657" s="263"/>
      <c r="AMB657" s="263"/>
      <c r="AMC657" s="263"/>
      <c r="AMD657" s="263"/>
      <c r="AME657" s="263"/>
      <c r="AMF657" s="263"/>
      <c r="AMG657" s="263"/>
      <c r="AMH657" s="263"/>
      <c r="AMI657" s="263"/>
      <c r="AMJ657" s="263"/>
      <c r="AMK657" s="263"/>
      <c r="AML657" s="263"/>
      <c r="AMM657" s="263"/>
      <c r="AMN657" s="263"/>
      <c r="AMO657" s="263"/>
      <c r="AMP657" s="263"/>
      <c r="AMQ657" s="263"/>
      <c r="AMR657" s="263"/>
      <c r="AMS657" s="263"/>
      <c r="AMT657" s="263"/>
      <c r="AMU657" s="263"/>
      <c r="AMV657" s="263"/>
      <c r="AMW657" s="263"/>
      <c r="AMX657" s="263"/>
      <c r="AMY657" s="263"/>
      <c r="AMZ657" s="263"/>
      <c r="ANA657" s="263"/>
      <c r="ANB657" s="263"/>
      <c r="ANC657" s="263"/>
      <c r="AND657" s="263"/>
      <c r="ANE657" s="263"/>
      <c r="ANF657" s="263"/>
      <c r="ANG657" s="263"/>
      <c r="ANH657" s="263"/>
      <c r="ANI657" s="263"/>
      <c r="ANJ657" s="263"/>
      <c r="ANK657" s="263"/>
      <c r="ANL657" s="263"/>
      <c r="ANM657" s="263"/>
      <c r="ANN657" s="263"/>
      <c r="ANO657" s="263"/>
      <c r="ANP657" s="263"/>
      <c r="ANQ657" s="263"/>
      <c r="ANR657" s="263"/>
      <c r="ANS657" s="263"/>
      <c r="ANT657" s="263"/>
      <c r="ANU657" s="263"/>
      <c r="ANV657" s="263"/>
      <c r="ANW657" s="263"/>
      <c r="ANX657" s="263"/>
      <c r="ANY657" s="263"/>
      <c r="ANZ657" s="263"/>
      <c r="AOA657" s="263"/>
      <c r="AOB657" s="263"/>
      <c r="AOC657" s="263"/>
      <c r="AOD657" s="263"/>
      <c r="AOE657" s="263"/>
      <c r="AOF657" s="263"/>
      <c r="AOG657" s="263"/>
      <c r="AOH657" s="263"/>
      <c r="AOI657" s="263"/>
      <c r="AOJ657" s="263"/>
      <c r="AOK657" s="263"/>
      <c r="AOL657" s="263"/>
      <c r="AOM657" s="263"/>
      <c r="AON657" s="263"/>
      <c r="AOO657" s="263"/>
      <c r="AOP657" s="263"/>
      <c r="AOQ657" s="263"/>
      <c r="AOR657" s="263"/>
      <c r="AOS657" s="263"/>
      <c r="AOT657" s="263"/>
      <c r="AOU657" s="263"/>
    </row>
    <row r="658" spans="1:1087" s="264" customFormat="1">
      <c r="A658" s="332"/>
      <c r="B658" s="328"/>
      <c r="C658" s="292"/>
      <c r="D658" s="292"/>
      <c r="E658" s="292"/>
      <c r="F658" s="333"/>
      <c r="G658" s="334"/>
      <c r="H658" s="334"/>
      <c r="I658" s="335"/>
      <c r="J658" s="292"/>
      <c r="K658" s="336"/>
      <c r="L658" s="292"/>
      <c r="N658" s="263"/>
      <c r="O658" s="263"/>
      <c r="P658" s="263"/>
      <c r="Q658" s="263"/>
      <c r="R658" s="263"/>
      <c r="S658" s="263"/>
      <c r="T658" s="263"/>
      <c r="U658" s="263"/>
      <c r="V658" s="263"/>
      <c r="W658" s="263"/>
      <c r="X658" s="263"/>
      <c r="Y658" s="263"/>
      <c r="Z658" s="263"/>
      <c r="AA658" s="263"/>
      <c r="AB658" s="263"/>
      <c r="AC658" s="263"/>
      <c r="AD658" s="263"/>
      <c r="AE658" s="263"/>
      <c r="AF658" s="263"/>
      <c r="AG658" s="263"/>
      <c r="AH658" s="263"/>
      <c r="AI658" s="263"/>
      <c r="AJ658" s="263"/>
      <c r="AK658" s="263"/>
      <c r="AL658" s="263"/>
      <c r="AM658" s="263"/>
      <c r="AN658" s="263"/>
      <c r="AO658" s="263"/>
      <c r="AP658" s="263"/>
      <c r="AQ658" s="263"/>
      <c r="AR658" s="263"/>
      <c r="AS658" s="263"/>
      <c r="AT658" s="263"/>
      <c r="AU658" s="263"/>
      <c r="AV658" s="263"/>
      <c r="AW658" s="263"/>
      <c r="AX658" s="263"/>
      <c r="AY658" s="263"/>
      <c r="AZ658" s="263"/>
      <c r="BA658" s="263"/>
      <c r="BB658" s="263"/>
      <c r="BC658" s="263"/>
      <c r="BD658" s="263"/>
      <c r="BE658" s="263"/>
      <c r="BF658" s="263"/>
      <c r="BG658" s="263"/>
      <c r="BH658" s="263"/>
      <c r="BI658" s="263"/>
      <c r="BJ658" s="263"/>
      <c r="BK658" s="263"/>
      <c r="BL658" s="263"/>
      <c r="BM658" s="263"/>
      <c r="BN658" s="263"/>
      <c r="BO658" s="263"/>
      <c r="BP658" s="263"/>
      <c r="BQ658" s="263"/>
      <c r="BR658" s="263"/>
      <c r="BS658" s="263"/>
      <c r="BT658" s="263"/>
      <c r="BU658" s="263"/>
      <c r="BV658" s="263"/>
      <c r="BW658" s="263"/>
      <c r="BX658" s="263"/>
      <c r="BY658" s="263"/>
      <c r="BZ658" s="263"/>
      <c r="CA658" s="263"/>
      <c r="CB658" s="263"/>
      <c r="CC658" s="263"/>
      <c r="CD658" s="263"/>
      <c r="CE658" s="263"/>
      <c r="CF658" s="263"/>
      <c r="CG658" s="263"/>
      <c r="CH658" s="263"/>
      <c r="CI658" s="263"/>
      <c r="CJ658" s="263"/>
      <c r="CK658" s="263"/>
      <c r="CL658" s="263"/>
      <c r="CM658" s="263"/>
      <c r="CN658" s="263"/>
      <c r="CO658" s="263"/>
      <c r="CP658" s="263"/>
      <c r="CQ658" s="263"/>
      <c r="CR658" s="263"/>
      <c r="CS658" s="263"/>
      <c r="CT658" s="263"/>
      <c r="CU658" s="263"/>
      <c r="CV658" s="263"/>
      <c r="CW658" s="263"/>
      <c r="CX658" s="263"/>
      <c r="CY658" s="263"/>
      <c r="CZ658" s="263"/>
      <c r="DA658" s="263"/>
      <c r="DB658" s="263"/>
      <c r="DC658" s="263"/>
      <c r="DD658" s="263"/>
      <c r="DE658" s="263"/>
      <c r="DF658" s="263"/>
      <c r="DG658" s="263"/>
      <c r="DH658" s="263"/>
      <c r="DI658" s="263"/>
      <c r="DJ658" s="263"/>
      <c r="DK658" s="263"/>
      <c r="DL658" s="263"/>
      <c r="DM658" s="263"/>
      <c r="DN658" s="263"/>
      <c r="DO658" s="263"/>
      <c r="DP658" s="263"/>
      <c r="DQ658" s="263"/>
      <c r="DR658" s="263"/>
      <c r="DS658" s="263"/>
      <c r="DT658" s="263"/>
      <c r="DU658" s="263"/>
      <c r="DV658" s="263"/>
      <c r="DW658" s="263"/>
      <c r="DX658" s="263"/>
      <c r="DY658" s="263"/>
      <c r="DZ658" s="263"/>
      <c r="EA658" s="263"/>
      <c r="EB658" s="263"/>
      <c r="EC658" s="263"/>
      <c r="ED658" s="263"/>
      <c r="EE658" s="263"/>
      <c r="EF658" s="263"/>
      <c r="EG658" s="263"/>
      <c r="EH658" s="263"/>
      <c r="EI658" s="263"/>
      <c r="EJ658" s="263"/>
      <c r="EK658" s="263"/>
      <c r="EL658" s="263"/>
      <c r="EM658" s="263"/>
      <c r="EN658" s="263"/>
      <c r="EO658" s="263"/>
      <c r="EP658" s="263"/>
      <c r="EQ658" s="263"/>
      <c r="ER658" s="263"/>
      <c r="ES658" s="263"/>
      <c r="ET658" s="263"/>
      <c r="EU658" s="263"/>
      <c r="EV658" s="263"/>
      <c r="EW658" s="263"/>
      <c r="EX658" s="263"/>
      <c r="EY658" s="263"/>
      <c r="EZ658" s="263"/>
      <c r="FA658" s="263"/>
      <c r="FB658" s="263"/>
      <c r="FC658" s="263"/>
      <c r="FD658" s="263"/>
      <c r="FE658" s="263"/>
      <c r="FF658" s="263"/>
      <c r="FG658" s="263"/>
      <c r="FH658" s="263"/>
      <c r="FI658" s="263"/>
      <c r="FJ658" s="263"/>
      <c r="FK658" s="263"/>
      <c r="FL658" s="263"/>
      <c r="FM658" s="263"/>
      <c r="FN658" s="263"/>
      <c r="FO658" s="263"/>
      <c r="FP658" s="263"/>
      <c r="FQ658" s="263"/>
      <c r="FR658" s="263"/>
      <c r="FS658" s="263"/>
      <c r="FT658" s="263"/>
      <c r="FU658" s="263"/>
      <c r="FV658" s="263"/>
      <c r="FW658" s="263"/>
      <c r="FX658" s="263"/>
      <c r="FY658" s="263"/>
      <c r="FZ658" s="263"/>
      <c r="GA658" s="263"/>
      <c r="GB658" s="263"/>
      <c r="GC658" s="263"/>
      <c r="GD658" s="263"/>
      <c r="GE658" s="263"/>
      <c r="GF658" s="263"/>
      <c r="GG658" s="263"/>
      <c r="GH658" s="263"/>
      <c r="GI658" s="263"/>
      <c r="GJ658" s="263"/>
      <c r="GK658" s="263"/>
      <c r="GL658" s="263"/>
      <c r="GM658" s="263"/>
      <c r="GN658" s="263"/>
      <c r="GO658" s="263"/>
      <c r="GP658" s="263"/>
      <c r="GQ658" s="263"/>
      <c r="GR658" s="263"/>
      <c r="GS658" s="263"/>
      <c r="GT658" s="263"/>
      <c r="GU658" s="263"/>
      <c r="GV658" s="263"/>
      <c r="GW658" s="263"/>
      <c r="GX658" s="263"/>
      <c r="GY658" s="263"/>
      <c r="GZ658" s="263"/>
      <c r="HA658" s="263"/>
      <c r="HB658" s="263"/>
      <c r="HC658" s="263"/>
      <c r="HD658" s="263"/>
      <c r="HE658" s="263"/>
      <c r="HF658" s="263"/>
      <c r="HG658" s="263"/>
      <c r="HH658" s="263"/>
      <c r="HI658" s="263"/>
      <c r="HJ658" s="263"/>
      <c r="HK658" s="263"/>
      <c r="HL658" s="263"/>
      <c r="HM658" s="263"/>
      <c r="HN658" s="263"/>
      <c r="HO658" s="263"/>
      <c r="HP658" s="263"/>
      <c r="HQ658" s="263"/>
      <c r="HR658" s="263"/>
      <c r="HS658" s="263"/>
      <c r="HT658" s="263"/>
      <c r="HU658" s="263"/>
      <c r="HV658" s="263"/>
      <c r="HW658" s="263"/>
      <c r="HX658" s="263"/>
      <c r="HY658" s="263"/>
      <c r="HZ658" s="263"/>
      <c r="IA658" s="263"/>
      <c r="IB658" s="263"/>
      <c r="IC658" s="263"/>
      <c r="ID658" s="263"/>
      <c r="IE658" s="263"/>
      <c r="IF658" s="263"/>
      <c r="IG658" s="263"/>
      <c r="IH658" s="263"/>
      <c r="II658" s="263"/>
      <c r="IJ658" s="263"/>
      <c r="IK658" s="263"/>
      <c r="IL658" s="263"/>
      <c r="IM658" s="263"/>
      <c r="IN658" s="263"/>
      <c r="IO658" s="263"/>
      <c r="IP658" s="263"/>
      <c r="IQ658" s="263"/>
      <c r="IR658" s="263"/>
      <c r="IS658" s="263"/>
      <c r="IT658" s="263"/>
      <c r="IU658" s="263"/>
      <c r="IV658" s="263"/>
      <c r="IW658" s="263"/>
      <c r="IX658" s="263"/>
      <c r="IY658" s="263"/>
      <c r="IZ658" s="263"/>
      <c r="JA658" s="263"/>
      <c r="JB658" s="263"/>
      <c r="JC658" s="263"/>
      <c r="JD658" s="263"/>
      <c r="JE658" s="263"/>
      <c r="JF658" s="263"/>
      <c r="JG658" s="263"/>
      <c r="JH658" s="263"/>
      <c r="JI658" s="263"/>
      <c r="JJ658" s="263"/>
      <c r="JK658" s="263"/>
      <c r="JL658" s="263"/>
      <c r="JM658" s="263"/>
      <c r="JN658" s="263"/>
      <c r="JO658" s="263"/>
      <c r="JP658" s="263"/>
      <c r="JQ658" s="263"/>
      <c r="JR658" s="263"/>
      <c r="JS658" s="263"/>
      <c r="JT658" s="263"/>
      <c r="JU658" s="263"/>
      <c r="JV658" s="263"/>
      <c r="JW658" s="263"/>
      <c r="JX658" s="263"/>
      <c r="JY658" s="263"/>
      <c r="JZ658" s="263"/>
      <c r="KA658" s="263"/>
      <c r="KB658" s="263"/>
      <c r="KC658" s="263"/>
      <c r="KD658" s="263"/>
      <c r="KE658" s="263"/>
      <c r="KF658" s="263"/>
      <c r="KG658" s="263"/>
      <c r="KH658" s="263"/>
      <c r="KI658" s="263"/>
      <c r="KJ658" s="263"/>
      <c r="KK658" s="263"/>
      <c r="KL658" s="263"/>
      <c r="KM658" s="263"/>
      <c r="KN658" s="263"/>
      <c r="KO658" s="263"/>
      <c r="KP658" s="263"/>
      <c r="KQ658" s="263"/>
      <c r="KR658" s="263"/>
      <c r="KS658" s="263"/>
      <c r="KT658" s="263"/>
      <c r="KU658" s="263"/>
      <c r="KV658" s="263"/>
      <c r="KW658" s="263"/>
      <c r="KX658" s="263"/>
      <c r="KY658" s="263"/>
      <c r="KZ658" s="263"/>
      <c r="LA658" s="263"/>
      <c r="LB658" s="263"/>
      <c r="LC658" s="263"/>
      <c r="LD658" s="263"/>
      <c r="LE658" s="263"/>
      <c r="LF658" s="263"/>
      <c r="LG658" s="263"/>
      <c r="LH658" s="263"/>
      <c r="LI658" s="263"/>
      <c r="LJ658" s="263"/>
      <c r="LK658" s="263"/>
      <c r="LL658" s="263"/>
      <c r="LM658" s="263"/>
      <c r="LN658" s="263"/>
      <c r="LO658" s="263"/>
      <c r="LP658" s="263"/>
      <c r="LQ658" s="263"/>
      <c r="LR658" s="263"/>
      <c r="LS658" s="263"/>
      <c r="LT658" s="263"/>
      <c r="LU658" s="263"/>
      <c r="LV658" s="263"/>
      <c r="LW658" s="263"/>
      <c r="LX658" s="263"/>
      <c r="LY658" s="263"/>
      <c r="LZ658" s="263"/>
      <c r="MA658" s="263"/>
      <c r="MB658" s="263"/>
      <c r="MC658" s="263"/>
      <c r="MD658" s="263"/>
      <c r="ME658" s="263"/>
      <c r="MF658" s="263"/>
      <c r="MG658" s="263"/>
      <c r="MH658" s="263"/>
      <c r="MI658" s="263"/>
      <c r="MJ658" s="263"/>
      <c r="MK658" s="263"/>
      <c r="ML658" s="263"/>
      <c r="MM658" s="263"/>
      <c r="MN658" s="263"/>
      <c r="MO658" s="263"/>
      <c r="MP658" s="263"/>
      <c r="MQ658" s="263"/>
      <c r="MR658" s="263"/>
      <c r="MS658" s="263"/>
      <c r="MT658" s="263"/>
      <c r="MU658" s="263"/>
      <c r="MV658" s="263"/>
      <c r="MW658" s="263"/>
      <c r="MX658" s="263"/>
      <c r="MY658" s="263"/>
      <c r="MZ658" s="263"/>
      <c r="NA658" s="263"/>
      <c r="NB658" s="263"/>
      <c r="NC658" s="263"/>
      <c r="ND658" s="263"/>
      <c r="NE658" s="263"/>
      <c r="NF658" s="263"/>
      <c r="NG658" s="263"/>
      <c r="NH658" s="263"/>
      <c r="NI658" s="263"/>
      <c r="NJ658" s="263"/>
      <c r="NK658" s="263"/>
      <c r="NL658" s="263"/>
      <c r="NM658" s="263"/>
      <c r="NN658" s="263"/>
      <c r="NO658" s="263"/>
      <c r="NP658" s="263"/>
      <c r="NQ658" s="263"/>
      <c r="NR658" s="263"/>
      <c r="NS658" s="263"/>
      <c r="NT658" s="263"/>
      <c r="NU658" s="263"/>
      <c r="NV658" s="263"/>
      <c r="NW658" s="263"/>
      <c r="NX658" s="263"/>
      <c r="NY658" s="263"/>
      <c r="NZ658" s="263"/>
      <c r="OA658" s="263"/>
      <c r="OB658" s="263"/>
      <c r="OC658" s="263"/>
      <c r="OD658" s="263"/>
      <c r="OE658" s="263"/>
      <c r="OF658" s="263"/>
      <c r="OG658" s="263"/>
      <c r="OH658" s="263"/>
      <c r="OI658" s="263"/>
      <c r="OJ658" s="263"/>
      <c r="OK658" s="263"/>
      <c r="OL658" s="263"/>
      <c r="OM658" s="263"/>
      <c r="ON658" s="263"/>
      <c r="OO658" s="263"/>
      <c r="OP658" s="263"/>
      <c r="OQ658" s="263"/>
      <c r="OR658" s="263"/>
      <c r="OS658" s="263"/>
      <c r="OT658" s="263"/>
      <c r="OU658" s="263"/>
      <c r="OV658" s="263"/>
      <c r="OW658" s="263"/>
      <c r="OX658" s="263"/>
      <c r="OY658" s="263"/>
      <c r="OZ658" s="263"/>
      <c r="PA658" s="263"/>
      <c r="PB658" s="263"/>
      <c r="PC658" s="263"/>
      <c r="PD658" s="263"/>
      <c r="PE658" s="263"/>
      <c r="PF658" s="263"/>
      <c r="PG658" s="263"/>
      <c r="PH658" s="263"/>
      <c r="PI658" s="263"/>
      <c r="PJ658" s="263"/>
      <c r="PK658" s="263"/>
      <c r="PL658" s="263"/>
      <c r="PM658" s="263"/>
      <c r="PN658" s="263"/>
      <c r="PO658" s="263"/>
      <c r="PP658" s="263"/>
      <c r="PQ658" s="263"/>
      <c r="PR658" s="263"/>
      <c r="PS658" s="263"/>
      <c r="PT658" s="263"/>
      <c r="PU658" s="263"/>
      <c r="PV658" s="263"/>
      <c r="PW658" s="263"/>
      <c r="PX658" s="263"/>
      <c r="PY658" s="263"/>
      <c r="PZ658" s="263"/>
      <c r="QA658" s="263"/>
      <c r="QB658" s="263"/>
      <c r="QC658" s="263"/>
      <c r="QD658" s="263"/>
      <c r="QE658" s="263"/>
      <c r="QF658" s="263"/>
      <c r="QG658" s="263"/>
      <c r="QH658" s="263"/>
      <c r="QI658" s="263"/>
      <c r="QJ658" s="263"/>
      <c r="QK658" s="263"/>
      <c r="QL658" s="263"/>
      <c r="QM658" s="263"/>
      <c r="QN658" s="263"/>
      <c r="QO658" s="263"/>
      <c r="QP658" s="263"/>
      <c r="QQ658" s="263"/>
      <c r="QR658" s="263"/>
      <c r="QS658" s="263"/>
      <c r="QT658" s="263"/>
      <c r="QU658" s="263"/>
      <c r="QV658" s="263"/>
      <c r="QW658" s="263"/>
      <c r="QX658" s="263"/>
      <c r="QY658" s="263"/>
      <c r="QZ658" s="263"/>
      <c r="RA658" s="263"/>
      <c r="RB658" s="263"/>
      <c r="RC658" s="263"/>
      <c r="RD658" s="263"/>
      <c r="RE658" s="263"/>
      <c r="RF658" s="263"/>
      <c r="RG658" s="263"/>
      <c r="RH658" s="263"/>
      <c r="RI658" s="263"/>
      <c r="RJ658" s="263"/>
      <c r="RK658" s="263"/>
      <c r="RL658" s="263"/>
      <c r="RM658" s="263"/>
      <c r="RN658" s="263"/>
      <c r="RO658" s="263"/>
      <c r="RP658" s="263"/>
      <c r="RQ658" s="263"/>
      <c r="RR658" s="263"/>
      <c r="RS658" s="263"/>
      <c r="RT658" s="263"/>
      <c r="RU658" s="263"/>
      <c r="RV658" s="263"/>
      <c r="RW658" s="263"/>
      <c r="RX658" s="263"/>
      <c r="RY658" s="263"/>
      <c r="RZ658" s="263"/>
      <c r="SA658" s="263"/>
      <c r="SB658" s="263"/>
      <c r="SC658" s="263"/>
      <c r="SD658" s="263"/>
      <c r="SE658" s="263"/>
      <c r="SF658" s="263"/>
      <c r="SG658" s="263"/>
      <c r="SH658" s="263"/>
      <c r="SI658" s="263"/>
      <c r="SJ658" s="263"/>
      <c r="SK658" s="263"/>
      <c r="SL658" s="263"/>
      <c r="SM658" s="263"/>
      <c r="SN658" s="263"/>
      <c r="SO658" s="263"/>
      <c r="SP658" s="263"/>
      <c r="SQ658" s="263"/>
      <c r="SR658" s="263"/>
      <c r="SS658" s="263"/>
      <c r="ST658" s="263"/>
      <c r="SU658" s="263"/>
      <c r="SV658" s="263"/>
      <c r="SW658" s="263"/>
      <c r="SX658" s="263"/>
      <c r="SY658" s="263"/>
      <c r="SZ658" s="263"/>
      <c r="TA658" s="263"/>
      <c r="TB658" s="263"/>
      <c r="TC658" s="263"/>
      <c r="TD658" s="263"/>
      <c r="TE658" s="263"/>
      <c r="TF658" s="263"/>
      <c r="TG658" s="263"/>
      <c r="TH658" s="263"/>
      <c r="TI658" s="263"/>
      <c r="TJ658" s="263"/>
      <c r="TK658" s="263"/>
      <c r="TL658" s="263"/>
      <c r="TM658" s="263"/>
      <c r="TN658" s="263"/>
      <c r="TO658" s="263"/>
      <c r="TP658" s="263"/>
      <c r="TQ658" s="263"/>
      <c r="TR658" s="263"/>
      <c r="TS658" s="263"/>
      <c r="TT658" s="263"/>
      <c r="TU658" s="263"/>
      <c r="TV658" s="263"/>
      <c r="TW658" s="263"/>
      <c r="TX658" s="263"/>
      <c r="TY658" s="263"/>
      <c r="TZ658" s="263"/>
      <c r="UA658" s="263"/>
      <c r="UB658" s="263"/>
      <c r="UC658" s="263"/>
      <c r="UD658" s="263"/>
      <c r="UE658" s="263"/>
      <c r="UF658" s="263"/>
      <c r="UG658" s="263"/>
      <c r="UH658" s="263"/>
      <c r="UI658" s="263"/>
      <c r="UJ658" s="263"/>
      <c r="UK658" s="263"/>
      <c r="UL658" s="263"/>
      <c r="UM658" s="263"/>
      <c r="UN658" s="263"/>
      <c r="UO658" s="263"/>
      <c r="UP658" s="263"/>
      <c r="UQ658" s="263"/>
      <c r="UR658" s="263"/>
      <c r="US658" s="263"/>
      <c r="UT658" s="263"/>
      <c r="UU658" s="263"/>
      <c r="UV658" s="263"/>
      <c r="UW658" s="263"/>
      <c r="UX658" s="263"/>
      <c r="UY658" s="263"/>
      <c r="UZ658" s="263"/>
      <c r="VA658" s="263"/>
      <c r="VB658" s="263"/>
      <c r="VC658" s="263"/>
      <c r="VD658" s="263"/>
      <c r="VE658" s="263"/>
      <c r="VF658" s="263"/>
      <c r="VG658" s="263"/>
      <c r="VH658" s="263"/>
      <c r="VI658" s="263"/>
      <c r="VJ658" s="263"/>
      <c r="VK658" s="263"/>
      <c r="VL658" s="263"/>
      <c r="VM658" s="263"/>
      <c r="VN658" s="263"/>
      <c r="VO658" s="263"/>
      <c r="VP658" s="263"/>
      <c r="VQ658" s="263"/>
      <c r="VR658" s="263"/>
      <c r="VS658" s="263"/>
      <c r="VT658" s="263"/>
      <c r="VU658" s="263"/>
      <c r="VV658" s="263"/>
      <c r="VW658" s="263"/>
      <c r="VX658" s="263"/>
      <c r="VY658" s="263"/>
      <c r="VZ658" s="263"/>
      <c r="WA658" s="263"/>
      <c r="WB658" s="263"/>
      <c r="WC658" s="263"/>
      <c r="WD658" s="263"/>
      <c r="WE658" s="263"/>
      <c r="WF658" s="263"/>
      <c r="WG658" s="263"/>
      <c r="WH658" s="263"/>
      <c r="WI658" s="263"/>
      <c r="WJ658" s="263"/>
      <c r="WK658" s="263"/>
      <c r="WL658" s="263"/>
      <c r="WM658" s="263"/>
      <c r="WN658" s="263"/>
      <c r="WO658" s="263"/>
      <c r="WP658" s="263"/>
      <c r="WQ658" s="263"/>
      <c r="WR658" s="263"/>
      <c r="WS658" s="263"/>
      <c r="WT658" s="263"/>
      <c r="WU658" s="263"/>
      <c r="WV658" s="263"/>
      <c r="WW658" s="263"/>
      <c r="WX658" s="263"/>
      <c r="WY658" s="263"/>
      <c r="WZ658" s="263"/>
      <c r="XA658" s="263"/>
      <c r="XB658" s="263"/>
      <c r="XC658" s="263"/>
      <c r="XD658" s="263"/>
      <c r="XE658" s="263"/>
      <c r="XF658" s="263"/>
      <c r="XG658" s="263"/>
      <c r="XH658" s="263"/>
      <c r="XI658" s="263"/>
      <c r="XJ658" s="263"/>
      <c r="XK658" s="263"/>
      <c r="XL658" s="263"/>
      <c r="XM658" s="263"/>
      <c r="XN658" s="263"/>
      <c r="XO658" s="263"/>
      <c r="XP658" s="263"/>
      <c r="XQ658" s="263"/>
      <c r="XR658" s="263"/>
      <c r="XS658" s="263"/>
      <c r="XT658" s="263"/>
      <c r="XU658" s="263"/>
      <c r="XV658" s="263"/>
      <c r="XW658" s="263"/>
      <c r="XX658" s="263"/>
      <c r="XY658" s="263"/>
      <c r="XZ658" s="263"/>
      <c r="YA658" s="263"/>
      <c r="YB658" s="263"/>
      <c r="YC658" s="263"/>
      <c r="YD658" s="263"/>
      <c r="YE658" s="263"/>
      <c r="YF658" s="263"/>
      <c r="YG658" s="263"/>
      <c r="YH658" s="263"/>
      <c r="YI658" s="263"/>
      <c r="YJ658" s="263"/>
      <c r="YK658" s="263"/>
      <c r="YL658" s="263"/>
      <c r="YM658" s="263"/>
      <c r="YN658" s="263"/>
      <c r="YO658" s="263"/>
      <c r="YP658" s="263"/>
      <c r="YQ658" s="263"/>
      <c r="YR658" s="263"/>
      <c r="YS658" s="263"/>
      <c r="YT658" s="263"/>
      <c r="YU658" s="263"/>
      <c r="YV658" s="263"/>
      <c r="YW658" s="263"/>
      <c r="YX658" s="263"/>
      <c r="YY658" s="263"/>
      <c r="YZ658" s="263"/>
      <c r="ZA658" s="263"/>
      <c r="ZB658" s="263"/>
      <c r="ZC658" s="263"/>
      <c r="ZD658" s="263"/>
      <c r="ZE658" s="263"/>
      <c r="ZF658" s="263"/>
      <c r="ZG658" s="263"/>
      <c r="ZH658" s="263"/>
      <c r="ZI658" s="263"/>
      <c r="ZJ658" s="263"/>
      <c r="ZK658" s="263"/>
      <c r="ZL658" s="263"/>
      <c r="ZM658" s="263"/>
      <c r="ZN658" s="263"/>
      <c r="ZO658" s="263"/>
      <c r="ZP658" s="263"/>
      <c r="ZQ658" s="263"/>
      <c r="ZR658" s="263"/>
      <c r="ZS658" s="263"/>
      <c r="ZT658" s="263"/>
      <c r="ZU658" s="263"/>
      <c r="ZV658" s="263"/>
      <c r="ZW658" s="263"/>
      <c r="ZX658" s="263"/>
      <c r="ZY658" s="263"/>
      <c r="ZZ658" s="263"/>
      <c r="AAA658" s="263"/>
      <c r="AAB658" s="263"/>
      <c r="AAC658" s="263"/>
      <c r="AAD658" s="263"/>
      <c r="AAE658" s="263"/>
      <c r="AAF658" s="263"/>
      <c r="AAG658" s="263"/>
      <c r="AAH658" s="263"/>
      <c r="AAI658" s="263"/>
      <c r="AAJ658" s="263"/>
      <c r="AAK658" s="263"/>
      <c r="AAL658" s="263"/>
      <c r="AAM658" s="263"/>
      <c r="AAN658" s="263"/>
      <c r="AAO658" s="263"/>
      <c r="AAP658" s="263"/>
      <c r="AAQ658" s="263"/>
      <c r="AAR658" s="263"/>
      <c r="AAS658" s="263"/>
      <c r="AAT658" s="263"/>
      <c r="AAU658" s="263"/>
      <c r="AAV658" s="263"/>
      <c r="AAW658" s="263"/>
      <c r="AAX658" s="263"/>
      <c r="AAY658" s="263"/>
      <c r="AAZ658" s="263"/>
      <c r="ABA658" s="263"/>
      <c r="ABB658" s="263"/>
      <c r="ABC658" s="263"/>
      <c r="ABD658" s="263"/>
      <c r="ABE658" s="263"/>
      <c r="ABF658" s="263"/>
      <c r="ABG658" s="263"/>
      <c r="ABH658" s="263"/>
      <c r="ABI658" s="263"/>
      <c r="ABJ658" s="263"/>
      <c r="ABK658" s="263"/>
      <c r="ABL658" s="263"/>
      <c r="ABM658" s="263"/>
      <c r="ABN658" s="263"/>
      <c r="ABO658" s="263"/>
      <c r="ABP658" s="263"/>
      <c r="ABQ658" s="263"/>
      <c r="ABR658" s="263"/>
      <c r="ABS658" s="263"/>
      <c r="ABT658" s="263"/>
      <c r="ABU658" s="263"/>
      <c r="ABV658" s="263"/>
      <c r="ABW658" s="263"/>
      <c r="ABX658" s="263"/>
      <c r="ABY658" s="263"/>
      <c r="ABZ658" s="263"/>
      <c r="ACA658" s="263"/>
      <c r="ACB658" s="263"/>
      <c r="ACC658" s="263"/>
      <c r="ACD658" s="263"/>
      <c r="ACE658" s="263"/>
      <c r="ACF658" s="263"/>
      <c r="ACG658" s="263"/>
      <c r="ACH658" s="263"/>
      <c r="ACI658" s="263"/>
      <c r="ACJ658" s="263"/>
      <c r="ACK658" s="263"/>
      <c r="ACL658" s="263"/>
      <c r="ACM658" s="263"/>
      <c r="ACN658" s="263"/>
      <c r="ACO658" s="263"/>
      <c r="ACP658" s="263"/>
      <c r="ACQ658" s="263"/>
      <c r="ACR658" s="263"/>
      <c r="ACS658" s="263"/>
      <c r="ACT658" s="263"/>
      <c r="ACU658" s="263"/>
      <c r="ACV658" s="263"/>
      <c r="ACW658" s="263"/>
      <c r="ACX658" s="263"/>
      <c r="ACY658" s="263"/>
      <c r="ACZ658" s="263"/>
      <c r="ADA658" s="263"/>
      <c r="ADB658" s="263"/>
      <c r="ADC658" s="263"/>
      <c r="ADD658" s="263"/>
      <c r="ADE658" s="263"/>
      <c r="ADF658" s="263"/>
      <c r="ADG658" s="263"/>
      <c r="ADH658" s="263"/>
      <c r="ADI658" s="263"/>
      <c r="ADJ658" s="263"/>
      <c r="ADK658" s="263"/>
      <c r="ADL658" s="263"/>
      <c r="ADM658" s="263"/>
      <c r="ADN658" s="263"/>
      <c r="ADO658" s="263"/>
      <c r="ADP658" s="263"/>
      <c r="ADQ658" s="263"/>
      <c r="ADR658" s="263"/>
      <c r="ADS658" s="263"/>
      <c r="ADT658" s="263"/>
      <c r="ADU658" s="263"/>
      <c r="ADV658" s="263"/>
      <c r="ADW658" s="263"/>
      <c r="ADX658" s="263"/>
      <c r="ADY658" s="263"/>
      <c r="ADZ658" s="263"/>
      <c r="AEA658" s="263"/>
      <c r="AEB658" s="263"/>
      <c r="AEC658" s="263"/>
      <c r="AED658" s="263"/>
      <c r="AEE658" s="263"/>
      <c r="AEF658" s="263"/>
      <c r="AEG658" s="263"/>
      <c r="AEH658" s="263"/>
      <c r="AEI658" s="263"/>
      <c r="AEJ658" s="263"/>
      <c r="AEK658" s="263"/>
      <c r="AEL658" s="263"/>
      <c r="AEM658" s="263"/>
      <c r="AEN658" s="263"/>
      <c r="AEO658" s="263"/>
      <c r="AEP658" s="263"/>
      <c r="AEQ658" s="263"/>
      <c r="AER658" s="263"/>
      <c r="AES658" s="263"/>
      <c r="AET658" s="263"/>
      <c r="AEU658" s="263"/>
      <c r="AEV658" s="263"/>
      <c r="AEW658" s="263"/>
      <c r="AEX658" s="263"/>
      <c r="AEY658" s="263"/>
      <c r="AEZ658" s="263"/>
      <c r="AFA658" s="263"/>
      <c r="AFB658" s="263"/>
      <c r="AFC658" s="263"/>
      <c r="AFD658" s="263"/>
      <c r="AFE658" s="263"/>
      <c r="AFF658" s="263"/>
      <c r="AFG658" s="263"/>
      <c r="AFH658" s="263"/>
      <c r="AFI658" s="263"/>
      <c r="AFJ658" s="263"/>
      <c r="AFK658" s="263"/>
      <c r="AFL658" s="263"/>
      <c r="AFM658" s="263"/>
      <c r="AFN658" s="263"/>
      <c r="AFO658" s="263"/>
      <c r="AFP658" s="263"/>
      <c r="AFQ658" s="263"/>
      <c r="AFR658" s="263"/>
      <c r="AFS658" s="263"/>
      <c r="AFT658" s="263"/>
      <c r="AFU658" s="263"/>
      <c r="AFV658" s="263"/>
      <c r="AFW658" s="263"/>
      <c r="AFX658" s="263"/>
      <c r="AFY658" s="263"/>
      <c r="AFZ658" s="263"/>
      <c r="AGA658" s="263"/>
      <c r="AGB658" s="263"/>
      <c r="AGC658" s="263"/>
      <c r="AGD658" s="263"/>
      <c r="AGE658" s="263"/>
      <c r="AGF658" s="263"/>
      <c r="AGG658" s="263"/>
      <c r="AGH658" s="263"/>
      <c r="AGI658" s="263"/>
      <c r="AGJ658" s="263"/>
      <c r="AGK658" s="263"/>
      <c r="AGL658" s="263"/>
      <c r="AGM658" s="263"/>
      <c r="AGN658" s="263"/>
      <c r="AGO658" s="263"/>
      <c r="AGP658" s="263"/>
      <c r="AGQ658" s="263"/>
      <c r="AGR658" s="263"/>
      <c r="AGS658" s="263"/>
      <c r="AGT658" s="263"/>
      <c r="AGU658" s="263"/>
      <c r="AGV658" s="263"/>
      <c r="AGW658" s="263"/>
      <c r="AGX658" s="263"/>
      <c r="AGY658" s="263"/>
      <c r="AGZ658" s="263"/>
      <c r="AHA658" s="263"/>
      <c r="AHB658" s="263"/>
      <c r="AHC658" s="263"/>
      <c r="AHD658" s="263"/>
      <c r="AHE658" s="263"/>
      <c r="AHF658" s="263"/>
      <c r="AHG658" s="263"/>
      <c r="AHH658" s="263"/>
      <c r="AHI658" s="263"/>
      <c r="AHJ658" s="263"/>
      <c r="AHK658" s="263"/>
      <c r="AHL658" s="263"/>
      <c r="AHM658" s="263"/>
      <c r="AHN658" s="263"/>
      <c r="AHO658" s="263"/>
      <c r="AHP658" s="263"/>
      <c r="AHQ658" s="263"/>
      <c r="AHR658" s="263"/>
      <c r="AHS658" s="263"/>
      <c r="AHT658" s="263"/>
      <c r="AHU658" s="263"/>
      <c r="AHV658" s="263"/>
      <c r="AHW658" s="263"/>
      <c r="AHX658" s="263"/>
      <c r="AHY658" s="263"/>
      <c r="AHZ658" s="263"/>
      <c r="AIA658" s="263"/>
      <c r="AIB658" s="263"/>
      <c r="AIC658" s="263"/>
      <c r="AID658" s="263"/>
      <c r="AIE658" s="263"/>
      <c r="AIF658" s="263"/>
      <c r="AIG658" s="263"/>
      <c r="AIH658" s="263"/>
      <c r="AII658" s="263"/>
      <c r="AIJ658" s="263"/>
      <c r="AIK658" s="263"/>
      <c r="AIL658" s="263"/>
      <c r="AIM658" s="263"/>
      <c r="AIN658" s="263"/>
      <c r="AIO658" s="263"/>
      <c r="AIP658" s="263"/>
      <c r="AIQ658" s="263"/>
      <c r="AIR658" s="263"/>
      <c r="AIS658" s="263"/>
      <c r="AIT658" s="263"/>
      <c r="AIU658" s="263"/>
      <c r="AIV658" s="263"/>
      <c r="AIW658" s="263"/>
      <c r="AIX658" s="263"/>
      <c r="AIY658" s="263"/>
      <c r="AIZ658" s="263"/>
      <c r="AJA658" s="263"/>
      <c r="AJB658" s="263"/>
      <c r="AJC658" s="263"/>
      <c r="AJD658" s="263"/>
      <c r="AJE658" s="263"/>
      <c r="AJF658" s="263"/>
      <c r="AJG658" s="263"/>
      <c r="AJH658" s="263"/>
      <c r="AJI658" s="263"/>
      <c r="AJJ658" s="263"/>
      <c r="AJK658" s="263"/>
      <c r="AJL658" s="263"/>
      <c r="AJM658" s="263"/>
      <c r="AJN658" s="263"/>
      <c r="AJO658" s="263"/>
      <c r="AJP658" s="263"/>
      <c r="AJQ658" s="263"/>
      <c r="AJR658" s="263"/>
      <c r="AJS658" s="263"/>
      <c r="AJT658" s="263"/>
      <c r="AJU658" s="263"/>
      <c r="AJV658" s="263"/>
      <c r="AJW658" s="263"/>
      <c r="AJX658" s="263"/>
      <c r="AJY658" s="263"/>
      <c r="AJZ658" s="263"/>
      <c r="AKA658" s="263"/>
      <c r="AKB658" s="263"/>
      <c r="AKC658" s="263"/>
      <c r="AKD658" s="263"/>
      <c r="AKE658" s="263"/>
      <c r="AKF658" s="263"/>
      <c r="AKG658" s="263"/>
      <c r="AKH658" s="263"/>
      <c r="AKI658" s="263"/>
      <c r="AKJ658" s="263"/>
      <c r="AKK658" s="263"/>
      <c r="AKL658" s="263"/>
      <c r="AKM658" s="263"/>
      <c r="AKN658" s="263"/>
      <c r="AKO658" s="263"/>
      <c r="AKP658" s="263"/>
      <c r="AKQ658" s="263"/>
      <c r="AKR658" s="263"/>
      <c r="AKS658" s="263"/>
      <c r="AKT658" s="263"/>
      <c r="AKU658" s="263"/>
      <c r="AKV658" s="263"/>
      <c r="AKW658" s="263"/>
      <c r="AKX658" s="263"/>
      <c r="AKY658" s="263"/>
      <c r="AKZ658" s="263"/>
      <c r="ALA658" s="263"/>
      <c r="ALB658" s="263"/>
      <c r="ALC658" s="263"/>
      <c r="ALD658" s="263"/>
      <c r="ALE658" s="263"/>
      <c r="ALF658" s="263"/>
      <c r="ALG658" s="263"/>
      <c r="ALH658" s="263"/>
      <c r="ALI658" s="263"/>
      <c r="ALJ658" s="263"/>
      <c r="ALK658" s="263"/>
      <c r="ALL658" s="263"/>
      <c r="ALM658" s="263"/>
      <c r="ALN658" s="263"/>
      <c r="ALO658" s="263"/>
      <c r="ALP658" s="263"/>
      <c r="ALQ658" s="263"/>
      <c r="ALR658" s="263"/>
      <c r="ALS658" s="263"/>
      <c r="ALT658" s="263"/>
      <c r="ALU658" s="263"/>
      <c r="ALV658" s="263"/>
      <c r="ALW658" s="263"/>
      <c r="ALX658" s="263"/>
      <c r="ALY658" s="263"/>
      <c r="ALZ658" s="263"/>
      <c r="AMA658" s="263"/>
      <c r="AMB658" s="263"/>
      <c r="AMC658" s="263"/>
      <c r="AMD658" s="263"/>
      <c r="AME658" s="263"/>
      <c r="AMF658" s="263"/>
      <c r="AMG658" s="263"/>
      <c r="AMH658" s="263"/>
      <c r="AMI658" s="263"/>
      <c r="AMJ658" s="263"/>
      <c r="AMK658" s="263"/>
      <c r="AML658" s="263"/>
      <c r="AMM658" s="263"/>
      <c r="AMN658" s="263"/>
      <c r="AMO658" s="263"/>
      <c r="AMP658" s="263"/>
      <c r="AMQ658" s="263"/>
      <c r="AMR658" s="263"/>
      <c r="AMS658" s="263"/>
      <c r="AMT658" s="263"/>
      <c r="AMU658" s="263"/>
      <c r="AMV658" s="263"/>
      <c r="AMW658" s="263"/>
      <c r="AMX658" s="263"/>
      <c r="AMY658" s="263"/>
      <c r="AMZ658" s="263"/>
      <c r="ANA658" s="263"/>
      <c r="ANB658" s="263"/>
      <c r="ANC658" s="263"/>
      <c r="AND658" s="263"/>
      <c r="ANE658" s="263"/>
      <c r="ANF658" s="263"/>
      <c r="ANG658" s="263"/>
      <c r="ANH658" s="263"/>
      <c r="ANI658" s="263"/>
      <c r="ANJ658" s="263"/>
      <c r="ANK658" s="263"/>
      <c r="ANL658" s="263"/>
      <c r="ANM658" s="263"/>
      <c r="ANN658" s="263"/>
      <c r="ANO658" s="263"/>
      <c r="ANP658" s="263"/>
      <c r="ANQ658" s="263"/>
      <c r="ANR658" s="263"/>
      <c r="ANS658" s="263"/>
      <c r="ANT658" s="263"/>
      <c r="ANU658" s="263"/>
      <c r="ANV658" s="263"/>
      <c r="ANW658" s="263"/>
      <c r="ANX658" s="263"/>
      <c r="ANY658" s="263"/>
      <c r="ANZ658" s="263"/>
      <c r="AOA658" s="263"/>
      <c r="AOB658" s="263"/>
      <c r="AOC658" s="263"/>
      <c r="AOD658" s="263"/>
      <c r="AOE658" s="263"/>
      <c r="AOF658" s="263"/>
      <c r="AOG658" s="263"/>
      <c r="AOH658" s="263"/>
      <c r="AOI658" s="263"/>
      <c r="AOJ658" s="263"/>
      <c r="AOK658" s="263"/>
      <c r="AOL658" s="263"/>
      <c r="AOM658" s="263"/>
      <c r="AON658" s="263"/>
      <c r="AOO658" s="263"/>
      <c r="AOP658" s="263"/>
      <c r="AOQ658" s="263"/>
      <c r="AOR658" s="263"/>
      <c r="AOS658" s="263"/>
      <c r="AOT658" s="263"/>
      <c r="AOU658" s="263"/>
    </row>
    <row r="659" spans="1:1087" s="264" customFormat="1">
      <c r="A659" s="332"/>
      <c r="B659" s="328"/>
      <c r="C659" s="292"/>
      <c r="D659" s="292"/>
      <c r="E659" s="292"/>
      <c r="F659" s="333"/>
      <c r="G659" s="334"/>
      <c r="H659" s="334"/>
      <c r="I659" s="335"/>
      <c r="J659" s="292"/>
      <c r="K659" s="336"/>
      <c r="L659" s="292"/>
      <c r="N659" s="263"/>
      <c r="O659" s="263"/>
      <c r="P659" s="263"/>
      <c r="Q659" s="263"/>
      <c r="R659" s="263"/>
      <c r="S659" s="263"/>
      <c r="T659" s="263"/>
      <c r="U659" s="263"/>
      <c r="V659" s="263"/>
      <c r="W659" s="263"/>
      <c r="X659" s="263"/>
      <c r="Y659" s="263"/>
      <c r="Z659" s="263"/>
      <c r="AA659" s="263"/>
      <c r="AB659" s="263"/>
      <c r="AC659" s="263"/>
      <c r="AD659" s="263"/>
      <c r="AE659" s="263"/>
      <c r="AF659" s="263"/>
      <c r="AG659" s="263"/>
      <c r="AH659" s="263"/>
      <c r="AI659" s="263"/>
      <c r="AJ659" s="263"/>
      <c r="AK659" s="263"/>
      <c r="AL659" s="263"/>
      <c r="AM659" s="263"/>
      <c r="AN659" s="263"/>
      <c r="AO659" s="263"/>
      <c r="AP659" s="263"/>
      <c r="AQ659" s="263"/>
      <c r="AR659" s="263"/>
      <c r="AS659" s="263"/>
      <c r="AT659" s="263"/>
      <c r="AU659" s="263"/>
      <c r="AV659" s="263"/>
      <c r="AW659" s="263"/>
      <c r="AX659" s="263"/>
      <c r="AY659" s="263"/>
      <c r="AZ659" s="263"/>
      <c r="BA659" s="263"/>
      <c r="BB659" s="263"/>
      <c r="BC659" s="263"/>
      <c r="BD659" s="263"/>
      <c r="BE659" s="263"/>
      <c r="BF659" s="263"/>
      <c r="BG659" s="263"/>
      <c r="BH659" s="263"/>
      <c r="BI659" s="263"/>
      <c r="BJ659" s="263"/>
      <c r="BK659" s="263"/>
      <c r="BL659" s="263"/>
      <c r="BM659" s="263"/>
      <c r="BN659" s="263"/>
      <c r="BO659" s="263"/>
      <c r="BP659" s="263"/>
      <c r="BQ659" s="263"/>
      <c r="BR659" s="263"/>
      <c r="BS659" s="263"/>
      <c r="BT659" s="263"/>
      <c r="BU659" s="263"/>
      <c r="BV659" s="263"/>
      <c r="BW659" s="263"/>
      <c r="BX659" s="263"/>
      <c r="BY659" s="263"/>
      <c r="BZ659" s="263"/>
      <c r="CA659" s="263"/>
      <c r="CB659" s="263"/>
      <c r="CC659" s="263"/>
      <c r="CD659" s="263"/>
      <c r="CE659" s="263"/>
      <c r="CF659" s="263"/>
      <c r="CG659" s="263"/>
      <c r="CH659" s="263"/>
      <c r="CI659" s="263"/>
      <c r="CJ659" s="263"/>
      <c r="CK659" s="263"/>
      <c r="CL659" s="263"/>
      <c r="CM659" s="263"/>
      <c r="CN659" s="263"/>
      <c r="CO659" s="263"/>
      <c r="CP659" s="263"/>
      <c r="CQ659" s="263"/>
      <c r="CR659" s="263"/>
      <c r="CS659" s="263"/>
      <c r="CT659" s="263"/>
      <c r="CU659" s="263"/>
      <c r="CV659" s="263"/>
      <c r="CW659" s="263"/>
      <c r="CX659" s="263"/>
      <c r="CY659" s="263"/>
      <c r="CZ659" s="263"/>
      <c r="DA659" s="263"/>
      <c r="DB659" s="263"/>
      <c r="DC659" s="263"/>
      <c r="DD659" s="263"/>
      <c r="DE659" s="263"/>
      <c r="DF659" s="263"/>
      <c r="DG659" s="263"/>
      <c r="DH659" s="263"/>
      <c r="DI659" s="263"/>
      <c r="DJ659" s="263"/>
      <c r="DK659" s="263"/>
      <c r="DL659" s="263"/>
      <c r="DM659" s="263"/>
      <c r="DN659" s="263"/>
      <c r="DO659" s="263"/>
      <c r="DP659" s="263"/>
      <c r="DQ659" s="263"/>
      <c r="DR659" s="263"/>
      <c r="DS659" s="263"/>
      <c r="DT659" s="263"/>
      <c r="DU659" s="263"/>
      <c r="DV659" s="263"/>
      <c r="DW659" s="263"/>
      <c r="DX659" s="263"/>
      <c r="DY659" s="263"/>
      <c r="DZ659" s="263"/>
      <c r="EA659" s="263"/>
      <c r="EB659" s="263"/>
      <c r="EC659" s="263"/>
      <c r="ED659" s="263"/>
      <c r="EE659" s="263"/>
      <c r="EF659" s="263"/>
      <c r="EG659" s="263"/>
      <c r="EH659" s="263"/>
      <c r="EI659" s="263"/>
      <c r="EJ659" s="263"/>
      <c r="EK659" s="263"/>
      <c r="EL659" s="263"/>
      <c r="EM659" s="263"/>
      <c r="EN659" s="263"/>
      <c r="EO659" s="263"/>
      <c r="EP659" s="263"/>
      <c r="EQ659" s="263"/>
      <c r="ER659" s="263"/>
      <c r="ES659" s="263"/>
      <c r="ET659" s="263"/>
      <c r="EU659" s="263"/>
      <c r="EV659" s="263"/>
      <c r="EW659" s="263"/>
      <c r="EX659" s="263"/>
      <c r="EY659" s="263"/>
      <c r="EZ659" s="263"/>
      <c r="FA659" s="263"/>
      <c r="FB659" s="263"/>
      <c r="FC659" s="263"/>
      <c r="FD659" s="263"/>
      <c r="FE659" s="263"/>
      <c r="FF659" s="263"/>
      <c r="FG659" s="263"/>
      <c r="FH659" s="263"/>
      <c r="FI659" s="263"/>
      <c r="FJ659" s="263"/>
      <c r="FK659" s="263"/>
      <c r="FL659" s="263"/>
      <c r="FM659" s="263"/>
      <c r="FN659" s="263"/>
      <c r="FO659" s="263"/>
      <c r="FP659" s="263"/>
      <c r="FQ659" s="263"/>
      <c r="FR659" s="263"/>
      <c r="FS659" s="263"/>
      <c r="FT659" s="263"/>
      <c r="FU659" s="263"/>
      <c r="FV659" s="263"/>
      <c r="FW659" s="263"/>
      <c r="FX659" s="263"/>
      <c r="FY659" s="263"/>
      <c r="FZ659" s="263"/>
      <c r="GA659" s="263"/>
      <c r="GB659" s="263"/>
      <c r="GC659" s="263"/>
      <c r="GD659" s="263"/>
      <c r="GE659" s="263"/>
      <c r="GF659" s="263"/>
      <c r="GG659" s="263"/>
      <c r="GH659" s="263"/>
      <c r="GI659" s="263"/>
      <c r="GJ659" s="263"/>
      <c r="GK659" s="263"/>
      <c r="GL659" s="263"/>
      <c r="GM659" s="263"/>
      <c r="GN659" s="263"/>
      <c r="GO659" s="263"/>
      <c r="GP659" s="263"/>
      <c r="GQ659" s="263"/>
      <c r="GR659" s="263"/>
      <c r="GS659" s="263"/>
      <c r="GT659" s="263"/>
      <c r="GU659" s="263"/>
      <c r="GV659" s="263"/>
      <c r="GW659" s="263"/>
      <c r="GX659" s="263"/>
      <c r="GY659" s="263"/>
      <c r="GZ659" s="263"/>
      <c r="HA659" s="263"/>
      <c r="HB659" s="263"/>
      <c r="HC659" s="263"/>
      <c r="HD659" s="263"/>
      <c r="HE659" s="263"/>
      <c r="HF659" s="263"/>
      <c r="HG659" s="263"/>
      <c r="HH659" s="263"/>
      <c r="HI659" s="263"/>
      <c r="HJ659" s="263"/>
      <c r="HK659" s="263"/>
      <c r="HL659" s="263"/>
      <c r="HM659" s="263"/>
      <c r="HN659" s="263"/>
      <c r="HO659" s="263"/>
      <c r="HP659" s="263"/>
      <c r="HQ659" s="263"/>
      <c r="HR659" s="263"/>
      <c r="HS659" s="263"/>
      <c r="HT659" s="263"/>
      <c r="HU659" s="263"/>
      <c r="HV659" s="263"/>
      <c r="HW659" s="263"/>
      <c r="HX659" s="263"/>
      <c r="HY659" s="263"/>
      <c r="HZ659" s="263"/>
      <c r="IA659" s="263"/>
      <c r="IB659" s="263"/>
      <c r="IC659" s="263"/>
      <c r="ID659" s="263"/>
      <c r="IE659" s="263"/>
      <c r="IF659" s="263"/>
      <c r="IG659" s="263"/>
      <c r="IH659" s="263"/>
      <c r="II659" s="263"/>
      <c r="IJ659" s="263"/>
      <c r="IK659" s="263"/>
      <c r="IL659" s="263"/>
      <c r="IM659" s="263"/>
      <c r="IN659" s="263"/>
      <c r="IO659" s="263"/>
      <c r="IP659" s="263"/>
      <c r="IQ659" s="263"/>
      <c r="IR659" s="263"/>
      <c r="IS659" s="263"/>
      <c r="IT659" s="263"/>
      <c r="IU659" s="263"/>
      <c r="IV659" s="263"/>
      <c r="IW659" s="263"/>
      <c r="IX659" s="263"/>
      <c r="IY659" s="263"/>
      <c r="IZ659" s="263"/>
      <c r="JA659" s="263"/>
      <c r="JB659" s="263"/>
      <c r="JC659" s="263"/>
      <c r="JD659" s="263"/>
      <c r="JE659" s="263"/>
      <c r="JF659" s="263"/>
      <c r="JG659" s="263"/>
      <c r="JH659" s="263"/>
      <c r="JI659" s="263"/>
      <c r="JJ659" s="263"/>
      <c r="JK659" s="263"/>
      <c r="JL659" s="263"/>
      <c r="JM659" s="263"/>
      <c r="JN659" s="263"/>
      <c r="JO659" s="263"/>
      <c r="JP659" s="263"/>
      <c r="JQ659" s="263"/>
      <c r="JR659" s="263"/>
      <c r="JS659" s="263"/>
      <c r="JT659" s="263"/>
      <c r="JU659" s="263"/>
      <c r="JV659" s="263"/>
      <c r="JW659" s="263"/>
      <c r="JX659" s="263"/>
      <c r="JY659" s="263"/>
      <c r="JZ659" s="263"/>
      <c r="KA659" s="263"/>
      <c r="KB659" s="263"/>
      <c r="KC659" s="263"/>
      <c r="KD659" s="263"/>
      <c r="KE659" s="263"/>
      <c r="KF659" s="263"/>
      <c r="KG659" s="263"/>
      <c r="KH659" s="263"/>
      <c r="KI659" s="263"/>
      <c r="KJ659" s="263"/>
      <c r="KK659" s="263"/>
      <c r="KL659" s="263"/>
      <c r="KM659" s="263"/>
      <c r="KN659" s="263"/>
      <c r="KO659" s="263"/>
      <c r="KP659" s="263"/>
      <c r="KQ659" s="263"/>
      <c r="KR659" s="263"/>
      <c r="KS659" s="263"/>
      <c r="KT659" s="263"/>
      <c r="KU659" s="263"/>
      <c r="KV659" s="263"/>
      <c r="KW659" s="263"/>
      <c r="KX659" s="263"/>
      <c r="KY659" s="263"/>
      <c r="KZ659" s="263"/>
      <c r="LA659" s="263"/>
      <c r="LB659" s="263"/>
      <c r="LC659" s="263"/>
      <c r="LD659" s="263"/>
      <c r="LE659" s="263"/>
      <c r="LF659" s="263"/>
      <c r="LG659" s="263"/>
      <c r="LH659" s="263"/>
      <c r="LI659" s="263"/>
      <c r="LJ659" s="263"/>
      <c r="LK659" s="263"/>
      <c r="LL659" s="263"/>
      <c r="LM659" s="263"/>
      <c r="LN659" s="263"/>
      <c r="LO659" s="263"/>
      <c r="LP659" s="263"/>
      <c r="LQ659" s="263"/>
      <c r="LR659" s="263"/>
      <c r="LS659" s="263"/>
      <c r="LT659" s="263"/>
      <c r="LU659" s="263"/>
      <c r="LV659" s="263"/>
      <c r="LW659" s="263"/>
      <c r="LX659" s="263"/>
      <c r="LY659" s="263"/>
      <c r="LZ659" s="263"/>
      <c r="MA659" s="263"/>
      <c r="MB659" s="263"/>
      <c r="MC659" s="263"/>
      <c r="MD659" s="263"/>
      <c r="ME659" s="263"/>
      <c r="MF659" s="263"/>
      <c r="MG659" s="263"/>
      <c r="MH659" s="263"/>
      <c r="MI659" s="263"/>
      <c r="MJ659" s="263"/>
      <c r="MK659" s="263"/>
      <c r="ML659" s="263"/>
      <c r="MM659" s="263"/>
      <c r="MN659" s="263"/>
      <c r="MO659" s="263"/>
      <c r="MP659" s="263"/>
      <c r="MQ659" s="263"/>
      <c r="MR659" s="263"/>
      <c r="MS659" s="263"/>
      <c r="MT659" s="263"/>
      <c r="MU659" s="263"/>
      <c r="MV659" s="263"/>
      <c r="MW659" s="263"/>
      <c r="MX659" s="263"/>
      <c r="MY659" s="263"/>
      <c r="MZ659" s="263"/>
      <c r="NA659" s="263"/>
      <c r="NB659" s="263"/>
      <c r="NC659" s="263"/>
      <c r="ND659" s="263"/>
      <c r="NE659" s="263"/>
      <c r="NF659" s="263"/>
      <c r="NG659" s="263"/>
      <c r="NH659" s="263"/>
      <c r="NI659" s="263"/>
      <c r="NJ659" s="263"/>
      <c r="NK659" s="263"/>
      <c r="NL659" s="263"/>
      <c r="NM659" s="263"/>
      <c r="NN659" s="263"/>
      <c r="NO659" s="263"/>
      <c r="NP659" s="263"/>
      <c r="NQ659" s="263"/>
      <c r="NR659" s="263"/>
      <c r="NS659" s="263"/>
      <c r="NT659" s="263"/>
      <c r="NU659" s="263"/>
      <c r="NV659" s="263"/>
      <c r="NW659" s="263"/>
      <c r="NX659" s="263"/>
      <c r="NY659" s="263"/>
      <c r="NZ659" s="263"/>
      <c r="OA659" s="263"/>
      <c r="OB659" s="263"/>
      <c r="OC659" s="263"/>
      <c r="OD659" s="263"/>
      <c r="OE659" s="263"/>
      <c r="OF659" s="263"/>
      <c r="OG659" s="263"/>
      <c r="OH659" s="263"/>
      <c r="OI659" s="263"/>
      <c r="OJ659" s="263"/>
      <c r="OK659" s="263"/>
      <c r="OL659" s="263"/>
      <c r="OM659" s="263"/>
      <c r="ON659" s="263"/>
      <c r="OO659" s="263"/>
      <c r="OP659" s="263"/>
      <c r="OQ659" s="263"/>
      <c r="OR659" s="263"/>
      <c r="OS659" s="263"/>
      <c r="OT659" s="263"/>
      <c r="OU659" s="263"/>
      <c r="OV659" s="263"/>
      <c r="OW659" s="263"/>
      <c r="OX659" s="263"/>
      <c r="OY659" s="263"/>
      <c r="OZ659" s="263"/>
      <c r="PA659" s="263"/>
      <c r="PB659" s="263"/>
      <c r="PC659" s="263"/>
      <c r="PD659" s="263"/>
      <c r="PE659" s="263"/>
      <c r="PF659" s="263"/>
      <c r="PG659" s="263"/>
      <c r="PH659" s="263"/>
      <c r="PI659" s="263"/>
      <c r="PJ659" s="263"/>
      <c r="PK659" s="263"/>
      <c r="PL659" s="263"/>
      <c r="PM659" s="263"/>
      <c r="PN659" s="263"/>
      <c r="PO659" s="263"/>
      <c r="PP659" s="263"/>
      <c r="PQ659" s="263"/>
      <c r="PR659" s="263"/>
      <c r="PS659" s="263"/>
      <c r="PT659" s="263"/>
      <c r="PU659" s="263"/>
      <c r="PV659" s="263"/>
      <c r="PW659" s="263"/>
      <c r="PX659" s="263"/>
      <c r="PY659" s="263"/>
      <c r="PZ659" s="263"/>
      <c r="QA659" s="263"/>
      <c r="QB659" s="263"/>
      <c r="QC659" s="263"/>
      <c r="QD659" s="263"/>
      <c r="QE659" s="263"/>
      <c r="QF659" s="263"/>
      <c r="QG659" s="263"/>
      <c r="QH659" s="263"/>
      <c r="QI659" s="263"/>
      <c r="QJ659" s="263"/>
      <c r="QK659" s="263"/>
      <c r="QL659" s="263"/>
      <c r="QM659" s="263"/>
      <c r="QN659" s="263"/>
      <c r="QO659" s="263"/>
      <c r="QP659" s="263"/>
      <c r="QQ659" s="263"/>
      <c r="QR659" s="263"/>
      <c r="QS659" s="263"/>
      <c r="QT659" s="263"/>
      <c r="QU659" s="263"/>
      <c r="QV659" s="263"/>
      <c r="QW659" s="263"/>
      <c r="QX659" s="263"/>
      <c r="QY659" s="263"/>
      <c r="QZ659" s="263"/>
      <c r="RA659" s="263"/>
      <c r="RB659" s="263"/>
      <c r="RC659" s="263"/>
      <c r="RD659" s="263"/>
      <c r="RE659" s="263"/>
      <c r="RF659" s="263"/>
      <c r="RG659" s="263"/>
      <c r="RH659" s="263"/>
      <c r="RI659" s="263"/>
      <c r="RJ659" s="263"/>
      <c r="RK659" s="263"/>
      <c r="RL659" s="263"/>
      <c r="RM659" s="263"/>
      <c r="RN659" s="263"/>
      <c r="RO659" s="263"/>
      <c r="RP659" s="263"/>
      <c r="RQ659" s="263"/>
      <c r="RR659" s="263"/>
      <c r="RS659" s="263"/>
      <c r="RT659" s="263"/>
      <c r="RU659" s="263"/>
      <c r="RV659" s="263"/>
      <c r="RW659" s="263"/>
      <c r="RX659" s="263"/>
      <c r="RY659" s="263"/>
      <c r="RZ659" s="263"/>
      <c r="SA659" s="263"/>
      <c r="SB659" s="263"/>
      <c r="SC659" s="263"/>
      <c r="SD659" s="263"/>
      <c r="SE659" s="263"/>
      <c r="SF659" s="263"/>
      <c r="SG659" s="263"/>
      <c r="SH659" s="263"/>
      <c r="SI659" s="263"/>
      <c r="SJ659" s="263"/>
      <c r="SK659" s="263"/>
      <c r="SL659" s="263"/>
      <c r="SM659" s="263"/>
      <c r="SN659" s="263"/>
      <c r="SO659" s="263"/>
      <c r="SP659" s="263"/>
      <c r="SQ659" s="263"/>
      <c r="SR659" s="263"/>
      <c r="SS659" s="263"/>
      <c r="ST659" s="263"/>
      <c r="SU659" s="263"/>
      <c r="SV659" s="263"/>
      <c r="SW659" s="263"/>
      <c r="SX659" s="263"/>
      <c r="SY659" s="263"/>
      <c r="SZ659" s="263"/>
      <c r="TA659" s="263"/>
      <c r="TB659" s="263"/>
      <c r="TC659" s="263"/>
      <c r="TD659" s="263"/>
      <c r="TE659" s="263"/>
      <c r="TF659" s="263"/>
      <c r="TG659" s="263"/>
      <c r="TH659" s="263"/>
      <c r="TI659" s="263"/>
      <c r="TJ659" s="263"/>
      <c r="TK659" s="263"/>
      <c r="TL659" s="263"/>
      <c r="TM659" s="263"/>
      <c r="TN659" s="263"/>
      <c r="TO659" s="263"/>
      <c r="TP659" s="263"/>
      <c r="TQ659" s="263"/>
      <c r="TR659" s="263"/>
      <c r="TS659" s="263"/>
      <c r="TT659" s="263"/>
      <c r="TU659" s="263"/>
      <c r="TV659" s="263"/>
      <c r="TW659" s="263"/>
      <c r="TX659" s="263"/>
      <c r="TY659" s="263"/>
      <c r="TZ659" s="263"/>
      <c r="UA659" s="263"/>
      <c r="UB659" s="263"/>
      <c r="UC659" s="263"/>
      <c r="UD659" s="263"/>
      <c r="UE659" s="263"/>
      <c r="UF659" s="263"/>
      <c r="UG659" s="263"/>
      <c r="UH659" s="263"/>
      <c r="UI659" s="263"/>
      <c r="UJ659" s="263"/>
      <c r="UK659" s="263"/>
      <c r="UL659" s="263"/>
      <c r="UM659" s="263"/>
      <c r="UN659" s="263"/>
      <c r="UO659" s="263"/>
      <c r="UP659" s="263"/>
      <c r="UQ659" s="263"/>
      <c r="UR659" s="263"/>
      <c r="US659" s="263"/>
      <c r="UT659" s="263"/>
      <c r="UU659" s="263"/>
      <c r="UV659" s="263"/>
      <c r="UW659" s="263"/>
      <c r="UX659" s="263"/>
      <c r="UY659" s="263"/>
      <c r="UZ659" s="263"/>
      <c r="VA659" s="263"/>
      <c r="VB659" s="263"/>
      <c r="VC659" s="263"/>
      <c r="VD659" s="263"/>
      <c r="VE659" s="263"/>
      <c r="VF659" s="263"/>
      <c r="VG659" s="263"/>
      <c r="VH659" s="263"/>
      <c r="VI659" s="263"/>
      <c r="VJ659" s="263"/>
      <c r="VK659" s="263"/>
      <c r="VL659" s="263"/>
      <c r="VM659" s="263"/>
      <c r="VN659" s="263"/>
      <c r="VO659" s="263"/>
      <c r="VP659" s="263"/>
      <c r="VQ659" s="263"/>
      <c r="VR659" s="263"/>
      <c r="VS659" s="263"/>
      <c r="VT659" s="263"/>
      <c r="VU659" s="263"/>
      <c r="VV659" s="263"/>
      <c r="VW659" s="263"/>
      <c r="VX659" s="263"/>
      <c r="VY659" s="263"/>
      <c r="VZ659" s="263"/>
      <c r="WA659" s="263"/>
      <c r="WB659" s="263"/>
      <c r="WC659" s="263"/>
      <c r="WD659" s="263"/>
      <c r="WE659" s="263"/>
      <c r="WF659" s="263"/>
      <c r="WG659" s="263"/>
      <c r="WH659" s="263"/>
      <c r="WI659" s="263"/>
      <c r="WJ659" s="263"/>
      <c r="WK659" s="263"/>
      <c r="WL659" s="263"/>
      <c r="WM659" s="263"/>
      <c r="WN659" s="263"/>
      <c r="WO659" s="263"/>
      <c r="WP659" s="263"/>
      <c r="WQ659" s="263"/>
      <c r="WR659" s="263"/>
      <c r="WS659" s="263"/>
      <c r="WT659" s="263"/>
      <c r="WU659" s="263"/>
      <c r="WV659" s="263"/>
      <c r="WW659" s="263"/>
      <c r="WX659" s="263"/>
      <c r="WY659" s="263"/>
      <c r="WZ659" s="263"/>
      <c r="XA659" s="263"/>
      <c r="XB659" s="263"/>
      <c r="XC659" s="263"/>
      <c r="XD659" s="263"/>
      <c r="XE659" s="263"/>
      <c r="XF659" s="263"/>
      <c r="XG659" s="263"/>
      <c r="XH659" s="263"/>
      <c r="XI659" s="263"/>
      <c r="XJ659" s="263"/>
      <c r="XK659" s="263"/>
      <c r="XL659" s="263"/>
      <c r="XM659" s="263"/>
      <c r="XN659" s="263"/>
      <c r="XO659" s="263"/>
      <c r="XP659" s="263"/>
      <c r="XQ659" s="263"/>
      <c r="XR659" s="263"/>
      <c r="XS659" s="263"/>
      <c r="XT659" s="263"/>
      <c r="XU659" s="263"/>
      <c r="XV659" s="263"/>
      <c r="XW659" s="263"/>
      <c r="XX659" s="263"/>
      <c r="XY659" s="263"/>
      <c r="XZ659" s="263"/>
      <c r="YA659" s="263"/>
      <c r="YB659" s="263"/>
      <c r="YC659" s="263"/>
      <c r="YD659" s="263"/>
      <c r="YE659" s="263"/>
      <c r="YF659" s="263"/>
      <c r="YG659" s="263"/>
      <c r="YH659" s="263"/>
      <c r="YI659" s="263"/>
      <c r="YJ659" s="263"/>
      <c r="YK659" s="263"/>
      <c r="YL659" s="263"/>
      <c r="YM659" s="263"/>
      <c r="YN659" s="263"/>
      <c r="YO659" s="263"/>
      <c r="YP659" s="263"/>
      <c r="YQ659" s="263"/>
      <c r="YR659" s="263"/>
      <c r="YS659" s="263"/>
      <c r="YT659" s="263"/>
      <c r="YU659" s="263"/>
      <c r="YV659" s="263"/>
      <c r="YW659" s="263"/>
      <c r="YX659" s="263"/>
      <c r="YY659" s="263"/>
      <c r="YZ659" s="263"/>
      <c r="ZA659" s="263"/>
      <c r="ZB659" s="263"/>
      <c r="ZC659" s="263"/>
      <c r="ZD659" s="263"/>
      <c r="ZE659" s="263"/>
      <c r="ZF659" s="263"/>
      <c r="ZG659" s="263"/>
      <c r="ZH659" s="263"/>
      <c r="ZI659" s="263"/>
      <c r="ZJ659" s="263"/>
      <c r="ZK659" s="263"/>
      <c r="ZL659" s="263"/>
      <c r="ZM659" s="263"/>
      <c r="ZN659" s="263"/>
      <c r="ZO659" s="263"/>
      <c r="ZP659" s="263"/>
      <c r="ZQ659" s="263"/>
      <c r="ZR659" s="263"/>
      <c r="ZS659" s="263"/>
      <c r="ZT659" s="263"/>
      <c r="ZU659" s="263"/>
      <c r="ZV659" s="263"/>
      <c r="ZW659" s="263"/>
      <c r="ZX659" s="263"/>
      <c r="ZY659" s="263"/>
      <c r="ZZ659" s="263"/>
      <c r="AAA659" s="263"/>
      <c r="AAB659" s="263"/>
      <c r="AAC659" s="263"/>
      <c r="AAD659" s="263"/>
      <c r="AAE659" s="263"/>
      <c r="AAF659" s="263"/>
      <c r="AAG659" s="263"/>
      <c r="AAH659" s="263"/>
      <c r="AAI659" s="263"/>
      <c r="AAJ659" s="263"/>
      <c r="AAK659" s="263"/>
      <c r="AAL659" s="263"/>
      <c r="AAM659" s="263"/>
      <c r="AAN659" s="263"/>
      <c r="AAO659" s="263"/>
      <c r="AAP659" s="263"/>
      <c r="AAQ659" s="263"/>
      <c r="AAR659" s="263"/>
      <c r="AAS659" s="263"/>
      <c r="AAT659" s="263"/>
      <c r="AAU659" s="263"/>
      <c r="AAV659" s="263"/>
      <c r="AAW659" s="263"/>
      <c r="AAX659" s="263"/>
      <c r="AAY659" s="263"/>
      <c r="AAZ659" s="263"/>
      <c r="ABA659" s="263"/>
      <c r="ABB659" s="263"/>
      <c r="ABC659" s="263"/>
      <c r="ABD659" s="263"/>
      <c r="ABE659" s="263"/>
      <c r="ABF659" s="263"/>
      <c r="ABG659" s="263"/>
      <c r="ABH659" s="263"/>
      <c r="ABI659" s="263"/>
      <c r="ABJ659" s="263"/>
      <c r="ABK659" s="263"/>
      <c r="ABL659" s="263"/>
      <c r="ABM659" s="263"/>
      <c r="ABN659" s="263"/>
      <c r="ABO659" s="263"/>
      <c r="ABP659" s="263"/>
      <c r="ABQ659" s="263"/>
      <c r="ABR659" s="263"/>
      <c r="ABS659" s="263"/>
      <c r="ABT659" s="263"/>
      <c r="ABU659" s="263"/>
      <c r="ABV659" s="263"/>
      <c r="ABW659" s="263"/>
      <c r="ABX659" s="263"/>
      <c r="ABY659" s="263"/>
      <c r="ABZ659" s="263"/>
      <c r="ACA659" s="263"/>
      <c r="ACB659" s="263"/>
      <c r="ACC659" s="263"/>
      <c r="ACD659" s="263"/>
      <c r="ACE659" s="263"/>
      <c r="ACF659" s="263"/>
      <c r="ACG659" s="263"/>
      <c r="ACH659" s="263"/>
      <c r="ACI659" s="263"/>
      <c r="ACJ659" s="263"/>
      <c r="ACK659" s="263"/>
      <c r="ACL659" s="263"/>
      <c r="ACM659" s="263"/>
      <c r="ACN659" s="263"/>
      <c r="ACO659" s="263"/>
      <c r="ACP659" s="263"/>
      <c r="ACQ659" s="263"/>
      <c r="ACR659" s="263"/>
      <c r="ACS659" s="263"/>
      <c r="ACT659" s="263"/>
      <c r="ACU659" s="263"/>
      <c r="ACV659" s="263"/>
      <c r="ACW659" s="263"/>
      <c r="ACX659" s="263"/>
      <c r="ACY659" s="263"/>
      <c r="ACZ659" s="263"/>
      <c r="ADA659" s="263"/>
      <c r="ADB659" s="263"/>
      <c r="ADC659" s="263"/>
      <c r="ADD659" s="263"/>
      <c r="ADE659" s="263"/>
      <c r="ADF659" s="263"/>
      <c r="ADG659" s="263"/>
      <c r="ADH659" s="263"/>
      <c r="ADI659" s="263"/>
      <c r="ADJ659" s="263"/>
      <c r="ADK659" s="263"/>
      <c r="ADL659" s="263"/>
      <c r="ADM659" s="263"/>
      <c r="ADN659" s="263"/>
      <c r="ADO659" s="263"/>
      <c r="ADP659" s="263"/>
      <c r="ADQ659" s="263"/>
      <c r="ADR659" s="263"/>
      <c r="ADS659" s="263"/>
      <c r="ADT659" s="263"/>
      <c r="ADU659" s="263"/>
      <c r="ADV659" s="263"/>
      <c r="ADW659" s="263"/>
      <c r="ADX659" s="263"/>
      <c r="ADY659" s="263"/>
      <c r="ADZ659" s="263"/>
      <c r="AEA659" s="263"/>
      <c r="AEB659" s="263"/>
      <c r="AEC659" s="263"/>
      <c r="AED659" s="263"/>
      <c r="AEE659" s="263"/>
      <c r="AEF659" s="263"/>
      <c r="AEG659" s="263"/>
      <c r="AEH659" s="263"/>
      <c r="AEI659" s="263"/>
      <c r="AEJ659" s="263"/>
      <c r="AEK659" s="263"/>
      <c r="AEL659" s="263"/>
      <c r="AEM659" s="263"/>
      <c r="AEN659" s="263"/>
      <c r="AEO659" s="263"/>
      <c r="AEP659" s="263"/>
      <c r="AEQ659" s="263"/>
      <c r="AER659" s="263"/>
      <c r="AES659" s="263"/>
      <c r="AET659" s="263"/>
      <c r="AEU659" s="263"/>
      <c r="AEV659" s="263"/>
      <c r="AEW659" s="263"/>
      <c r="AEX659" s="263"/>
      <c r="AEY659" s="263"/>
      <c r="AEZ659" s="263"/>
      <c r="AFA659" s="263"/>
      <c r="AFB659" s="263"/>
      <c r="AFC659" s="263"/>
      <c r="AFD659" s="263"/>
      <c r="AFE659" s="263"/>
      <c r="AFF659" s="263"/>
      <c r="AFG659" s="263"/>
      <c r="AFH659" s="263"/>
      <c r="AFI659" s="263"/>
      <c r="AFJ659" s="263"/>
      <c r="AFK659" s="263"/>
      <c r="AFL659" s="263"/>
      <c r="AFM659" s="263"/>
      <c r="AFN659" s="263"/>
      <c r="AFO659" s="263"/>
      <c r="AFP659" s="263"/>
      <c r="AFQ659" s="263"/>
      <c r="AFR659" s="263"/>
      <c r="AFS659" s="263"/>
      <c r="AFT659" s="263"/>
      <c r="AFU659" s="263"/>
      <c r="AFV659" s="263"/>
      <c r="AFW659" s="263"/>
      <c r="AFX659" s="263"/>
      <c r="AFY659" s="263"/>
      <c r="AFZ659" s="263"/>
      <c r="AGA659" s="263"/>
      <c r="AGB659" s="263"/>
      <c r="AGC659" s="263"/>
      <c r="AGD659" s="263"/>
      <c r="AGE659" s="263"/>
      <c r="AGF659" s="263"/>
      <c r="AGG659" s="263"/>
      <c r="AGH659" s="263"/>
      <c r="AGI659" s="263"/>
      <c r="AGJ659" s="263"/>
      <c r="AGK659" s="263"/>
      <c r="AGL659" s="263"/>
      <c r="AGM659" s="263"/>
      <c r="AGN659" s="263"/>
      <c r="AGO659" s="263"/>
      <c r="AGP659" s="263"/>
      <c r="AGQ659" s="263"/>
      <c r="AGR659" s="263"/>
      <c r="AGS659" s="263"/>
      <c r="AGT659" s="263"/>
      <c r="AGU659" s="263"/>
      <c r="AGV659" s="263"/>
      <c r="AGW659" s="263"/>
      <c r="AGX659" s="263"/>
      <c r="AGY659" s="263"/>
      <c r="AGZ659" s="263"/>
      <c r="AHA659" s="263"/>
      <c r="AHB659" s="263"/>
      <c r="AHC659" s="263"/>
      <c r="AHD659" s="263"/>
      <c r="AHE659" s="263"/>
      <c r="AHF659" s="263"/>
      <c r="AHG659" s="263"/>
      <c r="AHH659" s="263"/>
      <c r="AHI659" s="263"/>
      <c r="AHJ659" s="263"/>
      <c r="AHK659" s="263"/>
      <c r="AHL659" s="263"/>
      <c r="AHM659" s="263"/>
      <c r="AHN659" s="263"/>
      <c r="AHO659" s="263"/>
      <c r="AHP659" s="263"/>
      <c r="AHQ659" s="263"/>
      <c r="AHR659" s="263"/>
      <c r="AHS659" s="263"/>
      <c r="AHT659" s="263"/>
      <c r="AHU659" s="263"/>
      <c r="AHV659" s="263"/>
      <c r="AHW659" s="263"/>
      <c r="AHX659" s="263"/>
      <c r="AHY659" s="263"/>
      <c r="AHZ659" s="263"/>
      <c r="AIA659" s="263"/>
      <c r="AIB659" s="263"/>
      <c r="AIC659" s="263"/>
      <c r="AID659" s="263"/>
      <c r="AIE659" s="263"/>
      <c r="AIF659" s="263"/>
      <c r="AIG659" s="263"/>
      <c r="AIH659" s="263"/>
      <c r="AII659" s="263"/>
      <c r="AIJ659" s="263"/>
      <c r="AIK659" s="263"/>
      <c r="AIL659" s="263"/>
      <c r="AIM659" s="263"/>
      <c r="AIN659" s="263"/>
      <c r="AIO659" s="263"/>
      <c r="AIP659" s="263"/>
      <c r="AIQ659" s="263"/>
      <c r="AIR659" s="263"/>
      <c r="AIS659" s="263"/>
      <c r="AIT659" s="263"/>
      <c r="AIU659" s="263"/>
      <c r="AIV659" s="263"/>
      <c r="AIW659" s="263"/>
      <c r="AIX659" s="263"/>
      <c r="AIY659" s="263"/>
      <c r="AIZ659" s="263"/>
      <c r="AJA659" s="263"/>
      <c r="AJB659" s="263"/>
      <c r="AJC659" s="263"/>
      <c r="AJD659" s="263"/>
      <c r="AJE659" s="263"/>
      <c r="AJF659" s="263"/>
      <c r="AJG659" s="263"/>
      <c r="AJH659" s="263"/>
      <c r="AJI659" s="263"/>
      <c r="AJJ659" s="263"/>
      <c r="AJK659" s="263"/>
      <c r="AJL659" s="263"/>
      <c r="AJM659" s="263"/>
      <c r="AJN659" s="263"/>
      <c r="AJO659" s="263"/>
      <c r="AJP659" s="263"/>
      <c r="AJQ659" s="263"/>
      <c r="AJR659" s="263"/>
      <c r="AJS659" s="263"/>
      <c r="AJT659" s="263"/>
      <c r="AJU659" s="263"/>
      <c r="AJV659" s="263"/>
      <c r="AJW659" s="263"/>
      <c r="AJX659" s="263"/>
      <c r="AJY659" s="263"/>
      <c r="AJZ659" s="263"/>
      <c r="AKA659" s="263"/>
      <c r="AKB659" s="263"/>
      <c r="AKC659" s="263"/>
      <c r="AKD659" s="263"/>
      <c r="AKE659" s="263"/>
      <c r="AKF659" s="263"/>
      <c r="AKG659" s="263"/>
      <c r="AKH659" s="263"/>
      <c r="AKI659" s="263"/>
      <c r="AKJ659" s="263"/>
      <c r="AKK659" s="263"/>
      <c r="AKL659" s="263"/>
      <c r="AKM659" s="263"/>
      <c r="AKN659" s="263"/>
      <c r="AKO659" s="263"/>
      <c r="AKP659" s="263"/>
      <c r="AKQ659" s="263"/>
      <c r="AKR659" s="263"/>
      <c r="AKS659" s="263"/>
      <c r="AKT659" s="263"/>
      <c r="AKU659" s="263"/>
      <c r="AKV659" s="263"/>
      <c r="AKW659" s="263"/>
      <c r="AKX659" s="263"/>
      <c r="AKY659" s="263"/>
      <c r="AKZ659" s="263"/>
      <c r="ALA659" s="263"/>
      <c r="ALB659" s="263"/>
      <c r="ALC659" s="263"/>
      <c r="ALD659" s="263"/>
      <c r="ALE659" s="263"/>
      <c r="ALF659" s="263"/>
      <c r="ALG659" s="263"/>
      <c r="ALH659" s="263"/>
      <c r="ALI659" s="263"/>
      <c r="ALJ659" s="263"/>
      <c r="ALK659" s="263"/>
      <c r="ALL659" s="263"/>
      <c r="ALM659" s="263"/>
      <c r="ALN659" s="263"/>
      <c r="ALO659" s="263"/>
      <c r="ALP659" s="263"/>
      <c r="ALQ659" s="263"/>
      <c r="ALR659" s="263"/>
      <c r="ALS659" s="263"/>
      <c r="ALT659" s="263"/>
      <c r="ALU659" s="263"/>
      <c r="ALV659" s="263"/>
      <c r="ALW659" s="263"/>
      <c r="ALX659" s="263"/>
      <c r="ALY659" s="263"/>
      <c r="ALZ659" s="263"/>
      <c r="AMA659" s="263"/>
      <c r="AMB659" s="263"/>
      <c r="AMC659" s="263"/>
      <c r="AMD659" s="263"/>
      <c r="AME659" s="263"/>
      <c r="AMF659" s="263"/>
      <c r="AMG659" s="263"/>
      <c r="AMH659" s="263"/>
      <c r="AMI659" s="263"/>
      <c r="AMJ659" s="263"/>
      <c r="AMK659" s="263"/>
      <c r="AML659" s="263"/>
      <c r="AMM659" s="263"/>
      <c r="AMN659" s="263"/>
      <c r="AMO659" s="263"/>
      <c r="AMP659" s="263"/>
      <c r="AMQ659" s="263"/>
      <c r="AMR659" s="263"/>
      <c r="AMS659" s="263"/>
      <c r="AMT659" s="263"/>
      <c r="AMU659" s="263"/>
      <c r="AMV659" s="263"/>
      <c r="AMW659" s="263"/>
      <c r="AMX659" s="263"/>
      <c r="AMY659" s="263"/>
      <c r="AMZ659" s="263"/>
      <c r="ANA659" s="263"/>
      <c r="ANB659" s="263"/>
      <c r="ANC659" s="263"/>
      <c r="AND659" s="263"/>
      <c r="ANE659" s="263"/>
      <c r="ANF659" s="263"/>
      <c r="ANG659" s="263"/>
      <c r="ANH659" s="263"/>
      <c r="ANI659" s="263"/>
      <c r="ANJ659" s="263"/>
      <c r="ANK659" s="263"/>
      <c r="ANL659" s="263"/>
      <c r="ANM659" s="263"/>
      <c r="ANN659" s="263"/>
      <c r="ANO659" s="263"/>
      <c r="ANP659" s="263"/>
      <c r="ANQ659" s="263"/>
      <c r="ANR659" s="263"/>
      <c r="ANS659" s="263"/>
      <c r="ANT659" s="263"/>
      <c r="ANU659" s="263"/>
      <c r="ANV659" s="263"/>
      <c r="ANW659" s="263"/>
      <c r="ANX659" s="263"/>
      <c r="ANY659" s="263"/>
      <c r="ANZ659" s="263"/>
      <c r="AOA659" s="263"/>
      <c r="AOB659" s="263"/>
      <c r="AOC659" s="263"/>
      <c r="AOD659" s="263"/>
      <c r="AOE659" s="263"/>
      <c r="AOF659" s="263"/>
      <c r="AOG659" s="263"/>
      <c r="AOH659" s="263"/>
      <c r="AOI659" s="263"/>
      <c r="AOJ659" s="263"/>
      <c r="AOK659" s="263"/>
      <c r="AOL659" s="263"/>
      <c r="AOM659" s="263"/>
      <c r="AON659" s="263"/>
      <c r="AOO659" s="263"/>
      <c r="AOP659" s="263"/>
      <c r="AOQ659" s="263"/>
      <c r="AOR659" s="263"/>
      <c r="AOS659" s="263"/>
      <c r="AOT659" s="263"/>
      <c r="AOU659" s="263"/>
    </row>
    <row r="660" spans="1:1087" s="264" customFormat="1">
      <c r="A660" s="332"/>
      <c r="B660" s="328"/>
      <c r="C660" s="292"/>
      <c r="D660" s="292"/>
      <c r="E660" s="292"/>
      <c r="F660" s="333"/>
      <c r="G660" s="334"/>
      <c r="H660" s="334"/>
      <c r="I660" s="335"/>
      <c r="J660" s="292"/>
      <c r="K660" s="336"/>
      <c r="L660" s="292"/>
      <c r="N660" s="263"/>
      <c r="O660" s="263"/>
      <c r="P660" s="263"/>
      <c r="Q660" s="263"/>
      <c r="R660" s="263"/>
      <c r="S660" s="263"/>
      <c r="T660" s="263"/>
      <c r="U660" s="263"/>
      <c r="V660" s="263"/>
      <c r="W660" s="263"/>
      <c r="X660" s="263"/>
      <c r="Y660" s="263"/>
      <c r="Z660" s="263"/>
      <c r="AA660" s="263"/>
      <c r="AB660" s="263"/>
      <c r="AC660" s="263"/>
      <c r="AD660" s="263"/>
      <c r="AE660" s="263"/>
      <c r="AF660" s="263"/>
      <c r="AG660" s="263"/>
      <c r="AH660" s="263"/>
      <c r="AI660" s="263"/>
      <c r="AJ660" s="263"/>
      <c r="AK660" s="263"/>
      <c r="AL660" s="263"/>
      <c r="AM660" s="263"/>
      <c r="AN660" s="263"/>
      <c r="AO660" s="263"/>
      <c r="AP660" s="263"/>
      <c r="AQ660" s="263"/>
      <c r="AR660" s="263"/>
      <c r="AS660" s="263"/>
      <c r="AT660" s="263"/>
      <c r="AU660" s="263"/>
      <c r="AV660" s="263"/>
      <c r="AW660" s="263"/>
      <c r="AX660" s="263"/>
      <c r="AY660" s="263"/>
      <c r="AZ660" s="263"/>
      <c r="BA660" s="263"/>
      <c r="BB660" s="263"/>
      <c r="BC660" s="263"/>
      <c r="BD660" s="263"/>
      <c r="BE660" s="263"/>
      <c r="BF660" s="263"/>
      <c r="BG660" s="263"/>
      <c r="BH660" s="263"/>
      <c r="BI660" s="263"/>
      <c r="BJ660" s="263"/>
      <c r="BK660" s="263"/>
      <c r="BL660" s="263"/>
      <c r="BM660" s="263"/>
      <c r="BN660" s="263"/>
      <c r="BO660" s="263"/>
      <c r="BP660" s="263"/>
      <c r="BQ660" s="263"/>
      <c r="BR660" s="263"/>
      <c r="BS660" s="263"/>
      <c r="BT660" s="263"/>
      <c r="BU660" s="263"/>
      <c r="BV660" s="263"/>
      <c r="BW660" s="263"/>
      <c r="BX660" s="263"/>
      <c r="BY660" s="263"/>
      <c r="BZ660" s="263"/>
      <c r="CA660" s="263"/>
      <c r="CB660" s="263"/>
      <c r="CC660" s="263"/>
      <c r="CD660" s="263"/>
      <c r="CE660" s="263"/>
      <c r="CF660" s="263"/>
      <c r="CG660" s="263"/>
      <c r="CH660" s="263"/>
      <c r="CI660" s="263"/>
      <c r="CJ660" s="263"/>
      <c r="CK660" s="263"/>
      <c r="CL660" s="263"/>
      <c r="CM660" s="263"/>
      <c r="CN660" s="263"/>
      <c r="CO660" s="263"/>
      <c r="CP660" s="263"/>
      <c r="CQ660" s="263"/>
      <c r="CR660" s="263"/>
      <c r="CS660" s="263"/>
      <c r="CT660" s="263"/>
      <c r="CU660" s="263"/>
      <c r="CV660" s="263"/>
      <c r="CW660" s="263"/>
      <c r="CX660" s="263"/>
      <c r="CY660" s="263"/>
      <c r="CZ660" s="263"/>
      <c r="DA660" s="263"/>
      <c r="DB660" s="263"/>
      <c r="DC660" s="263"/>
      <c r="DD660" s="263"/>
      <c r="DE660" s="263"/>
      <c r="DF660" s="263"/>
      <c r="DG660" s="263"/>
      <c r="DH660" s="263"/>
      <c r="DI660" s="263"/>
      <c r="DJ660" s="263"/>
      <c r="DK660" s="263"/>
      <c r="DL660" s="263"/>
      <c r="DM660" s="263"/>
      <c r="DN660" s="263"/>
      <c r="DO660" s="263"/>
      <c r="DP660" s="263"/>
      <c r="DQ660" s="263"/>
      <c r="DR660" s="263"/>
      <c r="DS660" s="263"/>
      <c r="DT660" s="263"/>
      <c r="DU660" s="263"/>
      <c r="DV660" s="263"/>
      <c r="DW660" s="263"/>
      <c r="DX660" s="263"/>
      <c r="DY660" s="263"/>
      <c r="DZ660" s="263"/>
      <c r="EA660" s="263"/>
      <c r="EB660" s="263"/>
      <c r="EC660" s="263"/>
      <c r="ED660" s="263"/>
      <c r="EE660" s="263"/>
      <c r="EF660" s="263"/>
      <c r="EG660" s="263"/>
      <c r="EH660" s="263"/>
      <c r="EI660" s="263"/>
      <c r="EJ660" s="263"/>
      <c r="EK660" s="263"/>
      <c r="EL660" s="263"/>
      <c r="EM660" s="263"/>
      <c r="EN660" s="263"/>
      <c r="EO660" s="263"/>
      <c r="EP660" s="263"/>
      <c r="EQ660" s="263"/>
      <c r="ER660" s="263"/>
      <c r="ES660" s="263"/>
      <c r="ET660" s="263"/>
      <c r="EU660" s="263"/>
      <c r="EV660" s="263"/>
      <c r="EW660" s="263"/>
      <c r="EX660" s="263"/>
      <c r="EY660" s="263"/>
      <c r="EZ660" s="263"/>
      <c r="FA660" s="263"/>
      <c r="FB660" s="263"/>
      <c r="FC660" s="263"/>
      <c r="FD660" s="263"/>
      <c r="FE660" s="263"/>
      <c r="FF660" s="263"/>
      <c r="FG660" s="263"/>
      <c r="FH660" s="263"/>
      <c r="FI660" s="263"/>
      <c r="FJ660" s="263"/>
      <c r="FK660" s="263"/>
      <c r="FL660" s="263"/>
      <c r="FM660" s="263"/>
      <c r="FN660" s="263"/>
      <c r="FO660" s="263"/>
      <c r="FP660" s="263"/>
      <c r="FQ660" s="263"/>
      <c r="FR660" s="263"/>
      <c r="FS660" s="263"/>
      <c r="FT660" s="263"/>
      <c r="FU660" s="263"/>
      <c r="FV660" s="263"/>
      <c r="FW660" s="263"/>
      <c r="FX660" s="263"/>
      <c r="FY660" s="263"/>
      <c r="FZ660" s="263"/>
      <c r="GA660" s="263"/>
      <c r="GB660" s="263"/>
      <c r="GC660" s="263"/>
      <c r="GD660" s="263"/>
      <c r="GE660" s="263"/>
      <c r="GF660" s="263"/>
      <c r="GG660" s="263"/>
      <c r="GH660" s="263"/>
      <c r="GI660" s="263"/>
      <c r="GJ660" s="263"/>
      <c r="GK660" s="263"/>
      <c r="GL660" s="263"/>
      <c r="GM660" s="263"/>
      <c r="GN660" s="263"/>
      <c r="GO660" s="263"/>
      <c r="GP660" s="263"/>
      <c r="GQ660" s="263"/>
      <c r="GR660" s="263"/>
      <c r="GS660" s="263"/>
      <c r="GT660" s="263"/>
      <c r="GU660" s="263"/>
      <c r="GV660" s="263"/>
      <c r="GW660" s="263"/>
      <c r="GX660" s="263"/>
      <c r="GY660" s="263"/>
      <c r="GZ660" s="263"/>
      <c r="HA660" s="263"/>
      <c r="HB660" s="263"/>
      <c r="HC660" s="263"/>
      <c r="HD660" s="263"/>
      <c r="HE660" s="263"/>
      <c r="HF660" s="263"/>
      <c r="HG660" s="263"/>
      <c r="HH660" s="263"/>
      <c r="HI660" s="263"/>
      <c r="HJ660" s="263"/>
      <c r="HK660" s="263"/>
      <c r="HL660" s="263"/>
      <c r="HM660" s="263"/>
      <c r="HN660" s="263"/>
      <c r="HO660" s="263"/>
      <c r="HP660" s="263"/>
      <c r="HQ660" s="263"/>
      <c r="HR660" s="263"/>
      <c r="HS660" s="263"/>
      <c r="HT660" s="263"/>
      <c r="HU660" s="263"/>
      <c r="HV660" s="263"/>
      <c r="HW660" s="263"/>
      <c r="HX660" s="263"/>
      <c r="HY660" s="263"/>
      <c r="HZ660" s="263"/>
      <c r="IA660" s="263"/>
      <c r="IB660" s="263"/>
      <c r="IC660" s="263"/>
      <c r="ID660" s="263"/>
      <c r="IE660" s="263"/>
      <c r="IF660" s="263"/>
      <c r="IG660" s="263"/>
      <c r="IH660" s="263"/>
      <c r="II660" s="263"/>
      <c r="IJ660" s="263"/>
      <c r="IK660" s="263"/>
      <c r="IL660" s="263"/>
      <c r="IM660" s="263"/>
      <c r="IN660" s="263"/>
      <c r="IO660" s="263"/>
      <c r="IP660" s="263"/>
      <c r="IQ660" s="263"/>
      <c r="IR660" s="263"/>
      <c r="IS660" s="263"/>
      <c r="IT660" s="263"/>
      <c r="IU660" s="263"/>
      <c r="IV660" s="263"/>
      <c r="IW660" s="263"/>
      <c r="IX660" s="263"/>
      <c r="IY660" s="263"/>
      <c r="IZ660" s="263"/>
      <c r="JA660" s="263"/>
      <c r="JB660" s="263"/>
      <c r="JC660" s="263"/>
      <c r="JD660" s="263"/>
      <c r="JE660" s="263"/>
      <c r="JF660" s="263"/>
      <c r="JG660" s="263"/>
      <c r="JH660" s="263"/>
      <c r="JI660" s="263"/>
      <c r="JJ660" s="263"/>
      <c r="JK660" s="263"/>
      <c r="JL660" s="263"/>
      <c r="JM660" s="263"/>
      <c r="JN660" s="263"/>
      <c r="JO660" s="263"/>
      <c r="JP660" s="263"/>
      <c r="JQ660" s="263"/>
      <c r="JR660" s="263"/>
      <c r="JS660" s="263"/>
      <c r="JT660" s="263"/>
      <c r="JU660" s="263"/>
      <c r="JV660" s="263"/>
      <c r="JW660" s="263"/>
      <c r="JX660" s="263"/>
      <c r="JY660" s="263"/>
      <c r="JZ660" s="263"/>
      <c r="KA660" s="263"/>
      <c r="KB660" s="263"/>
      <c r="KC660" s="263"/>
      <c r="KD660" s="263"/>
      <c r="KE660" s="263"/>
      <c r="KF660" s="263"/>
      <c r="KG660" s="263"/>
      <c r="KH660" s="263"/>
      <c r="KI660" s="263"/>
      <c r="KJ660" s="263"/>
      <c r="KK660" s="263"/>
      <c r="KL660" s="263"/>
      <c r="KM660" s="263"/>
      <c r="KN660" s="263"/>
      <c r="KO660" s="263"/>
      <c r="KP660" s="263"/>
      <c r="KQ660" s="263"/>
      <c r="KR660" s="263"/>
      <c r="KS660" s="263"/>
      <c r="KT660" s="263"/>
      <c r="KU660" s="263"/>
      <c r="KV660" s="263"/>
      <c r="KW660" s="263"/>
      <c r="KX660" s="263"/>
      <c r="KY660" s="263"/>
      <c r="KZ660" s="263"/>
      <c r="LA660" s="263"/>
      <c r="LB660" s="263"/>
      <c r="LC660" s="263"/>
      <c r="LD660" s="263"/>
      <c r="LE660" s="263"/>
      <c r="LF660" s="263"/>
      <c r="LG660" s="263"/>
      <c r="LH660" s="263"/>
      <c r="LI660" s="263"/>
      <c r="LJ660" s="263"/>
      <c r="LK660" s="263"/>
      <c r="LL660" s="263"/>
      <c r="LM660" s="263"/>
      <c r="LN660" s="263"/>
      <c r="LO660" s="263"/>
      <c r="LP660" s="263"/>
      <c r="LQ660" s="263"/>
      <c r="LR660" s="263"/>
      <c r="LS660" s="263"/>
      <c r="LT660" s="263"/>
      <c r="LU660" s="263"/>
      <c r="LV660" s="263"/>
      <c r="LW660" s="263"/>
      <c r="LX660" s="263"/>
      <c r="LY660" s="263"/>
      <c r="LZ660" s="263"/>
      <c r="MA660" s="263"/>
      <c r="MB660" s="263"/>
      <c r="MC660" s="263"/>
      <c r="MD660" s="263"/>
      <c r="ME660" s="263"/>
      <c r="MF660" s="263"/>
      <c r="MG660" s="263"/>
      <c r="MH660" s="263"/>
      <c r="MI660" s="263"/>
      <c r="MJ660" s="263"/>
      <c r="MK660" s="263"/>
      <c r="ML660" s="263"/>
      <c r="MM660" s="263"/>
      <c r="MN660" s="263"/>
      <c r="MO660" s="263"/>
      <c r="MP660" s="263"/>
      <c r="MQ660" s="263"/>
      <c r="MR660" s="263"/>
      <c r="MS660" s="263"/>
      <c r="MT660" s="263"/>
      <c r="MU660" s="263"/>
      <c r="MV660" s="263"/>
      <c r="MW660" s="263"/>
      <c r="MX660" s="263"/>
      <c r="MY660" s="263"/>
      <c r="MZ660" s="263"/>
      <c r="NA660" s="263"/>
      <c r="NB660" s="263"/>
      <c r="NC660" s="263"/>
      <c r="ND660" s="263"/>
      <c r="NE660" s="263"/>
      <c r="NF660" s="263"/>
      <c r="NG660" s="263"/>
      <c r="NH660" s="263"/>
      <c r="NI660" s="263"/>
      <c r="NJ660" s="263"/>
      <c r="NK660" s="263"/>
      <c r="NL660" s="263"/>
      <c r="NM660" s="263"/>
      <c r="NN660" s="263"/>
      <c r="NO660" s="263"/>
      <c r="NP660" s="263"/>
      <c r="NQ660" s="263"/>
      <c r="NR660" s="263"/>
      <c r="NS660" s="263"/>
      <c r="NT660" s="263"/>
      <c r="NU660" s="263"/>
      <c r="NV660" s="263"/>
      <c r="NW660" s="263"/>
      <c r="NX660" s="263"/>
      <c r="NY660" s="263"/>
      <c r="NZ660" s="263"/>
      <c r="OA660" s="263"/>
      <c r="OB660" s="263"/>
      <c r="OC660" s="263"/>
      <c r="OD660" s="263"/>
      <c r="OE660" s="263"/>
      <c r="OF660" s="263"/>
      <c r="OG660" s="263"/>
      <c r="OH660" s="263"/>
      <c r="OI660" s="263"/>
      <c r="OJ660" s="263"/>
      <c r="OK660" s="263"/>
      <c r="OL660" s="263"/>
      <c r="OM660" s="263"/>
      <c r="ON660" s="263"/>
      <c r="OO660" s="263"/>
      <c r="OP660" s="263"/>
      <c r="OQ660" s="263"/>
      <c r="OR660" s="263"/>
      <c r="OS660" s="263"/>
      <c r="OT660" s="263"/>
      <c r="OU660" s="263"/>
      <c r="OV660" s="263"/>
      <c r="OW660" s="263"/>
      <c r="OX660" s="263"/>
      <c r="OY660" s="263"/>
      <c r="OZ660" s="263"/>
      <c r="PA660" s="263"/>
      <c r="PB660" s="263"/>
      <c r="PC660" s="263"/>
      <c r="PD660" s="263"/>
      <c r="PE660" s="263"/>
      <c r="PF660" s="263"/>
      <c r="PG660" s="263"/>
      <c r="PH660" s="263"/>
      <c r="PI660" s="263"/>
      <c r="PJ660" s="263"/>
      <c r="PK660" s="263"/>
      <c r="PL660" s="263"/>
      <c r="PM660" s="263"/>
      <c r="PN660" s="263"/>
      <c r="PO660" s="263"/>
      <c r="PP660" s="263"/>
      <c r="PQ660" s="263"/>
      <c r="PR660" s="263"/>
      <c r="PS660" s="263"/>
      <c r="PT660" s="263"/>
      <c r="PU660" s="263"/>
      <c r="PV660" s="263"/>
      <c r="PW660" s="263"/>
      <c r="PX660" s="263"/>
      <c r="PY660" s="263"/>
      <c r="PZ660" s="263"/>
      <c r="QA660" s="263"/>
      <c r="QB660" s="263"/>
      <c r="QC660" s="263"/>
      <c r="QD660" s="263"/>
      <c r="QE660" s="263"/>
      <c r="QF660" s="263"/>
      <c r="QG660" s="263"/>
      <c r="QH660" s="263"/>
      <c r="QI660" s="263"/>
      <c r="QJ660" s="263"/>
      <c r="QK660" s="263"/>
      <c r="QL660" s="263"/>
      <c r="QM660" s="263"/>
      <c r="QN660" s="263"/>
      <c r="QO660" s="263"/>
      <c r="QP660" s="263"/>
      <c r="QQ660" s="263"/>
      <c r="QR660" s="263"/>
      <c r="QS660" s="263"/>
      <c r="QT660" s="263"/>
      <c r="QU660" s="263"/>
      <c r="QV660" s="263"/>
      <c r="QW660" s="263"/>
      <c r="QX660" s="263"/>
      <c r="QY660" s="263"/>
      <c r="QZ660" s="263"/>
      <c r="RA660" s="263"/>
      <c r="RB660" s="263"/>
      <c r="RC660" s="263"/>
      <c r="RD660" s="263"/>
      <c r="RE660" s="263"/>
      <c r="RF660" s="263"/>
      <c r="RG660" s="263"/>
      <c r="RH660" s="263"/>
      <c r="RI660" s="263"/>
      <c r="RJ660" s="263"/>
      <c r="RK660" s="263"/>
      <c r="RL660" s="263"/>
      <c r="RM660" s="263"/>
      <c r="RN660" s="263"/>
      <c r="RO660" s="263"/>
      <c r="RP660" s="263"/>
      <c r="RQ660" s="263"/>
      <c r="RR660" s="263"/>
      <c r="RS660" s="263"/>
      <c r="RT660" s="263"/>
      <c r="RU660" s="263"/>
      <c r="RV660" s="263"/>
      <c r="RW660" s="263"/>
      <c r="RX660" s="263"/>
      <c r="RY660" s="263"/>
      <c r="RZ660" s="263"/>
      <c r="SA660" s="263"/>
      <c r="SB660" s="263"/>
      <c r="SC660" s="263"/>
      <c r="SD660" s="263"/>
      <c r="SE660" s="263"/>
      <c r="SF660" s="263"/>
      <c r="SG660" s="263"/>
      <c r="SH660" s="263"/>
      <c r="SI660" s="263"/>
      <c r="SJ660" s="263"/>
      <c r="SK660" s="263"/>
      <c r="SL660" s="263"/>
      <c r="SM660" s="263"/>
      <c r="SN660" s="263"/>
      <c r="SO660" s="263"/>
      <c r="SP660" s="263"/>
      <c r="SQ660" s="263"/>
      <c r="SR660" s="263"/>
      <c r="SS660" s="263"/>
      <c r="ST660" s="263"/>
      <c r="SU660" s="263"/>
      <c r="SV660" s="263"/>
      <c r="SW660" s="263"/>
      <c r="SX660" s="263"/>
      <c r="SY660" s="263"/>
      <c r="SZ660" s="263"/>
      <c r="TA660" s="263"/>
      <c r="TB660" s="263"/>
      <c r="TC660" s="263"/>
      <c r="TD660" s="263"/>
      <c r="TE660" s="263"/>
      <c r="TF660" s="263"/>
      <c r="TG660" s="263"/>
      <c r="TH660" s="263"/>
      <c r="TI660" s="263"/>
      <c r="TJ660" s="263"/>
      <c r="TK660" s="263"/>
      <c r="TL660" s="263"/>
      <c r="TM660" s="263"/>
      <c r="TN660" s="263"/>
      <c r="TO660" s="263"/>
      <c r="TP660" s="263"/>
      <c r="TQ660" s="263"/>
      <c r="TR660" s="263"/>
      <c r="TS660" s="263"/>
      <c r="TT660" s="263"/>
      <c r="TU660" s="263"/>
      <c r="TV660" s="263"/>
      <c r="TW660" s="263"/>
      <c r="TX660" s="263"/>
      <c r="TY660" s="263"/>
      <c r="TZ660" s="263"/>
      <c r="UA660" s="263"/>
      <c r="UB660" s="263"/>
      <c r="UC660" s="263"/>
      <c r="UD660" s="263"/>
      <c r="UE660" s="263"/>
      <c r="UF660" s="263"/>
      <c r="UG660" s="263"/>
      <c r="UH660" s="263"/>
      <c r="UI660" s="263"/>
      <c r="UJ660" s="263"/>
      <c r="UK660" s="263"/>
      <c r="UL660" s="263"/>
      <c r="UM660" s="263"/>
      <c r="UN660" s="263"/>
      <c r="UO660" s="263"/>
      <c r="UP660" s="263"/>
      <c r="UQ660" s="263"/>
      <c r="UR660" s="263"/>
      <c r="US660" s="263"/>
      <c r="UT660" s="263"/>
      <c r="UU660" s="263"/>
      <c r="UV660" s="263"/>
      <c r="UW660" s="263"/>
      <c r="UX660" s="263"/>
      <c r="UY660" s="263"/>
      <c r="UZ660" s="263"/>
      <c r="VA660" s="263"/>
      <c r="VB660" s="263"/>
      <c r="VC660" s="263"/>
      <c r="VD660" s="263"/>
      <c r="VE660" s="263"/>
      <c r="VF660" s="263"/>
      <c r="VG660" s="263"/>
      <c r="VH660" s="263"/>
      <c r="VI660" s="263"/>
      <c r="VJ660" s="263"/>
      <c r="VK660" s="263"/>
      <c r="VL660" s="263"/>
      <c r="VM660" s="263"/>
      <c r="VN660" s="263"/>
      <c r="VO660" s="263"/>
      <c r="VP660" s="263"/>
      <c r="VQ660" s="263"/>
      <c r="VR660" s="263"/>
      <c r="VS660" s="263"/>
      <c r="VT660" s="263"/>
      <c r="VU660" s="263"/>
      <c r="VV660" s="263"/>
      <c r="VW660" s="263"/>
      <c r="VX660" s="263"/>
      <c r="VY660" s="263"/>
      <c r="VZ660" s="263"/>
      <c r="WA660" s="263"/>
      <c r="WB660" s="263"/>
      <c r="WC660" s="263"/>
      <c r="WD660" s="263"/>
      <c r="WE660" s="263"/>
      <c r="WF660" s="263"/>
      <c r="WG660" s="263"/>
      <c r="WH660" s="263"/>
      <c r="WI660" s="263"/>
      <c r="WJ660" s="263"/>
      <c r="WK660" s="263"/>
      <c r="WL660" s="263"/>
      <c r="WM660" s="263"/>
      <c r="WN660" s="263"/>
      <c r="WO660" s="263"/>
      <c r="WP660" s="263"/>
      <c r="WQ660" s="263"/>
      <c r="WR660" s="263"/>
      <c r="WS660" s="263"/>
      <c r="WT660" s="263"/>
      <c r="WU660" s="263"/>
      <c r="WV660" s="263"/>
      <c r="WW660" s="263"/>
      <c r="WX660" s="263"/>
      <c r="WY660" s="263"/>
      <c r="WZ660" s="263"/>
      <c r="XA660" s="263"/>
      <c r="XB660" s="263"/>
      <c r="XC660" s="263"/>
      <c r="XD660" s="263"/>
      <c r="XE660" s="263"/>
      <c r="XF660" s="263"/>
      <c r="XG660" s="263"/>
      <c r="XH660" s="263"/>
      <c r="XI660" s="263"/>
      <c r="XJ660" s="263"/>
      <c r="XK660" s="263"/>
      <c r="XL660" s="263"/>
      <c r="XM660" s="263"/>
      <c r="XN660" s="263"/>
      <c r="XO660" s="263"/>
      <c r="XP660" s="263"/>
      <c r="XQ660" s="263"/>
      <c r="XR660" s="263"/>
      <c r="XS660" s="263"/>
      <c r="XT660" s="263"/>
      <c r="XU660" s="263"/>
      <c r="XV660" s="263"/>
      <c r="XW660" s="263"/>
      <c r="XX660" s="263"/>
      <c r="XY660" s="263"/>
      <c r="XZ660" s="263"/>
      <c r="YA660" s="263"/>
      <c r="YB660" s="263"/>
      <c r="YC660" s="263"/>
      <c r="YD660" s="263"/>
      <c r="YE660" s="263"/>
      <c r="YF660" s="263"/>
      <c r="YG660" s="263"/>
      <c r="YH660" s="263"/>
      <c r="YI660" s="263"/>
      <c r="YJ660" s="263"/>
      <c r="YK660" s="263"/>
      <c r="YL660" s="263"/>
      <c r="YM660" s="263"/>
      <c r="YN660" s="263"/>
      <c r="YO660" s="263"/>
      <c r="YP660" s="263"/>
      <c r="YQ660" s="263"/>
      <c r="YR660" s="263"/>
      <c r="YS660" s="263"/>
      <c r="YT660" s="263"/>
      <c r="YU660" s="263"/>
      <c r="YV660" s="263"/>
      <c r="YW660" s="263"/>
      <c r="YX660" s="263"/>
      <c r="YY660" s="263"/>
      <c r="YZ660" s="263"/>
      <c r="ZA660" s="263"/>
      <c r="ZB660" s="263"/>
      <c r="ZC660" s="263"/>
      <c r="ZD660" s="263"/>
      <c r="ZE660" s="263"/>
      <c r="ZF660" s="263"/>
      <c r="ZG660" s="263"/>
      <c r="ZH660" s="263"/>
      <c r="ZI660" s="263"/>
      <c r="ZJ660" s="263"/>
      <c r="ZK660" s="263"/>
      <c r="ZL660" s="263"/>
      <c r="ZM660" s="263"/>
      <c r="ZN660" s="263"/>
      <c r="ZO660" s="263"/>
      <c r="ZP660" s="263"/>
      <c r="ZQ660" s="263"/>
      <c r="ZR660" s="263"/>
      <c r="ZS660" s="263"/>
      <c r="ZT660" s="263"/>
      <c r="ZU660" s="263"/>
      <c r="ZV660" s="263"/>
      <c r="ZW660" s="263"/>
      <c r="ZX660" s="263"/>
      <c r="ZY660" s="263"/>
      <c r="ZZ660" s="263"/>
      <c r="AAA660" s="263"/>
      <c r="AAB660" s="263"/>
      <c r="AAC660" s="263"/>
      <c r="AAD660" s="263"/>
      <c r="AAE660" s="263"/>
      <c r="AAF660" s="263"/>
      <c r="AAG660" s="263"/>
      <c r="AAH660" s="263"/>
      <c r="AAI660" s="263"/>
      <c r="AAJ660" s="263"/>
      <c r="AAK660" s="263"/>
      <c r="AAL660" s="263"/>
      <c r="AAM660" s="263"/>
      <c r="AAN660" s="263"/>
      <c r="AAO660" s="263"/>
      <c r="AAP660" s="263"/>
      <c r="AAQ660" s="263"/>
      <c r="AAR660" s="263"/>
      <c r="AAS660" s="263"/>
      <c r="AAT660" s="263"/>
      <c r="AAU660" s="263"/>
      <c r="AAV660" s="263"/>
      <c r="AAW660" s="263"/>
      <c r="AAX660" s="263"/>
      <c r="AAY660" s="263"/>
      <c r="AAZ660" s="263"/>
      <c r="ABA660" s="263"/>
      <c r="ABB660" s="263"/>
      <c r="ABC660" s="263"/>
      <c r="ABD660" s="263"/>
      <c r="ABE660" s="263"/>
      <c r="ABF660" s="263"/>
      <c r="ABG660" s="263"/>
      <c r="ABH660" s="263"/>
      <c r="ABI660" s="263"/>
      <c r="ABJ660" s="263"/>
      <c r="ABK660" s="263"/>
      <c r="ABL660" s="263"/>
      <c r="ABM660" s="263"/>
      <c r="ABN660" s="263"/>
      <c r="ABO660" s="263"/>
      <c r="ABP660" s="263"/>
      <c r="ABQ660" s="263"/>
      <c r="ABR660" s="263"/>
      <c r="ABS660" s="263"/>
      <c r="ABT660" s="263"/>
      <c r="ABU660" s="263"/>
      <c r="ABV660" s="263"/>
      <c r="ABW660" s="263"/>
      <c r="ABX660" s="263"/>
      <c r="ABY660" s="263"/>
      <c r="ABZ660" s="263"/>
      <c r="ACA660" s="263"/>
      <c r="ACB660" s="263"/>
      <c r="ACC660" s="263"/>
      <c r="ACD660" s="263"/>
      <c r="ACE660" s="263"/>
      <c r="ACF660" s="263"/>
      <c r="ACG660" s="263"/>
      <c r="ACH660" s="263"/>
      <c r="ACI660" s="263"/>
      <c r="ACJ660" s="263"/>
      <c r="ACK660" s="263"/>
      <c r="ACL660" s="263"/>
      <c r="ACM660" s="263"/>
      <c r="ACN660" s="263"/>
      <c r="ACO660" s="263"/>
      <c r="ACP660" s="263"/>
      <c r="ACQ660" s="263"/>
      <c r="ACR660" s="263"/>
      <c r="ACS660" s="263"/>
      <c r="ACT660" s="263"/>
      <c r="ACU660" s="263"/>
      <c r="ACV660" s="263"/>
      <c r="ACW660" s="263"/>
      <c r="ACX660" s="263"/>
      <c r="ACY660" s="263"/>
      <c r="ACZ660" s="263"/>
      <c r="ADA660" s="263"/>
      <c r="ADB660" s="263"/>
      <c r="ADC660" s="263"/>
      <c r="ADD660" s="263"/>
      <c r="ADE660" s="263"/>
      <c r="ADF660" s="263"/>
      <c r="ADG660" s="263"/>
      <c r="ADH660" s="263"/>
      <c r="ADI660" s="263"/>
      <c r="ADJ660" s="263"/>
      <c r="ADK660" s="263"/>
      <c r="ADL660" s="263"/>
      <c r="ADM660" s="263"/>
      <c r="ADN660" s="263"/>
      <c r="ADO660" s="263"/>
      <c r="ADP660" s="263"/>
      <c r="ADQ660" s="263"/>
      <c r="ADR660" s="263"/>
      <c r="ADS660" s="263"/>
      <c r="ADT660" s="263"/>
      <c r="ADU660" s="263"/>
      <c r="ADV660" s="263"/>
      <c r="ADW660" s="263"/>
      <c r="ADX660" s="263"/>
      <c r="ADY660" s="263"/>
      <c r="ADZ660" s="263"/>
      <c r="AEA660" s="263"/>
      <c r="AEB660" s="263"/>
      <c r="AEC660" s="263"/>
      <c r="AED660" s="263"/>
      <c r="AEE660" s="263"/>
      <c r="AEF660" s="263"/>
      <c r="AEG660" s="263"/>
      <c r="AEH660" s="263"/>
      <c r="AEI660" s="263"/>
      <c r="AEJ660" s="263"/>
      <c r="AEK660" s="263"/>
      <c r="AEL660" s="263"/>
      <c r="AEM660" s="263"/>
      <c r="AEN660" s="263"/>
      <c r="AEO660" s="263"/>
      <c r="AEP660" s="263"/>
      <c r="AEQ660" s="263"/>
      <c r="AER660" s="263"/>
      <c r="AES660" s="263"/>
      <c r="AET660" s="263"/>
      <c r="AEU660" s="263"/>
      <c r="AEV660" s="263"/>
      <c r="AEW660" s="263"/>
      <c r="AEX660" s="263"/>
      <c r="AEY660" s="263"/>
      <c r="AEZ660" s="263"/>
      <c r="AFA660" s="263"/>
      <c r="AFB660" s="263"/>
      <c r="AFC660" s="263"/>
      <c r="AFD660" s="263"/>
      <c r="AFE660" s="263"/>
      <c r="AFF660" s="263"/>
      <c r="AFG660" s="263"/>
      <c r="AFH660" s="263"/>
      <c r="AFI660" s="263"/>
      <c r="AFJ660" s="263"/>
      <c r="AFK660" s="263"/>
      <c r="AFL660" s="263"/>
      <c r="AFM660" s="263"/>
      <c r="AFN660" s="263"/>
      <c r="AFO660" s="263"/>
      <c r="AFP660" s="263"/>
      <c r="AFQ660" s="263"/>
      <c r="AFR660" s="263"/>
      <c r="AFS660" s="263"/>
      <c r="AFT660" s="263"/>
      <c r="AFU660" s="263"/>
      <c r="AFV660" s="263"/>
      <c r="AFW660" s="263"/>
      <c r="AFX660" s="263"/>
      <c r="AFY660" s="263"/>
      <c r="AFZ660" s="263"/>
      <c r="AGA660" s="263"/>
      <c r="AGB660" s="263"/>
      <c r="AGC660" s="263"/>
      <c r="AGD660" s="263"/>
      <c r="AGE660" s="263"/>
      <c r="AGF660" s="263"/>
      <c r="AGG660" s="263"/>
      <c r="AGH660" s="263"/>
      <c r="AGI660" s="263"/>
      <c r="AGJ660" s="263"/>
      <c r="AGK660" s="263"/>
      <c r="AGL660" s="263"/>
      <c r="AGM660" s="263"/>
      <c r="AGN660" s="263"/>
      <c r="AGO660" s="263"/>
      <c r="AGP660" s="263"/>
      <c r="AGQ660" s="263"/>
      <c r="AGR660" s="263"/>
      <c r="AGS660" s="263"/>
      <c r="AGT660" s="263"/>
      <c r="AGU660" s="263"/>
      <c r="AGV660" s="263"/>
      <c r="AGW660" s="263"/>
      <c r="AGX660" s="263"/>
      <c r="AGY660" s="263"/>
      <c r="AGZ660" s="263"/>
      <c r="AHA660" s="263"/>
      <c r="AHB660" s="263"/>
      <c r="AHC660" s="263"/>
      <c r="AHD660" s="263"/>
      <c r="AHE660" s="263"/>
      <c r="AHF660" s="263"/>
      <c r="AHG660" s="263"/>
      <c r="AHH660" s="263"/>
      <c r="AHI660" s="263"/>
      <c r="AHJ660" s="263"/>
      <c r="AHK660" s="263"/>
      <c r="AHL660" s="263"/>
      <c r="AHM660" s="263"/>
      <c r="AHN660" s="263"/>
      <c r="AHO660" s="263"/>
      <c r="AHP660" s="263"/>
      <c r="AHQ660" s="263"/>
      <c r="AHR660" s="263"/>
      <c r="AHS660" s="263"/>
      <c r="AHT660" s="263"/>
      <c r="AHU660" s="263"/>
      <c r="AHV660" s="263"/>
      <c r="AHW660" s="263"/>
      <c r="AHX660" s="263"/>
      <c r="AHY660" s="263"/>
      <c r="AHZ660" s="263"/>
      <c r="AIA660" s="263"/>
      <c r="AIB660" s="263"/>
      <c r="AIC660" s="263"/>
      <c r="AID660" s="263"/>
      <c r="AIE660" s="263"/>
      <c r="AIF660" s="263"/>
      <c r="AIG660" s="263"/>
      <c r="AIH660" s="263"/>
      <c r="AII660" s="263"/>
      <c r="AIJ660" s="263"/>
      <c r="AIK660" s="263"/>
      <c r="AIL660" s="263"/>
      <c r="AIM660" s="263"/>
      <c r="AIN660" s="263"/>
      <c r="AIO660" s="263"/>
      <c r="AIP660" s="263"/>
      <c r="AIQ660" s="263"/>
      <c r="AIR660" s="263"/>
      <c r="AIS660" s="263"/>
      <c r="AIT660" s="263"/>
      <c r="AIU660" s="263"/>
      <c r="AIV660" s="263"/>
      <c r="AIW660" s="263"/>
      <c r="AIX660" s="263"/>
      <c r="AIY660" s="263"/>
      <c r="AIZ660" s="263"/>
      <c r="AJA660" s="263"/>
      <c r="AJB660" s="263"/>
      <c r="AJC660" s="263"/>
      <c r="AJD660" s="263"/>
      <c r="AJE660" s="263"/>
      <c r="AJF660" s="263"/>
      <c r="AJG660" s="263"/>
      <c r="AJH660" s="263"/>
      <c r="AJI660" s="263"/>
      <c r="AJJ660" s="263"/>
      <c r="AJK660" s="263"/>
      <c r="AJL660" s="263"/>
      <c r="AJM660" s="263"/>
      <c r="AJN660" s="263"/>
      <c r="AJO660" s="263"/>
      <c r="AJP660" s="263"/>
      <c r="AJQ660" s="263"/>
      <c r="AJR660" s="263"/>
      <c r="AJS660" s="263"/>
      <c r="AJT660" s="263"/>
      <c r="AJU660" s="263"/>
      <c r="AJV660" s="263"/>
      <c r="AJW660" s="263"/>
      <c r="AJX660" s="263"/>
      <c r="AJY660" s="263"/>
      <c r="AJZ660" s="263"/>
      <c r="AKA660" s="263"/>
      <c r="AKB660" s="263"/>
      <c r="AKC660" s="263"/>
      <c r="AKD660" s="263"/>
      <c r="AKE660" s="263"/>
      <c r="AKF660" s="263"/>
      <c r="AKG660" s="263"/>
      <c r="AKH660" s="263"/>
      <c r="AKI660" s="263"/>
      <c r="AKJ660" s="263"/>
      <c r="AKK660" s="263"/>
      <c r="AKL660" s="263"/>
      <c r="AKM660" s="263"/>
      <c r="AKN660" s="263"/>
      <c r="AKO660" s="263"/>
      <c r="AKP660" s="263"/>
      <c r="AKQ660" s="263"/>
      <c r="AKR660" s="263"/>
      <c r="AKS660" s="263"/>
      <c r="AKT660" s="263"/>
      <c r="AKU660" s="263"/>
      <c r="AKV660" s="263"/>
      <c r="AKW660" s="263"/>
      <c r="AKX660" s="263"/>
      <c r="AKY660" s="263"/>
      <c r="AKZ660" s="263"/>
      <c r="ALA660" s="263"/>
      <c r="ALB660" s="263"/>
      <c r="ALC660" s="263"/>
      <c r="ALD660" s="263"/>
      <c r="ALE660" s="263"/>
      <c r="ALF660" s="263"/>
      <c r="ALG660" s="263"/>
      <c r="ALH660" s="263"/>
      <c r="ALI660" s="263"/>
      <c r="ALJ660" s="263"/>
      <c r="ALK660" s="263"/>
      <c r="ALL660" s="263"/>
      <c r="ALM660" s="263"/>
      <c r="ALN660" s="263"/>
      <c r="ALO660" s="263"/>
      <c r="ALP660" s="263"/>
      <c r="ALQ660" s="263"/>
      <c r="ALR660" s="263"/>
      <c r="ALS660" s="263"/>
      <c r="ALT660" s="263"/>
      <c r="ALU660" s="263"/>
      <c r="ALV660" s="263"/>
      <c r="ALW660" s="263"/>
      <c r="ALX660" s="263"/>
      <c r="ALY660" s="263"/>
      <c r="ALZ660" s="263"/>
      <c r="AMA660" s="263"/>
      <c r="AMB660" s="263"/>
      <c r="AMC660" s="263"/>
      <c r="AMD660" s="263"/>
      <c r="AME660" s="263"/>
      <c r="AMF660" s="263"/>
      <c r="AMG660" s="263"/>
      <c r="AMH660" s="263"/>
      <c r="AMI660" s="263"/>
      <c r="AMJ660" s="263"/>
      <c r="AMK660" s="263"/>
      <c r="AML660" s="263"/>
      <c r="AMM660" s="263"/>
      <c r="AMN660" s="263"/>
      <c r="AMO660" s="263"/>
      <c r="AMP660" s="263"/>
      <c r="AMQ660" s="263"/>
      <c r="AMR660" s="263"/>
      <c r="AMS660" s="263"/>
      <c r="AMT660" s="263"/>
      <c r="AMU660" s="263"/>
      <c r="AMV660" s="263"/>
      <c r="AMW660" s="263"/>
      <c r="AMX660" s="263"/>
      <c r="AMY660" s="263"/>
      <c r="AMZ660" s="263"/>
      <c r="ANA660" s="263"/>
      <c r="ANB660" s="263"/>
      <c r="ANC660" s="263"/>
      <c r="AND660" s="263"/>
      <c r="ANE660" s="263"/>
      <c r="ANF660" s="263"/>
      <c r="ANG660" s="263"/>
      <c r="ANH660" s="263"/>
      <c r="ANI660" s="263"/>
      <c r="ANJ660" s="263"/>
      <c r="ANK660" s="263"/>
      <c r="ANL660" s="263"/>
      <c r="ANM660" s="263"/>
      <c r="ANN660" s="263"/>
      <c r="ANO660" s="263"/>
      <c r="ANP660" s="263"/>
      <c r="ANQ660" s="263"/>
      <c r="ANR660" s="263"/>
      <c r="ANS660" s="263"/>
      <c r="ANT660" s="263"/>
      <c r="ANU660" s="263"/>
      <c r="ANV660" s="263"/>
      <c r="ANW660" s="263"/>
      <c r="ANX660" s="263"/>
      <c r="ANY660" s="263"/>
      <c r="ANZ660" s="263"/>
      <c r="AOA660" s="263"/>
      <c r="AOB660" s="263"/>
      <c r="AOC660" s="263"/>
      <c r="AOD660" s="263"/>
      <c r="AOE660" s="263"/>
      <c r="AOF660" s="263"/>
      <c r="AOG660" s="263"/>
      <c r="AOH660" s="263"/>
      <c r="AOI660" s="263"/>
      <c r="AOJ660" s="263"/>
      <c r="AOK660" s="263"/>
      <c r="AOL660" s="263"/>
      <c r="AOM660" s="263"/>
      <c r="AON660" s="263"/>
      <c r="AOO660" s="263"/>
      <c r="AOP660" s="263"/>
      <c r="AOQ660" s="263"/>
      <c r="AOR660" s="263"/>
      <c r="AOS660" s="263"/>
      <c r="AOT660" s="263"/>
      <c r="AOU660" s="263"/>
    </row>
    <row r="661" spans="1:1087" s="264" customFormat="1">
      <c r="A661" s="332"/>
      <c r="B661" s="328"/>
      <c r="C661" s="292"/>
      <c r="D661" s="292"/>
      <c r="E661" s="292"/>
      <c r="F661" s="333"/>
      <c r="G661" s="334"/>
      <c r="H661" s="334"/>
      <c r="I661" s="335"/>
      <c r="J661" s="292"/>
      <c r="K661" s="336"/>
      <c r="L661" s="292"/>
      <c r="N661" s="263"/>
      <c r="O661" s="263"/>
      <c r="P661" s="263"/>
      <c r="Q661" s="263"/>
      <c r="R661" s="263"/>
      <c r="S661" s="263"/>
      <c r="T661" s="263"/>
      <c r="U661" s="263"/>
      <c r="V661" s="263"/>
      <c r="W661" s="263"/>
      <c r="X661" s="263"/>
      <c r="Y661" s="263"/>
      <c r="Z661" s="263"/>
      <c r="AA661" s="263"/>
      <c r="AB661" s="263"/>
      <c r="AC661" s="263"/>
      <c r="AD661" s="263"/>
      <c r="AE661" s="263"/>
      <c r="AF661" s="263"/>
      <c r="AG661" s="263"/>
      <c r="AH661" s="263"/>
      <c r="AI661" s="263"/>
      <c r="AJ661" s="263"/>
      <c r="AK661" s="263"/>
      <c r="AL661" s="263"/>
      <c r="AM661" s="263"/>
      <c r="AN661" s="263"/>
      <c r="AO661" s="263"/>
      <c r="AP661" s="263"/>
      <c r="AQ661" s="263"/>
      <c r="AR661" s="263"/>
      <c r="AS661" s="263"/>
      <c r="AT661" s="263"/>
      <c r="AU661" s="263"/>
      <c r="AV661" s="263"/>
      <c r="AW661" s="263"/>
      <c r="AX661" s="263"/>
      <c r="AY661" s="263"/>
      <c r="AZ661" s="263"/>
      <c r="BA661" s="263"/>
      <c r="BB661" s="263"/>
      <c r="BC661" s="263"/>
      <c r="BD661" s="263"/>
      <c r="BE661" s="263"/>
      <c r="BF661" s="263"/>
      <c r="BG661" s="263"/>
      <c r="BH661" s="263"/>
      <c r="BI661" s="263"/>
      <c r="BJ661" s="263"/>
      <c r="BK661" s="263"/>
      <c r="BL661" s="263"/>
      <c r="BM661" s="263"/>
      <c r="BN661" s="263"/>
      <c r="BO661" s="263"/>
      <c r="BP661" s="263"/>
      <c r="BQ661" s="263"/>
      <c r="BR661" s="263"/>
      <c r="BS661" s="263"/>
      <c r="BT661" s="263"/>
      <c r="BU661" s="263"/>
      <c r="BV661" s="263"/>
      <c r="BW661" s="263"/>
      <c r="BX661" s="263"/>
      <c r="BY661" s="263"/>
      <c r="BZ661" s="263"/>
      <c r="CA661" s="263"/>
      <c r="CB661" s="263"/>
      <c r="CC661" s="263"/>
      <c r="CD661" s="263"/>
      <c r="CE661" s="263"/>
      <c r="CF661" s="263"/>
      <c r="CG661" s="263"/>
      <c r="CH661" s="263"/>
      <c r="CI661" s="263"/>
      <c r="CJ661" s="263"/>
      <c r="CK661" s="263"/>
      <c r="CL661" s="263"/>
      <c r="CM661" s="263"/>
      <c r="CN661" s="263"/>
      <c r="CO661" s="263"/>
      <c r="CP661" s="263"/>
      <c r="CQ661" s="263"/>
      <c r="CR661" s="263"/>
      <c r="CS661" s="263"/>
      <c r="CT661" s="263"/>
      <c r="CU661" s="263"/>
      <c r="CV661" s="263"/>
      <c r="CW661" s="263"/>
      <c r="CX661" s="263"/>
      <c r="CY661" s="263"/>
      <c r="CZ661" s="263"/>
      <c r="DA661" s="263"/>
      <c r="DB661" s="263"/>
      <c r="DC661" s="263"/>
      <c r="DD661" s="263"/>
      <c r="DE661" s="263"/>
      <c r="DF661" s="263"/>
      <c r="DG661" s="263"/>
      <c r="DH661" s="263"/>
      <c r="DI661" s="263"/>
      <c r="DJ661" s="263"/>
      <c r="DK661" s="263"/>
      <c r="DL661" s="263"/>
      <c r="DM661" s="263"/>
      <c r="DN661" s="263"/>
      <c r="DO661" s="263"/>
      <c r="DP661" s="263"/>
      <c r="DQ661" s="263"/>
      <c r="DR661" s="263"/>
      <c r="DS661" s="263"/>
      <c r="DT661" s="263"/>
      <c r="DU661" s="263"/>
      <c r="DV661" s="263"/>
      <c r="DW661" s="263"/>
      <c r="DX661" s="263"/>
      <c r="DY661" s="263"/>
      <c r="DZ661" s="263"/>
      <c r="EA661" s="263"/>
      <c r="EB661" s="263"/>
      <c r="EC661" s="263"/>
      <c r="ED661" s="263"/>
      <c r="EE661" s="263"/>
      <c r="EF661" s="263"/>
      <c r="EG661" s="263"/>
      <c r="EH661" s="263"/>
      <c r="EI661" s="263"/>
      <c r="EJ661" s="263"/>
      <c r="EK661" s="263"/>
      <c r="EL661" s="263"/>
      <c r="EM661" s="263"/>
      <c r="EN661" s="263"/>
      <c r="EO661" s="263"/>
      <c r="EP661" s="263"/>
      <c r="EQ661" s="263"/>
      <c r="ER661" s="263"/>
      <c r="ES661" s="263"/>
      <c r="ET661" s="263"/>
      <c r="EU661" s="263"/>
      <c r="EV661" s="263"/>
      <c r="EW661" s="263"/>
      <c r="EX661" s="263"/>
      <c r="EY661" s="263"/>
      <c r="EZ661" s="263"/>
      <c r="FA661" s="263"/>
      <c r="FB661" s="263"/>
      <c r="FC661" s="263"/>
      <c r="FD661" s="263"/>
      <c r="FE661" s="263"/>
      <c r="FF661" s="263"/>
      <c r="FG661" s="263"/>
      <c r="FH661" s="263"/>
      <c r="FI661" s="263"/>
      <c r="FJ661" s="263"/>
      <c r="FK661" s="263"/>
      <c r="FL661" s="263"/>
      <c r="FM661" s="263"/>
      <c r="FN661" s="263"/>
      <c r="FO661" s="263"/>
      <c r="FP661" s="263"/>
      <c r="FQ661" s="263"/>
      <c r="FR661" s="263"/>
      <c r="FS661" s="263"/>
      <c r="FT661" s="263"/>
      <c r="FU661" s="263"/>
      <c r="FV661" s="263"/>
      <c r="FW661" s="263"/>
      <c r="FX661" s="263"/>
      <c r="FY661" s="263"/>
      <c r="FZ661" s="263"/>
      <c r="GA661" s="263"/>
      <c r="GB661" s="263"/>
      <c r="GC661" s="263"/>
      <c r="GD661" s="263"/>
      <c r="GE661" s="263"/>
      <c r="GF661" s="263"/>
      <c r="GG661" s="263"/>
      <c r="GH661" s="263"/>
      <c r="GI661" s="263"/>
      <c r="GJ661" s="263"/>
      <c r="GK661" s="263"/>
      <c r="GL661" s="263"/>
      <c r="GM661" s="263"/>
      <c r="GN661" s="263"/>
      <c r="GO661" s="263"/>
      <c r="GP661" s="263"/>
      <c r="GQ661" s="263"/>
      <c r="GR661" s="263"/>
      <c r="GS661" s="263"/>
      <c r="GT661" s="263"/>
      <c r="GU661" s="263"/>
      <c r="GV661" s="263"/>
      <c r="GW661" s="263"/>
      <c r="GX661" s="263"/>
      <c r="GY661" s="263"/>
      <c r="GZ661" s="263"/>
      <c r="HA661" s="263"/>
      <c r="HB661" s="263"/>
      <c r="HC661" s="263"/>
      <c r="HD661" s="263"/>
      <c r="HE661" s="263"/>
      <c r="HF661" s="263"/>
      <c r="HG661" s="263"/>
      <c r="HH661" s="263"/>
      <c r="HI661" s="263"/>
      <c r="HJ661" s="263"/>
      <c r="HK661" s="263"/>
      <c r="HL661" s="263"/>
      <c r="HM661" s="263"/>
      <c r="HN661" s="263"/>
      <c r="HO661" s="263"/>
      <c r="HP661" s="263"/>
      <c r="HQ661" s="263"/>
      <c r="HR661" s="263"/>
      <c r="HS661" s="263"/>
      <c r="HT661" s="263"/>
      <c r="HU661" s="263"/>
      <c r="HV661" s="263"/>
      <c r="HW661" s="263"/>
      <c r="HX661" s="263"/>
      <c r="HY661" s="263"/>
      <c r="HZ661" s="263"/>
      <c r="IA661" s="263"/>
      <c r="IB661" s="263"/>
      <c r="IC661" s="263"/>
      <c r="ID661" s="263"/>
      <c r="IE661" s="263"/>
      <c r="IF661" s="263"/>
      <c r="IG661" s="263"/>
      <c r="IH661" s="263"/>
      <c r="II661" s="263"/>
      <c r="IJ661" s="263"/>
      <c r="IK661" s="263"/>
      <c r="IL661" s="263"/>
      <c r="IM661" s="263"/>
      <c r="IN661" s="263"/>
      <c r="IO661" s="263"/>
      <c r="IP661" s="263"/>
      <c r="IQ661" s="263"/>
      <c r="IR661" s="263"/>
      <c r="IS661" s="263"/>
      <c r="IT661" s="263"/>
      <c r="IU661" s="263"/>
      <c r="IV661" s="263"/>
      <c r="IW661" s="263"/>
      <c r="IX661" s="263"/>
      <c r="IY661" s="263"/>
      <c r="IZ661" s="263"/>
      <c r="JA661" s="263"/>
      <c r="JB661" s="263"/>
      <c r="JC661" s="263"/>
      <c r="JD661" s="263"/>
      <c r="JE661" s="263"/>
      <c r="JF661" s="263"/>
      <c r="JG661" s="263"/>
      <c r="JH661" s="263"/>
      <c r="JI661" s="263"/>
      <c r="JJ661" s="263"/>
      <c r="JK661" s="263"/>
      <c r="JL661" s="263"/>
      <c r="JM661" s="263"/>
      <c r="JN661" s="263"/>
      <c r="JO661" s="263"/>
      <c r="JP661" s="263"/>
      <c r="JQ661" s="263"/>
      <c r="JR661" s="263"/>
      <c r="JS661" s="263"/>
      <c r="JT661" s="263"/>
      <c r="JU661" s="263"/>
      <c r="JV661" s="263"/>
      <c r="JW661" s="263"/>
      <c r="JX661" s="263"/>
      <c r="JY661" s="263"/>
      <c r="JZ661" s="263"/>
      <c r="KA661" s="263"/>
      <c r="KB661" s="263"/>
      <c r="KC661" s="263"/>
      <c r="KD661" s="263"/>
      <c r="KE661" s="263"/>
      <c r="KF661" s="263"/>
      <c r="KG661" s="263"/>
      <c r="KH661" s="263"/>
      <c r="KI661" s="263"/>
      <c r="KJ661" s="263"/>
      <c r="KK661" s="263"/>
      <c r="KL661" s="263"/>
      <c r="KM661" s="263"/>
      <c r="KN661" s="263"/>
      <c r="KO661" s="263"/>
      <c r="KP661" s="263"/>
      <c r="KQ661" s="263"/>
      <c r="KR661" s="263"/>
      <c r="KS661" s="263"/>
      <c r="KT661" s="263"/>
      <c r="KU661" s="263"/>
      <c r="KV661" s="263"/>
      <c r="KW661" s="263"/>
      <c r="KX661" s="263"/>
      <c r="KY661" s="263"/>
      <c r="KZ661" s="263"/>
      <c r="LA661" s="263"/>
      <c r="LB661" s="263"/>
      <c r="LC661" s="263"/>
      <c r="LD661" s="263"/>
      <c r="LE661" s="263"/>
      <c r="LF661" s="263"/>
      <c r="LG661" s="263"/>
      <c r="LH661" s="263"/>
      <c r="LI661" s="263"/>
      <c r="LJ661" s="263"/>
      <c r="LK661" s="263"/>
      <c r="LL661" s="263"/>
      <c r="LM661" s="263"/>
      <c r="LN661" s="263"/>
      <c r="LO661" s="263"/>
      <c r="LP661" s="263"/>
      <c r="LQ661" s="263"/>
      <c r="LR661" s="263"/>
      <c r="LS661" s="263"/>
      <c r="LT661" s="263"/>
      <c r="LU661" s="263"/>
      <c r="LV661" s="263"/>
      <c r="LW661" s="263"/>
      <c r="LX661" s="263"/>
      <c r="LY661" s="263"/>
      <c r="LZ661" s="263"/>
      <c r="MA661" s="263"/>
      <c r="MB661" s="263"/>
      <c r="MC661" s="263"/>
      <c r="MD661" s="263"/>
      <c r="ME661" s="263"/>
      <c r="MF661" s="263"/>
      <c r="MG661" s="263"/>
      <c r="MH661" s="263"/>
      <c r="MI661" s="263"/>
      <c r="MJ661" s="263"/>
      <c r="MK661" s="263"/>
      <c r="ML661" s="263"/>
      <c r="MM661" s="263"/>
      <c r="MN661" s="263"/>
      <c r="MO661" s="263"/>
      <c r="MP661" s="263"/>
      <c r="MQ661" s="263"/>
      <c r="MR661" s="263"/>
      <c r="MS661" s="263"/>
      <c r="MT661" s="263"/>
      <c r="MU661" s="263"/>
      <c r="MV661" s="263"/>
      <c r="MW661" s="263"/>
      <c r="MX661" s="263"/>
      <c r="MY661" s="263"/>
      <c r="MZ661" s="263"/>
      <c r="NA661" s="263"/>
      <c r="NB661" s="263"/>
      <c r="NC661" s="263"/>
      <c r="ND661" s="263"/>
      <c r="NE661" s="263"/>
      <c r="NF661" s="263"/>
      <c r="NG661" s="263"/>
      <c r="NH661" s="263"/>
      <c r="NI661" s="263"/>
      <c r="NJ661" s="263"/>
      <c r="NK661" s="263"/>
      <c r="NL661" s="263"/>
      <c r="NM661" s="263"/>
      <c r="NN661" s="263"/>
      <c r="NO661" s="263"/>
      <c r="NP661" s="263"/>
      <c r="NQ661" s="263"/>
      <c r="NR661" s="263"/>
      <c r="NS661" s="263"/>
      <c r="NT661" s="263"/>
      <c r="NU661" s="263"/>
      <c r="NV661" s="263"/>
      <c r="NW661" s="263"/>
      <c r="NX661" s="263"/>
      <c r="NY661" s="263"/>
      <c r="NZ661" s="263"/>
      <c r="OA661" s="263"/>
      <c r="OB661" s="263"/>
      <c r="OC661" s="263"/>
      <c r="OD661" s="263"/>
      <c r="OE661" s="263"/>
      <c r="OF661" s="263"/>
      <c r="OG661" s="263"/>
      <c r="OH661" s="263"/>
      <c r="OI661" s="263"/>
      <c r="OJ661" s="263"/>
      <c r="OK661" s="263"/>
      <c r="OL661" s="263"/>
      <c r="OM661" s="263"/>
      <c r="ON661" s="263"/>
      <c r="OO661" s="263"/>
      <c r="OP661" s="263"/>
      <c r="OQ661" s="263"/>
      <c r="OR661" s="263"/>
      <c r="OS661" s="263"/>
      <c r="OT661" s="263"/>
      <c r="OU661" s="263"/>
      <c r="OV661" s="263"/>
      <c r="OW661" s="263"/>
      <c r="OX661" s="263"/>
      <c r="OY661" s="263"/>
      <c r="OZ661" s="263"/>
      <c r="PA661" s="263"/>
      <c r="PB661" s="263"/>
      <c r="PC661" s="263"/>
      <c r="PD661" s="263"/>
      <c r="PE661" s="263"/>
      <c r="PF661" s="263"/>
      <c r="PG661" s="263"/>
      <c r="PH661" s="263"/>
      <c r="PI661" s="263"/>
      <c r="PJ661" s="263"/>
      <c r="PK661" s="263"/>
      <c r="PL661" s="263"/>
      <c r="PM661" s="263"/>
      <c r="PN661" s="263"/>
      <c r="PO661" s="263"/>
      <c r="PP661" s="263"/>
      <c r="PQ661" s="263"/>
      <c r="PR661" s="263"/>
      <c r="PS661" s="263"/>
      <c r="PT661" s="263"/>
      <c r="PU661" s="263"/>
      <c r="PV661" s="263"/>
      <c r="PW661" s="263"/>
      <c r="PX661" s="263"/>
      <c r="PY661" s="263"/>
      <c r="PZ661" s="263"/>
      <c r="QA661" s="263"/>
      <c r="QB661" s="263"/>
      <c r="QC661" s="263"/>
      <c r="QD661" s="263"/>
      <c r="QE661" s="263"/>
      <c r="QF661" s="263"/>
      <c r="QG661" s="263"/>
      <c r="QH661" s="263"/>
      <c r="QI661" s="263"/>
      <c r="QJ661" s="263"/>
      <c r="QK661" s="263"/>
      <c r="QL661" s="263"/>
      <c r="QM661" s="263"/>
      <c r="QN661" s="263"/>
      <c r="QO661" s="263"/>
      <c r="QP661" s="263"/>
      <c r="QQ661" s="263"/>
      <c r="QR661" s="263"/>
      <c r="QS661" s="263"/>
      <c r="QT661" s="263"/>
      <c r="QU661" s="263"/>
      <c r="QV661" s="263"/>
      <c r="QW661" s="263"/>
      <c r="QX661" s="263"/>
      <c r="QY661" s="263"/>
      <c r="QZ661" s="263"/>
      <c r="RA661" s="263"/>
      <c r="RB661" s="263"/>
      <c r="RC661" s="263"/>
      <c r="RD661" s="263"/>
      <c r="RE661" s="263"/>
      <c r="RF661" s="263"/>
      <c r="RG661" s="263"/>
      <c r="RH661" s="263"/>
      <c r="RI661" s="263"/>
      <c r="RJ661" s="263"/>
      <c r="RK661" s="263"/>
      <c r="RL661" s="263"/>
      <c r="RM661" s="263"/>
      <c r="RN661" s="263"/>
      <c r="RO661" s="263"/>
      <c r="RP661" s="263"/>
      <c r="RQ661" s="263"/>
      <c r="RR661" s="263"/>
      <c r="RS661" s="263"/>
      <c r="RT661" s="263"/>
      <c r="RU661" s="263"/>
      <c r="RV661" s="263"/>
      <c r="RW661" s="263"/>
      <c r="RX661" s="263"/>
      <c r="RY661" s="263"/>
      <c r="RZ661" s="263"/>
      <c r="SA661" s="263"/>
      <c r="SB661" s="263"/>
      <c r="SC661" s="263"/>
      <c r="SD661" s="263"/>
      <c r="SE661" s="263"/>
      <c r="SF661" s="263"/>
      <c r="SG661" s="263"/>
      <c r="SH661" s="263"/>
      <c r="SI661" s="263"/>
      <c r="SJ661" s="263"/>
      <c r="SK661" s="263"/>
      <c r="SL661" s="263"/>
      <c r="SM661" s="263"/>
      <c r="SN661" s="263"/>
      <c r="SO661" s="263"/>
      <c r="SP661" s="263"/>
      <c r="SQ661" s="263"/>
      <c r="SR661" s="263"/>
      <c r="SS661" s="263"/>
      <c r="ST661" s="263"/>
      <c r="SU661" s="263"/>
      <c r="SV661" s="263"/>
      <c r="SW661" s="263"/>
      <c r="SX661" s="263"/>
      <c r="SY661" s="263"/>
      <c r="SZ661" s="263"/>
      <c r="TA661" s="263"/>
      <c r="TB661" s="263"/>
      <c r="TC661" s="263"/>
      <c r="TD661" s="263"/>
      <c r="TE661" s="263"/>
      <c r="TF661" s="263"/>
      <c r="TG661" s="263"/>
      <c r="TH661" s="263"/>
      <c r="TI661" s="263"/>
      <c r="TJ661" s="263"/>
      <c r="TK661" s="263"/>
      <c r="TL661" s="263"/>
      <c r="TM661" s="263"/>
      <c r="TN661" s="263"/>
      <c r="TO661" s="263"/>
      <c r="TP661" s="263"/>
      <c r="TQ661" s="263"/>
      <c r="TR661" s="263"/>
      <c r="TS661" s="263"/>
      <c r="TT661" s="263"/>
      <c r="TU661" s="263"/>
      <c r="TV661" s="263"/>
      <c r="TW661" s="263"/>
      <c r="TX661" s="263"/>
      <c r="TY661" s="263"/>
      <c r="TZ661" s="263"/>
      <c r="UA661" s="263"/>
      <c r="UB661" s="263"/>
      <c r="UC661" s="263"/>
      <c r="UD661" s="263"/>
      <c r="UE661" s="263"/>
      <c r="UF661" s="263"/>
      <c r="UG661" s="263"/>
      <c r="UH661" s="263"/>
      <c r="UI661" s="263"/>
      <c r="UJ661" s="263"/>
      <c r="UK661" s="263"/>
      <c r="UL661" s="263"/>
      <c r="UM661" s="263"/>
      <c r="UN661" s="263"/>
      <c r="UO661" s="263"/>
      <c r="UP661" s="263"/>
      <c r="UQ661" s="263"/>
      <c r="UR661" s="263"/>
      <c r="US661" s="263"/>
      <c r="UT661" s="263"/>
      <c r="UU661" s="263"/>
      <c r="UV661" s="263"/>
      <c r="UW661" s="263"/>
      <c r="UX661" s="263"/>
      <c r="UY661" s="263"/>
      <c r="UZ661" s="263"/>
      <c r="VA661" s="263"/>
      <c r="VB661" s="263"/>
      <c r="VC661" s="263"/>
      <c r="VD661" s="263"/>
      <c r="VE661" s="263"/>
      <c r="VF661" s="263"/>
      <c r="VG661" s="263"/>
      <c r="VH661" s="263"/>
      <c r="VI661" s="263"/>
      <c r="VJ661" s="263"/>
      <c r="VK661" s="263"/>
      <c r="VL661" s="263"/>
      <c r="VM661" s="263"/>
      <c r="VN661" s="263"/>
      <c r="VO661" s="263"/>
      <c r="VP661" s="263"/>
      <c r="VQ661" s="263"/>
      <c r="VR661" s="263"/>
      <c r="VS661" s="263"/>
      <c r="VT661" s="263"/>
      <c r="VU661" s="263"/>
      <c r="VV661" s="263"/>
      <c r="VW661" s="263"/>
      <c r="VX661" s="263"/>
      <c r="VY661" s="263"/>
      <c r="VZ661" s="263"/>
      <c r="WA661" s="263"/>
      <c r="WB661" s="263"/>
      <c r="WC661" s="263"/>
      <c r="WD661" s="263"/>
      <c r="WE661" s="263"/>
      <c r="WF661" s="263"/>
      <c r="WG661" s="263"/>
      <c r="WH661" s="263"/>
      <c r="WI661" s="263"/>
      <c r="WJ661" s="263"/>
      <c r="WK661" s="263"/>
      <c r="WL661" s="263"/>
      <c r="WM661" s="263"/>
      <c r="WN661" s="263"/>
      <c r="WO661" s="263"/>
      <c r="WP661" s="263"/>
      <c r="WQ661" s="263"/>
      <c r="WR661" s="263"/>
      <c r="WS661" s="263"/>
      <c r="WT661" s="263"/>
      <c r="WU661" s="263"/>
      <c r="WV661" s="263"/>
      <c r="WW661" s="263"/>
      <c r="WX661" s="263"/>
      <c r="WY661" s="263"/>
      <c r="WZ661" s="263"/>
      <c r="XA661" s="263"/>
      <c r="XB661" s="263"/>
      <c r="XC661" s="263"/>
      <c r="XD661" s="263"/>
      <c r="XE661" s="263"/>
      <c r="XF661" s="263"/>
      <c r="XG661" s="263"/>
      <c r="XH661" s="263"/>
      <c r="XI661" s="263"/>
      <c r="XJ661" s="263"/>
      <c r="XK661" s="263"/>
      <c r="XL661" s="263"/>
      <c r="XM661" s="263"/>
      <c r="XN661" s="263"/>
      <c r="XO661" s="263"/>
      <c r="XP661" s="263"/>
      <c r="XQ661" s="263"/>
      <c r="XR661" s="263"/>
      <c r="XS661" s="263"/>
      <c r="XT661" s="263"/>
      <c r="XU661" s="263"/>
      <c r="XV661" s="263"/>
      <c r="XW661" s="263"/>
      <c r="XX661" s="263"/>
      <c r="XY661" s="263"/>
      <c r="XZ661" s="263"/>
      <c r="YA661" s="263"/>
      <c r="YB661" s="263"/>
      <c r="YC661" s="263"/>
      <c r="YD661" s="263"/>
      <c r="YE661" s="263"/>
      <c r="YF661" s="263"/>
      <c r="YG661" s="263"/>
      <c r="YH661" s="263"/>
      <c r="YI661" s="263"/>
      <c r="YJ661" s="263"/>
      <c r="YK661" s="263"/>
      <c r="YL661" s="263"/>
      <c r="YM661" s="263"/>
      <c r="YN661" s="263"/>
      <c r="YO661" s="263"/>
      <c r="YP661" s="263"/>
      <c r="YQ661" s="263"/>
      <c r="YR661" s="263"/>
      <c r="YS661" s="263"/>
      <c r="YT661" s="263"/>
      <c r="YU661" s="263"/>
      <c r="YV661" s="263"/>
      <c r="YW661" s="263"/>
      <c r="YX661" s="263"/>
      <c r="YY661" s="263"/>
      <c r="YZ661" s="263"/>
      <c r="ZA661" s="263"/>
      <c r="ZB661" s="263"/>
      <c r="ZC661" s="263"/>
      <c r="ZD661" s="263"/>
      <c r="ZE661" s="263"/>
      <c r="ZF661" s="263"/>
      <c r="ZG661" s="263"/>
      <c r="ZH661" s="263"/>
      <c r="ZI661" s="263"/>
      <c r="ZJ661" s="263"/>
      <c r="ZK661" s="263"/>
      <c r="ZL661" s="263"/>
      <c r="ZM661" s="263"/>
      <c r="ZN661" s="263"/>
      <c r="ZO661" s="263"/>
      <c r="ZP661" s="263"/>
      <c r="ZQ661" s="263"/>
      <c r="ZR661" s="263"/>
      <c r="ZS661" s="263"/>
      <c r="ZT661" s="263"/>
      <c r="ZU661" s="263"/>
      <c r="ZV661" s="263"/>
      <c r="ZW661" s="263"/>
      <c r="ZX661" s="263"/>
      <c r="ZY661" s="263"/>
      <c r="ZZ661" s="263"/>
      <c r="AAA661" s="263"/>
      <c r="AAB661" s="263"/>
      <c r="AAC661" s="263"/>
      <c r="AAD661" s="263"/>
      <c r="AAE661" s="263"/>
      <c r="AAF661" s="263"/>
      <c r="AAG661" s="263"/>
      <c r="AAH661" s="263"/>
      <c r="AAI661" s="263"/>
      <c r="AAJ661" s="263"/>
      <c r="AAK661" s="263"/>
      <c r="AAL661" s="263"/>
      <c r="AAM661" s="263"/>
      <c r="AAN661" s="263"/>
      <c r="AAO661" s="263"/>
      <c r="AAP661" s="263"/>
      <c r="AAQ661" s="263"/>
      <c r="AAR661" s="263"/>
      <c r="AAS661" s="263"/>
      <c r="AAT661" s="263"/>
      <c r="AAU661" s="263"/>
      <c r="AAV661" s="263"/>
      <c r="AAW661" s="263"/>
      <c r="AAX661" s="263"/>
      <c r="AAY661" s="263"/>
      <c r="AAZ661" s="263"/>
      <c r="ABA661" s="263"/>
      <c r="ABB661" s="263"/>
      <c r="ABC661" s="263"/>
      <c r="ABD661" s="263"/>
      <c r="ABE661" s="263"/>
      <c r="ABF661" s="263"/>
      <c r="ABG661" s="263"/>
      <c r="ABH661" s="263"/>
      <c r="ABI661" s="263"/>
      <c r="ABJ661" s="263"/>
      <c r="ABK661" s="263"/>
      <c r="ABL661" s="263"/>
      <c r="ABM661" s="263"/>
      <c r="ABN661" s="263"/>
      <c r="ABO661" s="263"/>
      <c r="ABP661" s="263"/>
      <c r="ABQ661" s="263"/>
      <c r="ABR661" s="263"/>
      <c r="ABS661" s="263"/>
      <c r="ABT661" s="263"/>
      <c r="ABU661" s="263"/>
      <c r="ABV661" s="263"/>
      <c r="ABW661" s="263"/>
      <c r="ABX661" s="263"/>
      <c r="ABY661" s="263"/>
      <c r="ABZ661" s="263"/>
      <c r="ACA661" s="263"/>
      <c r="ACB661" s="263"/>
      <c r="ACC661" s="263"/>
      <c r="ACD661" s="263"/>
      <c r="ACE661" s="263"/>
      <c r="ACF661" s="263"/>
      <c r="ACG661" s="263"/>
      <c r="ACH661" s="263"/>
      <c r="ACI661" s="263"/>
      <c r="ACJ661" s="263"/>
      <c r="ACK661" s="263"/>
      <c r="ACL661" s="263"/>
      <c r="ACM661" s="263"/>
      <c r="ACN661" s="263"/>
      <c r="ACO661" s="263"/>
      <c r="ACP661" s="263"/>
      <c r="ACQ661" s="263"/>
      <c r="ACR661" s="263"/>
      <c r="ACS661" s="263"/>
      <c r="ACT661" s="263"/>
      <c r="ACU661" s="263"/>
      <c r="ACV661" s="263"/>
      <c r="ACW661" s="263"/>
      <c r="ACX661" s="263"/>
      <c r="ACY661" s="263"/>
      <c r="ACZ661" s="263"/>
      <c r="ADA661" s="263"/>
      <c r="ADB661" s="263"/>
      <c r="ADC661" s="263"/>
      <c r="ADD661" s="263"/>
      <c r="ADE661" s="263"/>
      <c r="ADF661" s="263"/>
      <c r="ADG661" s="263"/>
      <c r="ADH661" s="263"/>
      <c r="ADI661" s="263"/>
      <c r="ADJ661" s="263"/>
      <c r="ADK661" s="263"/>
      <c r="ADL661" s="263"/>
      <c r="ADM661" s="263"/>
      <c r="ADN661" s="263"/>
      <c r="ADO661" s="263"/>
      <c r="ADP661" s="263"/>
      <c r="ADQ661" s="263"/>
      <c r="ADR661" s="263"/>
      <c r="ADS661" s="263"/>
      <c r="ADT661" s="263"/>
      <c r="ADU661" s="263"/>
      <c r="ADV661" s="263"/>
      <c r="ADW661" s="263"/>
      <c r="ADX661" s="263"/>
      <c r="ADY661" s="263"/>
      <c r="ADZ661" s="263"/>
      <c r="AEA661" s="263"/>
      <c r="AEB661" s="263"/>
      <c r="AEC661" s="263"/>
      <c r="AED661" s="263"/>
      <c r="AEE661" s="263"/>
      <c r="AEF661" s="263"/>
      <c r="AEG661" s="263"/>
      <c r="AEH661" s="263"/>
      <c r="AEI661" s="263"/>
      <c r="AEJ661" s="263"/>
      <c r="AEK661" s="263"/>
      <c r="AEL661" s="263"/>
      <c r="AEM661" s="263"/>
      <c r="AEN661" s="263"/>
      <c r="AEO661" s="263"/>
      <c r="AEP661" s="263"/>
      <c r="AEQ661" s="263"/>
      <c r="AER661" s="263"/>
      <c r="AES661" s="263"/>
      <c r="AET661" s="263"/>
      <c r="AEU661" s="263"/>
      <c r="AEV661" s="263"/>
      <c r="AEW661" s="263"/>
      <c r="AEX661" s="263"/>
      <c r="AEY661" s="263"/>
      <c r="AEZ661" s="263"/>
      <c r="AFA661" s="263"/>
      <c r="AFB661" s="263"/>
      <c r="AFC661" s="263"/>
      <c r="AFD661" s="263"/>
      <c r="AFE661" s="263"/>
      <c r="AFF661" s="263"/>
      <c r="AFG661" s="263"/>
      <c r="AFH661" s="263"/>
      <c r="AFI661" s="263"/>
      <c r="AFJ661" s="263"/>
      <c r="AFK661" s="263"/>
      <c r="AFL661" s="263"/>
      <c r="AFM661" s="263"/>
      <c r="AFN661" s="263"/>
      <c r="AFO661" s="263"/>
      <c r="AFP661" s="263"/>
      <c r="AFQ661" s="263"/>
      <c r="AFR661" s="263"/>
      <c r="AFS661" s="263"/>
      <c r="AFT661" s="263"/>
      <c r="AFU661" s="263"/>
      <c r="AFV661" s="263"/>
      <c r="AFW661" s="263"/>
      <c r="AFX661" s="263"/>
      <c r="AFY661" s="263"/>
      <c r="AFZ661" s="263"/>
      <c r="AGA661" s="263"/>
      <c r="AGB661" s="263"/>
      <c r="AGC661" s="263"/>
      <c r="AGD661" s="263"/>
      <c r="AGE661" s="263"/>
      <c r="AGF661" s="263"/>
      <c r="AGG661" s="263"/>
      <c r="AGH661" s="263"/>
      <c r="AGI661" s="263"/>
      <c r="AGJ661" s="263"/>
      <c r="AGK661" s="263"/>
      <c r="AGL661" s="263"/>
      <c r="AGM661" s="263"/>
      <c r="AGN661" s="263"/>
      <c r="AGO661" s="263"/>
      <c r="AGP661" s="263"/>
      <c r="AGQ661" s="263"/>
      <c r="AGR661" s="263"/>
      <c r="AGS661" s="263"/>
      <c r="AGT661" s="263"/>
      <c r="AGU661" s="263"/>
      <c r="AGV661" s="263"/>
      <c r="AGW661" s="263"/>
      <c r="AGX661" s="263"/>
      <c r="AGY661" s="263"/>
      <c r="AGZ661" s="263"/>
      <c r="AHA661" s="263"/>
      <c r="AHB661" s="263"/>
      <c r="AHC661" s="263"/>
      <c r="AHD661" s="263"/>
      <c r="AHE661" s="263"/>
      <c r="AHF661" s="263"/>
      <c r="AHG661" s="263"/>
      <c r="AHH661" s="263"/>
      <c r="AHI661" s="263"/>
      <c r="AHJ661" s="263"/>
      <c r="AHK661" s="263"/>
      <c r="AHL661" s="263"/>
      <c r="AHM661" s="263"/>
      <c r="AHN661" s="263"/>
      <c r="AHO661" s="263"/>
      <c r="AHP661" s="263"/>
      <c r="AHQ661" s="263"/>
      <c r="AHR661" s="263"/>
      <c r="AHS661" s="263"/>
      <c r="AHT661" s="263"/>
      <c r="AHU661" s="263"/>
      <c r="AHV661" s="263"/>
      <c r="AHW661" s="263"/>
      <c r="AHX661" s="263"/>
      <c r="AHY661" s="263"/>
      <c r="AHZ661" s="263"/>
      <c r="AIA661" s="263"/>
      <c r="AIB661" s="263"/>
      <c r="AIC661" s="263"/>
      <c r="AID661" s="263"/>
      <c r="AIE661" s="263"/>
      <c r="AIF661" s="263"/>
      <c r="AIG661" s="263"/>
      <c r="AIH661" s="263"/>
      <c r="AII661" s="263"/>
      <c r="AIJ661" s="263"/>
      <c r="AIK661" s="263"/>
      <c r="AIL661" s="263"/>
      <c r="AIM661" s="263"/>
      <c r="AIN661" s="263"/>
      <c r="AIO661" s="263"/>
      <c r="AIP661" s="263"/>
      <c r="AIQ661" s="263"/>
      <c r="AIR661" s="263"/>
      <c r="AIS661" s="263"/>
      <c r="AIT661" s="263"/>
      <c r="AIU661" s="263"/>
      <c r="AIV661" s="263"/>
      <c r="AIW661" s="263"/>
      <c r="AIX661" s="263"/>
      <c r="AIY661" s="263"/>
      <c r="AIZ661" s="263"/>
      <c r="AJA661" s="263"/>
      <c r="AJB661" s="263"/>
      <c r="AJC661" s="263"/>
      <c r="AJD661" s="263"/>
      <c r="AJE661" s="263"/>
      <c r="AJF661" s="263"/>
      <c r="AJG661" s="263"/>
      <c r="AJH661" s="263"/>
      <c r="AJI661" s="263"/>
      <c r="AJJ661" s="263"/>
      <c r="AJK661" s="263"/>
      <c r="AJL661" s="263"/>
      <c r="AJM661" s="263"/>
      <c r="AJN661" s="263"/>
      <c r="AJO661" s="263"/>
      <c r="AJP661" s="263"/>
      <c r="AJQ661" s="263"/>
      <c r="AJR661" s="263"/>
      <c r="AJS661" s="263"/>
      <c r="AJT661" s="263"/>
      <c r="AJU661" s="263"/>
      <c r="AJV661" s="263"/>
      <c r="AJW661" s="263"/>
      <c r="AJX661" s="263"/>
      <c r="AJY661" s="263"/>
      <c r="AJZ661" s="263"/>
      <c r="AKA661" s="263"/>
      <c r="AKB661" s="263"/>
      <c r="AKC661" s="263"/>
      <c r="AKD661" s="263"/>
      <c r="AKE661" s="263"/>
      <c r="AKF661" s="263"/>
      <c r="AKG661" s="263"/>
      <c r="AKH661" s="263"/>
      <c r="AKI661" s="263"/>
      <c r="AKJ661" s="263"/>
      <c r="AKK661" s="263"/>
      <c r="AKL661" s="263"/>
      <c r="AKM661" s="263"/>
      <c r="AKN661" s="263"/>
      <c r="AKO661" s="263"/>
      <c r="AKP661" s="263"/>
      <c r="AKQ661" s="263"/>
      <c r="AKR661" s="263"/>
      <c r="AKS661" s="263"/>
      <c r="AKT661" s="263"/>
      <c r="AKU661" s="263"/>
      <c r="AKV661" s="263"/>
      <c r="AKW661" s="263"/>
      <c r="AKX661" s="263"/>
      <c r="AKY661" s="263"/>
      <c r="AKZ661" s="263"/>
      <c r="ALA661" s="263"/>
      <c r="ALB661" s="263"/>
      <c r="ALC661" s="263"/>
      <c r="ALD661" s="263"/>
      <c r="ALE661" s="263"/>
      <c r="ALF661" s="263"/>
      <c r="ALG661" s="263"/>
      <c r="ALH661" s="263"/>
      <c r="ALI661" s="263"/>
      <c r="ALJ661" s="263"/>
      <c r="ALK661" s="263"/>
      <c r="ALL661" s="263"/>
      <c r="ALM661" s="263"/>
      <c r="ALN661" s="263"/>
      <c r="ALO661" s="263"/>
      <c r="ALP661" s="263"/>
      <c r="ALQ661" s="263"/>
      <c r="ALR661" s="263"/>
      <c r="ALS661" s="263"/>
      <c r="ALT661" s="263"/>
      <c r="ALU661" s="263"/>
      <c r="ALV661" s="263"/>
      <c r="ALW661" s="263"/>
      <c r="ALX661" s="263"/>
      <c r="ALY661" s="263"/>
      <c r="ALZ661" s="263"/>
      <c r="AMA661" s="263"/>
      <c r="AMB661" s="263"/>
      <c r="AMC661" s="263"/>
      <c r="AMD661" s="263"/>
      <c r="AME661" s="263"/>
      <c r="AMF661" s="263"/>
      <c r="AMG661" s="263"/>
      <c r="AMH661" s="263"/>
      <c r="AMI661" s="263"/>
      <c r="AMJ661" s="263"/>
      <c r="AMK661" s="263"/>
      <c r="AML661" s="263"/>
      <c r="AMM661" s="263"/>
      <c r="AMN661" s="263"/>
      <c r="AMO661" s="263"/>
      <c r="AMP661" s="263"/>
      <c r="AMQ661" s="263"/>
      <c r="AMR661" s="263"/>
      <c r="AMS661" s="263"/>
      <c r="AMT661" s="263"/>
      <c r="AMU661" s="263"/>
      <c r="AMV661" s="263"/>
      <c r="AMW661" s="263"/>
      <c r="AMX661" s="263"/>
      <c r="AMY661" s="263"/>
      <c r="AMZ661" s="263"/>
      <c r="ANA661" s="263"/>
      <c r="ANB661" s="263"/>
      <c r="ANC661" s="263"/>
      <c r="AND661" s="263"/>
      <c r="ANE661" s="263"/>
      <c r="ANF661" s="263"/>
      <c r="ANG661" s="263"/>
      <c r="ANH661" s="263"/>
      <c r="ANI661" s="263"/>
      <c r="ANJ661" s="263"/>
      <c r="ANK661" s="263"/>
      <c r="ANL661" s="263"/>
      <c r="ANM661" s="263"/>
      <c r="ANN661" s="263"/>
      <c r="ANO661" s="263"/>
      <c r="ANP661" s="263"/>
      <c r="ANQ661" s="263"/>
      <c r="ANR661" s="263"/>
      <c r="ANS661" s="263"/>
      <c r="ANT661" s="263"/>
      <c r="ANU661" s="263"/>
      <c r="ANV661" s="263"/>
      <c r="ANW661" s="263"/>
      <c r="ANX661" s="263"/>
      <c r="ANY661" s="263"/>
      <c r="ANZ661" s="263"/>
      <c r="AOA661" s="263"/>
      <c r="AOB661" s="263"/>
      <c r="AOC661" s="263"/>
      <c r="AOD661" s="263"/>
      <c r="AOE661" s="263"/>
      <c r="AOF661" s="263"/>
      <c r="AOG661" s="263"/>
      <c r="AOH661" s="263"/>
      <c r="AOI661" s="263"/>
      <c r="AOJ661" s="263"/>
      <c r="AOK661" s="263"/>
      <c r="AOL661" s="263"/>
      <c r="AOM661" s="263"/>
      <c r="AON661" s="263"/>
      <c r="AOO661" s="263"/>
      <c r="AOP661" s="263"/>
      <c r="AOQ661" s="263"/>
      <c r="AOR661" s="263"/>
      <c r="AOS661" s="263"/>
      <c r="AOT661" s="263"/>
      <c r="AOU661" s="263"/>
    </row>
    <row r="662" spans="1:1087" s="264" customFormat="1">
      <c r="A662" s="332"/>
      <c r="B662" s="328"/>
      <c r="C662" s="292"/>
      <c r="D662" s="292"/>
      <c r="E662" s="292"/>
      <c r="F662" s="333"/>
      <c r="G662" s="334"/>
      <c r="H662" s="334"/>
      <c r="I662" s="335"/>
      <c r="J662" s="292"/>
      <c r="K662" s="336"/>
      <c r="L662" s="292"/>
      <c r="N662" s="263"/>
      <c r="O662" s="263"/>
      <c r="P662" s="263"/>
      <c r="Q662" s="263"/>
      <c r="R662" s="263"/>
      <c r="S662" s="263"/>
      <c r="T662" s="263"/>
      <c r="U662" s="263"/>
      <c r="V662" s="263"/>
      <c r="W662" s="263"/>
      <c r="X662" s="263"/>
      <c r="Y662" s="263"/>
      <c r="Z662" s="263"/>
      <c r="AA662" s="263"/>
      <c r="AB662" s="263"/>
      <c r="AC662" s="263"/>
      <c r="AD662" s="263"/>
      <c r="AE662" s="263"/>
      <c r="AF662" s="263"/>
      <c r="AG662" s="263"/>
      <c r="AH662" s="263"/>
      <c r="AI662" s="263"/>
      <c r="AJ662" s="263"/>
      <c r="AK662" s="263"/>
      <c r="AL662" s="263"/>
      <c r="AM662" s="263"/>
      <c r="AN662" s="263"/>
      <c r="AO662" s="263"/>
      <c r="AP662" s="263"/>
      <c r="AQ662" s="263"/>
      <c r="AR662" s="263"/>
      <c r="AS662" s="263"/>
      <c r="AT662" s="263"/>
      <c r="AU662" s="263"/>
      <c r="AV662" s="263"/>
      <c r="AW662" s="263"/>
      <c r="AX662" s="263"/>
      <c r="AY662" s="263"/>
      <c r="AZ662" s="263"/>
      <c r="BA662" s="263"/>
      <c r="BB662" s="263"/>
      <c r="BC662" s="263"/>
      <c r="BD662" s="263"/>
      <c r="BE662" s="263"/>
      <c r="BF662" s="263"/>
      <c r="BG662" s="263"/>
      <c r="BH662" s="263"/>
      <c r="BI662" s="263"/>
      <c r="BJ662" s="263"/>
      <c r="BK662" s="263"/>
      <c r="BL662" s="263"/>
      <c r="BM662" s="263"/>
      <c r="BN662" s="263"/>
      <c r="BO662" s="263"/>
      <c r="BP662" s="263"/>
      <c r="BQ662" s="263"/>
      <c r="BR662" s="263"/>
      <c r="BS662" s="263"/>
      <c r="BT662" s="263"/>
      <c r="BU662" s="263"/>
      <c r="BV662" s="263"/>
      <c r="BW662" s="263"/>
      <c r="BX662" s="263"/>
      <c r="BY662" s="263"/>
      <c r="BZ662" s="263"/>
      <c r="CA662" s="263"/>
      <c r="CB662" s="263"/>
      <c r="CC662" s="263"/>
      <c r="CD662" s="263"/>
      <c r="CE662" s="263"/>
      <c r="CF662" s="263"/>
      <c r="CG662" s="263"/>
      <c r="CH662" s="263"/>
      <c r="CI662" s="263"/>
      <c r="CJ662" s="263"/>
      <c r="CK662" s="263"/>
      <c r="CL662" s="263"/>
      <c r="CM662" s="263"/>
      <c r="CN662" s="263"/>
      <c r="CO662" s="263"/>
      <c r="CP662" s="263"/>
      <c r="CQ662" s="263"/>
      <c r="CR662" s="263"/>
      <c r="CS662" s="263"/>
      <c r="CT662" s="263"/>
      <c r="CU662" s="263"/>
      <c r="CV662" s="263"/>
      <c r="CW662" s="263"/>
      <c r="CX662" s="263"/>
      <c r="CY662" s="263"/>
      <c r="CZ662" s="263"/>
      <c r="DA662" s="263"/>
      <c r="DB662" s="263"/>
      <c r="DC662" s="263"/>
      <c r="DD662" s="263"/>
      <c r="DE662" s="263"/>
      <c r="DF662" s="263"/>
      <c r="DG662" s="263"/>
      <c r="DH662" s="263"/>
      <c r="DI662" s="263"/>
      <c r="DJ662" s="263"/>
      <c r="DK662" s="263"/>
      <c r="DL662" s="263"/>
      <c r="DM662" s="263"/>
      <c r="DN662" s="263"/>
      <c r="DO662" s="263"/>
      <c r="DP662" s="263"/>
      <c r="DQ662" s="263"/>
      <c r="DR662" s="263"/>
      <c r="DS662" s="263"/>
      <c r="DT662" s="263"/>
      <c r="DU662" s="263"/>
      <c r="DV662" s="263"/>
      <c r="DW662" s="263"/>
      <c r="DX662" s="263"/>
      <c r="DY662" s="263"/>
      <c r="DZ662" s="263"/>
      <c r="EA662" s="263"/>
      <c r="EB662" s="263"/>
      <c r="EC662" s="263"/>
      <c r="ED662" s="263"/>
      <c r="EE662" s="263"/>
      <c r="EF662" s="263"/>
      <c r="EG662" s="263"/>
      <c r="EH662" s="263"/>
      <c r="EI662" s="263"/>
      <c r="EJ662" s="263"/>
      <c r="EK662" s="263"/>
      <c r="EL662" s="263"/>
      <c r="EM662" s="263"/>
      <c r="EN662" s="263"/>
      <c r="EO662" s="263"/>
      <c r="EP662" s="263"/>
      <c r="EQ662" s="263"/>
      <c r="ER662" s="263"/>
      <c r="ES662" s="263"/>
      <c r="ET662" s="263"/>
      <c r="EU662" s="263"/>
      <c r="EV662" s="263"/>
      <c r="EW662" s="263"/>
      <c r="EX662" s="263"/>
      <c r="EY662" s="263"/>
      <c r="EZ662" s="263"/>
      <c r="FA662" s="263"/>
      <c r="FB662" s="263"/>
      <c r="FC662" s="263"/>
      <c r="FD662" s="263"/>
      <c r="FE662" s="263"/>
      <c r="FF662" s="263"/>
      <c r="FG662" s="263"/>
      <c r="FH662" s="263"/>
      <c r="FI662" s="263"/>
      <c r="FJ662" s="263"/>
      <c r="FK662" s="263"/>
      <c r="FL662" s="263"/>
      <c r="FM662" s="263"/>
      <c r="FN662" s="263"/>
      <c r="FO662" s="263"/>
      <c r="FP662" s="263"/>
      <c r="FQ662" s="263"/>
      <c r="FR662" s="263"/>
      <c r="FS662" s="263"/>
      <c r="FT662" s="263"/>
      <c r="FU662" s="263"/>
      <c r="FV662" s="263"/>
      <c r="FW662" s="263"/>
      <c r="FX662" s="263"/>
      <c r="FY662" s="263"/>
      <c r="FZ662" s="263"/>
      <c r="GA662" s="263"/>
      <c r="GB662" s="263"/>
      <c r="GC662" s="263"/>
      <c r="GD662" s="263"/>
      <c r="GE662" s="263"/>
      <c r="GF662" s="263"/>
      <c r="GG662" s="263"/>
      <c r="GH662" s="263"/>
      <c r="GI662" s="263"/>
      <c r="GJ662" s="263"/>
      <c r="GK662" s="263"/>
      <c r="GL662" s="263"/>
      <c r="GM662" s="263"/>
      <c r="GN662" s="263"/>
      <c r="GO662" s="263"/>
      <c r="GP662" s="263"/>
      <c r="GQ662" s="263"/>
      <c r="GR662" s="263"/>
      <c r="GS662" s="263"/>
      <c r="GT662" s="263"/>
      <c r="GU662" s="263"/>
      <c r="GV662" s="263"/>
      <c r="GW662" s="263"/>
      <c r="GX662" s="263"/>
      <c r="GY662" s="263"/>
      <c r="GZ662" s="263"/>
      <c r="HA662" s="263"/>
      <c r="HB662" s="263"/>
      <c r="HC662" s="263"/>
      <c r="HD662" s="263"/>
      <c r="HE662" s="263"/>
      <c r="HF662" s="263"/>
      <c r="HG662" s="263"/>
      <c r="HH662" s="263"/>
      <c r="HI662" s="263"/>
      <c r="HJ662" s="263"/>
      <c r="HK662" s="263"/>
      <c r="HL662" s="263"/>
      <c r="HM662" s="263"/>
      <c r="HN662" s="263"/>
      <c r="HO662" s="263"/>
      <c r="HP662" s="263"/>
      <c r="HQ662" s="263"/>
      <c r="HR662" s="263"/>
      <c r="HS662" s="263"/>
      <c r="HT662" s="263"/>
      <c r="HU662" s="263"/>
      <c r="HV662" s="263"/>
      <c r="HW662" s="263"/>
      <c r="HX662" s="263"/>
      <c r="HY662" s="263"/>
      <c r="HZ662" s="263"/>
      <c r="IA662" s="263"/>
      <c r="IB662" s="263"/>
      <c r="IC662" s="263"/>
      <c r="ID662" s="263"/>
      <c r="IE662" s="263"/>
      <c r="IF662" s="263"/>
      <c r="IG662" s="263"/>
      <c r="IH662" s="263"/>
      <c r="II662" s="263"/>
      <c r="IJ662" s="263"/>
      <c r="IK662" s="263"/>
      <c r="IL662" s="263"/>
      <c r="IM662" s="263"/>
      <c r="IN662" s="263"/>
      <c r="IO662" s="263"/>
      <c r="IP662" s="263"/>
      <c r="IQ662" s="263"/>
      <c r="IR662" s="263"/>
      <c r="IS662" s="263"/>
      <c r="IT662" s="263"/>
      <c r="IU662" s="263"/>
      <c r="IV662" s="263"/>
      <c r="IW662" s="263"/>
      <c r="IX662" s="263"/>
      <c r="IY662" s="263"/>
      <c r="IZ662" s="263"/>
      <c r="JA662" s="263"/>
      <c r="JB662" s="263"/>
      <c r="JC662" s="263"/>
      <c r="JD662" s="263"/>
      <c r="JE662" s="263"/>
      <c r="JF662" s="263"/>
      <c r="JG662" s="263"/>
      <c r="JH662" s="263"/>
      <c r="JI662" s="263"/>
      <c r="JJ662" s="263"/>
      <c r="JK662" s="263"/>
      <c r="JL662" s="263"/>
      <c r="JM662" s="263"/>
      <c r="JN662" s="263"/>
      <c r="JO662" s="263"/>
      <c r="JP662" s="263"/>
      <c r="JQ662" s="263"/>
      <c r="JR662" s="263"/>
      <c r="JS662" s="263"/>
      <c r="JT662" s="263"/>
      <c r="JU662" s="263"/>
      <c r="JV662" s="263"/>
      <c r="JW662" s="263"/>
      <c r="JX662" s="263"/>
      <c r="JY662" s="263"/>
      <c r="JZ662" s="263"/>
      <c r="KA662" s="263"/>
      <c r="KB662" s="263"/>
      <c r="KC662" s="263"/>
      <c r="KD662" s="263"/>
      <c r="KE662" s="263"/>
      <c r="KF662" s="263"/>
      <c r="KG662" s="263"/>
      <c r="KH662" s="263"/>
      <c r="KI662" s="263"/>
      <c r="KJ662" s="263"/>
      <c r="KK662" s="263"/>
      <c r="KL662" s="263"/>
      <c r="KM662" s="263"/>
      <c r="KN662" s="263"/>
      <c r="KO662" s="263"/>
      <c r="KP662" s="263"/>
      <c r="KQ662" s="263"/>
      <c r="KR662" s="263"/>
      <c r="KS662" s="263"/>
      <c r="KT662" s="263"/>
      <c r="KU662" s="263"/>
      <c r="KV662" s="263"/>
      <c r="KW662" s="263"/>
      <c r="KX662" s="263"/>
      <c r="KY662" s="263"/>
      <c r="KZ662" s="263"/>
      <c r="LA662" s="263"/>
      <c r="LB662" s="263"/>
      <c r="LC662" s="263"/>
      <c r="LD662" s="263"/>
      <c r="LE662" s="263"/>
      <c r="LF662" s="263"/>
      <c r="LG662" s="263"/>
      <c r="LH662" s="263"/>
      <c r="LI662" s="263"/>
      <c r="LJ662" s="263"/>
      <c r="LK662" s="263"/>
      <c r="LL662" s="263"/>
      <c r="LM662" s="263"/>
      <c r="LN662" s="263"/>
      <c r="LO662" s="263"/>
      <c r="LP662" s="263"/>
      <c r="LQ662" s="263"/>
      <c r="LR662" s="263"/>
      <c r="LS662" s="263"/>
      <c r="LT662" s="263"/>
      <c r="LU662" s="263"/>
      <c r="LV662" s="263"/>
      <c r="LW662" s="263"/>
      <c r="LX662" s="263"/>
      <c r="LY662" s="263"/>
      <c r="LZ662" s="263"/>
      <c r="MA662" s="263"/>
      <c r="MB662" s="263"/>
      <c r="MC662" s="263"/>
      <c r="MD662" s="263"/>
      <c r="ME662" s="263"/>
      <c r="MF662" s="263"/>
      <c r="MG662" s="263"/>
      <c r="MH662" s="263"/>
      <c r="MI662" s="263"/>
      <c r="MJ662" s="263"/>
      <c r="MK662" s="263"/>
      <c r="ML662" s="263"/>
      <c r="MM662" s="263"/>
      <c r="MN662" s="263"/>
      <c r="MO662" s="263"/>
      <c r="MP662" s="263"/>
      <c r="MQ662" s="263"/>
      <c r="MR662" s="263"/>
      <c r="MS662" s="263"/>
      <c r="MT662" s="263"/>
      <c r="MU662" s="263"/>
      <c r="MV662" s="263"/>
      <c r="MW662" s="263"/>
      <c r="MX662" s="263"/>
      <c r="MY662" s="263"/>
      <c r="MZ662" s="263"/>
      <c r="NA662" s="263"/>
      <c r="NB662" s="263"/>
      <c r="NC662" s="263"/>
      <c r="ND662" s="263"/>
      <c r="NE662" s="263"/>
      <c r="NF662" s="263"/>
      <c r="NG662" s="263"/>
      <c r="NH662" s="263"/>
      <c r="NI662" s="263"/>
      <c r="NJ662" s="263"/>
      <c r="NK662" s="263"/>
      <c r="NL662" s="263"/>
      <c r="NM662" s="263"/>
      <c r="NN662" s="263"/>
      <c r="NO662" s="263"/>
      <c r="NP662" s="263"/>
      <c r="NQ662" s="263"/>
      <c r="NR662" s="263"/>
      <c r="NS662" s="263"/>
      <c r="NT662" s="263"/>
      <c r="NU662" s="263"/>
      <c r="NV662" s="263"/>
      <c r="NW662" s="263"/>
      <c r="NX662" s="263"/>
      <c r="NY662" s="263"/>
      <c r="NZ662" s="263"/>
      <c r="OA662" s="263"/>
      <c r="OB662" s="263"/>
      <c r="OC662" s="263"/>
      <c r="OD662" s="263"/>
      <c r="OE662" s="263"/>
      <c r="OF662" s="263"/>
      <c r="OG662" s="263"/>
      <c r="OH662" s="263"/>
      <c r="OI662" s="263"/>
      <c r="OJ662" s="263"/>
      <c r="OK662" s="263"/>
      <c r="OL662" s="263"/>
      <c r="OM662" s="263"/>
      <c r="ON662" s="263"/>
      <c r="OO662" s="263"/>
      <c r="OP662" s="263"/>
      <c r="OQ662" s="263"/>
      <c r="OR662" s="263"/>
      <c r="OS662" s="263"/>
      <c r="OT662" s="263"/>
      <c r="OU662" s="263"/>
      <c r="OV662" s="263"/>
      <c r="OW662" s="263"/>
      <c r="OX662" s="263"/>
      <c r="OY662" s="263"/>
      <c r="OZ662" s="263"/>
      <c r="PA662" s="263"/>
      <c r="PB662" s="263"/>
      <c r="PC662" s="263"/>
      <c r="PD662" s="263"/>
      <c r="PE662" s="263"/>
      <c r="PF662" s="263"/>
      <c r="PG662" s="263"/>
      <c r="PH662" s="263"/>
      <c r="PI662" s="263"/>
      <c r="PJ662" s="263"/>
      <c r="PK662" s="263"/>
      <c r="PL662" s="263"/>
      <c r="PM662" s="263"/>
      <c r="PN662" s="263"/>
      <c r="PO662" s="263"/>
      <c r="PP662" s="263"/>
      <c r="PQ662" s="263"/>
      <c r="PR662" s="263"/>
      <c r="PS662" s="263"/>
      <c r="PT662" s="263"/>
      <c r="PU662" s="263"/>
      <c r="PV662" s="263"/>
      <c r="PW662" s="263"/>
      <c r="PX662" s="263"/>
      <c r="PY662" s="263"/>
      <c r="PZ662" s="263"/>
      <c r="QA662" s="263"/>
      <c r="QB662" s="263"/>
      <c r="QC662" s="263"/>
      <c r="QD662" s="263"/>
      <c r="QE662" s="263"/>
      <c r="QF662" s="263"/>
      <c r="QG662" s="263"/>
      <c r="QH662" s="263"/>
      <c r="QI662" s="263"/>
      <c r="QJ662" s="263"/>
      <c r="QK662" s="263"/>
      <c r="QL662" s="263"/>
      <c r="QM662" s="263"/>
      <c r="QN662" s="263"/>
      <c r="QO662" s="263"/>
      <c r="QP662" s="263"/>
      <c r="QQ662" s="263"/>
      <c r="QR662" s="263"/>
      <c r="QS662" s="263"/>
      <c r="QT662" s="263"/>
      <c r="QU662" s="263"/>
      <c r="QV662" s="263"/>
      <c r="QW662" s="263"/>
      <c r="QX662" s="263"/>
      <c r="QY662" s="263"/>
      <c r="QZ662" s="263"/>
      <c r="RA662" s="263"/>
      <c r="RB662" s="263"/>
      <c r="RC662" s="263"/>
      <c r="RD662" s="263"/>
      <c r="RE662" s="263"/>
      <c r="RF662" s="263"/>
      <c r="RG662" s="263"/>
      <c r="RH662" s="263"/>
      <c r="RI662" s="263"/>
      <c r="RJ662" s="263"/>
      <c r="RK662" s="263"/>
      <c r="RL662" s="263"/>
      <c r="RM662" s="263"/>
      <c r="RN662" s="263"/>
      <c r="RO662" s="263"/>
      <c r="RP662" s="263"/>
      <c r="RQ662" s="263"/>
      <c r="RR662" s="263"/>
      <c r="RS662" s="263"/>
      <c r="RT662" s="263"/>
      <c r="RU662" s="263"/>
      <c r="RV662" s="263"/>
      <c r="RW662" s="263"/>
      <c r="RX662" s="263"/>
      <c r="RY662" s="263"/>
      <c r="RZ662" s="263"/>
      <c r="SA662" s="263"/>
      <c r="SB662" s="263"/>
      <c r="SC662" s="263"/>
      <c r="SD662" s="263"/>
      <c r="SE662" s="263"/>
      <c r="SF662" s="263"/>
      <c r="SG662" s="263"/>
      <c r="SH662" s="263"/>
      <c r="SI662" s="263"/>
      <c r="SJ662" s="263"/>
      <c r="SK662" s="263"/>
      <c r="SL662" s="263"/>
      <c r="SM662" s="263"/>
      <c r="SN662" s="263"/>
      <c r="SO662" s="263"/>
      <c r="SP662" s="263"/>
      <c r="SQ662" s="263"/>
      <c r="SR662" s="263"/>
      <c r="SS662" s="263"/>
      <c r="ST662" s="263"/>
      <c r="SU662" s="263"/>
      <c r="SV662" s="263"/>
      <c r="SW662" s="263"/>
      <c r="SX662" s="263"/>
      <c r="SY662" s="263"/>
      <c r="SZ662" s="263"/>
      <c r="TA662" s="263"/>
      <c r="TB662" s="263"/>
      <c r="TC662" s="263"/>
      <c r="TD662" s="263"/>
      <c r="TE662" s="263"/>
      <c r="TF662" s="263"/>
      <c r="TG662" s="263"/>
      <c r="TH662" s="263"/>
      <c r="TI662" s="263"/>
      <c r="TJ662" s="263"/>
      <c r="TK662" s="263"/>
      <c r="TL662" s="263"/>
      <c r="TM662" s="263"/>
      <c r="TN662" s="263"/>
      <c r="TO662" s="263"/>
      <c r="TP662" s="263"/>
      <c r="TQ662" s="263"/>
      <c r="TR662" s="263"/>
      <c r="TS662" s="263"/>
      <c r="TT662" s="263"/>
      <c r="TU662" s="263"/>
      <c r="TV662" s="263"/>
      <c r="TW662" s="263"/>
      <c r="TX662" s="263"/>
      <c r="TY662" s="263"/>
      <c r="TZ662" s="263"/>
      <c r="UA662" s="263"/>
      <c r="UB662" s="263"/>
      <c r="UC662" s="263"/>
      <c r="UD662" s="263"/>
      <c r="UE662" s="263"/>
      <c r="UF662" s="263"/>
      <c r="UG662" s="263"/>
      <c r="UH662" s="263"/>
      <c r="UI662" s="263"/>
      <c r="UJ662" s="263"/>
      <c r="UK662" s="263"/>
      <c r="UL662" s="263"/>
      <c r="UM662" s="263"/>
      <c r="UN662" s="263"/>
      <c r="UO662" s="263"/>
      <c r="UP662" s="263"/>
      <c r="UQ662" s="263"/>
      <c r="UR662" s="263"/>
      <c r="US662" s="263"/>
      <c r="UT662" s="263"/>
      <c r="UU662" s="263"/>
      <c r="UV662" s="263"/>
      <c r="UW662" s="263"/>
      <c r="UX662" s="263"/>
      <c r="UY662" s="263"/>
      <c r="UZ662" s="263"/>
      <c r="VA662" s="263"/>
      <c r="VB662" s="263"/>
      <c r="VC662" s="263"/>
      <c r="VD662" s="263"/>
      <c r="VE662" s="263"/>
      <c r="VF662" s="263"/>
      <c r="VG662" s="263"/>
      <c r="VH662" s="263"/>
      <c r="VI662" s="263"/>
      <c r="VJ662" s="263"/>
      <c r="VK662" s="263"/>
      <c r="VL662" s="263"/>
      <c r="VM662" s="263"/>
      <c r="VN662" s="263"/>
      <c r="VO662" s="263"/>
      <c r="VP662" s="263"/>
      <c r="VQ662" s="263"/>
      <c r="VR662" s="263"/>
      <c r="VS662" s="263"/>
      <c r="VT662" s="263"/>
      <c r="VU662" s="263"/>
      <c r="VV662" s="263"/>
      <c r="VW662" s="263"/>
      <c r="VX662" s="263"/>
      <c r="VY662" s="263"/>
      <c r="VZ662" s="263"/>
      <c r="WA662" s="263"/>
      <c r="WB662" s="263"/>
      <c r="WC662" s="263"/>
      <c r="WD662" s="263"/>
      <c r="WE662" s="263"/>
      <c r="WF662" s="263"/>
      <c r="WG662" s="263"/>
      <c r="WH662" s="263"/>
      <c r="WI662" s="263"/>
      <c r="WJ662" s="263"/>
      <c r="WK662" s="263"/>
      <c r="WL662" s="263"/>
      <c r="WM662" s="263"/>
      <c r="WN662" s="263"/>
      <c r="WO662" s="263"/>
      <c r="WP662" s="263"/>
      <c r="WQ662" s="263"/>
      <c r="WR662" s="263"/>
      <c r="WS662" s="263"/>
      <c r="WT662" s="263"/>
      <c r="WU662" s="263"/>
      <c r="WV662" s="263"/>
      <c r="WW662" s="263"/>
      <c r="WX662" s="263"/>
      <c r="WY662" s="263"/>
      <c r="WZ662" s="263"/>
      <c r="XA662" s="263"/>
      <c r="XB662" s="263"/>
      <c r="XC662" s="263"/>
      <c r="XD662" s="263"/>
      <c r="XE662" s="263"/>
      <c r="XF662" s="263"/>
      <c r="XG662" s="263"/>
      <c r="XH662" s="263"/>
      <c r="XI662" s="263"/>
      <c r="XJ662" s="263"/>
      <c r="XK662" s="263"/>
      <c r="XL662" s="263"/>
      <c r="XM662" s="263"/>
      <c r="XN662" s="263"/>
      <c r="XO662" s="263"/>
      <c r="XP662" s="263"/>
      <c r="XQ662" s="263"/>
      <c r="XR662" s="263"/>
      <c r="XS662" s="263"/>
      <c r="XT662" s="263"/>
      <c r="XU662" s="263"/>
      <c r="XV662" s="263"/>
      <c r="XW662" s="263"/>
      <c r="XX662" s="263"/>
      <c r="XY662" s="263"/>
      <c r="XZ662" s="263"/>
      <c r="YA662" s="263"/>
      <c r="YB662" s="263"/>
      <c r="YC662" s="263"/>
      <c r="YD662" s="263"/>
      <c r="YE662" s="263"/>
      <c r="YF662" s="263"/>
      <c r="YG662" s="263"/>
      <c r="YH662" s="263"/>
      <c r="YI662" s="263"/>
      <c r="YJ662" s="263"/>
      <c r="YK662" s="263"/>
      <c r="YL662" s="263"/>
      <c r="YM662" s="263"/>
      <c r="YN662" s="263"/>
      <c r="YO662" s="263"/>
      <c r="YP662" s="263"/>
      <c r="YQ662" s="263"/>
      <c r="YR662" s="263"/>
      <c r="YS662" s="263"/>
      <c r="YT662" s="263"/>
      <c r="YU662" s="263"/>
      <c r="YV662" s="263"/>
      <c r="YW662" s="263"/>
      <c r="YX662" s="263"/>
      <c r="YY662" s="263"/>
      <c r="YZ662" s="263"/>
      <c r="ZA662" s="263"/>
      <c r="ZB662" s="263"/>
      <c r="ZC662" s="263"/>
      <c r="ZD662" s="263"/>
      <c r="ZE662" s="263"/>
      <c r="ZF662" s="263"/>
      <c r="ZG662" s="263"/>
      <c r="ZH662" s="263"/>
      <c r="ZI662" s="263"/>
      <c r="ZJ662" s="263"/>
      <c r="ZK662" s="263"/>
      <c r="ZL662" s="263"/>
      <c r="ZM662" s="263"/>
      <c r="ZN662" s="263"/>
      <c r="ZO662" s="263"/>
      <c r="ZP662" s="263"/>
      <c r="ZQ662" s="263"/>
      <c r="ZR662" s="263"/>
      <c r="ZS662" s="263"/>
      <c r="ZT662" s="263"/>
      <c r="ZU662" s="263"/>
      <c r="ZV662" s="263"/>
      <c r="ZW662" s="263"/>
      <c r="ZX662" s="263"/>
      <c r="ZY662" s="263"/>
      <c r="ZZ662" s="263"/>
      <c r="AAA662" s="263"/>
      <c r="AAB662" s="263"/>
      <c r="AAC662" s="263"/>
      <c r="AAD662" s="263"/>
      <c r="AAE662" s="263"/>
      <c r="AAF662" s="263"/>
      <c r="AAG662" s="263"/>
      <c r="AAH662" s="263"/>
      <c r="AAI662" s="263"/>
      <c r="AAJ662" s="263"/>
      <c r="AAK662" s="263"/>
      <c r="AAL662" s="263"/>
      <c r="AAM662" s="263"/>
      <c r="AAN662" s="263"/>
      <c r="AAO662" s="263"/>
      <c r="AAP662" s="263"/>
      <c r="AAQ662" s="263"/>
      <c r="AAR662" s="263"/>
      <c r="AAS662" s="263"/>
      <c r="AAT662" s="263"/>
      <c r="AAU662" s="263"/>
      <c r="AAV662" s="263"/>
      <c r="AAW662" s="263"/>
      <c r="AAX662" s="263"/>
      <c r="AAY662" s="263"/>
      <c r="AAZ662" s="263"/>
      <c r="ABA662" s="263"/>
      <c r="ABB662" s="263"/>
      <c r="ABC662" s="263"/>
      <c r="ABD662" s="263"/>
      <c r="ABE662" s="263"/>
      <c r="ABF662" s="263"/>
      <c r="ABG662" s="263"/>
      <c r="ABH662" s="263"/>
      <c r="ABI662" s="263"/>
      <c r="ABJ662" s="263"/>
      <c r="ABK662" s="263"/>
      <c r="ABL662" s="263"/>
      <c r="ABM662" s="263"/>
      <c r="ABN662" s="263"/>
      <c r="ABO662" s="263"/>
      <c r="ABP662" s="263"/>
      <c r="ABQ662" s="263"/>
      <c r="ABR662" s="263"/>
      <c r="ABS662" s="263"/>
      <c r="ABT662" s="263"/>
      <c r="ABU662" s="263"/>
      <c r="ABV662" s="263"/>
      <c r="ABW662" s="263"/>
      <c r="ABX662" s="263"/>
      <c r="ABY662" s="263"/>
      <c r="ABZ662" s="263"/>
      <c r="ACA662" s="263"/>
      <c r="ACB662" s="263"/>
      <c r="ACC662" s="263"/>
      <c r="ACD662" s="263"/>
      <c r="ACE662" s="263"/>
      <c r="ACF662" s="263"/>
      <c r="ACG662" s="263"/>
      <c r="ACH662" s="263"/>
      <c r="ACI662" s="263"/>
      <c r="ACJ662" s="263"/>
      <c r="ACK662" s="263"/>
      <c r="ACL662" s="263"/>
      <c r="ACM662" s="263"/>
      <c r="ACN662" s="263"/>
      <c r="ACO662" s="263"/>
      <c r="ACP662" s="263"/>
      <c r="ACQ662" s="263"/>
      <c r="ACR662" s="263"/>
      <c r="ACS662" s="263"/>
      <c r="ACT662" s="263"/>
      <c r="ACU662" s="263"/>
      <c r="ACV662" s="263"/>
      <c r="ACW662" s="263"/>
      <c r="ACX662" s="263"/>
      <c r="ACY662" s="263"/>
      <c r="ACZ662" s="263"/>
      <c r="ADA662" s="263"/>
      <c r="ADB662" s="263"/>
      <c r="ADC662" s="263"/>
      <c r="ADD662" s="263"/>
      <c r="ADE662" s="263"/>
      <c r="ADF662" s="263"/>
      <c r="ADG662" s="263"/>
      <c r="ADH662" s="263"/>
      <c r="ADI662" s="263"/>
      <c r="ADJ662" s="263"/>
      <c r="ADK662" s="263"/>
      <c r="ADL662" s="263"/>
      <c r="ADM662" s="263"/>
      <c r="ADN662" s="263"/>
      <c r="ADO662" s="263"/>
      <c r="ADP662" s="263"/>
      <c r="ADQ662" s="263"/>
      <c r="ADR662" s="263"/>
      <c r="ADS662" s="263"/>
      <c r="ADT662" s="263"/>
      <c r="ADU662" s="263"/>
      <c r="ADV662" s="263"/>
      <c r="ADW662" s="263"/>
      <c r="ADX662" s="263"/>
      <c r="ADY662" s="263"/>
      <c r="ADZ662" s="263"/>
      <c r="AEA662" s="263"/>
      <c r="AEB662" s="263"/>
      <c r="AEC662" s="263"/>
      <c r="AED662" s="263"/>
      <c r="AEE662" s="263"/>
      <c r="AEF662" s="263"/>
      <c r="AEG662" s="263"/>
      <c r="AEH662" s="263"/>
      <c r="AEI662" s="263"/>
      <c r="AEJ662" s="263"/>
      <c r="AEK662" s="263"/>
      <c r="AEL662" s="263"/>
      <c r="AEM662" s="263"/>
      <c r="AEN662" s="263"/>
      <c r="AEO662" s="263"/>
      <c r="AEP662" s="263"/>
      <c r="AEQ662" s="263"/>
      <c r="AER662" s="263"/>
      <c r="AES662" s="263"/>
      <c r="AET662" s="263"/>
      <c r="AEU662" s="263"/>
      <c r="AEV662" s="263"/>
      <c r="AEW662" s="263"/>
      <c r="AEX662" s="263"/>
      <c r="AEY662" s="263"/>
      <c r="AEZ662" s="263"/>
      <c r="AFA662" s="263"/>
      <c r="AFB662" s="263"/>
      <c r="AFC662" s="263"/>
      <c r="AFD662" s="263"/>
      <c r="AFE662" s="263"/>
      <c r="AFF662" s="263"/>
      <c r="AFG662" s="263"/>
      <c r="AFH662" s="263"/>
      <c r="AFI662" s="263"/>
      <c r="AFJ662" s="263"/>
      <c r="AFK662" s="263"/>
      <c r="AFL662" s="263"/>
      <c r="AFM662" s="263"/>
      <c r="AFN662" s="263"/>
      <c r="AFO662" s="263"/>
      <c r="AFP662" s="263"/>
      <c r="AFQ662" s="263"/>
      <c r="AFR662" s="263"/>
      <c r="AFS662" s="263"/>
      <c r="AFT662" s="263"/>
      <c r="AFU662" s="263"/>
      <c r="AFV662" s="263"/>
      <c r="AFW662" s="263"/>
      <c r="AFX662" s="263"/>
      <c r="AFY662" s="263"/>
      <c r="AFZ662" s="263"/>
      <c r="AGA662" s="263"/>
      <c r="AGB662" s="263"/>
      <c r="AGC662" s="263"/>
      <c r="AGD662" s="263"/>
      <c r="AGE662" s="263"/>
      <c r="AGF662" s="263"/>
      <c r="AGG662" s="263"/>
      <c r="AGH662" s="263"/>
      <c r="AGI662" s="263"/>
      <c r="AGJ662" s="263"/>
      <c r="AGK662" s="263"/>
      <c r="AGL662" s="263"/>
      <c r="AGM662" s="263"/>
      <c r="AGN662" s="263"/>
      <c r="AGO662" s="263"/>
      <c r="AGP662" s="263"/>
      <c r="AGQ662" s="263"/>
      <c r="AGR662" s="263"/>
      <c r="AGS662" s="263"/>
      <c r="AGT662" s="263"/>
      <c r="AGU662" s="263"/>
      <c r="AGV662" s="263"/>
      <c r="AGW662" s="263"/>
      <c r="AGX662" s="263"/>
      <c r="AGY662" s="263"/>
      <c r="AGZ662" s="263"/>
      <c r="AHA662" s="263"/>
      <c r="AHB662" s="263"/>
      <c r="AHC662" s="263"/>
      <c r="AHD662" s="263"/>
      <c r="AHE662" s="263"/>
      <c r="AHF662" s="263"/>
      <c r="AHG662" s="263"/>
      <c r="AHH662" s="263"/>
      <c r="AHI662" s="263"/>
      <c r="AHJ662" s="263"/>
      <c r="AHK662" s="263"/>
      <c r="AHL662" s="263"/>
      <c r="AHM662" s="263"/>
      <c r="AHN662" s="263"/>
      <c r="AHO662" s="263"/>
      <c r="AHP662" s="263"/>
      <c r="AHQ662" s="263"/>
      <c r="AHR662" s="263"/>
      <c r="AHS662" s="263"/>
      <c r="AHT662" s="263"/>
      <c r="AHU662" s="263"/>
      <c r="AHV662" s="263"/>
      <c r="AHW662" s="263"/>
      <c r="AHX662" s="263"/>
      <c r="AHY662" s="263"/>
      <c r="AHZ662" s="263"/>
      <c r="AIA662" s="263"/>
      <c r="AIB662" s="263"/>
      <c r="AIC662" s="263"/>
      <c r="AID662" s="263"/>
      <c r="AIE662" s="263"/>
      <c r="AIF662" s="263"/>
      <c r="AIG662" s="263"/>
      <c r="AIH662" s="263"/>
      <c r="AII662" s="263"/>
      <c r="AIJ662" s="263"/>
      <c r="AIK662" s="263"/>
      <c r="AIL662" s="263"/>
      <c r="AIM662" s="263"/>
      <c r="AIN662" s="263"/>
      <c r="AIO662" s="263"/>
      <c r="AIP662" s="263"/>
      <c r="AIQ662" s="263"/>
      <c r="AIR662" s="263"/>
      <c r="AIS662" s="263"/>
      <c r="AIT662" s="263"/>
      <c r="AIU662" s="263"/>
      <c r="AIV662" s="263"/>
      <c r="AIW662" s="263"/>
      <c r="AIX662" s="263"/>
      <c r="AIY662" s="263"/>
      <c r="AIZ662" s="263"/>
      <c r="AJA662" s="263"/>
      <c r="AJB662" s="263"/>
      <c r="AJC662" s="263"/>
      <c r="AJD662" s="263"/>
      <c r="AJE662" s="263"/>
      <c r="AJF662" s="263"/>
      <c r="AJG662" s="263"/>
      <c r="AJH662" s="263"/>
      <c r="AJI662" s="263"/>
      <c r="AJJ662" s="263"/>
      <c r="AJK662" s="263"/>
      <c r="AJL662" s="263"/>
      <c r="AJM662" s="263"/>
      <c r="AJN662" s="263"/>
      <c r="AJO662" s="263"/>
      <c r="AJP662" s="263"/>
      <c r="AJQ662" s="263"/>
      <c r="AJR662" s="263"/>
      <c r="AJS662" s="263"/>
      <c r="AJT662" s="263"/>
      <c r="AJU662" s="263"/>
      <c r="AJV662" s="263"/>
      <c r="AJW662" s="263"/>
      <c r="AJX662" s="263"/>
      <c r="AJY662" s="263"/>
      <c r="AJZ662" s="263"/>
      <c r="AKA662" s="263"/>
      <c r="AKB662" s="263"/>
      <c r="AKC662" s="263"/>
      <c r="AKD662" s="263"/>
      <c r="AKE662" s="263"/>
      <c r="AKF662" s="263"/>
      <c r="AKG662" s="263"/>
      <c r="AKH662" s="263"/>
      <c r="AKI662" s="263"/>
      <c r="AKJ662" s="263"/>
      <c r="AKK662" s="263"/>
      <c r="AKL662" s="263"/>
      <c r="AKM662" s="263"/>
      <c r="AKN662" s="263"/>
      <c r="AKO662" s="263"/>
      <c r="AKP662" s="263"/>
      <c r="AKQ662" s="263"/>
      <c r="AKR662" s="263"/>
      <c r="AKS662" s="263"/>
      <c r="AKT662" s="263"/>
      <c r="AKU662" s="263"/>
      <c r="AKV662" s="263"/>
      <c r="AKW662" s="263"/>
      <c r="AKX662" s="263"/>
      <c r="AKY662" s="263"/>
      <c r="AKZ662" s="263"/>
      <c r="ALA662" s="263"/>
      <c r="ALB662" s="263"/>
      <c r="ALC662" s="263"/>
      <c r="ALD662" s="263"/>
      <c r="ALE662" s="263"/>
      <c r="ALF662" s="263"/>
      <c r="ALG662" s="263"/>
      <c r="ALH662" s="263"/>
      <c r="ALI662" s="263"/>
      <c r="ALJ662" s="263"/>
      <c r="ALK662" s="263"/>
      <c r="ALL662" s="263"/>
      <c r="ALM662" s="263"/>
      <c r="ALN662" s="263"/>
      <c r="ALO662" s="263"/>
      <c r="ALP662" s="263"/>
      <c r="ALQ662" s="263"/>
      <c r="ALR662" s="263"/>
      <c r="ALS662" s="263"/>
      <c r="ALT662" s="263"/>
      <c r="ALU662" s="263"/>
      <c r="ALV662" s="263"/>
      <c r="ALW662" s="263"/>
      <c r="ALX662" s="263"/>
      <c r="ALY662" s="263"/>
      <c r="ALZ662" s="263"/>
      <c r="AMA662" s="263"/>
      <c r="AMB662" s="263"/>
      <c r="AMC662" s="263"/>
      <c r="AMD662" s="263"/>
      <c r="AME662" s="263"/>
      <c r="AMF662" s="263"/>
      <c r="AMG662" s="263"/>
      <c r="AMH662" s="263"/>
      <c r="AMI662" s="263"/>
      <c r="AMJ662" s="263"/>
      <c r="AMK662" s="263"/>
      <c r="AML662" s="263"/>
      <c r="AMM662" s="263"/>
      <c r="AMN662" s="263"/>
      <c r="AMO662" s="263"/>
      <c r="AMP662" s="263"/>
      <c r="AMQ662" s="263"/>
      <c r="AMR662" s="263"/>
      <c r="AMS662" s="263"/>
      <c r="AMT662" s="263"/>
      <c r="AMU662" s="263"/>
      <c r="AMV662" s="263"/>
      <c r="AMW662" s="263"/>
      <c r="AMX662" s="263"/>
      <c r="AMY662" s="263"/>
      <c r="AMZ662" s="263"/>
      <c r="ANA662" s="263"/>
      <c r="ANB662" s="263"/>
      <c r="ANC662" s="263"/>
      <c r="AND662" s="263"/>
      <c r="ANE662" s="263"/>
      <c r="ANF662" s="263"/>
      <c r="ANG662" s="263"/>
      <c r="ANH662" s="263"/>
      <c r="ANI662" s="263"/>
      <c r="ANJ662" s="263"/>
      <c r="ANK662" s="263"/>
      <c r="ANL662" s="263"/>
      <c r="ANM662" s="263"/>
      <c r="ANN662" s="263"/>
      <c r="ANO662" s="263"/>
      <c r="ANP662" s="263"/>
      <c r="ANQ662" s="263"/>
      <c r="ANR662" s="263"/>
      <c r="ANS662" s="263"/>
      <c r="ANT662" s="263"/>
      <c r="ANU662" s="263"/>
      <c r="ANV662" s="263"/>
      <c r="ANW662" s="263"/>
      <c r="ANX662" s="263"/>
      <c r="ANY662" s="263"/>
      <c r="ANZ662" s="263"/>
      <c r="AOA662" s="263"/>
      <c r="AOB662" s="263"/>
      <c r="AOC662" s="263"/>
      <c r="AOD662" s="263"/>
      <c r="AOE662" s="263"/>
      <c r="AOF662" s="263"/>
      <c r="AOG662" s="263"/>
      <c r="AOH662" s="263"/>
      <c r="AOI662" s="263"/>
      <c r="AOJ662" s="263"/>
      <c r="AOK662" s="263"/>
      <c r="AOL662" s="263"/>
      <c r="AOM662" s="263"/>
      <c r="AON662" s="263"/>
      <c r="AOO662" s="263"/>
      <c r="AOP662" s="263"/>
      <c r="AOQ662" s="263"/>
      <c r="AOR662" s="263"/>
      <c r="AOS662" s="263"/>
      <c r="AOT662" s="263"/>
      <c r="AOU662" s="263"/>
    </row>
    <row r="663" spans="1:1087" s="264" customFormat="1">
      <c r="A663" s="332"/>
      <c r="B663" s="328"/>
      <c r="C663" s="292"/>
      <c r="D663" s="292"/>
      <c r="E663" s="292"/>
      <c r="F663" s="333"/>
      <c r="G663" s="334"/>
      <c r="H663" s="334"/>
      <c r="I663" s="335"/>
      <c r="J663" s="292"/>
      <c r="K663" s="336"/>
      <c r="L663" s="292"/>
      <c r="N663" s="263"/>
      <c r="O663" s="263"/>
      <c r="P663" s="263"/>
      <c r="Q663" s="263"/>
      <c r="R663" s="263"/>
      <c r="S663" s="263"/>
      <c r="T663" s="263"/>
      <c r="U663" s="263"/>
      <c r="V663" s="263"/>
      <c r="W663" s="263"/>
      <c r="X663" s="263"/>
      <c r="Y663" s="263"/>
      <c r="Z663" s="263"/>
      <c r="AA663" s="263"/>
      <c r="AB663" s="263"/>
      <c r="AC663" s="263"/>
      <c r="AD663" s="263"/>
      <c r="AE663" s="263"/>
      <c r="AF663" s="263"/>
      <c r="AG663" s="263"/>
      <c r="AH663" s="263"/>
      <c r="AI663" s="263"/>
      <c r="AJ663" s="263"/>
      <c r="AK663" s="263"/>
      <c r="AL663" s="263"/>
      <c r="AM663" s="263"/>
      <c r="AN663" s="263"/>
      <c r="AO663" s="263"/>
      <c r="AP663" s="263"/>
      <c r="AQ663" s="263"/>
      <c r="AR663" s="263"/>
      <c r="AS663" s="263"/>
      <c r="AT663" s="263"/>
      <c r="AU663" s="263"/>
      <c r="AV663" s="263"/>
      <c r="AW663" s="263"/>
      <c r="AX663" s="263"/>
      <c r="AY663" s="263"/>
      <c r="AZ663" s="263"/>
      <c r="BA663" s="263"/>
      <c r="BB663" s="263"/>
      <c r="BC663" s="263"/>
      <c r="BD663" s="263"/>
      <c r="BE663" s="263"/>
      <c r="BF663" s="263"/>
      <c r="BG663" s="263"/>
      <c r="BH663" s="263"/>
      <c r="BI663" s="263"/>
      <c r="BJ663" s="263"/>
      <c r="BK663" s="263"/>
      <c r="BL663" s="263"/>
      <c r="BM663" s="263"/>
      <c r="BN663" s="263"/>
      <c r="BO663" s="263"/>
      <c r="BP663" s="263"/>
      <c r="BQ663" s="263"/>
      <c r="BR663" s="263"/>
      <c r="BS663" s="263"/>
      <c r="BT663" s="263"/>
      <c r="BU663" s="263"/>
      <c r="BV663" s="263"/>
      <c r="BW663" s="263"/>
      <c r="BX663" s="263"/>
      <c r="BY663" s="263"/>
      <c r="BZ663" s="263"/>
      <c r="CA663" s="263"/>
      <c r="CB663" s="263"/>
      <c r="CC663" s="263"/>
      <c r="CD663" s="263"/>
      <c r="CE663" s="263"/>
      <c r="CF663" s="263"/>
      <c r="CG663" s="263"/>
      <c r="CH663" s="263"/>
      <c r="CI663" s="263"/>
      <c r="CJ663" s="263"/>
      <c r="CK663" s="263"/>
      <c r="CL663" s="263"/>
      <c r="CM663" s="263"/>
      <c r="CN663" s="263"/>
      <c r="CO663" s="263"/>
      <c r="CP663" s="263"/>
      <c r="CQ663" s="263"/>
      <c r="CR663" s="263"/>
      <c r="CS663" s="263"/>
      <c r="CT663" s="263"/>
      <c r="CU663" s="263"/>
      <c r="CV663" s="263"/>
      <c r="CW663" s="263"/>
      <c r="CX663" s="263"/>
      <c r="CY663" s="263"/>
      <c r="CZ663" s="263"/>
      <c r="DA663" s="263"/>
      <c r="DB663" s="263"/>
      <c r="DC663" s="263"/>
      <c r="DD663" s="263"/>
      <c r="DE663" s="263"/>
      <c r="DF663" s="263"/>
      <c r="DG663" s="263"/>
      <c r="DH663" s="263"/>
      <c r="DI663" s="263"/>
      <c r="DJ663" s="263"/>
      <c r="DK663" s="263"/>
      <c r="DL663" s="263"/>
      <c r="DM663" s="263"/>
      <c r="DN663" s="263"/>
      <c r="DO663" s="263"/>
      <c r="DP663" s="263"/>
      <c r="DQ663" s="263"/>
      <c r="DR663" s="263"/>
      <c r="DS663" s="263"/>
      <c r="DT663" s="263"/>
      <c r="DU663" s="263"/>
      <c r="DV663" s="263"/>
      <c r="DW663" s="263"/>
      <c r="DX663" s="263"/>
      <c r="DY663" s="263"/>
      <c r="DZ663" s="263"/>
      <c r="EA663" s="263"/>
      <c r="EB663" s="263"/>
      <c r="EC663" s="263"/>
      <c r="ED663" s="263"/>
      <c r="EE663" s="263"/>
      <c r="EF663" s="263"/>
      <c r="EG663" s="263"/>
      <c r="EH663" s="263"/>
      <c r="EI663" s="263"/>
      <c r="EJ663" s="263"/>
      <c r="EK663" s="263"/>
      <c r="EL663" s="263"/>
      <c r="EM663" s="263"/>
      <c r="EN663" s="263"/>
      <c r="EO663" s="263"/>
      <c r="EP663" s="263"/>
      <c r="EQ663" s="263"/>
      <c r="ER663" s="263"/>
      <c r="ES663" s="263"/>
      <c r="ET663" s="263"/>
      <c r="EU663" s="263"/>
      <c r="EV663" s="263"/>
      <c r="EW663" s="263"/>
      <c r="EX663" s="263"/>
      <c r="EY663" s="263"/>
      <c r="EZ663" s="263"/>
      <c r="FA663" s="263"/>
      <c r="FB663" s="263"/>
      <c r="FC663" s="263"/>
      <c r="FD663" s="263"/>
      <c r="FE663" s="263"/>
      <c r="FF663" s="263"/>
      <c r="FG663" s="263"/>
      <c r="FH663" s="263"/>
      <c r="FI663" s="263"/>
      <c r="FJ663" s="263"/>
      <c r="FK663" s="263"/>
      <c r="FL663" s="263"/>
      <c r="FM663" s="263"/>
      <c r="FN663" s="263"/>
      <c r="FO663" s="263"/>
      <c r="FP663" s="263"/>
      <c r="FQ663" s="263"/>
      <c r="FR663" s="263"/>
      <c r="FS663" s="263"/>
      <c r="FT663" s="263"/>
      <c r="FU663" s="263"/>
      <c r="FV663" s="263"/>
      <c r="FW663" s="263"/>
      <c r="FX663" s="263"/>
      <c r="FY663" s="263"/>
      <c r="FZ663" s="263"/>
      <c r="GA663" s="263"/>
      <c r="GB663" s="263"/>
      <c r="GC663" s="263"/>
      <c r="GD663" s="263"/>
      <c r="GE663" s="263"/>
      <c r="GF663" s="263"/>
      <c r="GG663" s="263"/>
      <c r="GH663" s="263"/>
      <c r="GI663" s="263"/>
      <c r="GJ663" s="263"/>
      <c r="GK663" s="263"/>
      <c r="GL663" s="263"/>
      <c r="GM663" s="263"/>
      <c r="GN663" s="263"/>
      <c r="GO663" s="263"/>
      <c r="GP663" s="263"/>
      <c r="GQ663" s="263"/>
      <c r="GR663" s="263"/>
      <c r="GS663" s="263"/>
      <c r="GT663" s="263"/>
      <c r="GU663" s="263"/>
      <c r="GV663" s="263"/>
      <c r="GW663" s="263"/>
      <c r="GX663" s="263"/>
      <c r="GY663" s="263"/>
      <c r="GZ663" s="263"/>
      <c r="HA663" s="263"/>
      <c r="HB663" s="263"/>
      <c r="HC663" s="263"/>
      <c r="HD663" s="263"/>
      <c r="HE663" s="263"/>
      <c r="HF663" s="263"/>
      <c r="HG663" s="263"/>
      <c r="HH663" s="263"/>
      <c r="HI663" s="263"/>
      <c r="HJ663" s="263"/>
      <c r="HK663" s="263"/>
      <c r="HL663" s="263"/>
      <c r="HM663" s="263"/>
      <c r="HN663" s="263"/>
      <c r="HO663" s="263"/>
      <c r="HP663" s="263"/>
      <c r="HQ663" s="263"/>
      <c r="HR663" s="263"/>
      <c r="HS663" s="263"/>
      <c r="HT663" s="263"/>
      <c r="HU663" s="263"/>
      <c r="HV663" s="263"/>
      <c r="HW663" s="263"/>
      <c r="HX663" s="263"/>
      <c r="HY663" s="263"/>
      <c r="HZ663" s="263"/>
      <c r="IA663" s="263"/>
      <c r="IB663" s="263"/>
      <c r="IC663" s="263"/>
      <c r="ID663" s="263"/>
      <c r="IE663" s="263"/>
      <c r="IF663" s="263"/>
      <c r="IG663" s="263"/>
      <c r="IH663" s="263"/>
      <c r="II663" s="263"/>
      <c r="IJ663" s="263"/>
      <c r="IK663" s="263"/>
      <c r="IL663" s="263"/>
      <c r="IM663" s="263"/>
      <c r="IN663" s="263"/>
      <c r="IO663" s="263"/>
      <c r="IP663" s="263"/>
      <c r="IQ663" s="263"/>
      <c r="IR663" s="263"/>
      <c r="IS663" s="263"/>
      <c r="IT663" s="263"/>
      <c r="IU663" s="263"/>
      <c r="IV663" s="263"/>
      <c r="IW663" s="263"/>
      <c r="IX663" s="263"/>
      <c r="IY663" s="263"/>
      <c r="IZ663" s="263"/>
      <c r="JA663" s="263"/>
      <c r="JB663" s="263"/>
      <c r="JC663" s="263"/>
      <c r="JD663" s="263"/>
      <c r="JE663" s="263"/>
      <c r="JF663" s="263"/>
      <c r="JG663" s="263"/>
      <c r="JH663" s="263"/>
      <c r="JI663" s="263"/>
      <c r="JJ663" s="263"/>
      <c r="JK663" s="263"/>
      <c r="JL663" s="263"/>
      <c r="JM663" s="263"/>
      <c r="JN663" s="263"/>
      <c r="JO663" s="263"/>
      <c r="JP663" s="263"/>
      <c r="JQ663" s="263"/>
      <c r="JR663" s="263"/>
      <c r="JS663" s="263"/>
      <c r="JT663" s="263"/>
      <c r="JU663" s="263"/>
      <c r="JV663" s="263"/>
      <c r="JW663" s="263"/>
      <c r="JX663" s="263"/>
      <c r="JY663" s="263"/>
      <c r="JZ663" s="263"/>
      <c r="KA663" s="263"/>
      <c r="KB663" s="263"/>
      <c r="KC663" s="263"/>
      <c r="KD663" s="263"/>
      <c r="KE663" s="263"/>
      <c r="KF663" s="263"/>
      <c r="KG663" s="263"/>
      <c r="KH663" s="263"/>
      <c r="KI663" s="263"/>
      <c r="KJ663" s="263"/>
      <c r="KK663" s="263"/>
      <c r="KL663" s="263"/>
      <c r="KM663" s="263"/>
      <c r="KN663" s="263"/>
      <c r="KO663" s="263"/>
      <c r="KP663" s="263"/>
      <c r="KQ663" s="263"/>
      <c r="KR663" s="263"/>
      <c r="KS663" s="263"/>
      <c r="KT663" s="263"/>
      <c r="KU663" s="263"/>
      <c r="KV663" s="263"/>
      <c r="KW663" s="263"/>
      <c r="KX663" s="263"/>
      <c r="KY663" s="263"/>
      <c r="KZ663" s="263"/>
      <c r="LA663" s="263"/>
      <c r="LB663" s="263"/>
      <c r="LC663" s="263"/>
      <c r="LD663" s="263"/>
      <c r="LE663" s="263"/>
      <c r="LF663" s="263"/>
      <c r="LG663" s="263"/>
      <c r="LH663" s="263"/>
      <c r="LI663" s="263"/>
      <c r="LJ663" s="263"/>
      <c r="LK663" s="263"/>
      <c r="LL663" s="263"/>
      <c r="LM663" s="263"/>
      <c r="LN663" s="263"/>
      <c r="LO663" s="263"/>
      <c r="LP663" s="263"/>
      <c r="LQ663" s="263"/>
      <c r="LR663" s="263"/>
      <c r="LS663" s="263"/>
      <c r="LT663" s="263"/>
      <c r="LU663" s="263"/>
      <c r="LV663" s="263"/>
      <c r="LW663" s="263"/>
      <c r="LX663" s="263"/>
      <c r="LY663" s="263"/>
      <c r="LZ663" s="263"/>
      <c r="MA663" s="263"/>
      <c r="MB663" s="263"/>
      <c r="MC663" s="263"/>
      <c r="MD663" s="263"/>
      <c r="ME663" s="263"/>
      <c r="MF663" s="263"/>
      <c r="MG663" s="263"/>
      <c r="MH663" s="263"/>
      <c r="MI663" s="263"/>
      <c r="MJ663" s="263"/>
      <c r="MK663" s="263"/>
      <c r="ML663" s="263"/>
      <c r="MM663" s="263"/>
      <c r="MN663" s="263"/>
      <c r="MO663" s="263"/>
      <c r="MP663" s="263"/>
      <c r="MQ663" s="263"/>
      <c r="MR663" s="263"/>
      <c r="MS663" s="263"/>
      <c r="MT663" s="263"/>
      <c r="MU663" s="263"/>
      <c r="MV663" s="263"/>
      <c r="MW663" s="263"/>
      <c r="MX663" s="263"/>
      <c r="MY663" s="263"/>
      <c r="MZ663" s="263"/>
      <c r="NA663" s="263"/>
      <c r="NB663" s="263"/>
      <c r="NC663" s="263"/>
      <c r="ND663" s="263"/>
      <c r="NE663" s="263"/>
      <c r="NF663" s="263"/>
      <c r="NG663" s="263"/>
      <c r="NH663" s="263"/>
      <c r="NI663" s="263"/>
      <c r="NJ663" s="263"/>
      <c r="NK663" s="263"/>
      <c r="NL663" s="263"/>
      <c r="NM663" s="263"/>
      <c r="NN663" s="263"/>
      <c r="NO663" s="263"/>
      <c r="NP663" s="263"/>
      <c r="NQ663" s="263"/>
      <c r="NR663" s="263"/>
      <c r="NS663" s="263"/>
      <c r="NT663" s="263"/>
      <c r="NU663" s="263"/>
      <c r="NV663" s="263"/>
      <c r="NW663" s="263"/>
      <c r="NX663" s="263"/>
      <c r="NY663" s="263"/>
      <c r="NZ663" s="263"/>
      <c r="OA663" s="263"/>
      <c r="OB663" s="263"/>
      <c r="OC663" s="263"/>
      <c r="OD663" s="263"/>
      <c r="OE663" s="263"/>
      <c r="OF663" s="263"/>
      <c r="OG663" s="263"/>
      <c r="OH663" s="263"/>
      <c r="OI663" s="263"/>
      <c r="OJ663" s="263"/>
      <c r="OK663" s="263"/>
      <c r="OL663" s="263"/>
      <c r="OM663" s="263"/>
      <c r="ON663" s="263"/>
      <c r="OO663" s="263"/>
      <c r="OP663" s="263"/>
      <c r="OQ663" s="263"/>
      <c r="OR663" s="263"/>
      <c r="OS663" s="263"/>
      <c r="OT663" s="263"/>
      <c r="OU663" s="263"/>
      <c r="OV663" s="263"/>
      <c r="OW663" s="263"/>
      <c r="OX663" s="263"/>
      <c r="OY663" s="263"/>
      <c r="OZ663" s="263"/>
      <c r="PA663" s="263"/>
      <c r="PB663" s="263"/>
      <c r="PC663" s="263"/>
      <c r="PD663" s="263"/>
      <c r="PE663" s="263"/>
      <c r="PF663" s="263"/>
      <c r="PG663" s="263"/>
      <c r="PH663" s="263"/>
      <c r="PI663" s="263"/>
      <c r="PJ663" s="263"/>
      <c r="PK663" s="263"/>
      <c r="PL663" s="263"/>
      <c r="PM663" s="263"/>
      <c r="PN663" s="263"/>
      <c r="PO663" s="263"/>
      <c r="PP663" s="263"/>
      <c r="PQ663" s="263"/>
      <c r="PR663" s="263"/>
      <c r="PS663" s="263"/>
      <c r="PT663" s="263"/>
      <c r="PU663" s="263"/>
      <c r="PV663" s="263"/>
      <c r="PW663" s="263"/>
      <c r="PX663" s="263"/>
      <c r="PY663" s="263"/>
      <c r="PZ663" s="263"/>
      <c r="QA663" s="263"/>
      <c r="QB663" s="263"/>
      <c r="QC663" s="263"/>
      <c r="QD663" s="263"/>
      <c r="QE663" s="263"/>
      <c r="QF663" s="263"/>
      <c r="QG663" s="263"/>
      <c r="QH663" s="263"/>
      <c r="QI663" s="263"/>
      <c r="QJ663" s="263"/>
      <c r="QK663" s="263"/>
      <c r="QL663" s="263"/>
      <c r="QM663" s="263"/>
      <c r="QN663" s="263"/>
      <c r="QO663" s="263"/>
      <c r="QP663" s="263"/>
      <c r="QQ663" s="263"/>
      <c r="QR663" s="263"/>
      <c r="QS663" s="263"/>
      <c r="QT663" s="263"/>
      <c r="QU663" s="263"/>
      <c r="QV663" s="263"/>
      <c r="QW663" s="263"/>
      <c r="QX663" s="263"/>
      <c r="QY663" s="263"/>
      <c r="QZ663" s="263"/>
      <c r="RA663" s="263"/>
      <c r="RB663" s="263"/>
      <c r="RC663" s="263"/>
      <c r="RD663" s="263"/>
      <c r="RE663" s="263"/>
      <c r="RF663" s="263"/>
      <c r="RG663" s="263"/>
      <c r="RH663" s="263"/>
      <c r="RI663" s="263"/>
      <c r="RJ663" s="263"/>
      <c r="RK663" s="263"/>
      <c r="RL663" s="263"/>
      <c r="RM663" s="263"/>
      <c r="RN663" s="263"/>
      <c r="RO663" s="263"/>
      <c r="RP663" s="263"/>
      <c r="RQ663" s="263"/>
      <c r="RR663" s="263"/>
      <c r="RS663" s="263"/>
      <c r="RT663" s="263"/>
      <c r="RU663" s="263"/>
      <c r="RV663" s="263"/>
      <c r="RW663" s="263"/>
      <c r="RX663" s="263"/>
      <c r="RY663" s="263"/>
      <c r="RZ663" s="263"/>
      <c r="SA663" s="263"/>
      <c r="SB663" s="263"/>
      <c r="SC663" s="263"/>
      <c r="SD663" s="263"/>
      <c r="SE663" s="263"/>
      <c r="SF663" s="263"/>
      <c r="SG663" s="263"/>
      <c r="SH663" s="263"/>
      <c r="SI663" s="263"/>
      <c r="SJ663" s="263"/>
      <c r="SK663" s="263"/>
      <c r="SL663" s="263"/>
      <c r="SM663" s="263"/>
      <c r="SN663" s="263"/>
      <c r="SO663" s="263"/>
      <c r="SP663" s="263"/>
      <c r="SQ663" s="263"/>
      <c r="SR663" s="263"/>
      <c r="SS663" s="263"/>
      <c r="ST663" s="263"/>
      <c r="SU663" s="263"/>
      <c r="SV663" s="263"/>
      <c r="SW663" s="263"/>
      <c r="SX663" s="263"/>
      <c r="SY663" s="263"/>
      <c r="SZ663" s="263"/>
      <c r="TA663" s="263"/>
      <c r="TB663" s="263"/>
      <c r="TC663" s="263"/>
      <c r="TD663" s="263"/>
      <c r="TE663" s="263"/>
      <c r="TF663" s="263"/>
      <c r="TG663" s="263"/>
      <c r="TH663" s="263"/>
      <c r="TI663" s="263"/>
      <c r="TJ663" s="263"/>
      <c r="TK663" s="263"/>
      <c r="TL663" s="263"/>
      <c r="TM663" s="263"/>
      <c r="TN663" s="263"/>
      <c r="TO663" s="263"/>
      <c r="TP663" s="263"/>
      <c r="TQ663" s="263"/>
      <c r="TR663" s="263"/>
      <c r="TS663" s="263"/>
      <c r="TT663" s="263"/>
      <c r="TU663" s="263"/>
      <c r="TV663" s="263"/>
      <c r="TW663" s="263"/>
      <c r="TX663" s="263"/>
      <c r="TY663" s="263"/>
      <c r="TZ663" s="263"/>
      <c r="UA663" s="263"/>
      <c r="UB663" s="263"/>
      <c r="UC663" s="263"/>
      <c r="UD663" s="263"/>
      <c r="UE663" s="263"/>
      <c r="UF663" s="263"/>
      <c r="UG663" s="263"/>
      <c r="UH663" s="263"/>
      <c r="UI663" s="263"/>
      <c r="UJ663" s="263"/>
      <c r="UK663" s="263"/>
      <c r="UL663" s="263"/>
      <c r="UM663" s="263"/>
      <c r="UN663" s="263"/>
      <c r="UO663" s="263"/>
      <c r="UP663" s="263"/>
      <c r="UQ663" s="263"/>
      <c r="UR663" s="263"/>
      <c r="US663" s="263"/>
      <c r="UT663" s="263"/>
      <c r="UU663" s="263"/>
      <c r="UV663" s="263"/>
      <c r="UW663" s="263"/>
      <c r="UX663" s="263"/>
      <c r="UY663" s="263"/>
      <c r="UZ663" s="263"/>
      <c r="VA663" s="263"/>
      <c r="VB663" s="263"/>
      <c r="VC663" s="263"/>
      <c r="VD663" s="263"/>
      <c r="VE663" s="263"/>
      <c r="VF663" s="263"/>
      <c r="VG663" s="263"/>
      <c r="VH663" s="263"/>
      <c r="VI663" s="263"/>
      <c r="VJ663" s="263"/>
      <c r="VK663" s="263"/>
      <c r="VL663" s="263"/>
      <c r="VM663" s="263"/>
      <c r="VN663" s="263"/>
      <c r="VO663" s="263"/>
      <c r="VP663" s="263"/>
      <c r="VQ663" s="263"/>
      <c r="VR663" s="263"/>
      <c r="VS663" s="263"/>
      <c r="VT663" s="263"/>
      <c r="VU663" s="263"/>
      <c r="VV663" s="263"/>
      <c r="VW663" s="263"/>
      <c r="VX663" s="263"/>
      <c r="VY663" s="263"/>
      <c r="VZ663" s="263"/>
      <c r="WA663" s="263"/>
      <c r="WB663" s="263"/>
      <c r="WC663" s="263"/>
      <c r="WD663" s="263"/>
      <c r="WE663" s="263"/>
      <c r="WF663" s="263"/>
      <c r="WG663" s="263"/>
      <c r="WH663" s="263"/>
      <c r="WI663" s="263"/>
      <c r="WJ663" s="263"/>
      <c r="WK663" s="263"/>
      <c r="WL663" s="263"/>
      <c r="WM663" s="263"/>
      <c r="WN663" s="263"/>
      <c r="WO663" s="263"/>
      <c r="WP663" s="263"/>
      <c r="WQ663" s="263"/>
      <c r="WR663" s="263"/>
      <c r="WS663" s="263"/>
      <c r="WT663" s="263"/>
      <c r="WU663" s="263"/>
      <c r="WV663" s="263"/>
      <c r="WW663" s="263"/>
      <c r="WX663" s="263"/>
      <c r="WY663" s="263"/>
      <c r="WZ663" s="263"/>
      <c r="XA663" s="263"/>
      <c r="XB663" s="263"/>
      <c r="XC663" s="263"/>
      <c r="XD663" s="263"/>
      <c r="XE663" s="263"/>
      <c r="XF663" s="263"/>
      <c r="XG663" s="263"/>
      <c r="XH663" s="263"/>
      <c r="XI663" s="263"/>
      <c r="XJ663" s="263"/>
      <c r="XK663" s="263"/>
      <c r="XL663" s="263"/>
      <c r="XM663" s="263"/>
      <c r="XN663" s="263"/>
      <c r="XO663" s="263"/>
      <c r="XP663" s="263"/>
      <c r="XQ663" s="263"/>
      <c r="XR663" s="263"/>
      <c r="XS663" s="263"/>
      <c r="XT663" s="263"/>
      <c r="XU663" s="263"/>
      <c r="XV663" s="263"/>
      <c r="XW663" s="263"/>
      <c r="XX663" s="263"/>
      <c r="XY663" s="263"/>
      <c r="XZ663" s="263"/>
      <c r="YA663" s="263"/>
      <c r="YB663" s="263"/>
      <c r="YC663" s="263"/>
      <c r="YD663" s="263"/>
      <c r="YE663" s="263"/>
      <c r="YF663" s="263"/>
      <c r="YG663" s="263"/>
      <c r="YH663" s="263"/>
      <c r="YI663" s="263"/>
      <c r="YJ663" s="263"/>
      <c r="YK663" s="263"/>
      <c r="YL663" s="263"/>
      <c r="YM663" s="263"/>
      <c r="YN663" s="263"/>
      <c r="YO663" s="263"/>
      <c r="YP663" s="263"/>
      <c r="YQ663" s="263"/>
      <c r="YR663" s="263"/>
      <c r="YS663" s="263"/>
      <c r="YT663" s="263"/>
      <c r="YU663" s="263"/>
      <c r="YV663" s="263"/>
      <c r="YW663" s="263"/>
      <c r="YX663" s="263"/>
      <c r="YY663" s="263"/>
      <c r="YZ663" s="263"/>
      <c r="ZA663" s="263"/>
      <c r="ZB663" s="263"/>
      <c r="ZC663" s="263"/>
      <c r="ZD663" s="263"/>
      <c r="ZE663" s="263"/>
      <c r="ZF663" s="263"/>
      <c r="ZG663" s="263"/>
      <c r="ZH663" s="263"/>
      <c r="ZI663" s="263"/>
      <c r="ZJ663" s="263"/>
      <c r="ZK663" s="263"/>
      <c r="ZL663" s="263"/>
      <c r="ZM663" s="263"/>
      <c r="ZN663" s="263"/>
      <c r="ZO663" s="263"/>
      <c r="ZP663" s="263"/>
      <c r="ZQ663" s="263"/>
      <c r="ZR663" s="263"/>
      <c r="ZS663" s="263"/>
      <c r="ZT663" s="263"/>
      <c r="ZU663" s="263"/>
      <c r="ZV663" s="263"/>
      <c r="ZW663" s="263"/>
      <c r="ZX663" s="263"/>
      <c r="ZY663" s="263"/>
      <c r="ZZ663" s="263"/>
      <c r="AAA663" s="263"/>
      <c r="AAB663" s="263"/>
      <c r="AAC663" s="263"/>
      <c r="AAD663" s="263"/>
      <c r="AAE663" s="263"/>
      <c r="AAF663" s="263"/>
      <c r="AAG663" s="263"/>
      <c r="AAH663" s="263"/>
      <c r="AAI663" s="263"/>
      <c r="AAJ663" s="263"/>
      <c r="AAK663" s="263"/>
      <c r="AAL663" s="263"/>
      <c r="AAM663" s="263"/>
      <c r="AAN663" s="263"/>
      <c r="AAO663" s="263"/>
      <c r="AAP663" s="263"/>
      <c r="AAQ663" s="263"/>
      <c r="AAR663" s="263"/>
      <c r="AAS663" s="263"/>
      <c r="AAT663" s="263"/>
      <c r="AAU663" s="263"/>
      <c r="AAV663" s="263"/>
      <c r="AAW663" s="263"/>
      <c r="AAX663" s="263"/>
      <c r="AAY663" s="263"/>
      <c r="AAZ663" s="263"/>
      <c r="ABA663" s="263"/>
      <c r="ABB663" s="263"/>
      <c r="ABC663" s="263"/>
      <c r="ABD663" s="263"/>
      <c r="ABE663" s="263"/>
      <c r="ABF663" s="263"/>
      <c r="ABG663" s="263"/>
      <c r="ABH663" s="263"/>
      <c r="ABI663" s="263"/>
      <c r="ABJ663" s="263"/>
      <c r="ABK663" s="263"/>
      <c r="ABL663" s="263"/>
      <c r="ABM663" s="263"/>
      <c r="ABN663" s="263"/>
      <c r="ABO663" s="263"/>
      <c r="ABP663" s="263"/>
      <c r="ABQ663" s="263"/>
      <c r="ABR663" s="263"/>
      <c r="ABS663" s="263"/>
      <c r="ABT663" s="263"/>
      <c r="ABU663" s="263"/>
      <c r="ABV663" s="263"/>
      <c r="ABW663" s="263"/>
      <c r="ABX663" s="263"/>
      <c r="ABY663" s="263"/>
      <c r="ABZ663" s="263"/>
      <c r="ACA663" s="263"/>
      <c r="ACB663" s="263"/>
      <c r="ACC663" s="263"/>
      <c r="ACD663" s="263"/>
      <c r="ACE663" s="263"/>
      <c r="ACF663" s="263"/>
      <c r="ACG663" s="263"/>
      <c r="ACH663" s="263"/>
      <c r="ACI663" s="263"/>
      <c r="ACJ663" s="263"/>
      <c r="ACK663" s="263"/>
      <c r="ACL663" s="263"/>
      <c r="ACM663" s="263"/>
      <c r="ACN663" s="263"/>
      <c r="ACO663" s="263"/>
      <c r="ACP663" s="263"/>
      <c r="ACQ663" s="263"/>
      <c r="ACR663" s="263"/>
      <c r="ACS663" s="263"/>
      <c r="ACT663" s="263"/>
      <c r="ACU663" s="263"/>
      <c r="ACV663" s="263"/>
      <c r="ACW663" s="263"/>
      <c r="ACX663" s="263"/>
      <c r="ACY663" s="263"/>
      <c r="ACZ663" s="263"/>
      <c r="ADA663" s="263"/>
      <c r="ADB663" s="263"/>
      <c r="ADC663" s="263"/>
      <c r="ADD663" s="263"/>
      <c r="ADE663" s="263"/>
      <c r="ADF663" s="263"/>
      <c r="ADG663" s="263"/>
      <c r="ADH663" s="263"/>
      <c r="ADI663" s="263"/>
      <c r="ADJ663" s="263"/>
      <c r="ADK663" s="263"/>
      <c r="ADL663" s="263"/>
      <c r="ADM663" s="263"/>
      <c r="ADN663" s="263"/>
      <c r="ADO663" s="263"/>
      <c r="ADP663" s="263"/>
      <c r="ADQ663" s="263"/>
      <c r="ADR663" s="263"/>
      <c r="ADS663" s="263"/>
      <c r="ADT663" s="263"/>
      <c r="ADU663" s="263"/>
      <c r="ADV663" s="263"/>
      <c r="ADW663" s="263"/>
      <c r="ADX663" s="263"/>
      <c r="ADY663" s="263"/>
      <c r="ADZ663" s="263"/>
      <c r="AEA663" s="263"/>
      <c r="AEB663" s="263"/>
      <c r="AEC663" s="263"/>
      <c r="AED663" s="263"/>
      <c r="AEE663" s="263"/>
      <c r="AEF663" s="263"/>
      <c r="AEG663" s="263"/>
      <c r="AEH663" s="263"/>
      <c r="AEI663" s="263"/>
      <c r="AEJ663" s="263"/>
      <c r="AEK663" s="263"/>
      <c r="AEL663" s="263"/>
      <c r="AEM663" s="263"/>
      <c r="AEN663" s="263"/>
      <c r="AEO663" s="263"/>
      <c r="AEP663" s="263"/>
      <c r="AEQ663" s="263"/>
      <c r="AER663" s="263"/>
      <c r="AES663" s="263"/>
      <c r="AET663" s="263"/>
      <c r="AEU663" s="263"/>
      <c r="AEV663" s="263"/>
      <c r="AEW663" s="263"/>
      <c r="AEX663" s="263"/>
      <c r="AEY663" s="263"/>
      <c r="AEZ663" s="263"/>
      <c r="AFA663" s="263"/>
      <c r="AFB663" s="263"/>
      <c r="AFC663" s="263"/>
      <c r="AFD663" s="263"/>
      <c r="AFE663" s="263"/>
      <c r="AFF663" s="263"/>
      <c r="AFG663" s="263"/>
      <c r="AFH663" s="263"/>
      <c r="AFI663" s="263"/>
      <c r="AFJ663" s="263"/>
      <c r="AFK663" s="263"/>
      <c r="AFL663" s="263"/>
      <c r="AFM663" s="263"/>
      <c r="AFN663" s="263"/>
      <c r="AFO663" s="263"/>
      <c r="AFP663" s="263"/>
      <c r="AFQ663" s="263"/>
      <c r="AFR663" s="263"/>
      <c r="AFS663" s="263"/>
      <c r="AFT663" s="263"/>
      <c r="AFU663" s="263"/>
      <c r="AFV663" s="263"/>
      <c r="AFW663" s="263"/>
      <c r="AFX663" s="263"/>
      <c r="AFY663" s="263"/>
      <c r="AFZ663" s="263"/>
      <c r="AGA663" s="263"/>
      <c r="AGB663" s="263"/>
      <c r="AGC663" s="263"/>
      <c r="AGD663" s="263"/>
      <c r="AGE663" s="263"/>
      <c r="AGF663" s="263"/>
      <c r="AGG663" s="263"/>
      <c r="AGH663" s="263"/>
      <c r="AGI663" s="263"/>
      <c r="AGJ663" s="263"/>
      <c r="AGK663" s="263"/>
      <c r="AGL663" s="263"/>
      <c r="AGM663" s="263"/>
      <c r="AGN663" s="263"/>
      <c r="AGO663" s="263"/>
      <c r="AGP663" s="263"/>
      <c r="AGQ663" s="263"/>
      <c r="AGR663" s="263"/>
      <c r="AGS663" s="263"/>
      <c r="AGT663" s="263"/>
      <c r="AGU663" s="263"/>
      <c r="AGV663" s="263"/>
      <c r="AGW663" s="263"/>
      <c r="AGX663" s="263"/>
      <c r="AGY663" s="263"/>
      <c r="AGZ663" s="263"/>
      <c r="AHA663" s="263"/>
      <c r="AHB663" s="263"/>
      <c r="AHC663" s="263"/>
      <c r="AHD663" s="263"/>
      <c r="AHE663" s="263"/>
      <c r="AHF663" s="263"/>
      <c r="AHG663" s="263"/>
      <c r="AHH663" s="263"/>
      <c r="AHI663" s="263"/>
      <c r="AHJ663" s="263"/>
      <c r="AHK663" s="263"/>
      <c r="AHL663" s="263"/>
      <c r="AHM663" s="263"/>
      <c r="AHN663" s="263"/>
      <c r="AHO663" s="263"/>
      <c r="AHP663" s="263"/>
      <c r="AHQ663" s="263"/>
      <c r="AHR663" s="263"/>
      <c r="AHS663" s="263"/>
      <c r="AHT663" s="263"/>
      <c r="AHU663" s="263"/>
      <c r="AHV663" s="263"/>
      <c r="AHW663" s="263"/>
      <c r="AHX663" s="263"/>
      <c r="AHY663" s="263"/>
      <c r="AHZ663" s="263"/>
      <c r="AIA663" s="263"/>
      <c r="AIB663" s="263"/>
      <c r="AIC663" s="263"/>
      <c r="AID663" s="263"/>
      <c r="AIE663" s="263"/>
      <c r="AIF663" s="263"/>
      <c r="AIG663" s="263"/>
      <c r="AIH663" s="263"/>
      <c r="AII663" s="263"/>
      <c r="AIJ663" s="263"/>
      <c r="AIK663" s="263"/>
      <c r="AIL663" s="263"/>
      <c r="AIM663" s="263"/>
      <c r="AIN663" s="263"/>
      <c r="AIO663" s="263"/>
      <c r="AIP663" s="263"/>
      <c r="AIQ663" s="263"/>
      <c r="AIR663" s="263"/>
      <c r="AIS663" s="263"/>
      <c r="AIT663" s="263"/>
      <c r="AIU663" s="263"/>
      <c r="AIV663" s="263"/>
      <c r="AIW663" s="263"/>
      <c r="AIX663" s="263"/>
      <c r="AIY663" s="263"/>
      <c r="AIZ663" s="263"/>
      <c r="AJA663" s="263"/>
      <c r="AJB663" s="263"/>
      <c r="AJC663" s="263"/>
      <c r="AJD663" s="263"/>
      <c r="AJE663" s="263"/>
      <c r="AJF663" s="263"/>
      <c r="AJG663" s="263"/>
      <c r="AJH663" s="263"/>
      <c r="AJI663" s="263"/>
      <c r="AJJ663" s="263"/>
      <c r="AJK663" s="263"/>
      <c r="AJL663" s="263"/>
      <c r="AJM663" s="263"/>
      <c r="AJN663" s="263"/>
      <c r="AJO663" s="263"/>
      <c r="AJP663" s="263"/>
      <c r="AJQ663" s="263"/>
      <c r="AJR663" s="263"/>
      <c r="AJS663" s="263"/>
      <c r="AJT663" s="263"/>
      <c r="AJU663" s="263"/>
      <c r="AJV663" s="263"/>
      <c r="AJW663" s="263"/>
      <c r="AJX663" s="263"/>
      <c r="AJY663" s="263"/>
      <c r="AJZ663" s="263"/>
      <c r="AKA663" s="263"/>
      <c r="AKB663" s="263"/>
      <c r="AKC663" s="263"/>
      <c r="AKD663" s="263"/>
      <c r="AKE663" s="263"/>
      <c r="AKF663" s="263"/>
      <c r="AKG663" s="263"/>
      <c r="AKH663" s="263"/>
      <c r="AKI663" s="263"/>
      <c r="AKJ663" s="263"/>
      <c r="AKK663" s="263"/>
      <c r="AKL663" s="263"/>
      <c r="AKM663" s="263"/>
      <c r="AKN663" s="263"/>
      <c r="AKO663" s="263"/>
      <c r="AKP663" s="263"/>
      <c r="AKQ663" s="263"/>
      <c r="AKR663" s="263"/>
      <c r="AKS663" s="263"/>
      <c r="AKT663" s="263"/>
      <c r="AKU663" s="263"/>
      <c r="AKV663" s="263"/>
      <c r="AKW663" s="263"/>
      <c r="AKX663" s="263"/>
      <c r="AKY663" s="263"/>
      <c r="AKZ663" s="263"/>
      <c r="ALA663" s="263"/>
      <c r="ALB663" s="263"/>
      <c r="ALC663" s="263"/>
      <c r="ALD663" s="263"/>
      <c r="ALE663" s="263"/>
      <c r="ALF663" s="263"/>
      <c r="ALG663" s="263"/>
      <c r="ALH663" s="263"/>
      <c r="ALI663" s="263"/>
      <c r="ALJ663" s="263"/>
      <c r="ALK663" s="263"/>
      <c r="ALL663" s="263"/>
      <c r="ALM663" s="263"/>
      <c r="ALN663" s="263"/>
      <c r="ALO663" s="263"/>
      <c r="ALP663" s="263"/>
      <c r="ALQ663" s="263"/>
      <c r="ALR663" s="263"/>
      <c r="ALS663" s="263"/>
      <c r="ALT663" s="263"/>
      <c r="ALU663" s="263"/>
      <c r="ALV663" s="263"/>
      <c r="ALW663" s="263"/>
      <c r="ALX663" s="263"/>
      <c r="ALY663" s="263"/>
      <c r="ALZ663" s="263"/>
      <c r="AMA663" s="263"/>
      <c r="AMB663" s="263"/>
      <c r="AMC663" s="263"/>
      <c r="AMD663" s="263"/>
      <c r="AME663" s="263"/>
      <c r="AMF663" s="263"/>
      <c r="AMG663" s="263"/>
      <c r="AMH663" s="263"/>
      <c r="AMI663" s="263"/>
      <c r="AMJ663" s="263"/>
      <c r="AMK663" s="263"/>
      <c r="AML663" s="263"/>
      <c r="AMM663" s="263"/>
      <c r="AMN663" s="263"/>
      <c r="AMO663" s="263"/>
      <c r="AMP663" s="263"/>
      <c r="AMQ663" s="263"/>
      <c r="AMR663" s="263"/>
      <c r="AMS663" s="263"/>
      <c r="AMT663" s="263"/>
      <c r="AMU663" s="263"/>
      <c r="AMV663" s="263"/>
      <c r="AMW663" s="263"/>
      <c r="AMX663" s="263"/>
      <c r="AMY663" s="263"/>
      <c r="AMZ663" s="263"/>
      <c r="ANA663" s="263"/>
      <c r="ANB663" s="263"/>
      <c r="ANC663" s="263"/>
      <c r="AND663" s="263"/>
      <c r="ANE663" s="263"/>
      <c r="ANF663" s="263"/>
      <c r="ANG663" s="263"/>
      <c r="ANH663" s="263"/>
      <c r="ANI663" s="263"/>
      <c r="ANJ663" s="263"/>
      <c r="ANK663" s="263"/>
      <c r="ANL663" s="263"/>
      <c r="ANM663" s="263"/>
      <c r="ANN663" s="263"/>
      <c r="ANO663" s="263"/>
      <c r="ANP663" s="263"/>
      <c r="ANQ663" s="263"/>
      <c r="ANR663" s="263"/>
      <c r="ANS663" s="263"/>
      <c r="ANT663" s="263"/>
      <c r="ANU663" s="263"/>
      <c r="ANV663" s="263"/>
      <c r="ANW663" s="263"/>
      <c r="ANX663" s="263"/>
      <c r="ANY663" s="263"/>
      <c r="ANZ663" s="263"/>
      <c r="AOA663" s="263"/>
      <c r="AOB663" s="263"/>
      <c r="AOC663" s="263"/>
      <c r="AOD663" s="263"/>
      <c r="AOE663" s="263"/>
      <c r="AOF663" s="263"/>
      <c r="AOG663" s="263"/>
      <c r="AOH663" s="263"/>
      <c r="AOI663" s="263"/>
      <c r="AOJ663" s="263"/>
      <c r="AOK663" s="263"/>
      <c r="AOL663" s="263"/>
      <c r="AOM663" s="263"/>
      <c r="AON663" s="263"/>
      <c r="AOO663" s="263"/>
      <c r="AOP663" s="263"/>
      <c r="AOQ663" s="263"/>
      <c r="AOR663" s="263"/>
      <c r="AOS663" s="263"/>
      <c r="AOT663" s="263"/>
      <c r="AOU663" s="263"/>
    </row>
    <row r="664" spans="1:1087" s="264" customFormat="1">
      <c r="A664" s="332"/>
      <c r="B664" s="328"/>
      <c r="C664" s="292"/>
      <c r="D664" s="292"/>
      <c r="E664" s="292"/>
      <c r="F664" s="333"/>
      <c r="G664" s="334"/>
      <c r="H664" s="334"/>
      <c r="I664" s="335"/>
      <c r="J664" s="292"/>
      <c r="K664" s="336"/>
      <c r="L664" s="292"/>
      <c r="N664" s="263"/>
      <c r="O664" s="263"/>
      <c r="P664" s="263"/>
      <c r="Q664" s="263"/>
      <c r="R664" s="263"/>
      <c r="S664" s="263"/>
      <c r="T664" s="263"/>
      <c r="U664" s="263"/>
      <c r="V664" s="263"/>
      <c r="W664" s="263"/>
      <c r="X664" s="263"/>
      <c r="Y664" s="263"/>
      <c r="Z664" s="263"/>
      <c r="AA664" s="263"/>
      <c r="AB664" s="263"/>
      <c r="AC664" s="263"/>
      <c r="AD664" s="263"/>
      <c r="AE664" s="263"/>
      <c r="AF664" s="263"/>
      <c r="AG664" s="263"/>
      <c r="AH664" s="263"/>
      <c r="AI664" s="263"/>
      <c r="AJ664" s="263"/>
      <c r="AK664" s="263"/>
      <c r="AL664" s="263"/>
      <c r="AM664" s="263"/>
      <c r="AN664" s="263"/>
      <c r="AO664" s="263"/>
      <c r="AP664" s="263"/>
      <c r="AQ664" s="263"/>
      <c r="AR664" s="263"/>
      <c r="AS664" s="263"/>
      <c r="AT664" s="263"/>
      <c r="AU664" s="263"/>
      <c r="AV664" s="263"/>
      <c r="AW664" s="263"/>
      <c r="AX664" s="263"/>
      <c r="AY664" s="263"/>
      <c r="AZ664" s="263"/>
      <c r="BA664" s="263"/>
      <c r="BB664" s="263"/>
      <c r="BC664" s="263"/>
      <c r="BD664" s="263"/>
      <c r="BE664" s="263"/>
      <c r="BF664" s="263"/>
      <c r="BG664" s="263"/>
      <c r="BH664" s="263"/>
      <c r="BI664" s="263"/>
      <c r="BJ664" s="263"/>
      <c r="BK664" s="263"/>
      <c r="BL664" s="263"/>
      <c r="BM664" s="263"/>
      <c r="BN664" s="263"/>
      <c r="BO664" s="263"/>
      <c r="BP664" s="263"/>
      <c r="BQ664" s="263"/>
      <c r="BR664" s="263"/>
      <c r="BS664" s="263"/>
      <c r="BT664" s="263"/>
      <c r="BU664" s="263"/>
      <c r="BV664" s="263"/>
      <c r="BW664" s="263"/>
      <c r="BX664" s="263"/>
      <c r="BY664" s="263"/>
      <c r="BZ664" s="263"/>
      <c r="CA664" s="263"/>
      <c r="CB664" s="263"/>
      <c r="CC664" s="263"/>
      <c r="CD664" s="263"/>
      <c r="CE664" s="263"/>
      <c r="CF664" s="263"/>
      <c r="CG664" s="263"/>
      <c r="CH664" s="263"/>
      <c r="CI664" s="263"/>
      <c r="CJ664" s="263"/>
      <c r="CK664" s="263"/>
      <c r="CL664" s="263"/>
      <c r="CM664" s="263"/>
      <c r="CN664" s="263"/>
      <c r="CO664" s="263"/>
      <c r="CP664" s="263"/>
      <c r="CQ664" s="263"/>
      <c r="CR664" s="263"/>
      <c r="CS664" s="263"/>
      <c r="CT664" s="263"/>
      <c r="CU664" s="263"/>
      <c r="CV664" s="263"/>
      <c r="CW664" s="263"/>
      <c r="CX664" s="263"/>
      <c r="CY664" s="263"/>
      <c r="CZ664" s="263"/>
      <c r="DA664" s="263"/>
      <c r="DB664" s="263"/>
      <c r="DC664" s="263"/>
      <c r="DD664" s="263"/>
      <c r="DE664" s="263"/>
      <c r="DF664" s="263"/>
      <c r="DG664" s="263"/>
      <c r="DH664" s="263"/>
      <c r="DI664" s="263"/>
      <c r="DJ664" s="263"/>
      <c r="DK664" s="263"/>
      <c r="DL664" s="263"/>
      <c r="DM664" s="263"/>
      <c r="DN664" s="263"/>
      <c r="DO664" s="263"/>
      <c r="DP664" s="263"/>
      <c r="DQ664" s="263"/>
      <c r="DR664" s="263"/>
      <c r="DS664" s="263"/>
      <c r="DT664" s="263"/>
      <c r="DU664" s="263"/>
      <c r="DV664" s="263"/>
      <c r="DW664" s="263"/>
      <c r="DX664" s="263"/>
      <c r="DY664" s="263"/>
      <c r="DZ664" s="263"/>
      <c r="EA664" s="263"/>
      <c r="EB664" s="263"/>
      <c r="EC664" s="263"/>
      <c r="ED664" s="263"/>
      <c r="EE664" s="263"/>
      <c r="EF664" s="263"/>
      <c r="EG664" s="263"/>
      <c r="EH664" s="263"/>
      <c r="EI664" s="263"/>
      <c r="EJ664" s="263"/>
      <c r="EK664" s="263"/>
      <c r="EL664" s="263"/>
      <c r="EM664" s="263"/>
      <c r="EN664" s="263"/>
      <c r="EO664" s="263"/>
      <c r="EP664" s="263"/>
      <c r="EQ664" s="263"/>
      <c r="ER664" s="263"/>
      <c r="ES664" s="263"/>
      <c r="ET664" s="263"/>
      <c r="EU664" s="263"/>
      <c r="EV664" s="263"/>
      <c r="EW664" s="263"/>
      <c r="EX664" s="263"/>
      <c r="EY664" s="263"/>
      <c r="EZ664" s="263"/>
      <c r="FA664" s="263"/>
      <c r="FB664" s="263"/>
      <c r="FC664" s="263"/>
      <c r="FD664" s="263"/>
      <c r="FE664" s="263"/>
      <c r="FF664" s="263"/>
      <c r="FG664" s="263"/>
      <c r="FH664" s="263"/>
      <c r="FI664" s="263"/>
      <c r="FJ664" s="263"/>
      <c r="FK664" s="263"/>
      <c r="FL664" s="263"/>
      <c r="FM664" s="263"/>
      <c r="FN664" s="263"/>
      <c r="FO664" s="263"/>
      <c r="FP664" s="263"/>
      <c r="FQ664" s="263"/>
      <c r="FR664" s="263"/>
      <c r="FS664" s="263"/>
      <c r="FT664" s="263"/>
      <c r="FU664" s="263"/>
      <c r="FV664" s="263"/>
      <c r="FW664" s="263"/>
      <c r="FX664" s="263"/>
      <c r="FY664" s="263"/>
      <c r="FZ664" s="263"/>
      <c r="GA664" s="263"/>
      <c r="GB664" s="263"/>
      <c r="GC664" s="263"/>
      <c r="GD664" s="263"/>
      <c r="GE664" s="263"/>
      <c r="GF664" s="263"/>
      <c r="GG664" s="263"/>
      <c r="GH664" s="263"/>
      <c r="GI664" s="263"/>
      <c r="GJ664" s="263"/>
      <c r="GK664" s="263"/>
      <c r="GL664" s="263"/>
      <c r="GM664" s="263"/>
      <c r="GN664" s="263"/>
      <c r="GO664" s="263"/>
      <c r="GP664" s="263"/>
      <c r="GQ664" s="263"/>
      <c r="GR664" s="263"/>
      <c r="GS664" s="263"/>
      <c r="GT664" s="263"/>
      <c r="GU664" s="263"/>
      <c r="GV664" s="263"/>
      <c r="GW664" s="263"/>
      <c r="GX664" s="263"/>
      <c r="GY664" s="263"/>
      <c r="GZ664" s="263"/>
      <c r="HA664" s="263"/>
      <c r="HB664" s="263"/>
      <c r="HC664" s="263"/>
      <c r="HD664" s="263"/>
      <c r="HE664" s="263"/>
      <c r="HF664" s="263"/>
      <c r="HG664" s="263"/>
      <c r="HH664" s="263"/>
      <c r="HI664" s="263"/>
      <c r="HJ664" s="263"/>
      <c r="HK664" s="263"/>
      <c r="HL664" s="263"/>
      <c r="HM664" s="263"/>
      <c r="HN664" s="263"/>
      <c r="HO664" s="263"/>
      <c r="HP664" s="263"/>
      <c r="HQ664" s="263"/>
      <c r="HR664" s="263"/>
      <c r="HS664" s="263"/>
      <c r="HT664" s="263"/>
      <c r="HU664" s="263"/>
      <c r="HV664" s="263"/>
      <c r="HW664" s="263"/>
      <c r="HX664" s="263"/>
      <c r="HY664" s="263"/>
      <c r="HZ664" s="263"/>
      <c r="IA664" s="263"/>
      <c r="IB664" s="263"/>
      <c r="IC664" s="263"/>
      <c r="ID664" s="263"/>
      <c r="IE664" s="263"/>
      <c r="IF664" s="263"/>
      <c r="IG664" s="263"/>
      <c r="IH664" s="263"/>
      <c r="II664" s="263"/>
      <c r="IJ664" s="263"/>
      <c r="IK664" s="263"/>
      <c r="IL664" s="263"/>
      <c r="IM664" s="263"/>
      <c r="IN664" s="263"/>
      <c r="IO664" s="263"/>
      <c r="IP664" s="263"/>
      <c r="IQ664" s="263"/>
      <c r="IR664" s="263"/>
      <c r="IS664" s="263"/>
      <c r="IT664" s="263"/>
      <c r="IU664" s="263"/>
      <c r="IV664" s="263"/>
      <c r="IW664" s="263"/>
      <c r="IX664" s="263"/>
      <c r="IY664" s="263"/>
      <c r="IZ664" s="263"/>
      <c r="JA664" s="263"/>
      <c r="JB664" s="263"/>
      <c r="JC664" s="263"/>
      <c r="JD664" s="263"/>
      <c r="JE664" s="263"/>
      <c r="JF664" s="263"/>
      <c r="JG664" s="263"/>
      <c r="JH664" s="263"/>
      <c r="JI664" s="263"/>
      <c r="JJ664" s="263"/>
      <c r="JK664" s="263"/>
      <c r="JL664" s="263"/>
      <c r="JM664" s="263"/>
      <c r="JN664" s="263"/>
      <c r="JO664" s="263"/>
      <c r="JP664" s="263"/>
      <c r="JQ664" s="263"/>
      <c r="JR664" s="263"/>
      <c r="JS664" s="263"/>
      <c r="JT664" s="263"/>
      <c r="JU664" s="263"/>
      <c r="JV664" s="263"/>
      <c r="JW664" s="263"/>
      <c r="JX664" s="263"/>
      <c r="JY664" s="263"/>
      <c r="JZ664" s="263"/>
      <c r="KA664" s="263"/>
      <c r="KB664" s="263"/>
      <c r="KC664" s="263"/>
      <c r="KD664" s="263"/>
      <c r="KE664" s="263"/>
      <c r="KF664" s="263"/>
      <c r="KG664" s="263"/>
      <c r="KH664" s="263"/>
      <c r="KI664" s="263"/>
      <c r="KJ664" s="263"/>
      <c r="KK664" s="263"/>
      <c r="KL664" s="263"/>
      <c r="KM664" s="263"/>
      <c r="KN664" s="263"/>
      <c r="KO664" s="263"/>
      <c r="KP664" s="263"/>
      <c r="KQ664" s="263"/>
      <c r="KR664" s="263"/>
      <c r="KS664" s="263"/>
      <c r="KT664" s="263"/>
      <c r="KU664" s="263"/>
      <c r="KV664" s="263"/>
      <c r="KW664" s="263"/>
      <c r="KX664" s="263"/>
      <c r="KY664" s="263"/>
      <c r="KZ664" s="263"/>
      <c r="LA664" s="263"/>
      <c r="LB664" s="263"/>
      <c r="LC664" s="263"/>
      <c r="LD664" s="263"/>
      <c r="LE664" s="263"/>
      <c r="LF664" s="263"/>
      <c r="LG664" s="263"/>
      <c r="LH664" s="263"/>
      <c r="LI664" s="263"/>
      <c r="LJ664" s="263"/>
      <c r="LK664" s="263"/>
      <c r="LL664" s="263"/>
      <c r="LM664" s="263"/>
      <c r="LN664" s="263"/>
      <c r="LO664" s="263"/>
      <c r="LP664" s="263"/>
      <c r="LQ664" s="263"/>
      <c r="LR664" s="263"/>
      <c r="LS664" s="263"/>
      <c r="LT664" s="263"/>
      <c r="LU664" s="263"/>
      <c r="LV664" s="263"/>
      <c r="LW664" s="263"/>
      <c r="LX664" s="263"/>
      <c r="LY664" s="263"/>
      <c r="LZ664" s="263"/>
      <c r="MA664" s="263"/>
      <c r="MB664" s="263"/>
      <c r="MC664" s="263"/>
      <c r="MD664" s="263"/>
      <c r="ME664" s="263"/>
      <c r="MF664" s="263"/>
      <c r="MG664" s="263"/>
      <c r="MH664" s="263"/>
      <c r="MI664" s="263"/>
      <c r="MJ664" s="263"/>
      <c r="MK664" s="263"/>
      <c r="ML664" s="263"/>
      <c r="MM664" s="263"/>
      <c r="MN664" s="263"/>
      <c r="MO664" s="263"/>
      <c r="MP664" s="263"/>
      <c r="MQ664" s="263"/>
      <c r="MR664" s="263"/>
      <c r="MS664" s="263"/>
      <c r="MT664" s="263"/>
      <c r="MU664" s="263"/>
      <c r="MV664" s="263"/>
      <c r="MW664" s="263"/>
      <c r="MX664" s="263"/>
      <c r="MY664" s="263"/>
      <c r="MZ664" s="263"/>
      <c r="NA664" s="263"/>
      <c r="NB664" s="263"/>
      <c r="NC664" s="263"/>
      <c r="ND664" s="263"/>
      <c r="NE664" s="263"/>
      <c r="NF664" s="263"/>
      <c r="NG664" s="263"/>
      <c r="NH664" s="263"/>
      <c r="NI664" s="263"/>
      <c r="NJ664" s="263"/>
      <c r="NK664" s="263"/>
      <c r="NL664" s="263"/>
      <c r="NM664" s="263"/>
      <c r="NN664" s="263"/>
      <c r="NO664" s="263"/>
      <c r="NP664" s="263"/>
      <c r="NQ664" s="263"/>
      <c r="NR664" s="263"/>
      <c r="NS664" s="263"/>
      <c r="NT664" s="263"/>
      <c r="NU664" s="263"/>
      <c r="NV664" s="263"/>
      <c r="NW664" s="263"/>
      <c r="NX664" s="263"/>
      <c r="NY664" s="263"/>
      <c r="NZ664" s="263"/>
      <c r="OA664" s="263"/>
      <c r="OB664" s="263"/>
      <c r="OC664" s="263"/>
      <c r="OD664" s="263"/>
      <c r="OE664" s="263"/>
      <c r="OF664" s="263"/>
      <c r="OG664" s="263"/>
      <c r="OH664" s="263"/>
      <c r="OI664" s="263"/>
      <c r="OJ664" s="263"/>
      <c r="OK664" s="263"/>
      <c r="OL664" s="263"/>
      <c r="OM664" s="263"/>
      <c r="ON664" s="263"/>
      <c r="OO664" s="263"/>
      <c r="OP664" s="263"/>
      <c r="OQ664" s="263"/>
      <c r="OR664" s="263"/>
      <c r="OS664" s="263"/>
      <c r="OT664" s="263"/>
      <c r="OU664" s="263"/>
      <c r="OV664" s="263"/>
      <c r="OW664" s="263"/>
      <c r="OX664" s="263"/>
      <c r="OY664" s="263"/>
      <c r="OZ664" s="263"/>
      <c r="PA664" s="263"/>
      <c r="PB664" s="263"/>
      <c r="PC664" s="263"/>
      <c r="PD664" s="263"/>
      <c r="PE664" s="263"/>
      <c r="PF664" s="263"/>
      <c r="PG664" s="263"/>
      <c r="PH664" s="263"/>
      <c r="PI664" s="263"/>
      <c r="PJ664" s="263"/>
      <c r="PK664" s="263"/>
      <c r="PL664" s="263"/>
      <c r="PM664" s="263"/>
      <c r="PN664" s="263"/>
      <c r="PO664" s="263"/>
      <c r="PP664" s="263"/>
      <c r="PQ664" s="263"/>
      <c r="PR664" s="263"/>
      <c r="PS664" s="263"/>
      <c r="PT664" s="263"/>
      <c r="PU664" s="263"/>
      <c r="PV664" s="263"/>
      <c r="PW664" s="263"/>
      <c r="PX664" s="263"/>
      <c r="PY664" s="263"/>
      <c r="PZ664" s="263"/>
      <c r="QA664" s="263"/>
      <c r="QB664" s="263"/>
      <c r="QC664" s="263"/>
      <c r="QD664" s="263"/>
      <c r="QE664" s="263"/>
      <c r="QF664" s="263"/>
      <c r="QG664" s="263"/>
      <c r="QH664" s="263"/>
      <c r="QI664" s="263"/>
      <c r="QJ664" s="263"/>
      <c r="QK664" s="263"/>
      <c r="QL664" s="263"/>
      <c r="QM664" s="263"/>
      <c r="QN664" s="263"/>
      <c r="QO664" s="263"/>
      <c r="QP664" s="263"/>
      <c r="QQ664" s="263"/>
      <c r="QR664" s="263"/>
      <c r="QS664" s="263"/>
      <c r="QT664" s="263"/>
      <c r="QU664" s="263"/>
      <c r="QV664" s="263"/>
      <c r="QW664" s="263"/>
      <c r="QX664" s="263"/>
      <c r="QY664" s="263"/>
      <c r="QZ664" s="263"/>
      <c r="RA664" s="263"/>
      <c r="RB664" s="263"/>
      <c r="RC664" s="263"/>
      <c r="RD664" s="263"/>
      <c r="RE664" s="263"/>
      <c r="RF664" s="263"/>
      <c r="RG664" s="263"/>
      <c r="RH664" s="263"/>
      <c r="RI664" s="263"/>
      <c r="RJ664" s="263"/>
      <c r="RK664" s="263"/>
      <c r="RL664" s="263"/>
      <c r="RM664" s="263"/>
      <c r="RN664" s="263"/>
      <c r="RO664" s="263"/>
      <c r="RP664" s="263"/>
      <c r="RQ664" s="263"/>
      <c r="RR664" s="263"/>
      <c r="RS664" s="263"/>
      <c r="RT664" s="263"/>
      <c r="RU664" s="263"/>
      <c r="RV664" s="263"/>
      <c r="RW664" s="263"/>
      <c r="RX664" s="263"/>
      <c r="RY664" s="263"/>
      <c r="RZ664" s="263"/>
      <c r="SA664" s="263"/>
      <c r="SB664" s="263"/>
      <c r="SC664" s="263"/>
      <c r="SD664" s="263"/>
      <c r="SE664" s="263"/>
      <c r="SF664" s="263"/>
      <c r="SG664" s="263"/>
      <c r="SH664" s="263"/>
      <c r="SI664" s="263"/>
      <c r="SJ664" s="263"/>
      <c r="SK664" s="263"/>
      <c r="SL664" s="263"/>
      <c r="SM664" s="263"/>
      <c r="SN664" s="263"/>
      <c r="SO664" s="263"/>
      <c r="SP664" s="263"/>
      <c r="SQ664" s="263"/>
      <c r="SR664" s="263"/>
      <c r="SS664" s="263"/>
      <c r="ST664" s="263"/>
      <c r="SU664" s="263"/>
      <c r="SV664" s="263"/>
      <c r="SW664" s="263"/>
      <c r="SX664" s="263"/>
      <c r="SY664" s="263"/>
      <c r="SZ664" s="263"/>
      <c r="TA664" s="263"/>
      <c r="TB664" s="263"/>
      <c r="TC664" s="263"/>
      <c r="TD664" s="263"/>
      <c r="TE664" s="263"/>
      <c r="TF664" s="263"/>
      <c r="TG664" s="263"/>
      <c r="TH664" s="263"/>
      <c r="TI664" s="263"/>
      <c r="TJ664" s="263"/>
      <c r="TK664" s="263"/>
      <c r="TL664" s="263"/>
      <c r="TM664" s="263"/>
      <c r="TN664" s="263"/>
      <c r="TO664" s="263"/>
      <c r="TP664" s="263"/>
      <c r="TQ664" s="263"/>
      <c r="TR664" s="263"/>
      <c r="TS664" s="263"/>
      <c r="TT664" s="263"/>
      <c r="TU664" s="263"/>
      <c r="TV664" s="263"/>
      <c r="TW664" s="263"/>
      <c r="TX664" s="263"/>
      <c r="TY664" s="263"/>
      <c r="TZ664" s="263"/>
      <c r="UA664" s="263"/>
      <c r="UB664" s="263"/>
      <c r="UC664" s="263"/>
      <c r="UD664" s="263"/>
      <c r="UE664" s="263"/>
      <c r="UF664" s="263"/>
      <c r="UG664" s="263"/>
      <c r="UH664" s="263"/>
      <c r="UI664" s="263"/>
      <c r="UJ664" s="263"/>
      <c r="UK664" s="263"/>
      <c r="UL664" s="263"/>
      <c r="UM664" s="263"/>
      <c r="UN664" s="263"/>
      <c r="UO664" s="263"/>
      <c r="UP664" s="263"/>
      <c r="UQ664" s="263"/>
      <c r="UR664" s="263"/>
      <c r="US664" s="263"/>
      <c r="UT664" s="263"/>
      <c r="UU664" s="263"/>
      <c r="UV664" s="263"/>
      <c r="UW664" s="263"/>
      <c r="UX664" s="263"/>
      <c r="UY664" s="263"/>
      <c r="UZ664" s="263"/>
      <c r="VA664" s="263"/>
      <c r="VB664" s="263"/>
      <c r="VC664" s="263"/>
      <c r="VD664" s="263"/>
      <c r="VE664" s="263"/>
      <c r="VF664" s="263"/>
      <c r="VG664" s="263"/>
      <c r="VH664" s="263"/>
      <c r="VI664" s="263"/>
      <c r="VJ664" s="263"/>
      <c r="VK664" s="263"/>
      <c r="VL664" s="263"/>
      <c r="VM664" s="263"/>
      <c r="VN664" s="263"/>
      <c r="VO664" s="263"/>
      <c r="VP664" s="263"/>
      <c r="VQ664" s="263"/>
      <c r="VR664" s="263"/>
      <c r="VS664" s="263"/>
      <c r="VT664" s="263"/>
      <c r="VU664" s="263"/>
      <c r="VV664" s="263"/>
      <c r="VW664" s="263"/>
      <c r="VX664" s="263"/>
      <c r="VY664" s="263"/>
      <c r="VZ664" s="263"/>
      <c r="WA664" s="263"/>
      <c r="WB664" s="263"/>
      <c r="WC664" s="263"/>
      <c r="WD664" s="263"/>
      <c r="WE664" s="263"/>
      <c r="WF664" s="263"/>
      <c r="WG664" s="263"/>
      <c r="WH664" s="263"/>
      <c r="WI664" s="263"/>
      <c r="WJ664" s="263"/>
      <c r="WK664" s="263"/>
      <c r="WL664" s="263"/>
      <c r="WM664" s="263"/>
      <c r="WN664" s="263"/>
      <c r="WO664" s="263"/>
      <c r="WP664" s="263"/>
      <c r="WQ664" s="263"/>
      <c r="WR664" s="263"/>
      <c r="WS664" s="263"/>
      <c r="WT664" s="263"/>
      <c r="WU664" s="263"/>
      <c r="WV664" s="263"/>
      <c r="WW664" s="263"/>
      <c r="WX664" s="263"/>
      <c r="WY664" s="263"/>
      <c r="WZ664" s="263"/>
      <c r="XA664" s="263"/>
      <c r="XB664" s="263"/>
      <c r="XC664" s="263"/>
      <c r="XD664" s="263"/>
      <c r="XE664" s="263"/>
      <c r="XF664" s="263"/>
      <c r="XG664" s="263"/>
      <c r="XH664" s="263"/>
      <c r="XI664" s="263"/>
      <c r="XJ664" s="263"/>
      <c r="XK664" s="263"/>
      <c r="XL664" s="263"/>
      <c r="XM664" s="263"/>
      <c r="XN664" s="263"/>
      <c r="XO664" s="263"/>
      <c r="XP664" s="263"/>
      <c r="XQ664" s="263"/>
      <c r="XR664" s="263"/>
      <c r="XS664" s="263"/>
      <c r="XT664" s="263"/>
      <c r="XU664" s="263"/>
      <c r="XV664" s="263"/>
      <c r="XW664" s="263"/>
      <c r="XX664" s="263"/>
      <c r="XY664" s="263"/>
      <c r="XZ664" s="263"/>
      <c r="YA664" s="263"/>
      <c r="YB664" s="263"/>
      <c r="YC664" s="263"/>
      <c r="YD664" s="263"/>
      <c r="YE664" s="263"/>
      <c r="YF664" s="263"/>
      <c r="YG664" s="263"/>
      <c r="YH664" s="263"/>
      <c r="YI664" s="263"/>
      <c r="YJ664" s="263"/>
      <c r="YK664" s="263"/>
      <c r="YL664" s="263"/>
      <c r="YM664" s="263"/>
      <c r="YN664" s="263"/>
      <c r="YO664" s="263"/>
      <c r="YP664" s="263"/>
      <c r="YQ664" s="263"/>
      <c r="YR664" s="263"/>
      <c r="YS664" s="263"/>
      <c r="YT664" s="263"/>
      <c r="YU664" s="263"/>
      <c r="YV664" s="263"/>
      <c r="YW664" s="263"/>
      <c r="YX664" s="263"/>
      <c r="YY664" s="263"/>
      <c r="YZ664" s="263"/>
      <c r="ZA664" s="263"/>
      <c r="ZB664" s="263"/>
      <c r="ZC664" s="263"/>
      <c r="ZD664" s="263"/>
      <c r="ZE664" s="263"/>
      <c r="ZF664" s="263"/>
      <c r="ZG664" s="263"/>
      <c r="ZH664" s="263"/>
      <c r="ZI664" s="263"/>
      <c r="ZJ664" s="263"/>
      <c r="ZK664" s="263"/>
      <c r="ZL664" s="263"/>
      <c r="ZM664" s="263"/>
      <c r="ZN664" s="263"/>
      <c r="ZO664" s="263"/>
      <c r="ZP664" s="263"/>
      <c r="ZQ664" s="263"/>
      <c r="ZR664" s="263"/>
      <c r="ZS664" s="263"/>
      <c r="ZT664" s="263"/>
      <c r="ZU664" s="263"/>
      <c r="ZV664" s="263"/>
      <c r="ZW664" s="263"/>
      <c r="ZX664" s="263"/>
      <c r="ZY664" s="263"/>
      <c r="ZZ664" s="263"/>
      <c r="AAA664" s="263"/>
      <c r="AAB664" s="263"/>
      <c r="AAC664" s="263"/>
      <c r="AAD664" s="263"/>
      <c r="AAE664" s="263"/>
      <c r="AAF664" s="263"/>
      <c r="AAG664" s="263"/>
      <c r="AAH664" s="263"/>
      <c r="AAI664" s="263"/>
      <c r="AAJ664" s="263"/>
      <c r="AAK664" s="263"/>
      <c r="AAL664" s="263"/>
      <c r="AAM664" s="263"/>
      <c r="AAN664" s="263"/>
      <c r="AAO664" s="263"/>
      <c r="AAP664" s="263"/>
      <c r="AAQ664" s="263"/>
      <c r="AAR664" s="263"/>
      <c r="AAS664" s="263"/>
      <c r="AAT664" s="263"/>
      <c r="AAU664" s="263"/>
      <c r="AAV664" s="263"/>
      <c r="AAW664" s="263"/>
      <c r="AAX664" s="263"/>
      <c r="AAY664" s="263"/>
      <c r="AAZ664" s="263"/>
      <c r="ABA664" s="263"/>
      <c r="ABB664" s="263"/>
      <c r="ABC664" s="263"/>
      <c r="ABD664" s="263"/>
      <c r="ABE664" s="263"/>
      <c r="ABF664" s="263"/>
      <c r="ABG664" s="263"/>
      <c r="ABH664" s="263"/>
      <c r="ABI664" s="263"/>
      <c r="ABJ664" s="263"/>
      <c r="ABK664" s="263"/>
      <c r="ABL664" s="263"/>
      <c r="ABM664" s="263"/>
      <c r="ABN664" s="263"/>
      <c r="ABO664" s="263"/>
      <c r="ABP664" s="263"/>
      <c r="ABQ664" s="263"/>
      <c r="ABR664" s="263"/>
      <c r="ABS664" s="263"/>
      <c r="ABT664" s="263"/>
      <c r="ABU664" s="263"/>
      <c r="ABV664" s="263"/>
      <c r="ABW664" s="263"/>
      <c r="ABX664" s="263"/>
      <c r="ABY664" s="263"/>
      <c r="ABZ664" s="263"/>
      <c r="ACA664" s="263"/>
      <c r="ACB664" s="263"/>
      <c r="ACC664" s="263"/>
      <c r="ACD664" s="263"/>
      <c r="ACE664" s="263"/>
      <c r="ACF664" s="263"/>
      <c r="ACG664" s="263"/>
      <c r="ACH664" s="263"/>
      <c r="ACI664" s="263"/>
      <c r="ACJ664" s="263"/>
      <c r="ACK664" s="263"/>
      <c r="ACL664" s="263"/>
      <c r="ACM664" s="263"/>
      <c r="ACN664" s="263"/>
      <c r="ACO664" s="263"/>
      <c r="ACP664" s="263"/>
      <c r="ACQ664" s="263"/>
      <c r="ACR664" s="263"/>
      <c r="ACS664" s="263"/>
      <c r="ACT664" s="263"/>
      <c r="ACU664" s="263"/>
      <c r="ACV664" s="263"/>
      <c r="ACW664" s="263"/>
      <c r="ACX664" s="263"/>
      <c r="ACY664" s="263"/>
      <c r="ACZ664" s="263"/>
      <c r="ADA664" s="263"/>
      <c r="ADB664" s="263"/>
      <c r="ADC664" s="263"/>
      <c r="ADD664" s="263"/>
      <c r="ADE664" s="263"/>
      <c r="ADF664" s="263"/>
      <c r="ADG664" s="263"/>
      <c r="ADH664" s="263"/>
      <c r="ADI664" s="263"/>
      <c r="ADJ664" s="263"/>
      <c r="ADK664" s="263"/>
      <c r="ADL664" s="263"/>
      <c r="ADM664" s="263"/>
      <c r="ADN664" s="263"/>
      <c r="ADO664" s="263"/>
      <c r="ADP664" s="263"/>
      <c r="ADQ664" s="263"/>
      <c r="ADR664" s="263"/>
      <c r="ADS664" s="263"/>
      <c r="ADT664" s="263"/>
      <c r="ADU664" s="263"/>
      <c r="ADV664" s="263"/>
      <c r="ADW664" s="263"/>
      <c r="ADX664" s="263"/>
      <c r="ADY664" s="263"/>
      <c r="ADZ664" s="263"/>
      <c r="AEA664" s="263"/>
      <c r="AEB664" s="263"/>
      <c r="AEC664" s="263"/>
      <c r="AED664" s="263"/>
      <c r="AEE664" s="263"/>
      <c r="AEF664" s="263"/>
      <c r="AEG664" s="263"/>
      <c r="AEH664" s="263"/>
      <c r="AEI664" s="263"/>
      <c r="AEJ664" s="263"/>
      <c r="AEK664" s="263"/>
      <c r="AEL664" s="263"/>
      <c r="AEM664" s="263"/>
      <c r="AEN664" s="263"/>
      <c r="AEO664" s="263"/>
      <c r="AEP664" s="263"/>
      <c r="AEQ664" s="263"/>
      <c r="AER664" s="263"/>
      <c r="AES664" s="263"/>
      <c r="AET664" s="263"/>
      <c r="AEU664" s="263"/>
      <c r="AEV664" s="263"/>
      <c r="AEW664" s="263"/>
      <c r="AEX664" s="263"/>
      <c r="AEY664" s="263"/>
      <c r="AEZ664" s="263"/>
      <c r="AFA664" s="263"/>
      <c r="AFB664" s="263"/>
      <c r="AFC664" s="263"/>
      <c r="AFD664" s="263"/>
      <c r="AFE664" s="263"/>
      <c r="AFF664" s="263"/>
      <c r="AFG664" s="263"/>
      <c r="AFH664" s="263"/>
      <c r="AFI664" s="263"/>
      <c r="AFJ664" s="263"/>
      <c r="AFK664" s="263"/>
      <c r="AFL664" s="263"/>
      <c r="AFM664" s="263"/>
      <c r="AFN664" s="263"/>
      <c r="AFO664" s="263"/>
      <c r="AFP664" s="263"/>
      <c r="AFQ664" s="263"/>
      <c r="AFR664" s="263"/>
      <c r="AFS664" s="263"/>
      <c r="AFT664" s="263"/>
      <c r="AFU664" s="263"/>
      <c r="AFV664" s="263"/>
      <c r="AFW664" s="263"/>
      <c r="AFX664" s="263"/>
      <c r="AFY664" s="263"/>
      <c r="AFZ664" s="263"/>
      <c r="AGA664" s="263"/>
      <c r="AGB664" s="263"/>
      <c r="AGC664" s="263"/>
      <c r="AGD664" s="263"/>
      <c r="AGE664" s="263"/>
      <c r="AGF664" s="263"/>
      <c r="AGG664" s="263"/>
      <c r="AGH664" s="263"/>
      <c r="AGI664" s="263"/>
      <c r="AGJ664" s="263"/>
      <c r="AGK664" s="263"/>
      <c r="AGL664" s="263"/>
      <c r="AGM664" s="263"/>
      <c r="AGN664" s="263"/>
      <c r="AGO664" s="263"/>
      <c r="AGP664" s="263"/>
      <c r="AGQ664" s="263"/>
      <c r="AGR664" s="263"/>
      <c r="AGS664" s="263"/>
      <c r="AGT664" s="263"/>
      <c r="AGU664" s="263"/>
      <c r="AGV664" s="263"/>
      <c r="AGW664" s="263"/>
      <c r="AGX664" s="263"/>
      <c r="AGY664" s="263"/>
      <c r="AGZ664" s="263"/>
      <c r="AHA664" s="263"/>
      <c r="AHB664" s="263"/>
      <c r="AHC664" s="263"/>
      <c r="AHD664" s="263"/>
      <c r="AHE664" s="263"/>
      <c r="AHF664" s="263"/>
      <c r="AHG664" s="263"/>
      <c r="AHH664" s="263"/>
      <c r="AHI664" s="263"/>
      <c r="AHJ664" s="263"/>
      <c r="AHK664" s="263"/>
      <c r="AHL664" s="263"/>
      <c r="AHM664" s="263"/>
      <c r="AHN664" s="263"/>
      <c r="AHO664" s="263"/>
      <c r="AHP664" s="263"/>
      <c r="AHQ664" s="263"/>
      <c r="AHR664" s="263"/>
      <c r="AHS664" s="263"/>
      <c r="AHT664" s="263"/>
      <c r="AHU664" s="263"/>
      <c r="AHV664" s="263"/>
      <c r="AHW664" s="263"/>
      <c r="AHX664" s="263"/>
      <c r="AHY664" s="263"/>
      <c r="AHZ664" s="263"/>
      <c r="AIA664" s="263"/>
      <c r="AIB664" s="263"/>
      <c r="AIC664" s="263"/>
      <c r="AID664" s="263"/>
      <c r="AIE664" s="263"/>
      <c r="AIF664" s="263"/>
      <c r="AIG664" s="263"/>
      <c r="AIH664" s="263"/>
      <c r="AII664" s="263"/>
      <c r="AIJ664" s="263"/>
      <c r="AIK664" s="263"/>
      <c r="AIL664" s="263"/>
      <c r="AIM664" s="263"/>
      <c r="AIN664" s="263"/>
      <c r="AIO664" s="263"/>
      <c r="AIP664" s="263"/>
      <c r="AIQ664" s="263"/>
      <c r="AIR664" s="263"/>
      <c r="AIS664" s="263"/>
      <c r="AIT664" s="263"/>
      <c r="AIU664" s="263"/>
      <c r="AIV664" s="263"/>
      <c r="AIW664" s="263"/>
      <c r="AIX664" s="263"/>
      <c r="AIY664" s="263"/>
      <c r="AIZ664" s="263"/>
      <c r="AJA664" s="263"/>
      <c r="AJB664" s="263"/>
      <c r="AJC664" s="263"/>
      <c r="AJD664" s="263"/>
      <c r="AJE664" s="263"/>
      <c r="AJF664" s="263"/>
      <c r="AJG664" s="263"/>
      <c r="AJH664" s="263"/>
      <c r="AJI664" s="263"/>
      <c r="AJJ664" s="263"/>
      <c r="AJK664" s="263"/>
      <c r="AJL664" s="263"/>
      <c r="AJM664" s="263"/>
      <c r="AJN664" s="263"/>
      <c r="AJO664" s="263"/>
      <c r="AJP664" s="263"/>
      <c r="AJQ664" s="263"/>
      <c r="AJR664" s="263"/>
      <c r="AJS664" s="263"/>
      <c r="AJT664" s="263"/>
      <c r="AJU664" s="263"/>
      <c r="AJV664" s="263"/>
      <c r="AJW664" s="263"/>
      <c r="AJX664" s="263"/>
      <c r="AJY664" s="263"/>
      <c r="AJZ664" s="263"/>
      <c r="AKA664" s="263"/>
      <c r="AKB664" s="263"/>
      <c r="AKC664" s="263"/>
      <c r="AKD664" s="263"/>
      <c r="AKE664" s="263"/>
      <c r="AKF664" s="263"/>
      <c r="AKG664" s="263"/>
      <c r="AKH664" s="263"/>
      <c r="AKI664" s="263"/>
      <c r="AKJ664" s="263"/>
      <c r="AKK664" s="263"/>
      <c r="AKL664" s="263"/>
      <c r="AKM664" s="263"/>
      <c r="AKN664" s="263"/>
      <c r="AKO664" s="263"/>
      <c r="AKP664" s="263"/>
      <c r="AKQ664" s="263"/>
      <c r="AKR664" s="263"/>
      <c r="AKS664" s="263"/>
      <c r="AKT664" s="263"/>
      <c r="AKU664" s="263"/>
      <c r="AKV664" s="263"/>
      <c r="AKW664" s="263"/>
      <c r="AKX664" s="263"/>
      <c r="AKY664" s="263"/>
      <c r="AKZ664" s="263"/>
      <c r="ALA664" s="263"/>
      <c r="ALB664" s="263"/>
      <c r="ALC664" s="263"/>
      <c r="ALD664" s="263"/>
      <c r="ALE664" s="263"/>
      <c r="ALF664" s="263"/>
      <c r="ALG664" s="263"/>
      <c r="ALH664" s="263"/>
      <c r="ALI664" s="263"/>
      <c r="ALJ664" s="263"/>
      <c r="ALK664" s="263"/>
      <c r="ALL664" s="263"/>
      <c r="ALM664" s="263"/>
      <c r="ALN664" s="263"/>
      <c r="ALO664" s="263"/>
      <c r="ALP664" s="263"/>
      <c r="ALQ664" s="263"/>
      <c r="ALR664" s="263"/>
      <c r="ALS664" s="263"/>
      <c r="ALT664" s="263"/>
      <c r="ALU664" s="263"/>
      <c r="ALV664" s="263"/>
      <c r="ALW664" s="263"/>
      <c r="ALX664" s="263"/>
      <c r="ALY664" s="263"/>
      <c r="ALZ664" s="263"/>
      <c r="AMA664" s="263"/>
      <c r="AMB664" s="263"/>
      <c r="AMC664" s="263"/>
      <c r="AMD664" s="263"/>
      <c r="AME664" s="263"/>
      <c r="AMF664" s="263"/>
      <c r="AMG664" s="263"/>
      <c r="AMH664" s="263"/>
      <c r="AMI664" s="263"/>
      <c r="AMJ664" s="263"/>
      <c r="AMK664" s="263"/>
      <c r="AML664" s="263"/>
      <c r="AMM664" s="263"/>
      <c r="AMN664" s="263"/>
      <c r="AMO664" s="263"/>
      <c r="AMP664" s="263"/>
      <c r="AMQ664" s="263"/>
      <c r="AMR664" s="263"/>
      <c r="AMS664" s="263"/>
      <c r="AMT664" s="263"/>
      <c r="AMU664" s="263"/>
      <c r="AMV664" s="263"/>
      <c r="AMW664" s="263"/>
      <c r="AMX664" s="263"/>
      <c r="AMY664" s="263"/>
      <c r="AMZ664" s="263"/>
      <c r="ANA664" s="263"/>
      <c r="ANB664" s="263"/>
      <c r="ANC664" s="263"/>
      <c r="AND664" s="263"/>
      <c r="ANE664" s="263"/>
      <c r="ANF664" s="263"/>
      <c r="ANG664" s="263"/>
      <c r="ANH664" s="263"/>
      <c r="ANI664" s="263"/>
      <c r="ANJ664" s="263"/>
      <c r="ANK664" s="263"/>
      <c r="ANL664" s="263"/>
      <c r="ANM664" s="263"/>
      <c r="ANN664" s="263"/>
      <c r="ANO664" s="263"/>
      <c r="ANP664" s="263"/>
      <c r="ANQ664" s="263"/>
      <c r="ANR664" s="263"/>
      <c r="ANS664" s="263"/>
      <c r="ANT664" s="263"/>
      <c r="ANU664" s="263"/>
      <c r="ANV664" s="263"/>
      <c r="ANW664" s="263"/>
      <c r="ANX664" s="263"/>
      <c r="ANY664" s="263"/>
      <c r="ANZ664" s="263"/>
      <c r="AOA664" s="263"/>
      <c r="AOB664" s="263"/>
      <c r="AOC664" s="263"/>
      <c r="AOD664" s="263"/>
      <c r="AOE664" s="263"/>
      <c r="AOF664" s="263"/>
      <c r="AOG664" s="263"/>
      <c r="AOH664" s="263"/>
      <c r="AOI664" s="263"/>
      <c r="AOJ664" s="263"/>
      <c r="AOK664" s="263"/>
      <c r="AOL664" s="263"/>
      <c r="AOM664" s="263"/>
      <c r="AON664" s="263"/>
      <c r="AOO664" s="263"/>
      <c r="AOP664" s="263"/>
      <c r="AOQ664" s="263"/>
      <c r="AOR664" s="263"/>
      <c r="AOS664" s="263"/>
      <c r="AOT664" s="263"/>
      <c r="AOU664" s="263"/>
    </row>
    <row r="665" spans="1:1087" s="264" customFormat="1">
      <c r="A665" s="332"/>
      <c r="B665" s="328"/>
      <c r="C665" s="292"/>
      <c r="D665" s="292"/>
      <c r="E665" s="292"/>
      <c r="F665" s="333"/>
      <c r="G665" s="334"/>
      <c r="H665" s="334"/>
      <c r="I665" s="335"/>
      <c r="J665" s="292"/>
      <c r="K665" s="336"/>
      <c r="L665" s="292"/>
      <c r="N665" s="263"/>
      <c r="O665" s="263"/>
      <c r="P665" s="263"/>
      <c r="Q665" s="263"/>
      <c r="R665" s="263"/>
      <c r="S665" s="263"/>
      <c r="T665" s="263"/>
      <c r="U665" s="263"/>
      <c r="V665" s="263"/>
      <c r="W665" s="263"/>
      <c r="X665" s="263"/>
      <c r="Y665" s="263"/>
      <c r="Z665" s="263"/>
      <c r="AA665" s="263"/>
      <c r="AB665" s="263"/>
      <c r="AC665" s="263"/>
      <c r="AD665" s="263"/>
      <c r="AE665" s="263"/>
      <c r="AF665" s="263"/>
      <c r="AG665" s="263"/>
      <c r="AH665" s="263"/>
      <c r="AI665" s="263"/>
      <c r="AJ665" s="263"/>
      <c r="AK665" s="263"/>
      <c r="AL665" s="263"/>
      <c r="AM665" s="263"/>
      <c r="AN665" s="263"/>
      <c r="AO665" s="263"/>
      <c r="AP665" s="263"/>
      <c r="AQ665" s="263"/>
      <c r="AR665" s="263"/>
      <c r="AS665" s="263"/>
      <c r="AT665" s="263"/>
      <c r="AU665" s="263"/>
      <c r="AV665" s="263"/>
      <c r="AW665" s="263"/>
      <c r="AX665" s="263"/>
      <c r="AY665" s="263"/>
      <c r="AZ665" s="263"/>
      <c r="BA665" s="263"/>
      <c r="BB665" s="263"/>
      <c r="BC665" s="263"/>
      <c r="BD665" s="263"/>
      <c r="BE665" s="263"/>
      <c r="BF665" s="263"/>
      <c r="BG665" s="263"/>
      <c r="BH665" s="263"/>
      <c r="BI665" s="263"/>
      <c r="BJ665" s="263"/>
      <c r="BK665" s="263"/>
      <c r="BL665" s="263"/>
      <c r="BM665" s="263"/>
      <c r="BN665" s="263"/>
      <c r="BO665" s="263"/>
      <c r="BP665" s="263"/>
      <c r="BQ665" s="263"/>
      <c r="BR665" s="263"/>
      <c r="BS665" s="263"/>
      <c r="BT665" s="263"/>
      <c r="BU665" s="263"/>
      <c r="BV665" s="263"/>
      <c r="BW665" s="263"/>
      <c r="BX665" s="263"/>
      <c r="BY665" s="263"/>
      <c r="BZ665" s="263"/>
      <c r="CA665" s="263"/>
      <c r="CB665" s="263"/>
      <c r="CC665" s="263"/>
      <c r="CD665" s="263"/>
      <c r="CE665" s="263"/>
      <c r="CF665" s="263"/>
      <c r="CG665" s="263"/>
      <c r="CH665" s="263"/>
      <c r="CI665" s="263"/>
      <c r="CJ665" s="263"/>
      <c r="CK665" s="263"/>
      <c r="CL665" s="263"/>
      <c r="CM665" s="263"/>
      <c r="CN665" s="263"/>
      <c r="CO665" s="263"/>
      <c r="CP665" s="263"/>
      <c r="CQ665" s="263"/>
      <c r="CR665" s="263"/>
      <c r="CS665" s="263"/>
      <c r="CT665" s="263"/>
      <c r="CU665" s="263"/>
      <c r="CV665" s="263"/>
      <c r="CW665" s="263"/>
      <c r="CX665" s="263"/>
      <c r="CY665" s="263"/>
      <c r="CZ665" s="263"/>
      <c r="DA665" s="263"/>
      <c r="DB665" s="263"/>
      <c r="DC665" s="263"/>
      <c r="DD665" s="263"/>
      <c r="DE665" s="263"/>
      <c r="DF665" s="263"/>
      <c r="DG665" s="263"/>
      <c r="DH665" s="263"/>
      <c r="DI665" s="263"/>
      <c r="DJ665" s="263"/>
      <c r="DK665" s="263"/>
      <c r="DL665" s="263"/>
      <c r="DM665" s="263"/>
      <c r="DN665" s="263"/>
      <c r="DO665" s="263"/>
      <c r="DP665" s="263"/>
      <c r="DQ665" s="263"/>
      <c r="DR665" s="263"/>
      <c r="DS665" s="263"/>
      <c r="DT665" s="263"/>
      <c r="DU665" s="263"/>
      <c r="DV665" s="263"/>
      <c r="DW665" s="263"/>
      <c r="DX665" s="263"/>
      <c r="DY665" s="263"/>
      <c r="DZ665" s="263"/>
      <c r="EA665" s="263"/>
      <c r="EB665" s="263"/>
      <c r="EC665" s="263"/>
      <c r="ED665" s="263"/>
      <c r="EE665" s="263"/>
      <c r="EF665" s="263"/>
      <c r="EG665" s="263"/>
      <c r="EH665" s="263"/>
      <c r="EI665" s="263"/>
      <c r="EJ665" s="263"/>
      <c r="EK665" s="263"/>
      <c r="EL665" s="263"/>
      <c r="EM665" s="263"/>
      <c r="EN665" s="263"/>
      <c r="EO665" s="263"/>
      <c r="EP665" s="263"/>
      <c r="EQ665" s="263"/>
      <c r="ER665" s="263"/>
      <c r="ES665" s="263"/>
      <c r="ET665" s="263"/>
      <c r="EU665" s="263"/>
      <c r="EV665" s="263"/>
      <c r="EW665" s="263"/>
      <c r="EX665" s="263"/>
      <c r="EY665" s="263"/>
      <c r="EZ665" s="263"/>
      <c r="FA665" s="263"/>
      <c r="FB665" s="263"/>
      <c r="FC665" s="263"/>
      <c r="FD665" s="263"/>
      <c r="FE665" s="263"/>
      <c r="FF665" s="263"/>
      <c r="FG665" s="263"/>
      <c r="FH665" s="263"/>
      <c r="FI665" s="263"/>
      <c r="FJ665" s="263"/>
      <c r="FK665" s="263"/>
      <c r="FL665" s="263"/>
      <c r="FM665" s="263"/>
      <c r="FN665" s="263"/>
      <c r="FO665" s="263"/>
      <c r="FP665" s="263"/>
      <c r="FQ665" s="263"/>
      <c r="FR665" s="263"/>
      <c r="FS665" s="263"/>
      <c r="FT665" s="263"/>
      <c r="FU665" s="263"/>
      <c r="FV665" s="263"/>
      <c r="FW665" s="263"/>
      <c r="FX665" s="263"/>
      <c r="FY665" s="263"/>
      <c r="FZ665" s="263"/>
      <c r="GA665" s="263"/>
      <c r="GB665" s="263"/>
      <c r="GC665" s="263"/>
      <c r="GD665" s="263"/>
      <c r="GE665" s="263"/>
      <c r="GF665" s="263"/>
      <c r="GG665" s="263"/>
      <c r="GH665" s="263"/>
      <c r="GI665" s="263"/>
      <c r="GJ665" s="263"/>
      <c r="GK665" s="263"/>
      <c r="GL665" s="263"/>
      <c r="GM665" s="263"/>
      <c r="GN665" s="263"/>
      <c r="GO665" s="263"/>
      <c r="GP665" s="263"/>
      <c r="GQ665" s="263"/>
      <c r="GR665" s="263"/>
      <c r="GS665" s="263"/>
      <c r="GT665" s="263"/>
      <c r="GU665" s="263"/>
      <c r="GV665" s="263"/>
      <c r="GW665" s="263"/>
      <c r="GX665" s="263"/>
      <c r="GY665" s="263"/>
      <c r="GZ665" s="263"/>
      <c r="HA665" s="263"/>
      <c r="HB665" s="263"/>
      <c r="HC665" s="263"/>
      <c r="HD665" s="263"/>
      <c r="HE665" s="263"/>
      <c r="HF665" s="263"/>
      <c r="HG665" s="263"/>
      <c r="HH665" s="263"/>
      <c r="HI665" s="263"/>
      <c r="HJ665" s="263"/>
      <c r="HK665" s="263"/>
      <c r="HL665" s="263"/>
      <c r="HM665" s="263"/>
      <c r="HN665" s="263"/>
      <c r="HO665" s="263"/>
      <c r="HP665" s="263"/>
      <c r="HQ665" s="263"/>
      <c r="HR665" s="263"/>
      <c r="HS665" s="263"/>
      <c r="HT665" s="263"/>
      <c r="HU665" s="263"/>
      <c r="HV665" s="263"/>
      <c r="HW665" s="263"/>
      <c r="HX665" s="263"/>
      <c r="HY665" s="263"/>
      <c r="HZ665" s="263"/>
      <c r="IA665" s="263"/>
      <c r="IB665" s="263"/>
      <c r="IC665" s="263"/>
      <c r="ID665" s="263"/>
      <c r="IE665" s="263"/>
      <c r="IF665" s="263"/>
      <c r="IG665" s="263"/>
      <c r="IH665" s="263"/>
      <c r="II665" s="263"/>
      <c r="IJ665" s="263"/>
      <c r="IK665" s="263"/>
      <c r="IL665" s="263"/>
      <c r="IM665" s="263"/>
      <c r="IN665" s="263"/>
      <c r="IO665" s="263"/>
      <c r="IP665" s="263"/>
      <c r="IQ665" s="263"/>
      <c r="IR665" s="263"/>
      <c r="IS665" s="263"/>
      <c r="IT665" s="263"/>
      <c r="IU665" s="263"/>
      <c r="IV665" s="263"/>
      <c r="IW665" s="263"/>
      <c r="IX665" s="263"/>
      <c r="IY665" s="263"/>
      <c r="IZ665" s="263"/>
      <c r="JA665" s="263"/>
      <c r="JB665" s="263"/>
      <c r="JC665" s="263"/>
      <c r="JD665" s="263"/>
      <c r="JE665" s="263"/>
      <c r="JF665" s="263"/>
      <c r="JG665" s="263"/>
      <c r="JH665" s="263"/>
      <c r="JI665" s="263"/>
      <c r="JJ665" s="263"/>
      <c r="JK665" s="263"/>
      <c r="JL665" s="263"/>
      <c r="JM665" s="263"/>
      <c r="JN665" s="263"/>
      <c r="JO665" s="263"/>
      <c r="JP665" s="263"/>
      <c r="JQ665" s="263"/>
      <c r="JR665" s="263"/>
      <c r="JS665" s="263"/>
      <c r="JT665" s="263"/>
      <c r="JU665" s="263"/>
      <c r="JV665" s="263"/>
      <c r="JW665" s="263"/>
      <c r="JX665" s="263"/>
      <c r="JY665" s="263"/>
      <c r="JZ665" s="263"/>
      <c r="KA665" s="263"/>
      <c r="KB665" s="263"/>
      <c r="KC665" s="263"/>
      <c r="KD665" s="263"/>
      <c r="KE665" s="263"/>
      <c r="KF665" s="263"/>
      <c r="KG665" s="263"/>
      <c r="KH665" s="263"/>
      <c r="KI665" s="263"/>
      <c r="KJ665" s="263"/>
      <c r="KK665" s="263"/>
      <c r="KL665" s="263"/>
      <c r="KM665" s="263"/>
      <c r="KN665" s="263"/>
      <c r="KO665" s="263"/>
      <c r="KP665" s="263"/>
      <c r="KQ665" s="263"/>
      <c r="KR665" s="263"/>
      <c r="KS665" s="263"/>
      <c r="KT665" s="263"/>
      <c r="KU665" s="263"/>
      <c r="KV665" s="263"/>
      <c r="KW665" s="263"/>
      <c r="KX665" s="263"/>
      <c r="KY665" s="263"/>
      <c r="KZ665" s="263"/>
      <c r="LA665" s="263"/>
      <c r="LB665" s="263"/>
      <c r="LC665" s="263"/>
      <c r="LD665" s="263"/>
      <c r="LE665" s="263"/>
      <c r="LF665" s="263"/>
      <c r="LG665" s="263"/>
      <c r="LH665" s="263"/>
      <c r="LI665" s="263"/>
      <c r="LJ665" s="263"/>
      <c r="LK665" s="263"/>
      <c r="LL665" s="263"/>
      <c r="LM665" s="263"/>
      <c r="LN665" s="263"/>
      <c r="LO665" s="263"/>
      <c r="LP665" s="263"/>
      <c r="LQ665" s="263"/>
      <c r="LR665" s="263"/>
      <c r="LS665" s="263"/>
      <c r="LT665" s="263"/>
      <c r="LU665" s="263"/>
      <c r="LV665" s="263"/>
      <c r="LW665" s="263"/>
      <c r="LX665" s="263"/>
      <c r="LY665" s="263"/>
      <c r="LZ665" s="263"/>
      <c r="MA665" s="263"/>
      <c r="MB665" s="263"/>
      <c r="MC665" s="263"/>
      <c r="MD665" s="263"/>
      <c r="ME665" s="263"/>
      <c r="MF665" s="263"/>
      <c r="MG665" s="263"/>
      <c r="MH665" s="263"/>
      <c r="MI665" s="263"/>
      <c r="MJ665" s="263"/>
      <c r="MK665" s="263"/>
      <c r="ML665" s="263"/>
      <c r="MM665" s="263"/>
      <c r="MN665" s="263"/>
      <c r="MO665" s="263"/>
      <c r="MP665" s="263"/>
      <c r="MQ665" s="263"/>
      <c r="MR665" s="263"/>
      <c r="MS665" s="263"/>
      <c r="MT665" s="263"/>
      <c r="MU665" s="263"/>
      <c r="MV665" s="263"/>
      <c r="MW665" s="263"/>
      <c r="MX665" s="263"/>
      <c r="MY665" s="263"/>
      <c r="MZ665" s="263"/>
      <c r="NA665" s="263"/>
      <c r="NB665" s="263"/>
      <c r="NC665" s="263"/>
      <c r="ND665" s="263"/>
      <c r="NE665" s="263"/>
      <c r="NF665" s="263"/>
      <c r="NG665" s="263"/>
      <c r="NH665" s="263"/>
      <c r="NI665" s="263"/>
      <c r="NJ665" s="263"/>
      <c r="NK665" s="263"/>
      <c r="NL665" s="263"/>
      <c r="NM665" s="263"/>
      <c r="NN665" s="263"/>
      <c r="NO665" s="263"/>
      <c r="NP665" s="263"/>
      <c r="NQ665" s="263"/>
      <c r="NR665" s="263"/>
      <c r="NS665" s="263"/>
      <c r="NT665" s="263"/>
      <c r="NU665" s="263"/>
      <c r="NV665" s="263"/>
      <c r="NW665" s="263"/>
      <c r="NX665" s="263"/>
      <c r="NY665" s="263"/>
      <c r="NZ665" s="263"/>
      <c r="OA665" s="263"/>
      <c r="OB665" s="263"/>
      <c r="OC665" s="263"/>
      <c r="OD665" s="263"/>
      <c r="OE665" s="263"/>
      <c r="OF665" s="263"/>
      <c r="OG665" s="263"/>
      <c r="OH665" s="263"/>
      <c r="OI665" s="263"/>
      <c r="OJ665" s="263"/>
      <c r="OK665" s="263"/>
      <c r="OL665" s="263"/>
      <c r="OM665" s="263"/>
      <c r="ON665" s="263"/>
      <c r="OO665" s="263"/>
      <c r="OP665" s="263"/>
      <c r="OQ665" s="263"/>
      <c r="OR665" s="263"/>
      <c r="OS665" s="263"/>
      <c r="OT665" s="263"/>
      <c r="OU665" s="263"/>
      <c r="OV665" s="263"/>
      <c r="OW665" s="263"/>
      <c r="OX665" s="263"/>
      <c r="OY665" s="263"/>
      <c r="OZ665" s="263"/>
      <c r="PA665" s="263"/>
      <c r="PB665" s="263"/>
      <c r="PC665" s="263"/>
      <c r="PD665" s="263"/>
      <c r="PE665" s="263"/>
      <c r="PF665" s="263"/>
      <c r="PG665" s="263"/>
      <c r="PH665" s="263"/>
      <c r="PI665" s="263"/>
      <c r="PJ665" s="263"/>
      <c r="PK665" s="263"/>
      <c r="PL665" s="263"/>
      <c r="PM665" s="263"/>
      <c r="PN665" s="263"/>
      <c r="PO665" s="263"/>
      <c r="PP665" s="263"/>
      <c r="PQ665" s="263"/>
      <c r="PR665" s="263"/>
      <c r="PS665" s="263"/>
      <c r="PT665" s="263"/>
      <c r="PU665" s="263"/>
      <c r="PV665" s="263"/>
      <c r="PW665" s="263"/>
      <c r="PX665" s="263"/>
      <c r="PY665" s="263"/>
      <c r="PZ665" s="263"/>
      <c r="QA665" s="263"/>
      <c r="QB665" s="263"/>
      <c r="QC665" s="263"/>
      <c r="QD665" s="263"/>
      <c r="QE665" s="263"/>
      <c r="QF665" s="263"/>
      <c r="QG665" s="263"/>
      <c r="QH665" s="263"/>
      <c r="QI665" s="263"/>
      <c r="QJ665" s="263"/>
      <c r="QK665" s="263"/>
      <c r="QL665" s="263"/>
      <c r="QM665" s="263"/>
      <c r="QN665" s="263"/>
      <c r="QO665" s="263"/>
      <c r="QP665" s="263"/>
      <c r="QQ665" s="263"/>
      <c r="QR665" s="263"/>
      <c r="QS665" s="263"/>
      <c r="QT665" s="263"/>
      <c r="QU665" s="263"/>
      <c r="QV665" s="263"/>
      <c r="QW665" s="263"/>
      <c r="QX665" s="263"/>
      <c r="QY665" s="263"/>
      <c r="QZ665" s="263"/>
      <c r="RA665" s="263"/>
      <c r="RB665" s="263"/>
      <c r="RC665" s="263"/>
      <c r="RD665" s="263"/>
      <c r="RE665" s="263"/>
      <c r="RF665" s="263"/>
      <c r="RG665" s="263"/>
      <c r="RH665" s="263"/>
      <c r="RI665" s="263"/>
      <c r="RJ665" s="263"/>
      <c r="RK665" s="263"/>
      <c r="RL665" s="263"/>
      <c r="RM665" s="263"/>
      <c r="RN665" s="263"/>
      <c r="RO665" s="263"/>
      <c r="RP665" s="263"/>
      <c r="RQ665" s="263"/>
      <c r="RR665" s="263"/>
      <c r="RS665" s="263"/>
      <c r="RT665" s="263"/>
      <c r="RU665" s="263"/>
      <c r="RV665" s="263"/>
      <c r="RW665" s="263"/>
      <c r="RX665" s="263"/>
      <c r="RY665" s="263"/>
      <c r="RZ665" s="263"/>
      <c r="SA665" s="263"/>
      <c r="SB665" s="263"/>
      <c r="SC665" s="263"/>
      <c r="SD665" s="263"/>
      <c r="SE665" s="263"/>
      <c r="SF665" s="263"/>
      <c r="SG665" s="263"/>
      <c r="SH665" s="263"/>
      <c r="SI665" s="263"/>
      <c r="SJ665" s="263"/>
      <c r="SK665" s="263"/>
      <c r="SL665" s="263"/>
      <c r="SM665" s="263"/>
      <c r="SN665" s="263"/>
      <c r="SO665" s="263"/>
      <c r="SP665" s="263"/>
      <c r="SQ665" s="263"/>
      <c r="SR665" s="263"/>
      <c r="SS665" s="263"/>
      <c r="ST665" s="263"/>
      <c r="SU665" s="263"/>
      <c r="SV665" s="263"/>
      <c r="SW665" s="263"/>
      <c r="SX665" s="263"/>
      <c r="SY665" s="263"/>
      <c r="SZ665" s="263"/>
      <c r="TA665" s="263"/>
      <c r="TB665" s="263"/>
      <c r="TC665" s="263"/>
      <c r="TD665" s="263"/>
      <c r="TE665" s="263"/>
      <c r="TF665" s="263"/>
      <c r="TG665" s="263"/>
      <c r="TH665" s="263"/>
      <c r="TI665" s="263"/>
      <c r="TJ665" s="263"/>
      <c r="TK665" s="263"/>
      <c r="TL665" s="263"/>
      <c r="TM665" s="263"/>
      <c r="TN665" s="263"/>
      <c r="TO665" s="263"/>
      <c r="TP665" s="263"/>
      <c r="TQ665" s="263"/>
      <c r="TR665" s="263"/>
      <c r="TS665" s="263"/>
      <c r="TT665" s="263"/>
      <c r="TU665" s="263"/>
      <c r="TV665" s="263"/>
      <c r="TW665" s="263"/>
      <c r="TX665" s="263"/>
      <c r="TY665" s="263"/>
      <c r="TZ665" s="263"/>
      <c r="UA665" s="263"/>
      <c r="UB665" s="263"/>
      <c r="UC665" s="263"/>
      <c r="UD665" s="263"/>
      <c r="UE665" s="263"/>
      <c r="UF665" s="263"/>
      <c r="UG665" s="263"/>
      <c r="UH665" s="263"/>
      <c r="UI665" s="263"/>
      <c r="UJ665" s="263"/>
      <c r="UK665" s="263"/>
      <c r="UL665" s="263"/>
      <c r="UM665" s="263"/>
      <c r="UN665" s="263"/>
      <c r="UO665" s="263"/>
      <c r="UP665" s="263"/>
      <c r="UQ665" s="263"/>
      <c r="UR665" s="263"/>
      <c r="US665" s="263"/>
      <c r="UT665" s="263"/>
      <c r="UU665" s="263"/>
      <c r="UV665" s="263"/>
      <c r="UW665" s="263"/>
      <c r="UX665" s="263"/>
      <c r="UY665" s="263"/>
      <c r="UZ665" s="263"/>
      <c r="VA665" s="263"/>
      <c r="VB665" s="263"/>
      <c r="VC665" s="263"/>
      <c r="VD665" s="263"/>
      <c r="VE665" s="263"/>
      <c r="VF665" s="263"/>
      <c r="VG665" s="263"/>
      <c r="VH665" s="263"/>
      <c r="VI665" s="263"/>
      <c r="VJ665" s="263"/>
      <c r="VK665" s="263"/>
      <c r="VL665" s="263"/>
      <c r="VM665" s="263"/>
      <c r="VN665" s="263"/>
      <c r="VO665" s="263"/>
      <c r="VP665" s="263"/>
      <c r="VQ665" s="263"/>
      <c r="VR665" s="263"/>
      <c r="VS665" s="263"/>
      <c r="VT665" s="263"/>
      <c r="VU665" s="263"/>
      <c r="VV665" s="263"/>
      <c r="VW665" s="263"/>
      <c r="VX665" s="263"/>
      <c r="VY665" s="263"/>
      <c r="VZ665" s="263"/>
      <c r="WA665" s="263"/>
      <c r="WB665" s="263"/>
      <c r="WC665" s="263"/>
      <c r="WD665" s="263"/>
      <c r="WE665" s="263"/>
      <c r="WF665" s="263"/>
      <c r="WG665" s="263"/>
      <c r="WH665" s="263"/>
      <c r="WI665" s="263"/>
      <c r="WJ665" s="263"/>
      <c r="WK665" s="263"/>
      <c r="WL665" s="263"/>
      <c r="WM665" s="263"/>
      <c r="WN665" s="263"/>
      <c r="WO665" s="263"/>
      <c r="WP665" s="263"/>
      <c r="WQ665" s="263"/>
      <c r="WR665" s="263"/>
      <c r="WS665" s="263"/>
      <c r="WT665" s="263"/>
      <c r="WU665" s="263"/>
      <c r="WV665" s="263"/>
      <c r="WW665" s="263"/>
      <c r="WX665" s="263"/>
      <c r="WY665" s="263"/>
      <c r="WZ665" s="263"/>
      <c r="XA665" s="263"/>
      <c r="XB665" s="263"/>
      <c r="XC665" s="263"/>
      <c r="XD665" s="263"/>
      <c r="XE665" s="263"/>
      <c r="XF665" s="263"/>
      <c r="XG665" s="263"/>
      <c r="XH665" s="263"/>
      <c r="XI665" s="263"/>
      <c r="XJ665" s="263"/>
      <c r="XK665" s="263"/>
      <c r="XL665" s="263"/>
      <c r="XM665" s="263"/>
      <c r="XN665" s="263"/>
      <c r="XO665" s="263"/>
      <c r="XP665" s="263"/>
      <c r="XQ665" s="263"/>
      <c r="XR665" s="263"/>
      <c r="XS665" s="263"/>
      <c r="XT665" s="263"/>
      <c r="XU665" s="263"/>
      <c r="XV665" s="263"/>
      <c r="XW665" s="263"/>
      <c r="XX665" s="263"/>
      <c r="XY665" s="263"/>
      <c r="XZ665" s="263"/>
      <c r="YA665" s="263"/>
      <c r="YB665" s="263"/>
      <c r="YC665" s="263"/>
      <c r="YD665" s="263"/>
      <c r="YE665" s="263"/>
      <c r="YF665" s="263"/>
      <c r="YG665" s="263"/>
      <c r="YH665" s="263"/>
      <c r="YI665" s="263"/>
      <c r="YJ665" s="263"/>
      <c r="YK665" s="263"/>
      <c r="YL665" s="263"/>
      <c r="YM665" s="263"/>
      <c r="YN665" s="263"/>
      <c r="YO665" s="263"/>
      <c r="YP665" s="263"/>
      <c r="YQ665" s="263"/>
      <c r="YR665" s="263"/>
      <c r="YS665" s="263"/>
      <c r="YT665" s="263"/>
      <c r="YU665" s="263"/>
      <c r="YV665" s="263"/>
      <c r="YW665" s="263"/>
      <c r="YX665" s="263"/>
      <c r="YY665" s="263"/>
      <c r="YZ665" s="263"/>
      <c r="ZA665" s="263"/>
      <c r="ZB665" s="263"/>
      <c r="ZC665" s="263"/>
      <c r="ZD665" s="263"/>
      <c r="ZE665" s="263"/>
      <c r="ZF665" s="263"/>
      <c r="ZG665" s="263"/>
      <c r="ZH665" s="263"/>
      <c r="ZI665" s="263"/>
      <c r="ZJ665" s="263"/>
      <c r="ZK665" s="263"/>
      <c r="ZL665" s="263"/>
      <c r="ZM665" s="263"/>
      <c r="ZN665" s="263"/>
      <c r="ZO665" s="263"/>
      <c r="ZP665" s="263"/>
      <c r="ZQ665" s="263"/>
      <c r="ZR665" s="263"/>
      <c r="ZS665" s="263"/>
      <c r="ZT665" s="263"/>
      <c r="ZU665" s="263"/>
      <c r="ZV665" s="263"/>
      <c r="ZW665" s="263"/>
      <c r="ZX665" s="263"/>
      <c r="ZY665" s="263"/>
      <c r="ZZ665" s="263"/>
      <c r="AAA665" s="263"/>
      <c r="AAB665" s="263"/>
      <c r="AAC665" s="263"/>
      <c r="AAD665" s="263"/>
      <c r="AAE665" s="263"/>
      <c r="AAF665" s="263"/>
      <c r="AAG665" s="263"/>
      <c r="AAH665" s="263"/>
      <c r="AAI665" s="263"/>
      <c r="AAJ665" s="263"/>
      <c r="AAK665" s="263"/>
      <c r="AAL665" s="263"/>
      <c r="AAM665" s="263"/>
      <c r="AAN665" s="263"/>
      <c r="AAO665" s="263"/>
      <c r="AAP665" s="263"/>
      <c r="AAQ665" s="263"/>
      <c r="AAR665" s="263"/>
      <c r="AAS665" s="263"/>
      <c r="AAT665" s="263"/>
      <c r="AAU665" s="263"/>
      <c r="AAV665" s="263"/>
      <c r="AAW665" s="263"/>
      <c r="AAX665" s="263"/>
      <c r="AAY665" s="263"/>
      <c r="AAZ665" s="263"/>
      <c r="ABA665" s="263"/>
      <c r="ABB665" s="263"/>
      <c r="ABC665" s="263"/>
      <c r="ABD665" s="263"/>
      <c r="ABE665" s="263"/>
      <c r="ABF665" s="263"/>
      <c r="ABG665" s="263"/>
      <c r="ABH665" s="263"/>
      <c r="ABI665" s="263"/>
      <c r="ABJ665" s="263"/>
      <c r="ABK665" s="263"/>
      <c r="ABL665" s="263"/>
      <c r="ABM665" s="263"/>
      <c r="ABN665" s="263"/>
      <c r="ABO665" s="263"/>
      <c r="ABP665" s="263"/>
      <c r="ABQ665" s="263"/>
      <c r="ABR665" s="263"/>
      <c r="ABS665" s="263"/>
      <c r="ABT665" s="263"/>
      <c r="ABU665" s="263"/>
      <c r="ABV665" s="263"/>
      <c r="ABW665" s="263"/>
      <c r="ABX665" s="263"/>
      <c r="ABY665" s="263"/>
      <c r="ABZ665" s="263"/>
      <c r="ACA665" s="263"/>
      <c r="ACB665" s="263"/>
      <c r="ACC665" s="263"/>
      <c r="ACD665" s="263"/>
      <c r="ACE665" s="263"/>
      <c r="ACF665" s="263"/>
      <c r="ACG665" s="263"/>
      <c r="ACH665" s="263"/>
      <c r="ACI665" s="263"/>
      <c r="ACJ665" s="263"/>
      <c r="ACK665" s="263"/>
      <c r="ACL665" s="263"/>
      <c r="ACM665" s="263"/>
      <c r="ACN665" s="263"/>
      <c r="ACO665" s="263"/>
      <c r="ACP665" s="263"/>
      <c r="ACQ665" s="263"/>
      <c r="ACR665" s="263"/>
      <c r="ACS665" s="263"/>
      <c r="ACT665" s="263"/>
      <c r="ACU665" s="263"/>
      <c r="ACV665" s="263"/>
      <c r="ACW665" s="263"/>
      <c r="ACX665" s="263"/>
      <c r="ACY665" s="263"/>
      <c r="ACZ665" s="263"/>
      <c r="ADA665" s="263"/>
      <c r="ADB665" s="263"/>
      <c r="ADC665" s="263"/>
      <c r="ADD665" s="263"/>
      <c r="ADE665" s="263"/>
      <c r="ADF665" s="263"/>
      <c r="ADG665" s="263"/>
      <c r="ADH665" s="263"/>
      <c r="ADI665" s="263"/>
      <c r="ADJ665" s="263"/>
      <c r="ADK665" s="263"/>
      <c r="ADL665" s="263"/>
      <c r="ADM665" s="263"/>
      <c r="ADN665" s="263"/>
      <c r="ADO665" s="263"/>
      <c r="ADP665" s="263"/>
      <c r="ADQ665" s="263"/>
      <c r="ADR665" s="263"/>
      <c r="ADS665" s="263"/>
      <c r="ADT665" s="263"/>
      <c r="ADU665" s="263"/>
      <c r="ADV665" s="263"/>
      <c r="ADW665" s="263"/>
      <c r="ADX665" s="263"/>
      <c r="ADY665" s="263"/>
      <c r="ADZ665" s="263"/>
      <c r="AEA665" s="263"/>
      <c r="AEB665" s="263"/>
      <c r="AEC665" s="263"/>
      <c r="AED665" s="263"/>
      <c r="AEE665" s="263"/>
      <c r="AEF665" s="263"/>
      <c r="AEG665" s="263"/>
      <c r="AEH665" s="263"/>
      <c r="AEI665" s="263"/>
      <c r="AEJ665" s="263"/>
      <c r="AEK665" s="263"/>
      <c r="AEL665" s="263"/>
      <c r="AEM665" s="263"/>
      <c r="AEN665" s="263"/>
      <c r="AEO665" s="263"/>
      <c r="AEP665" s="263"/>
      <c r="AEQ665" s="263"/>
      <c r="AER665" s="263"/>
      <c r="AES665" s="263"/>
      <c r="AET665" s="263"/>
      <c r="AEU665" s="263"/>
      <c r="AEV665" s="263"/>
      <c r="AEW665" s="263"/>
      <c r="AEX665" s="263"/>
      <c r="AEY665" s="263"/>
      <c r="AEZ665" s="263"/>
      <c r="AFA665" s="263"/>
      <c r="AFB665" s="263"/>
      <c r="AFC665" s="263"/>
      <c r="AFD665" s="263"/>
      <c r="AFE665" s="263"/>
      <c r="AFF665" s="263"/>
      <c r="AFG665" s="263"/>
      <c r="AFH665" s="263"/>
      <c r="AFI665" s="263"/>
      <c r="AFJ665" s="263"/>
      <c r="AFK665" s="263"/>
      <c r="AFL665" s="263"/>
      <c r="AFM665" s="263"/>
      <c r="AFN665" s="263"/>
      <c r="AFO665" s="263"/>
      <c r="AFP665" s="263"/>
      <c r="AFQ665" s="263"/>
      <c r="AFR665" s="263"/>
      <c r="AFS665" s="263"/>
      <c r="AFT665" s="263"/>
      <c r="AFU665" s="263"/>
      <c r="AFV665" s="263"/>
      <c r="AFW665" s="263"/>
      <c r="AFX665" s="263"/>
      <c r="AFY665" s="263"/>
      <c r="AFZ665" s="263"/>
      <c r="AGA665" s="263"/>
      <c r="AGB665" s="263"/>
      <c r="AGC665" s="263"/>
      <c r="AGD665" s="263"/>
      <c r="AGE665" s="263"/>
      <c r="AGF665" s="263"/>
      <c r="AGG665" s="263"/>
      <c r="AGH665" s="263"/>
      <c r="AGI665" s="263"/>
      <c r="AGJ665" s="263"/>
      <c r="AGK665" s="263"/>
      <c r="AGL665" s="263"/>
      <c r="AGM665" s="263"/>
      <c r="AGN665" s="263"/>
      <c r="AGO665" s="263"/>
      <c r="AGP665" s="263"/>
      <c r="AGQ665" s="263"/>
      <c r="AGR665" s="263"/>
      <c r="AGS665" s="263"/>
      <c r="AGT665" s="263"/>
      <c r="AGU665" s="263"/>
      <c r="AGV665" s="263"/>
      <c r="AGW665" s="263"/>
      <c r="AGX665" s="263"/>
      <c r="AGY665" s="263"/>
      <c r="AGZ665" s="263"/>
      <c r="AHA665" s="263"/>
      <c r="AHB665" s="263"/>
      <c r="AHC665" s="263"/>
      <c r="AHD665" s="263"/>
      <c r="AHE665" s="263"/>
      <c r="AHF665" s="263"/>
      <c r="AHG665" s="263"/>
      <c r="AHH665" s="263"/>
      <c r="AHI665" s="263"/>
      <c r="AHJ665" s="263"/>
      <c r="AHK665" s="263"/>
      <c r="AHL665" s="263"/>
      <c r="AHM665" s="263"/>
      <c r="AHN665" s="263"/>
      <c r="AHO665" s="263"/>
      <c r="AHP665" s="263"/>
      <c r="AHQ665" s="263"/>
      <c r="AHR665" s="263"/>
      <c r="AHS665" s="263"/>
      <c r="AHT665" s="263"/>
      <c r="AHU665" s="263"/>
      <c r="AHV665" s="263"/>
      <c r="AHW665" s="263"/>
      <c r="AHX665" s="263"/>
      <c r="AHY665" s="263"/>
      <c r="AHZ665" s="263"/>
      <c r="AIA665" s="263"/>
      <c r="AIB665" s="263"/>
      <c r="AIC665" s="263"/>
      <c r="AID665" s="263"/>
      <c r="AIE665" s="263"/>
      <c r="AIF665" s="263"/>
      <c r="AIG665" s="263"/>
      <c r="AIH665" s="263"/>
      <c r="AII665" s="263"/>
      <c r="AIJ665" s="263"/>
      <c r="AIK665" s="263"/>
      <c r="AIL665" s="263"/>
      <c r="AIM665" s="263"/>
      <c r="AIN665" s="263"/>
      <c r="AIO665" s="263"/>
      <c r="AIP665" s="263"/>
      <c r="AIQ665" s="263"/>
      <c r="AIR665" s="263"/>
      <c r="AIS665" s="263"/>
      <c r="AIT665" s="263"/>
      <c r="AIU665" s="263"/>
      <c r="AIV665" s="263"/>
      <c r="AIW665" s="263"/>
      <c r="AIX665" s="263"/>
      <c r="AIY665" s="263"/>
      <c r="AIZ665" s="263"/>
      <c r="AJA665" s="263"/>
      <c r="AJB665" s="263"/>
      <c r="AJC665" s="263"/>
      <c r="AJD665" s="263"/>
      <c r="AJE665" s="263"/>
      <c r="AJF665" s="263"/>
      <c r="AJG665" s="263"/>
      <c r="AJH665" s="263"/>
      <c r="AJI665" s="263"/>
      <c r="AJJ665" s="263"/>
      <c r="AJK665" s="263"/>
      <c r="AJL665" s="263"/>
      <c r="AJM665" s="263"/>
      <c r="AJN665" s="263"/>
      <c r="AJO665" s="263"/>
      <c r="AJP665" s="263"/>
      <c r="AJQ665" s="263"/>
      <c r="AJR665" s="263"/>
      <c r="AJS665" s="263"/>
      <c r="AJT665" s="263"/>
      <c r="AJU665" s="263"/>
      <c r="AJV665" s="263"/>
      <c r="AJW665" s="263"/>
      <c r="AJX665" s="263"/>
      <c r="AJY665" s="263"/>
      <c r="AJZ665" s="263"/>
      <c r="AKA665" s="263"/>
      <c r="AKB665" s="263"/>
      <c r="AKC665" s="263"/>
      <c r="AKD665" s="263"/>
      <c r="AKE665" s="263"/>
      <c r="AKF665" s="263"/>
      <c r="AKG665" s="263"/>
      <c r="AKH665" s="263"/>
      <c r="AKI665" s="263"/>
      <c r="AKJ665" s="263"/>
      <c r="AKK665" s="263"/>
      <c r="AKL665" s="263"/>
      <c r="AKM665" s="263"/>
      <c r="AKN665" s="263"/>
      <c r="AKO665" s="263"/>
      <c r="AKP665" s="263"/>
      <c r="AKQ665" s="263"/>
      <c r="AKR665" s="263"/>
      <c r="AKS665" s="263"/>
      <c r="AKT665" s="263"/>
      <c r="AKU665" s="263"/>
      <c r="AKV665" s="263"/>
      <c r="AKW665" s="263"/>
      <c r="AKX665" s="263"/>
      <c r="AKY665" s="263"/>
      <c r="AKZ665" s="263"/>
      <c r="ALA665" s="263"/>
      <c r="ALB665" s="263"/>
      <c r="ALC665" s="263"/>
      <c r="ALD665" s="263"/>
      <c r="ALE665" s="263"/>
      <c r="ALF665" s="263"/>
      <c r="ALG665" s="263"/>
      <c r="ALH665" s="263"/>
      <c r="ALI665" s="263"/>
      <c r="ALJ665" s="263"/>
      <c r="ALK665" s="263"/>
      <c r="ALL665" s="263"/>
      <c r="ALM665" s="263"/>
      <c r="ALN665" s="263"/>
      <c r="ALO665" s="263"/>
      <c r="ALP665" s="263"/>
      <c r="ALQ665" s="263"/>
      <c r="ALR665" s="263"/>
      <c r="ALS665" s="263"/>
      <c r="ALT665" s="263"/>
      <c r="ALU665" s="263"/>
      <c r="ALV665" s="263"/>
      <c r="ALW665" s="263"/>
      <c r="ALX665" s="263"/>
      <c r="ALY665" s="263"/>
      <c r="ALZ665" s="263"/>
      <c r="AMA665" s="263"/>
      <c r="AMB665" s="263"/>
      <c r="AMC665" s="263"/>
      <c r="AMD665" s="263"/>
      <c r="AME665" s="263"/>
      <c r="AMF665" s="263"/>
      <c r="AMG665" s="263"/>
      <c r="AMH665" s="263"/>
      <c r="AMI665" s="263"/>
      <c r="AMJ665" s="263"/>
      <c r="AMK665" s="263"/>
      <c r="AML665" s="263"/>
      <c r="AMM665" s="263"/>
      <c r="AMN665" s="263"/>
      <c r="AMO665" s="263"/>
      <c r="AMP665" s="263"/>
      <c r="AMQ665" s="263"/>
      <c r="AMR665" s="263"/>
      <c r="AMS665" s="263"/>
      <c r="AMT665" s="263"/>
      <c r="AMU665" s="263"/>
      <c r="AMV665" s="263"/>
      <c r="AMW665" s="263"/>
      <c r="AMX665" s="263"/>
      <c r="AMY665" s="263"/>
      <c r="AMZ665" s="263"/>
      <c r="ANA665" s="263"/>
      <c r="ANB665" s="263"/>
      <c r="ANC665" s="263"/>
      <c r="AND665" s="263"/>
      <c r="ANE665" s="263"/>
      <c r="ANF665" s="263"/>
      <c r="ANG665" s="263"/>
      <c r="ANH665" s="263"/>
      <c r="ANI665" s="263"/>
      <c r="ANJ665" s="263"/>
      <c r="ANK665" s="263"/>
      <c r="ANL665" s="263"/>
      <c r="ANM665" s="263"/>
      <c r="ANN665" s="263"/>
      <c r="ANO665" s="263"/>
      <c r="ANP665" s="263"/>
      <c r="ANQ665" s="263"/>
      <c r="ANR665" s="263"/>
      <c r="ANS665" s="263"/>
      <c r="ANT665" s="263"/>
      <c r="ANU665" s="263"/>
      <c r="ANV665" s="263"/>
      <c r="ANW665" s="263"/>
      <c r="ANX665" s="263"/>
      <c r="ANY665" s="263"/>
      <c r="ANZ665" s="263"/>
      <c r="AOA665" s="263"/>
      <c r="AOB665" s="263"/>
      <c r="AOC665" s="263"/>
      <c r="AOD665" s="263"/>
      <c r="AOE665" s="263"/>
      <c r="AOF665" s="263"/>
      <c r="AOG665" s="263"/>
      <c r="AOH665" s="263"/>
      <c r="AOI665" s="263"/>
      <c r="AOJ665" s="263"/>
      <c r="AOK665" s="263"/>
      <c r="AOL665" s="263"/>
      <c r="AOM665" s="263"/>
      <c r="AON665" s="263"/>
      <c r="AOO665" s="263"/>
      <c r="AOP665" s="263"/>
      <c r="AOQ665" s="263"/>
      <c r="AOR665" s="263"/>
      <c r="AOS665" s="263"/>
      <c r="AOT665" s="263"/>
      <c r="AOU665" s="263"/>
    </row>
    <row r="666" spans="1:1087" s="264" customFormat="1">
      <c r="A666" s="332"/>
      <c r="B666" s="328"/>
      <c r="C666" s="292"/>
      <c r="D666" s="292"/>
      <c r="E666" s="292"/>
      <c r="F666" s="333"/>
      <c r="G666" s="334"/>
      <c r="H666" s="334"/>
      <c r="I666" s="335"/>
      <c r="J666" s="292"/>
      <c r="K666" s="336"/>
      <c r="L666" s="292"/>
      <c r="N666" s="263"/>
      <c r="O666" s="263"/>
      <c r="P666" s="263"/>
      <c r="Q666" s="263"/>
      <c r="R666" s="263"/>
      <c r="S666" s="263"/>
      <c r="T666" s="263"/>
      <c r="U666" s="263"/>
      <c r="V666" s="263"/>
      <c r="W666" s="263"/>
      <c r="X666" s="263"/>
      <c r="Y666" s="263"/>
      <c r="Z666" s="263"/>
      <c r="AA666" s="263"/>
      <c r="AB666" s="263"/>
      <c r="AC666" s="263"/>
      <c r="AD666" s="263"/>
      <c r="AE666" s="263"/>
      <c r="AF666" s="263"/>
      <c r="AG666" s="263"/>
      <c r="AH666" s="263"/>
      <c r="AI666" s="263"/>
      <c r="AJ666" s="263"/>
      <c r="AK666" s="263"/>
      <c r="AL666" s="263"/>
      <c r="AM666" s="263"/>
      <c r="AN666" s="263"/>
      <c r="AO666" s="263"/>
      <c r="AP666" s="263"/>
      <c r="AQ666" s="263"/>
      <c r="AR666" s="263"/>
      <c r="AS666" s="263"/>
      <c r="AT666" s="263"/>
      <c r="AU666" s="263"/>
      <c r="AV666" s="263"/>
      <c r="AW666" s="263"/>
      <c r="AX666" s="263"/>
      <c r="AY666" s="263"/>
      <c r="AZ666" s="263"/>
      <c r="BA666" s="263"/>
      <c r="BB666" s="263"/>
      <c r="BC666" s="263"/>
      <c r="BD666" s="263"/>
      <c r="BE666" s="263"/>
      <c r="BF666" s="263"/>
      <c r="BG666" s="263"/>
      <c r="BH666" s="263"/>
      <c r="BI666" s="263"/>
      <c r="BJ666" s="263"/>
      <c r="BK666" s="263"/>
      <c r="BL666" s="263"/>
      <c r="BM666" s="263"/>
      <c r="BN666" s="263"/>
      <c r="BO666" s="263"/>
      <c r="BP666" s="263"/>
      <c r="BQ666" s="263"/>
      <c r="BR666" s="263"/>
      <c r="BS666" s="263"/>
      <c r="BT666" s="263"/>
      <c r="BU666" s="263"/>
      <c r="BV666" s="263"/>
      <c r="BW666" s="263"/>
      <c r="BX666" s="263"/>
      <c r="BY666" s="263"/>
      <c r="BZ666" s="263"/>
      <c r="CA666" s="263"/>
      <c r="CB666" s="263"/>
      <c r="CC666" s="263"/>
      <c r="CD666" s="263"/>
      <c r="CE666" s="263"/>
      <c r="CF666" s="263"/>
      <c r="CG666" s="263"/>
      <c r="CH666" s="263"/>
      <c r="CI666" s="263"/>
      <c r="CJ666" s="263"/>
      <c r="CK666" s="263"/>
      <c r="CL666" s="263"/>
      <c r="CM666" s="263"/>
      <c r="CN666" s="263"/>
      <c r="CO666" s="263"/>
      <c r="CP666" s="263"/>
      <c r="CQ666" s="263"/>
      <c r="CR666" s="263"/>
      <c r="CS666" s="263"/>
      <c r="CT666" s="263"/>
      <c r="CU666" s="263"/>
      <c r="CV666" s="263"/>
      <c r="CW666" s="263"/>
      <c r="CX666" s="263"/>
      <c r="CY666" s="263"/>
      <c r="CZ666" s="263"/>
      <c r="DA666" s="263"/>
      <c r="DB666" s="263"/>
      <c r="DC666" s="263"/>
      <c r="DD666" s="263"/>
      <c r="DE666" s="263"/>
      <c r="DF666" s="263"/>
      <c r="DG666" s="263"/>
      <c r="DH666" s="263"/>
      <c r="DI666" s="263"/>
      <c r="DJ666" s="263"/>
      <c r="DK666" s="263"/>
      <c r="DL666" s="263"/>
      <c r="DM666" s="263"/>
      <c r="DN666" s="263"/>
      <c r="DO666" s="263"/>
      <c r="DP666" s="263"/>
      <c r="DQ666" s="263"/>
      <c r="DR666" s="263"/>
      <c r="DS666" s="263"/>
      <c r="DT666" s="263"/>
      <c r="DU666" s="263"/>
      <c r="DV666" s="263"/>
      <c r="DW666" s="263"/>
      <c r="DX666" s="263"/>
      <c r="DY666" s="263"/>
      <c r="DZ666" s="263"/>
      <c r="EA666" s="263"/>
      <c r="EB666" s="263"/>
      <c r="EC666" s="263"/>
      <c r="ED666" s="263"/>
      <c r="EE666" s="263"/>
      <c r="EF666" s="263"/>
      <c r="EG666" s="263"/>
      <c r="EH666" s="263"/>
      <c r="EI666" s="263"/>
      <c r="EJ666" s="263"/>
      <c r="EK666" s="263"/>
      <c r="EL666" s="263"/>
      <c r="EM666" s="263"/>
      <c r="EN666" s="263"/>
      <c r="EO666" s="263"/>
      <c r="EP666" s="263"/>
      <c r="EQ666" s="263"/>
      <c r="ER666" s="263"/>
      <c r="ES666" s="263"/>
      <c r="ET666" s="263"/>
      <c r="EU666" s="263"/>
      <c r="EV666" s="263"/>
      <c r="EW666" s="263"/>
      <c r="EX666" s="263"/>
      <c r="EY666" s="263"/>
      <c r="EZ666" s="263"/>
      <c r="FA666" s="263"/>
      <c r="FB666" s="263"/>
      <c r="FC666" s="263"/>
      <c r="FD666" s="263"/>
      <c r="FE666" s="263"/>
      <c r="FF666" s="263"/>
      <c r="FG666" s="263"/>
      <c r="FH666" s="263"/>
      <c r="FI666" s="263"/>
      <c r="FJ666" s="263"/>
      <c r="FK666" s="263"/>
      <c r="FL666" s="263"/>
      <c r="FM666" s="263"/>
      <c r="FN666" s="263"/>
      <c r="FO666" s="263"/>
      <c r="FP666" s="263"/>
      <c r="FQ666" s="263"/>
      <c r="FR666" s="263"/>
      <c r="FS666" s="263"/>
      <c r="FT666" s="263"/>
      <c r="FU666" s="263"/>
      <c r="FV666" s="263"/>
      <c r="FW666" s="263"/>
      <c r="FX666" s="263"/>
      <c r="FY666" s="263"/>
      <c r="FZ666" s="263"/>
      <c r="GA666" s="263"/>
      <c r="GB666" s="263"/>
      <c r="GC666" s="263"/>
      <c r="GD666" s="263"/>
      <c r="GE666" s="263"/>
      <c r="GF666" s="263"/>
      <c r="GG666" s="263"/>
      <c r="GH666" s="263"/>
      <c r="GI666" s="263"/>
      <c r="GJ666" s="263"/>
      <c r="GK666" s="263"/>
      <c r="GL666" s="263"/>
      <c r="GM666" s="263"/>
      <c r="GN666" s="263"/>
      <c r="GO666" s="263"/>
      <c r="GP666" s="263"/>
      <c r="GQ666" s="263"/>
      <c r="GR666" s="263"/>
      <c r="GS666" s="263"/>
      <c r="GT666" s="263"/>
      <c r="GU666" s="263"/>
      <c r="GV666" s="263"/>
      <c r="GW666" s="263"/>
      <c r="GX666" s="263"/>
      <c r="GY666" s="263"/>
      <c r="GZ666" s="263"/>
      <c r="HA666" s="263"/>
      <c r="HB666" s="263"/>
      <c r="HC666" s="263"/>
      <c r="HD666" s="263"/>
      <c r="HE666" s="263"/>
      <c r="HF666" s="263"/>
      <c r="HG666" s="263"/>
      <c r="HH666" s="263"/>
      <c r="HI666" s="263"/>
      <c r="HJ666" s="263"/>
      <c r="HK666" s="263"/>
      <c r="HL666" s="263"/>
      <c r="HM666" s="263"/>
      <c r="HN666" s="263"/>
      <c r="HO666" s="263"/>
      <c r="HP666" s="263"/>
      <c r="HQ666" s="263"/>
      <c r="HR666" s="263"/>
      <c r="HS666" s="263"/>
      <c r="HT666" s="263"/>
      <c r="HU666" s="263"/>
      <c r="HV666" s="263"/>
      <c r="HW666" s="263"/>
      <c r="HX666" s="263"/>
      <c r="HY666" s="263"/>
      <c r="HZ666" s="263"/>
      <c r="IA666" s="263"/>
      <c r="IB666" s="263"/>
      <c r="IC666" s="263"/>
      <c r="ID666" s="263"/>
      <c r="IE666" s="263"/>
      <c r="IF666" s="263"/>
      <c r="IG666" s="263"/>
      <c r="IH666" s="263"/>
      <c r="II666" s="263"/>
      <c r="IJ666" s="263"/>
      <c r="IK666" s="263"/>
      <c r="IL666" s="263"/>
      <c r="IM666" s="263"/>
      <c r="IN666" s="263"/>
      <c r="IO666" s="263"/>
      <c r="IP666" s="263"/>
      <c r="IQ666" s="263"/>
      <c r="IR666" s="263"/>
      <c r="IS666" s="263"/>
      <c r="IT666" s="263"/>
      <c r="IU666" s="263"/>
      <c r="IV666" s="263"/>
      <c r="IW666" s="263"/>
      <c r="IX666" s="263"/>
      <c r="IY666" s="263"/>
      <c r="IZ666" s="263"/>
      <c r="JA666" s="263"/>
      <c r="JB666" s="263"/>
      <c r="JC666" s="263"/>
      <c r="JD666" s="263"/>
      <c r="JE666" s="263"/>
      <c r="JF666" s="263"/>
      <c r="JG666" s="263"/>
      <c r="JH666" s="263"/>
      <c r="JI666" s="263"/>
      <c r="JJ666" s="263"/>
      <c r="JK666" s="263"/>
      <c r="JL666" s="263"/>
      <c r="JM666" s="263"/>
      <c r="JN666" s="263"/>
      <c r="JO666" s="263"/>
      <c r="JP666" s="263"/>
      <c r="JQ666" s="263"/>
      <c r="JR666" s="263"/>
      <c r="JS666" s="263"/>
      <c r="JT666" s="263"/>
      <c r="JU666" s="263"/>
      <c r="JV666" s="263"/>
      <c r="JW666" s="263"/>
      <c r="JX666" s="263"/>
      <c r="JY666" s="263"/>
      <c r="JZ666" s="263"/>
      <c r="KA666" s="263"/>
      <c r="KB666" s="263"/>
      <c r="KC666" s="263"/>
      <c r="KD666" s="263"/>
      <c r="KE666" s="263"/>
      <c r="KF666" s="263"/>
      <c r="KG666" s="263"/>
      <c r="KH666" s="263"/>
      <c r="KI666" s="263"/>
      <c r="KJ666" s="263"/>
      <c r="KK666" s="263"/>
      <c r="KL666" s="263"/>
      <c r="KM666" s="263"/>
      <c r="KN666" s="263"/>
      <c r="KO666" s="263"/>
      <c r="KP666" s="263"/>
      <c r="KQ666" s="263"/>
      <c r="KR666" s="263"/>
      <c r="KS666" s="263"/>
      <c r="KT666" s="263"/>
      <c r="KU666" s="263"/>
      <c r="KV666" s="263"/>
      <c r="KW666" s="263"/>
      <c r="KX666" s="263"/>
      <c r="KY666" s="263"/>
      <c r="KZ666" s="263"/>
      <c r="LA666" s="263"/>
      <c r="LB666" s="263"/>
      <c r="LC666" s="263"/>
      <c r="LD666" s="263"/>
      <c r="LE666" s="263"/>
      <c r="LF666" s="263"/>
      <c r="LG666" s="263"/>
      <c r="LH666" s="263"/>
      <c r="LI666" s="263"/>
      <c r="LJ666" s="263"/>
      <c r="LK666" s="263"/>
      <c r="LL666" s="263"/>
      <c r="LM666" s="263"/>
      <c r="LN666" s="263"/>
      <c r="LO666" s="263"/>
      <c r="LP666" s="263"/>
      <c r="LQ666" s="263"/>
      <c r="LR666" s="263"/>
      <c r="LS666" s="263"/>
      <c r="LT666" s="263"/>
      <c r="LU666" s="263"/>
      <c r="LV666" s="263"/>
      <c r="LW666" s="263"/>
      <c r="LX666" s="263"/>
      <c r="LY666" s="263"/>
      <c r="LZ666" s="263"/>
      <c r="MA666" s="263"/>
      <c r="MB666" s="263"/>
      <c r="MC666" s="263"/>
      <c r="MD666" s="263"/>
      <c r="ME666" s="263"/>
      <c r="MF666" s="263"/>
      <c r="MG666" s="263"/>
      <c r="MH666" s="263"/>
      <c r="MI666" s="263"/>
      <c r="MJ666" s="263"/>
      <c r="MK666" s="263"/>
      <c r="ML666" s="263"/>
      <c r="MM666" s="263"/>
      <c r="MN666" s="263"/>
      <c r="MO666" s="263"/>
      <c r="MP666" s="263"/>
      <c r="MQ666" s="263"/>
      <c r="MR666" s="263"/>
      <c r="MS666" s="263"/>
      <c r="MT666" s="263"/>
      <c r="MU666" s="263"/>
      <c r="MV666" s="263"/>
      <c r="MW666" s="263"/>
      <c r="MX666" s="263"/>
      <c r="MY666" s="263"/>
      <c r="MZ666" s="263"/>
      <c r="NA666" s="263"/>
      <c r="NB666" s="263"/>
      <c r="NC666" s="263"/>
      <c r="ND666" s="263"/>
      <c r="NE666" s="263"/>
      <c r="NF666" s="263"/>
      <c r="NG666" s="263"/>
      <c r="NH666" s="263"/>
      <c r="NI666" s="263"/>
      <c r="NJ666" s="263"/>
      <c r="NK666" s="263"/>
      <c r="NL666" s="263"/>
      <c r="NM666" s="263"/>
      <c r="NN666" s="263"/>
      <c r="NO666" s="263"/>
      <c r="NP666" s="263"/>
      <c r="NQ666" s="263"/>
      <c r="NR666" s="263"/>
      <c r="NS666" s="263"/>
      <c r="NT666" s="263"/>
      <c r="NU666" s="263"/>
      <c r="NV666" s="263"/>
      <c r="NW666" s="263"/>
      <c r="NX666" s="263"/>
      <c r="NY666" s="263"/>
      <c r="NZ666" s="263"/>
      <c r="OA666" s="263"/>
      <c r="OB666" s="263"/>
      <c r="OC666" s="263"/>
      <c r="OD666" s="263"/>
      <c r="OE666" s="263"/>
      <c r="OF666" s="263"/>
      <c r="OG666" s="263"/>
      <c r="OH666" s="263"/>
      <c r="OI666" s="263"/>
      <c r="OJ666" s="263"/>
      <c r="OK666" s="263"/>
      <c r="OL666" s="263"/>
      <c r="OM666" s="263"/>
      <c r="ON666" s="263"/>
      <c r="OO666" s="263"/>
      <c r="OP666" s="263"/>
      <c r="OQ666" s="263"/>
      <c r="OR666" s="263"/>
      <c r="OS666" s="263"/>
      <c r="OT666" s="263"/>
      <c r="OU666" s="263"/>
      <c r="OV666" s="263"/>
      <c r="OW666" s="263"/>
      <c r="OX666" s="263"/>
      <c r="OY666" s="263"/>
      <c r="OZ666" s="263"/>
      <c r="PA666" s="263"/>
      <c r="PB666" s="263"/>
      <c r="PC666" s="263"/>
      <c r="PD666" s="263"/>
      <c r="PE666" s="263"/>
      <c r="PF666" s="263"/>
      <c r="PG666" s="263"/>
      <c r="PH666" s="263"/>
      <c r="PI666" s="263"/>
      <c r="PJ666" s="263"/>
      <c r="PK666" s="263"/>
      <c r="PL666" s="263"/>
      <c r="PM666" s="263"/>
      <c r="PN666" s="263"/>
      <c r="PO666" s="263"/>
      <c r="PP666" s="263"/>
      <c r="PQ666" s="263"/>
      <c r="PR666" s="263"/>
      <c r="PS666" s="263"/>
      <c r="PT666" s="263"/>
      <c r="PU666" s="263"/>
      <c r="PV666" s="263"/>
      <c r="PW666" s="263"/>
      <c r="PX666" s="263"/>
      <c r="PY666" s="263"/>
      <c r="PZ666" s="263"/>
      <c r="QA666" s="263"/>
      <c r="QB666" s="263"/>
      <c r="QC666" s="263"/>
      <c r="QD666" s="263"/>
      <c r="QE666" s="263"/>
      <c r="QF666" s="263"/>
      <c r="QG666" s="263"/>
      <c r="QH666" s="263"/>
      <c r="QI666" s="263"/>
      <c r="QJ666" s="263"/>
      <c r="QK666" s="263"/>
      <c r="QL666" s="263"/>
      <c r="QM666" s="263"/>
      <c r="QN666" s="263"/>
      <c r="QO666" s="263"/>
      <c r="QP666" s="263"/>
      <c r="QQ666" s="263"/>
      <c r="QR666" s="263"/>
      <c r="QS666" s="263"/>
      <c r="QT666" s="263"/>
      <c r="QU666" s="263"/>
      <c r="QV666" s="263"/>
      <c r="QW666" s="263"/>
      <c r="QX666" s="263"/>
      <c r="QY666" s="263"/>
      <c r="QZ666" s="263"/>
      <c r="RA666" s="263"/>
      <c r="RB666" s="263"/>
      <c r="RC666" s="263"/>
      <c r="RD666" s="263"/>
      <c r="RE666" s="263"/>
      <c r="RF666" s="263"/>
      <c r="RG666" s="263"/>
      <c r="RH666" s="263"/>
      <c r="RI666" s="263"/>
      <c r="RJ666" s="263"/>
      <c r="RK666" s="263"/>
      <c r="RL666" s="263"/>
      <c r="RM666" s="263"/>
      <c r="RN666" s="263"/>
      <c r="RO666" s="263"/>
      <c r="RP666" s="263"/>
      <c r="RQ666" s="263"/>
      <c r="RR666" s="263"/>
      <c r="RS666" s="263"/>
      <c r="RT666" s="263"/>
      <c r="RU666" s="263"/>
      <c r="RV666" s="263"/>
      <c r="RW666" s="263"/>
      <c r="RX666" s="263"/>
      <c r="RY666" s="263"/>
      <c r="RZ666" s="263"/>
      <c r="SA666" s="263"/>
      <c r="SB666" s="263"/>
      <c r="SC666" s="263"/>
      <c r="SD666" s="263"/>
      <c r="SE666" s="263"/>
      <c r="SF666" s="263"/>
      <c r="SG666" s="263"/>
      <c r="SH666" s="263"/>
      <c r="SI666" s="263"/>
      <c r="SJ666" s="263"/>
      <c r="SK666" s="263"/>
      <c r="SL666" s="263"/>
      <c r="SM666" s="263"/>
      <c r="SN666" s="263"/>
      <c r="SO666" s="263"/>
      <c r="SP666" s="263"/>
      <c r="SQ666" s="263"/>
      <c r="SR666" s="263"/>
      <c r="SS666" s="263"/>
      <c r="ST666" s="263"/>
      <c r="SU666" s="263"/>
      <c r="SV666" s="263"/>
      <c r="SW666" s="263"/>
      <c r="SX666" s="263"/>
      <c r="SY666" s="263"/>
      <c r="SZ666" s="263"/>
      <c r="TA666" s="263"/>
      <c r="TB666" s="263"/>
      <c r="TC666" s="263"/>
      <c r="TD666" s="263"/>
      <c r="TE666" s="263"/>
      <c r="TF666" s="263"/>
      <c r="TG666" s="263"/>
      <c r="TH666" s="263"/>
      <c r="TI666" s="263"/>
      <c r="TJ666" s="263"/>
      <c r="TK666" s="263"/>
      <c r="TL666" s="263"/>
      <c r="TM666" s="263"/>
      <c r="TN666" s="263"/>
      <c r="TO666" s="263"/>
      <c r="TP666" s="263"/>
      <c r="TQ666" s="263"/>
      <c r="TR666" s="263"/>
      <c r="TS666" s="263"/>
      <c r="TT666" s="263"/>
      <c r="TU666" s="263"/>
      <c r="TV666" s="263"/>
      <c r="TW666" s="263"/>
      <c r="TX666" s="263"/>
      <c r="TY666" s="263"/>
      <c r="TZ666" s="263"/>
      <c r="UA666" s="263"/>
      <c r="UB666" s="263"/>
      <c r="UC666" s="263"/>
      <c r="UD666" s="263"/>
      <c r="UE666" s="263"/>
      <c r="UF666" s="263"/>
      <c r="UG666" s="263"/>
      <c r="UH666" s="263"/>
      <c r="UI666" s="263"/>
      <c r="UJ666" s="263"/>
      <c r="UK666" s="263"/>
      <c r="UL666" s="263"/>
      <c r="UM666" s="263"/>
      <c r="UN666" s="263"/>
      <c r="UO666" s="263"/>
      <c r="UP666" s="263"/>
      <c r="UQ666" s="263"/>
      <c r="UR666" s="263"/>
      <c r="US666" s="263"/>
      <c r="UT666" s="263"/>
      <c r="UU666" s="263"/>
      <c r="UV666" s="263"/>
      <c r="UW666" s="263"/>
      <c r="UX666" s="263"/>
      <c r="UY666" s="263"/>
      <c r="UZ666" s="263"/>
      <c r="VA666" s="263"/>
      <c r="VB666" s="263"/>
      <c r="VC666" s="263"/>
      <c r="VD666" s="263"/>
      <c r="VE666" s="263"/>
      <c r="VF666" s="263"/>
      <c r="VG666" s="263"/>
      <c r="VH666" s="263"/>
      <c r="VI666" s="263"/>
      <c r="VJ666" s="263"/>
      <c r="VK666" s="263"/>
      <c r="VL666" s="263"/>
      <c r="VM666" s="263"/>
      <c r="VN666" s="263"/>
      <c r="VO666" s="263"/>
      <c r="VP666" s="263"/>
      <c r="VQ666" s="263"/>
      <c r="VR666" s="263"/>
      <c r="VS666" s="263"/>
      <c r="VT666" s="263"/>
      <c r="VU666" s="263"/>
      <c r="VV666" s="263"/>
      <c r="VW666" s="263"/>
      <c r="VX666" s="263"/>
      <c r="VY666" s="263"/>
      <c r="VZ666" s="263"/>
      <c r="WA666" s="263"/>
      <c r="WB666" s="263"/>
      <c r="WC666" s="263"/>
      <c r="WD666" s="263"/>
      <c r="WE666" s="263"/>
      <c r="WF666" s="263"/>
      <c r="WG666" s="263"/>
      <c r="WH666" s="263"/>
      <c r="WI666" s="263"/>
      <c r="WJ666" s="263"/>
      <c r="WK666" s="263"/>
      <c r="WL666" s="263"/>
      <c r="WM666" s="263"/>
      <c r="WN666" s="263"/>
      <c r="WO666" s="263"/>
      <c r="WP666" s="263"/>
      <c r="WQ666" s="263"/>
      <c r="WR666" s="263"/>
      <c r="WS666" s="263"/>
      <c r="WT666" s="263"/>
      <c r="WU666" s="263"/>
      <c r="WV666" s="263"/>
      <c r="WW666" s="263"/>
      <c r="WX666" s="263"/>
      <c r="WY666" s="263"/>
      <c r="WZ666" s="263"/>
      <c r="XA666" s="263"/>
      <c r="XB666" s="263"/>
      <c r="XC666" s="263"/>
      <c r="XD666" s="263"/>
      <c r="XE666" s="263"/>
      <c r="XF666" s="263"/>
      <c r="XG666" s="263"/>
      <c r="XH666" s="263"/>
      <c r="XI666" s="263"/>
      <c r="XJ666" s="263"/>
      <c r="XK666" s="263"/>
      <c r="XL666" s="263"/>
      <c r="XM666" s="263"/>
      <c r="XN666" s="263"/>
      <c r="XO666" s="263"/>
      <c r="XP666" s="263"/>
      <c r="XQ666" s="263"/>
      <c r="XR666" s="263"/>
      <c r="XS666" s="263"/>
      <c r="XT666" s="263"/>
      <c r="XU666" s="263"/>
      <c r="XV666" s="263"/>
      <c r="XW666" s="263"/>
      <c r="XX666" s="263"/>
      <c r="XY666" s="263"/>
      <c r="XZ666" s="263"/>
      <c r="YA666" s="263"/>
      <c r="YB666" s="263"/>
      <c r="YC666" s="263"/>
      <c r="YD666" s="263"/>
      <c r="YE666" s="263"/>
      <c r="YF666" s="263"/>
      <c r="YG666" s="263"/>
      <c r="YH666" s="263"/>
      <c r="YI666" s="263"/>
      <c r="YJ666" s="263"/>
      <c r="YK666" s="263"/>
      <c r="YL666" s="263"/>
      <c r="YM666" s="263"/>
      <c r="YN666" s="263"/>
      <c r="YO666" s="263"/>
      <c r="YP666" s="263"/>
      <c r="YQ666" s="263"/>
      <c r="YR666" s="263"/>
      <c r="YS666" s="263"/>
      <c r="YT666" s="263"/>
      <c r="YU666" s="263"/>
      <c r="YV666" s="263"/>
      <c r="YW666" s="263"/>
      <c r="YX666" s="263"/>
      <c r="YY666" s="263"/>
      <c r="YZ666" s="263"/>
      <c r="ZA666" s="263"/>
      <c r="ZB666" s="263"/>
      <c r="ZC666" s="263"/>
      <c r="ZD666" s="263"/>
      <c r="ZE666" s="263"/>
      <c r="ZF666" s="263"/>
      <c r="ZG666" s="263"/>
      <c r="ZH666" s="263"/>
      <c r="ZI666" s="263"/>
      <c r="ZJ666" s="263"/>
      <c r="ZK666" s="263"/>
      <c r="ZL666" s="263"/>
      <c r="ZM666" s="263"/>
      <c r="ZN666" s="263"/>
      <c r="ZO666" s="263"/>
      <c r="ZP666" s="263"/>
      <c r="ZQ666" s="263"/>
      <c r="ZR666" s="263"/>
      <c r="ZS666" s="263"/>
      <c r="ZT666" s="263"/>
      <c r="ZU666" s="263"/>
      <c r="ZV666" s="263"/>
      <c r="ZW666" s="263"/>
      <c r="ZX666" s="263"/>
      <c r="ZY666" s="263"/>
      <c r="ZZ666" s="263"/>
      <c r="AAA666" s="263"/>
      <c r="AAB666" s="263"/>
      <c r="AAC666" s="263"/>
      <c r="AAD666" s="263"/>
      <c r="AAE666" s="263"/>
      <c r="AAF666" s="263"/>
      <c r="AAG666" s="263"/>
      <c r="AAH666" s="263"/>
      <c r="AAI666" s="263"/>
      <c r="AAJ666" s="263"/>
      <c r="AAK666" s="263"/>
      <c r="AAL666" s="263"/>
      <c r="AAM666" s="263"/>
      <c r="AAN666" s="263"/>
      <c r="AAO666" s="263"/>
      <c r="AAP666" s="263"/>
      <c r="AAQ666" s="263"/>
      <c r="AAR666" s="263"/>
      <c r="AAS666" s="263"/>
      <c r="AAT666" s="263"/>
      <c r="AAU666" s="263"/>
      <c r="AAV666" s="263"/>
      <c r="AAW666" s="263"/>
      <c r="AAX666" s="263"/>
      <c r="AAY666" s="263"/>
      <c r="AAZ666" s="263"/>
      <c r="ABA666" s="263"/>
      <c r="ABB666" s="263"/>
      <c r="ABC666" s="263"/>
      <c r="ABD666" s="263"/>
      <c r="ABE666" s="263"/>
      <c r="ABF666" s="263"/>
      <c r="ABG666" s="263"/>
      <c r="ABH666" s="263"/>
      <c r="ABI666" s="263"/>
      <c r="ABJ666" s="263"/>
      <c r="ABK666" s="263"/>
      <c r="ABL666" s="263"/>
      <c r="ABM666" s="263"/>
      <c r="ABN666" s="263"/>
      <c r="ABO666" s="263"/>
      <c r="ABP666" s="263"/>
      <c r="ABQ666" s="263"/>
      <c r="ABR666" s="263"/>
      <c r="ABS666" s="263"/>
      <c r="ABT666" s="263"/>
      <c r="ABU666" s="263"/>
      <c r="ABV666" s="263"/>
      <c r="ABW666" s="263"/>
      <c r="ABX666" s="263"/>
      <c r="ABY666" s="263"/>
      <c r="ABZ666" s="263"/>
      <c r="ACA666" s="263"/>
      <c r="ACB666" s="263"/>
      <c r="ACC666" s="263"/>
      <c r="ACD666" s="263"/>
      <c r="ACE666" s="263"/>
      <c r="ACF666" s="263"/>
      <c r="ACG666" s="263"/>
      <c r="ACH666" s="263"/>
      <c r="ACI666" s="263"/>
      <c r="ACJ666" s="263"/>
      <c r="ACK666" s="263"/>
      <c r="ACL666" s="263"/>
      <c r="ACM666" s="263"/>
      <c r="ACN666" s="263"/>
      <c r="ACO666" s="263"/>
      <c r="ACP666" s="263"/>
      <c r="ACQ666" s="263"/>
      <c r="ACR666" s="263"/>
      <c r="ACS666" s="263"/>
      <c r="ACT666" s="263"/>
      <c r="ACU666" s="263"/>
      <c r="ACV666" s="263"/>
      <c r="ACW666" s="263"/>
      <c r="ACX666" s="263"/>
      <c r="ACY666" s="263"/>
      <c r="ACZ666" s="263"/>
      <c r="ADA666" s="263"/>
      <c r="ADB666" s="263"/>
      <c r="ADC666" s="263"/>
      <c r="ADD666" s="263"/>
      <c r="ADE666" s="263"/>
      <c r="ADF666" s="263"/>
      <c r="ADG666" s="263"/>
      <c r="ADH666" s="263"/>
      <c r="ADI666" s="263"/>
      <c r="ADJ666" s="263"/>
      <c r="ADK666" s="263"/>
      <c r="ADL666" s="263"/>
      <c r="ADM666" s="263"/>
      <c r="ADN666" s="263"/>
      <c r="ADO666" s="263"/>
      <c r="ADP666" s="263"/>
      <c r="ADQ666" s="263"/>
      <c r="ADR666" s="263"/>
      <c r="ADS666" s="263"/>
      <c r="ADT666" s="263"/>
      <c r="ADU666" s="263"/>
      <c r="ADV666" s="263"/>
      <c r="ADW666" s="263"/>
      <c r="ADX666" s="263"/>
      <c r="ADY666" s="263"/>
      <c r="ADZ666" s="263"/>
      <c r="AEA666" s="263"/>
      <c r="AEB666" s="263"/>
      <c r="AEC666" s="263"/>
      <c r="AED666" s="263"/>
      <c r="AEE666" s="263"/>
      <c r="AEF666" s="263"/>
      <c r="AEG666" s="263"/>
      <c r="AEH666" s="263"/>
      <c r="AEI666" s="263"/>
      <c r="AEJ666" s="263"/>
      <c r="AEK666" s="263"/>
      <c r="AEL666" s="263"/>
      <c r="AEM666" s="263"/>
      <c r="AEN666" s="263"/>
      <c r="AEO666" s="263"/>
      <c r="AEP666" s="263"/>
      <c r="AEQ666" s="263"/>
      <c r="AER666" s="263"/>
      <c r="AES666" s="263"/>
      <c r="AET666" s="263"/>
      <c r="AEU666" s="263"/>
      <c r="AEV666" s="263"/>
      <c r="AEW666" s="263"/>
      <c r="AEX666" s="263"/>
      <c r="AEY666" s="263"/>
      <c r="AEZ666" s="263"/>
      <c r="AFA666" s="263"/>
      <c r="AFB666" s="263"/>
      <c r="AFC666" s="263"/>
      <c r="AFD666" s="263"/>
      <c r="AFE666" s="263"/>
      <c r="AFF666" s="263"/>
      <c r="AFG666" s="263"/>
      <c r="AFH666" s="263"/>
      <c r="AFI666" s="263"/>
      <c r="AFJ666" s="263"/>
      <c r="AFK666" s="263"/>
      <c r="AFL666" s="263"/>
      <c r="AFM666" s="263"/>
      <c r="AFN666" s="263"/>
      <c r="AFO666" s="263"/>
      <c r="AFP666" s="263"/>
      <c r="AFQ666" s="263"/>
      <c r="AFR666" s="263"/>
      <c r="AFS666" s="263"/>
      <c r="AFT666" s="263"/>
      <c r="AFU666" s="263"/>
      <c r="AFV666" s="263"/>
      <c r="AFW666" s="263"/>
      <c r="AFX666" s="263"/>
      <c r="AFY666" s="263"/>
      <c r="AFZ666" s="263"/>
      <c r="AGA666" s="263"/>
      <c r="AGB666" s="263"/>
      <c r="AGC666" s="263"/>
      <c r="AGD666" s="263"/>
      <c r="AGE666" s="263"/>
      <c r="AGF666" s="263"/>
      <c r="AGG666" s="263"/>
      <c r="AGH666" s="263"/>
      <c r="AGI666" s="263"/>
      <c r="AGJ666" s="263"/>
      <c r="AGK666" s="263"/>
      <c r="AGL666" s="263"/>
      <c r="AGM666" s="263"/>
      <c r="AGN666" s="263"/>
      <c r="AGO666" s="263"/>
      <c r="AGP666" s="263"/>
      <c r="AGQ666" s="263"/>
      <c r="AGR666" s="263"/>
      <c r="AGS666" s="263"/>
      <c r="AGT666" s="263"/>
      <c r="AGU666" s="263"/>
      <c r="AGV666" s="263"/>
      <c r="AGW666" s="263"/>
      <c r="AGX666" s="263"/>
      <c r="AGY666" s="263"/>
      <c r="AGZ666" s="263"/>
      <c r="AHA666" s="263"/>
      <c r="AHB666" s="263"/>
      <c r="AHC666" s="263"/>
      <c r="AHD666" s="263"/>
      <c r="AHE666" s="263"/>
      <c r="AHF666" s="263"/>
      <c r="AHG666" s="263"/>
      <c r="AHH666" s="263"/>
      <c r="AHI666" s="263"/>
      <c r="AHJ666" s="263"/>
      <c r="AHK666" s="263"/>
      <c r="AHL666" s="263"/>
      <c r="AHM666" s="263"/>
      <c r="AHN666" s="263"/>
      <c r="AHO666" s="263"/>
      <c r="AHP666" s="263"/>
      <c r="AHQ666" s="263"/>
      <c r="AHR666" s="263"/>
      <c r="AHS666" s="263"/>
      <c r="AHT666" s="263"/>
      <c r="AHU666" s="263"/>
      <c r="AHV666" s="263"/>
      <c r="AHW666" s="263"/>
      <c r="AHX666" s="263"/>
      <c r="AHY666" s="263"/>
      <c r="AHZ666" s="263"/>
      <c r="AIA666" s="263"/>
      <c r="AIB666" s="263"/>
      <c r="AIC666" s="263"/>
      <c r="AID666" s="263"/>
      <c r="AIE666" s="263"/>
      <c r="AIF666" s="263"/>
      <c r="AIG666" s="263"/>
      <c r="AIH666" s="263"/>
      <c r="AII666" s="263"/>
      <c r="AIJ666" s="263"/>
      <c r="AIK666" s="263"/>
      <c r="AIL666" s="263"/>
      <c r="AIM666" s="263"/>
      <c r="AIN666" s="263"/>
      <c r="AIO666" s="263"/>
      <c r="AIP666" s="263"/>
      <c r="AIQ666" s="263"/>
      <c r="AIR666" s="263"/>
      <c r="AIS666" s="263"/>
      <c r="AIT666" s="263"/>
      <c r="AIU666" s="263"/>
      <c r="AIV666" s="263"/>
      <c r="AIW666" s="263"/>
      <c r="AIX666" s="263"/>
      <c r="AIY666" s="263"/>
      <c r="AIZ666" s="263"/>
      <c r="AJA666" s="263"/>
      <c r="AJB666" s="263"/>
      <c r="AJC666" s="263"/>
      <c r="AJD666" s="263"/>
      <c r="AJE666" s="263"/>
      <c r="AJF666" s="263"/>
      <c r="AJG666" s="263"/>
      <c r="AJH666" s="263"/>
      <c r="AJI666" s="263"/>
      <c r="AJJ666" s="263"/>
      <c r="AJK666" s="263"/>
      <c r="AJL666" s="263"/>
      <c r="AJM666" s="263"/>
      <c r="AJN666" s="263"/>
      <c r="AJO666" s="263"/>
      <c r="AJP666" s="263"/>
      <c r="AJQ666" s="263"/>
      <c r="AJR666" s="263"/>
      <c r="AJS666" s="263"/>
      <c r="AJT666" s="263"/>
      <c r="AJU666" s="263"/>
      <c r="AJV666" s="263"/>
      <c r="AJW666" s="263"/>
      <c r="AJX666" s="263"/>
      <c r="AJY666" s="263"/>
      <c r="AJZ666" s="263"/>
      <c r="AKA666" s="263"/>
      <c r="AKB666" s="263"/>
      <c r="AKC666" s="263"/>
      <c r="AKD666" s="263"/>
      <c r="AKE666" s="263"/>
      <c r="AKF666" s="263"/>
      <c r="AKG666" s="263"/>
      <c r="AKH666" s="263"/>
      <c r="AKI666" s="263"/>
      <c r="AKJ666" s="263"/>
      <c r="AKK666" s="263"/>
      <c r="AKL666" s="263"/>
      <c r="AKM666" s="263"/>
      <c r="AKN666" s="263"/>
      <c r="AKO666" s="263"/>
      <c r="AKP666" s="263"/>
      <c r="AKQ666" s="263"/>
      <c r="AKR666" s="263"/>
      <c r="AKS666" s="263"/>
      <c r="AKT666" s="263"/>
      <c r="AKU666" s="263"/>
      <c r="AKV666" s="263"/>
      <c r="AKW666" s="263"/>
      <c r="AKX666" s="263"/>
      <c r="AKY666" s="263"/>
      <c r="AKZ666" s="263"/>
      <c r="ALA666" s="263"/>
      <c r="ALB666" s="263"/>
      <c r="ALC666" s="263"/>
      <c r="ALD666" s="263"/>
      <c r="ALE666" s="263"/>
      <c r="ALF666" s="263"/>
      <c r="ALG666" s="263"/>
      <c r="ALH666" s="263"/>
      <c r="ALI666" s="263"/>
      <c r="ALJ666" s="263"/>
      <c r="ALK666" s="263"/>
      <c r="ALL666" s="263"/>
      <c r="ALM666" s="263"/>
      <c r="ALN666" s="263"/>
      <c r="ALO666" s="263"/>
      <c r="ALP666" s="263"/>
      <c r="ALQ666" s="263"/>
      <c r="ALR666" s="263"/>
      <c r="ALS666" s="263"/>
      <c r="ALT666" s="263"/>
      <c r="ALU666" s="263"/>
      <c r="ALV666" s="263"/>
      <c r="ALW666" s="263"/>
      <c r="ALX666" s="263"/>
      <c r="ALY666" s="263"/>
      <c r="ALZ666" s="263"/>
      <c r="AMA666" s="263"/>
      <c r="AMB666" s="263"/>
      <c r="AMC666" s="263"/>
      <c r="AMD666" s="263"/>
      <c r="AME666" s="263"/>
      <c r="AMF666" s="263"/>
      <c r="AMG666" s="263"/>
      <c r="AMH666" s="263"/>
      <c r="AMI666" s="263"/>
      <c r="AMJ666" s="263"/>
      <c r="AMK666" s="263"/>
      <c r="AML666" s="263"/>
      <c r="AMM666" s="263"/>
      <c r="AMN666" s="263"/>
      <c r="AMO666" s="263"/>
      <c r="AMP666" s="263"/>
      <c r="AMQ666" s="263"/>
      <c r="AMR666" s="263"/>
      <c r="AMS666" s="263"/>
      <c r="AMT666" s="263"/>
      <c r="AMU666" s="263"/>
      <c r="AMV666" s="263"/>
      <c r="AMW666" s="263"/>
      <c r="AMX666" s="263"/>
      <c r="AMY666" s="263"/>
      <c r="AMZ666" s="263"/>
      <c r="ANA666" s="263"/>
      <c r="ANB666" s="263"/>
      <c r="ANC666" s="263"/>
      <c r="AND666" s="263"/>
      <c r="ANE666" s="263"/>
      <c r="ANF666" s="263"/>
      <c r="ANG666" s="263"/>
      <c r="ANH666" s="263"/>
      <c r="ANI666" s="263"/>
      <c r="ANJ666" s="263"/>
      <c r="ANK666" s="263"/>
      <c r="ANL666" s="263"/>
      <c r="ANM666" s="263"/>
      <c r="ANN666" s="263"/>
      <c r="ANO666" s="263"/>
      <c r="ANP666" s="263"/>
      <c r="ANQ666" s="263"/>
      <c r="ANR666" s="263"/>
      <c r="ANS666" s="263"/>
      <c r="ANT666" s="263"/>
      <c r="ANU666" s="263"/>
      <c r="ANV666" s="263"/>
      <c r="ANW666" s="263"/>
      <c r="ANX666" s="263"/>
      <c r="ANY666" s="263"/>
      <c r="ANZ666" s="263"/>
      <c r="AOA666" s="263"/>
      <c r="AOB666" s="263"/>
      <c r="AOC666" s="263"/>
      <c r="AOD666" s="263"/>
      <c r="AOE666" s="263"/>
      <c r="AOF666" s="263"/>
      <c r="AOG666" s="263"/>
      <c r="AOH666" s="263"/>
      <c r="AOI666" s="263"/>
      <c r="AOJ666" s="263"/>
      <c r="AOK666" s="263"/>
      <c r="AOL666" s="263"/>
      <c r="AOM666" s="263"/>
      <c r="AON666" s="263"/>
      <c r="AOO666" s="263"/>
      <c r="AOP666" s="263"/>
      <c r="AOQ666" s="263"/>
      <c r="AOR666" s="263"/>
      <c r="AOS666" s="263"/>
      <c r="AOT666" s="263"/>
      <c r="AOU666" s="263"/>
    </row>
    <row r="667" spans="1:1087" s="264" customFormat="1">
      <c r="A667" s="332"/>
      <c r="B667" s="328"/>
      <c r="C667" s="292"/>
      <c r="D667" s="292"/>
      <c r="E667" s="292"/>
      <c r="F667" s="333"/>
      <c r="G667" s="334"/>
      <c r="H667" s="334"/>
      <c r="I667" s="335"/>
      <c r="J667" s="292"/>
      <c r="K667" s="336"/>
      <c r="L667" s="292"/>
      <c r="N667" s="263"/>
      <c r="O667" s="263"/>
      <c r="P667" s="263"/>
      <c r="Q667" s="263"/>
      <c r="R667" s="263"/>
      <c r="S667" s="263"/>
      <c r="T667" s="263"/>
      <c r="U667" s="263"/>
      <c r="V667" s="263"/>
      <c r="W667" s="263"/>
      <c r="X667" s="263"/>
      <c r="Y667" s="263"/>
      <c r="Z667" s="263"/>
      <c r="AA667" s="263"/>
      <c r="AB667" s="263"/>
      <c r="AC667" s="263"/>
      <c r="AD667" s="263"/>
      <c r="AE667" s="263"/>
      <c r="AF667" s="263"/>
      <c r="AG667" s="263"/>
      <c r="AH667" s="263"/>
      <c r="AI667" s="263"/>
      <c r="AJ667" s="263"/>
      <c r="AK667" s="263"/>
      <c r="AL667" s="263"/>
      <c r="AM667" s="263"/>
      <c r="AN667" s="263"/>
      <c r="AO667" s="263"/>
      <c r="AP667" s="263"/>
      <c r="AQ667" s="263"/>
      <c r="AR667" s="263"/>
      <c r="AS667" s="263"/>
      <c r="AT667" s="263"/>
      <c r="AU667" s="263"/>
      <c r="AV667" s="263"/>
      <c r="AW667" s="263"/>
      <c r="AX667" s="263"/>
      <c r="AY667" s="263"/>
      <c r="AZ667" s="263"/>
      <c r="BA667" s="263"/>
      <c r="BB667" s="263"/>
      <c r="BC667" s="263"/>
      <c r="BD667" s="263"/>
      <c r="BE667" s="263"/>
      <c r="BF667" s="263"/>
      <c r="BG667" s="263"/>
      <c r="BH667" s="263"/>
      <c r="BI667" s="263"/>
      <c r="BJ667" s="263"/>
      <c r="BK667" s="263"/>
      <c r="BL667" s="263"/>
      <c r="BM667" s="263"/>
      <c r="BN667" s="263"/>
      <c r="BO667" s="263"/>
      <c r="BP667" s="263"/>
      <c r="BQ667" s="263"/>
      <c r="BR667" s="263"/>
      <c r="BS667" s="263"/>
      <c r="BT667" s="263"/>
      <c r="BU667" s="263"/>
      <c r="BV667" s="263"/>
      <c r="BW667" s="263"/>
      <c r="BX667" s="263"/>
      <c r="BY667" s="263"/>
      <c r="BZ667" s="263"/>
      <c r="CA667" s="263"/>
      <c r="CB667" s="263"/>
      <c r="CC667" s="263"/>
      <c r="CD667" s="263"/>
      <c r="CE667" s="263"/>
      <c r="CF667" s="263"/>
      <c r="CG667" s="263"/>
      <c r="CH667" s="263"/>
      <c r="CI667" s="263"/>
      <c r="CJ667" s="263"/>
      <c r="CK667" s="263"/>
      <c r="CL667" s="263"/>
      <c r="CM667" s="263"/>
      <c r="CN667" s="263"/>
      <c r="CO667" s="263"/>
      <c r="CP667" s="263"/>
      <c r="CQ667" s="263"/>
      <c r="CR667" s="263"/>
      <c r="CS667" s="263"/>
      <c r="CT667" s="263"/>
      <c r="CU667" s="263"/>
      <c r="CV667" s="263"/>
      <c r="CW667" s="263"/>
      <c r="CX667" s="263"/>
      <c r="CY667" s="263"/>
      <c r="CZ667" s="263"/>
      <c r="DA667" s="263"/>
      <c r="DB667" s="263"/>
      <c r="DC667" s="263"/>
      <c r="DD667" s="263"/>
      <c r="DE667" s="263"/>
      <c r="DF667" s="263"/>
      <c r="DG667" s="263"/>
      <c r="DH667" s="263"/>
      <c r="DI667" s="263"/>
      <c r="DJ667" s="263"/>
      <c r="DK667" s="263"/>
      <c r="DL667" s="263"/>
      <c r="DM667" s="263"/>
      <c r="DN667" s="263"/>
      <c r="DO667" s="263"/>
      <c r="DP667" s="263"/>
      <c r="DQ667" s="263"/>
      <c r="DR667" s="263"/>
      <c r="DS667" s="263"/>
      <c r="DT667" s="263"/>
      <c r="DU667" s="263"/>
      <c r="DV667" s="263"/>
      <c r="DW667" s="263"/>
      <c r="DX667" s="263"/>
      <c r="DY667" s="263"/>
      <c r="DZ667" s="263"/>
      <c r="EA667" s="263"/>
      <c r="EB667" s="263"/>
      <c r="EC667" s="263"/>
      <c r="ED667" s="263"/>
      <c r="EE667" s="263"/>
      <c r="EF667" s="263"/>
      <c r="EG667" s="263"/>
      <c r="EH667" s="263"/>
      <c r="EI667" s="263"/>
      <c r="EJ667" s="263"/>
      <c r="EK667" s="263"/>
      <c r="EL667" s="263"/>
      <c r="EM667" s="263"/>
      <c r="EN667" s="263"/>
      <c r="EO667" s="263"/>
      <c r="EP667" s="263"/>
      <c r="EQ667" s="263"/>
      <c r="ER667" s="263"/>
      <c r="ES667" s="263"/>
      <c r="ET667" s="263"/>
      <c r="EU667" s="263"/>
      <c r="EV667" s="263"/>
      <c r="EW667" s="263"/>
      <c r="EX667" s="263"/>
      <c r="EY667" s="263"/>
      <c r="EZ667" s="263"/>
      <c r="FA667" s="263"/>
      <c r="FB667" s="263"/>
      <c r="FC667" s="263"/>
      <c r="FD667" s="263"/>
      <c r="FE667" s="263"/>
      <c r="FF667" s="263"/>
      <c r="FG667" s="263"/>
      <c r="FH667" s="263"/>
      <c r="FI667" s="263"/>
      <c r="FJ667" s="263"/>
      <c r="FK667" s="263"/>
      <c r="FL667" s="263"/>
      <c r="FM667" s="263"/>
      <c r="FN667" s="263"/>
      <c r="FO667" s="263"/>
      <c r="FP667" s="263"/>
      <c r="FQ667" s="263"/>
      <c r="FR667" s="263"/>
      <c r="FS667" s="263"/>
      <c r="FT667" s="263"/>
      <c r="FU667" s="263"/>
      <c r="FV667" s="263"/>
      <c r="FW667" s="263"/>
      <c r="FX667" s="263"/>
      <c r="FY667" s="263"/>
      <c r="FZ667" s="263"/>
      <c r="GA667" s="263"/>
      <c r="GB667" s="263"/>
      <c r="GC667" s="263"/>
      <c r="GD667" s="263"/>
      <c r="GE667" s="263"/>
      <c r="GF667" s="263"/>
      <c r="GG667" s="263"/>
      <c r="GH667" s="263"/>
      <c r="GI667" s="263"/>
      <c r="GJ667" s="263"/>
      <c r="GK667" s="263"/>
      <c r="GL667" s="263"/>
      <c r="GM667" s="263"/>
      <c r="GN667" s="263"/>
      <c r="GO667" s="263"/>
      <c r="GP667" s="263"/>
      <c r="GQ667" s="263"/>
      <c r="GR667" s="263"/>
      <c r="GS667" s="263"/>
      <c r="GT667" s="263"/>
      <c r="GU667" s="263"/>
      <c r="GV667" s="263"/>
      <c r="GW667" s="263"/>
      <c r="GX667" s="263"/>
      <c r="GY667" s="263"/>
      <c r="GZ667" s="263"/>
      <c r="HA667" s="263"/>
      <c r="HB667" s="263"/>
      <c r="HC667" s="263"/>
      <c r="HD667" s="263"/>
      <c r="HE667" s="263"/>
      <c r="HF667" s="263"/>
      <c r="HG667" s="263"/>
      <c r="HH667" s="263"/>
      <c r="HI667" s="263"/>
      <c r="HJ667" s="263"/>
      <c r="HK667" s="263"/>
      <c r="HL667" s="263"/>
      <c r="HM667" s="263"/>
      <c r="HN667" s="263"/>
      <c r="HO667" s="263"/>
      <c r="HP667" s="263"/>
      <c r="HQ667" s="263"/>
      <c r="HR667" s="263"/>
      <c r="HS667" s="263"/>
      <c r="HT667" s="263"/>
      <c r="HU667" s="263"/>
      <c r="HV667" s="263"/>
      <c r="HW667" s="263"/>
      <c r="HX667" s="263"/>
      <c r="HY667" s="263"/>
      <c r="HZ667" s="263"/>
      <c r="IA667" s="263"/>
      <c r="IB667" s="263"/>
      <c r="IC667" s="263"/>
      <c r="ID667" s="263"/>
      <c r="IE667" s="263"/>
      <c r="IF667" s="263"/>
      <c r="IG667" s="263"/>
      <c r="IH667" s="263"/>
      <c r="II667" s="263"/>
      <c r="IJ667" s="263"/>
      <c r="IK667" s="263"/>
      <c r="IL667" s="263"/>
      <c r="IM667" s="263"/>
      <c r="IN667" s="263"/>
      <c r="IO667" s="263"/>
      <c r="IP667" s="263"/>
      <c r="IQ667" s="263"/>
      <c r="IR667" s="263"/>
      <c r="IS667" s="263"/>
      <c r="IT667" s="263"/>
      <c r="IU667" s="263"/>
      <c r="IV667" s="263"/>
      <c r="IW667" s="263"/>
      <c r="IX667" s="263"/>
      <c r="IY667" s="263"/>
      <c r="IZ667" s="263"/>
      <c r="JA667" s="263"/>
      <c r="JB667" s="263"/>
      <c r="JC667" s="263"/>
      <c r="JD667" s="263"/>
      <c r="JE667" s="263"/>
      <c r="JF667" s="263"/>
      <c r="JG667" s="263"/>
      <c r="JH667" s="263"/>
      <c r="JI667" s="263"/>
      <c r="JJ667" s="263"/>
      <c r="JK667" s="263"/>
      <c r="JL667" s="263"/>
      <c r="JM667" s="263"/>
      <c r="JN667" s="263"/>
      <c r="JO667" s="263"/>
      <c r="JP667" s="263"/>
      <c r="JQ667" s="263"/>
      <c r="JR667" s="263"/>
      <c r="JS667" s="263"/>
      <c r="JT667" s="263"/>
      <c r="JU667" s="263"/>
      <c r="JV667" s="263"/>
      <c r="JW667" s="263"/>
      <c r="JX667" s="263"/>
      <c r="JY667" s="263"/>
      <c r="JZ667" s="263"/>
      <c r="KA667" s="263"/>
      <c r="KB667" s="263"/>
      <c r="KC667" s="263"/>
      <c r="KD667" s="263"/>
      <c r="KE667" s="263"/>
      <c r="KF667" s="263"/>
      <c r="KG667" s="263"/>
      <c r="KH667" s="263"/>
      <c r="KI667" s="263"/>
      <c r="KJ667" s="263"/>
      <c r="KK667" s="263"/>
      <c r="KL667" s="263"/>
      <c r="KM667" s="263"/>
      <c r="KN667" s="263"/>
      <c r="KO667" s="263"/>
      <c r="KP667" s="263"/>
      <c r="KQ667" s="263"/>
      <c r="KR667" s="263"/>
      <c r="KS667" s="263"/>
      <c r="KT667" s="263"/>
      <c r="KU667" s="263"/>
      <c r="KV667" s="263"/>
      <c r="KW667" s="263"/>
      <c r="KX667" s="263"/>
      <c r="KY667" s="263"/>
      <c r="KZ667" s="263"/>
      <c r="LA667" s="263"/>
      <c r="LB667" s="263"/>
      <c r="LC667" s="263"/>
      <c r="LD667" s="263"/>
      <c r="LE667" s="263"/>
      <c r="LF667" s="263"/>
      <c r="LG667" s="263"/>
      <c r="LH667" s="263"/>
      <c r="LI667" s="263"/>
      <c r="LJ667" s="263"/>
      <c r="LK667" s="263"/>
      <c r="LL667" s="263"/>
      <c r="LM667" s="263"/>
      <c r="LN667" s="263"/>
      <c r="LO667" s="263"/>
      <c r="LP667" s="263"/>
      <c r="LQ667" s="263"/>
      <c r="LR667" s="263"/>
      <c r="LS667" s="263"/>
      <c r="LT667" s="263"/>
      <c r="LU667" s="263"/>
      <c r="LV667" s="263"/>
      <c r="LW667" s="263"/>
      <c r="LX667" s="263"/>
      <c r="LY667" s="263"/>
      <c r="LZ667" s="263"/>
      <c r="MA667" s="263"/>
      <c r="MB667" s="263"/>
      <c r="MC667" s="263"/>
      <c r="MD667" s="263"/>
      <c r="ME667" s="263"/>
      <c r="MF667" s="263"/>
      <c r="MG667" s="263"/>
      <c r="MH667" s="263"/>
      <c r="MI667" s="263"/>
      <c r="MJ667" s="263"/>
      <c r="MK667" s="263"/>
      <c r="ML667" s="263"/>
      <c r="MM667" s="263"/>
      <c r="MN667" s="263"/>
      <c r="MO667" s="263"/>
      <c r="MP667" s="263"/>
      <c r="MQ667" s="263"/>
      <c r="MR667" s="263"/>
      <c r="MS667" s="263"/>
      <c r="MT667" s="263"/>
      <c r="MU667" s="263"/>
      <c r="MV667" s="263"/>
      <c r="MW667" s="263"/>
      <c r="MX667" s="263"/>
      <c r="MY667" s="263"/>
      <c r="MZ667" s="263"/>
      <c r="NA667" s="263"/>
      <c r="NB667" s="263"/>
      <c r="NC667" s="263"/>
      <c r="ND667" s="263"/>
      <c r="NE667" s="263"/>
      <c r="NF667" s="263"/>
      <c r="NG667" s="263"/>
      <c r="NH667" s="263"/>
      <c r="NI667" s="263"/>
      <c r="NJ667" s="263"/>
      <c r="NK667" s="263"/>
      <c r="NL667" s="263"/>
      <c r="NM667" s="263"/>
      <c r="NN667" s="263"/>
      <c r="NO667" s="263"/>
      <c r="NP667" s="263"/>
      <c r="NQ667" s="263"/>
      <c r="NR667" s="263"/>
      <c r="NS667" s="263"/>
      <c r="NT667" s="263"/>
      <c r="NU667" s="263"/>
      <c r="NV667" s="263"/>
      <c r="NW667" s="263"/>
      <c r="NX667" s="263"/>
      <c r="NY667" s="263"/>
      <c r="NZ667" s="263"/>
      <c r="OA667" s="263"/>
      <c r="OB667" s="263"/>
      <c r="OC667" s="263"/>
      <c r="OD667" s="263"/>
      <c r="OE667" s="263"/>
      <c r="OF667" s="263"/>
      <c r="OG667" s="263"/>
      <c r="OH667" s="263"/>
      <c r="OI667" s="263"/>
      <c r="OJ667" s="263"/>
      <c r="OK667" s="263"/>
      <c r="OL667" s="263"/>
      <c r="OM667" s="263"/>
      <c r="ON667" s="263"/>
      <c r="OO667" s="263"/>
      <c r="OP667" s="263"/>
      <c r="OQ667" s="263"/>
      <c r="OR667" s="263"/>
      <c r="OS667" s="263"/>
      <c r="OT667" s="263"/>
      <c r="OU667" s="263"/>
      <c r="OV667" s="263"/>
      <c r="OW667" s="263"/>
      <c r="OX667" s="263"/>
      <c r="OY667" s="263"/>
      <c r="OZ667" s="263"/>
      <c r="PA667" s="263"/>
      <c r="PB667" s="263"/>
      <c r="PC667" s="263"/>
      <c r="PD667" s="263"/>
      <c r="PE667" s="263"/>
      <c r="PF667" s="263"/>
      <c r="PG667" s="263"/>
      <c r="PH667" s="263"/>
      <c r="PI667" s="263"/>
      <c r="PJ667" s="263"/>
      <c r="PK667" s="263"/>
      <c r="PL667" s="263"/>
      <c r="PM667" s="263"/>
      <c r="PN667" s="263"/>
      <c r="PO667" s="263"/>
      <c r="PP667" s="263"/>
      <c r="PQ667" s="263"/>
      <c r="PR667" s="263"/>
      <c r="PS667" s="263"/>
      <c r="PT667" s="263"/>
      <c r="PU667" s="263"/>
      <c r="PV667" s="263"/>
      <c r="PW667" s="263"/>
      <c r="PX667" s="263"/>
      <c r="PY667" s="263"/>
      <c r="PZ667" s="263"/>
      <c r="QA667" s="263"/>
      <c r="QB667" s="263"/>
      <c r="QC667" s="263"/>
      <c r="QD667" s="263"/>
      <c r="QE667" s="263"/>
      <c r="QF667" s="263"/>
      <c r="QG667" s="263"/>
      <c r="QH667" s="263"/>
      <c r="QI667" s="263"/>
      <c r="QJ667" s="263"/>
      <c r="QK667" s="263"/>
      <c r="QL667" s="263"/>
      <c r="QM667" s="263"/>
      <c r="QN667" s="263"/>
      <c r="QO667" s="263"/>
      <c r="QP667" s="263"/>
      <c r="QQ667" s="263"/>
      <c r="QR667" s="263"/>
      <c r="QS667" s="263"/>
      <c r="QT667" s="263"/>
      <c r="QU667" s="263"/>
      <c r="QV667" s="263"/>
      <c r="QW667" s="263"/>
      <c r="QX667" s="263"/>
      <c r="QY667" s="263"/>
      <c r="QZ667" s="263"/>
      <c r="RA667" s="263"/>
      <c r="RB667" s="263"/>
      <c r="RC667" s="263"/>
      <c r="RD667" s="263"/>
      <c r="RE667" s="263"/>
      <c r="RF667" s="263"/>
      <c r="RG667" s="263"/>
      <c r="RH667" s="263"/>
      <c r="RI667" s="263"/>
      <c r="RJ667" s="263"/>
      <c r="RK667" s="263"/>
      <c r="RL667" s="263"/>
      <c r="RM667" s="263"/>
      <c r="RN667" s="263"/>
      <c r="RO667" s="263"/>
      <c r="RP667" s="263"/>
      <c r="RQ667" s="263"/>
      <c r="RR667" s="263"/>
      <c r="RS667" s="263"/>
      <c r="RT667" s="263"/>
      <c r="RU667" s="263"/>
      <c r="RV667" s="263"/>
      <c r="RW667" s="263"/>
      <c r="RX667" s="263"/>
      <c r="RY667" s="263"/>
      <c r="RZ667" s="263"/>
      <c r="SA667" s="263"/>
      <c r="SB667" s="263"/>
      <c r="SC667" s="263"/>
      <c r="SD667" s="263"/>
      <c r="SE667" s="263"/>
      <c r="SF667" s="263"/>
      <c r="SG667" s="263"/>
      <c r="SH667" s="263"/>
      <c r="SI667" s="263"/>
      <c r="SJ667" s="263"/>
      <c r="SK667" s="263"/>
      <c r="SL667" s="263"/>
      <c r="SM667" s="263"/>
      <c r="SN667" s="263"/>
      <c r="SO667" s="263"/>
      <c r="SP667" s="263"/>
      <c r="SQ667" s="263"/>
      <c r="SR667" s="263"/>
      <c r="SS667" s="263"/>
      <c r="ST667" s="263"/>
      <c r="SU667" s="263"/>
      <c r="SV667" s="263"/>
      <c r="SW667" s="263"/>
      <c r="SX667" s="263"/>
      <c r="SY667" s="263"/>
      <c r="SZ667" s="263"/>
      <c r="TA667" s="263"/>
      <c r="TB667" s="263"/>
      <c r="TC667" s="263"/>
      <c r="TD667" s="263"/>
      <c r="TE667" s="263"/>
      <c r="TF667" s="263"/>
      <c r="TG667" s="263"/>
      <c r="TH667" s="263"/>
      <c r="TI667" s="263"/>
      <c r="TJ667" s="263"/>
      <c r="TK667" s="263"/>
      <c r="TL667" s="263"/>
      <c r="TM667" s="263"/>
      <c r="TN667" s="263"/>
      <c r="TO667" s="263"/>
      <c r="TP667" s="263"/>
      <c r="TQ667" s="263"/>
      <c r="TR667" s="263"/>
      <c r="TS667" s="263"/>
      <c r="TT667" s="263"/>
      <c r="TU667" s="263"/>
      <c r="TV667" s="263"/>
      <c r="TW667" s="263"/>
      <c r="TX667" s="263"/>
      <c r="TY667" s="263"/>
      <c r="TZ667" s="263"/>
      <c r="UA667" s="263"/>
      <c r="UB667" s="263"/>
      <c r="UC667" s="263"/>
      <c r="UD667" s="263"/>
      <c r="UE667" s="263"/>
      <c r="UF667" s="263"/>
      <c r="UG667" s="263"/>
      <c r="UH667" s="263"/>
      <c r="UI667" s="263"/>
      <c r="UJ667" s="263"/>
      <c r="UK667" s="263"/>
      <c r="UL667" s="263"/>
      <c r="UM667" s="263"/>
      <c r="UN667" s="263"/>
      <c r="UO667" s="263"/>
      <c r="UP667" s="263"/>
      <c r="UQ667" s="263"/>
      <c r="UR667" s="263"/>
      <c r="US667" s="263"/>
      <c r="UT667" s="263"/>
      <c r="UU667" s="263"/>
      <c r="UV667" s="263"/>
      <c r="UW667" s="263"/>
      <c r="UX667" s="263"/>
      <c r="UY667" s="263"/>
      <c r="UZ667" s="263"/>
      <c r="VA667" s="263"/>
      <c r="VB667" s="263"/>
      <c r="VC667" s="263"/>
      <c r="VD667" s="263"/>
      <c r="VE667" s="263"/>
      <c r="VF667" s="263"/>
      <c r="VG667" s="263"/>
      <c r="VH667" s="263"/>
      <c r="VI667" s="263"/>
      <c r="VJ667" s="263"/>
      <c r="VK667" s="263"/>
      <c r="VL667" s="263"/>
      <c r="VM667" s="263"/>
      <c r="VN667" s="263"/>
      <c r="VO667" s="263"/>
      <c r="VP667" s="263"/>
      <c r="VQ667" s="263"/>
      <c r="VR667" s="263"/>
      <c r="VS667" s="263"/>
      <c r="VT667" s="263"/>
      <c r="VU667" s="263"/>
      <c r="VV667" s="263"/>
      <c r="VW667" s="263"/>
      <c r="VX667" s="263"/>
      <c r="VY667" s="263"/>
      <c r="VZ667" s="263"/>
      <c r="WA667" s="263"/>
      <c r="WB667" s="263"/>
      <c r="WC667" s="263"/>
      <c r="WD667" s="263"/>
      <c r="WE667" s="263"/>
      <c r="WF667" s="263"/>
      <c r="WG667" s="263"/>
      <c r="WH667" s="263"/>
      <c r="WI667" s="263"/>
      <c r="WJ667" s="263"/>
      <c r="WK667" s="263"/>
      <c r="WL667" s="263"/>
      <c r="WM667" s="263"/>
      <c r="WN667" s="263"/>
      <c r="WO667" s="263"/>
      <c r="WP667" s="263"/>
      <c r="WQ667" s="263"/>
      <c r="WR667" s="263"/>
      <c r="WS667" s="263"/>
      <c r="WT667" s="263"/>
      <c r="WU667" s="263"/>
      <c r="WV667" s="263"/>
      <c r="WW667" s="263"/>
      <c r="WX667" s="263"/>
      <c r="WY667" s="263"/>
      <c r="WZ667" s="263"/>
      <c r="XA667" s="263"/>
      <c r="XB667" s="263"/>
      <c r="XC667" s="263"/>
      <c r="XD667" s="263"/>
      <c r="XE667" s="263"/>
      <c r="XF667" s="263"/>
      <c r="XG667" s="263"/>
      <c r="XH667" s="263"/>
      <c r="XI667" s="263"/>
      <c r="XJ667" s="263"/>
      <c r="XK667" s="263"/>
      <c r="XL667" s="263"/>
      <c r="XM667" s="263"/>
      <c r="XN667" s="263"/>
      <c r="XO667" s="263"/>
      <c r="XP667" s="263"/>
      <c r="XQ667" s="263"/>
      <c r="XR667" s="263"/>
      <c r="XS667" s="263"/>
      <c r="XT667" s="263"/>
      <c r="XU667" s="263"/>
      <c r="XV667" s="263"/>
      <c r="XW667" s="263"/>
      <c r="XX667" s="263"/>
      <c r="XY667" s="263"/>
      <c r="XZ667" s="263"/>
      <c r="YA667" s="263"/>
      <c r="YB667" s="263"/>
      <c r="YC667" s="263"/>
      <c r="YD667" s="263"/>
      <c r="YE667" s="263"/>
      <c r="YF667" s="263"/>
      <c r="YG667" s="263"/>
      <c r="YH667" s="263"/>
      <c r="YI667" s="263"/>
      <c r="YJ667" s="263"/>
      <c r="YK667" s="263"/>
      <c r="YL667" s="263"/>
      <c r="YM667" s="263"/>
      <c r="YN667" s="263"/>
      <c r="YO667" s="263"/>
      <c r="YP667" s="263"/>
      <c r="YQ667" s="263"/>
      <c r="YR667" s="263"/>
      <c r="YS667" s="263"/>
      <c r="YT667" s="263"/>
      <c r="YU667" s="263"/>
      <c r="YV667" s="263"/>
      <c r="YW667" s="263"/>
      <c r="YX667" s="263"/>
      <c r="YY667" s="263"/>
      <c r="YZ667" s="263"/>
      <c r="ZA667" s="263"/>
      <c r="ZB667" s="263"/>
      <c r="ZC667" s="263"/>
      <c r="ZD667" s="263"/>
      <c r="ZE667" s="263"/>
      <c r="ZF667" s="263"/>
      <c r="ZG667" s="263"/>
      <c r="ZH667" s="263"/>
      <c r="ZI667" s="263"/>
      <c r="ZJ667" s="263"/>
      <c r="ZK667" s="263"/>
      <c r="ZL667" s="263"/>
      <c r="ZM667" s="263"/>
      <c r="ZN667" s="263"/>
      <c r="ZO667" s="263"/>
      <c r="ZP667" s="263"/>
      <c r="ZQ667" s="263"/>
      <c r="ZR667" s="263"/>
      <c r="ZS667" s="263"/>
      <c r="ZT667" s="263"/>
      <c r="ZU667" s="263"/>
      <c r="ZV667" s="263"/>
      <c r="ZW667" s="263"/>
      <c r="ZX667" s="263"/>
      <c r="ZY667" s="263"/>
      <c r="ZZ667" s="263"/>
      <c r="AAA667" s="263"/>
      <c r="AAB667" s="263"/>
      <c r="AAC667" s="263"/>
      <c r="AAD667" s="263"/>
      <c r="AAE667" s="263"/>
      <c r="AAF667" s="263"/>
      <c r="AAG667" s="263"/>
      <c r="AAH667" s="263"/>
      <c r="AAI667" s="263"/>
      <c r="AAJ667" s="263"/>
      <c r="AAK667" s="263"/>
      <c r="AAL667" s="263"/>
      <c r="AAM667" s="263"/>
      <c r="AAN667" s="263"/>
      <c r="AAO667" s="263"/>
      <c r="AAP667" s="263"/>
      <c r="AAQ667" s="263"/>
      <c r="AAR667" s="263"/>
      <c r="AAS667" s="263"/>
      <c r="AAT667" s="263"/>
      <c r="AAU667" s="263"/>
      <c r="AAV667" s="263"/>
      <c r="AAW667" s="263"/>
      <c r="AAX667" s="263"/>
      <c r="AAY667" s="263"/>
      <c r="AAZ667" s="263"/>
      <c r="ABA667" s="263"/>
      <c r="ABB667" s="263"/>
      <c r="ABC667" s="263"/>
      <c r="ABD667" s="263"/>
      <c r="ABE667" s="263"/>
      <c r="ABF667" s="263"/>
      <c r="ABG667" s="263"/>
      <c r="ABH667" s="263"/>
      <c r="ABI667" s="263"/>
      <c r="ABJ667" s="263"/>
      <c r="ABK667" s="263"/>
      <c r="ABL667" s="263"/>
      <c r="ABM667" s="263"/>
      <c r="ABN667" s="263"/>
      <c r="ABO667" s="263"/>
      <c r="ABP667" s="263"/>
      <c r="ABQ667" s="263"/>
      <c r="ABR667" s="263"/>
      <c r="ABS667" s="263"/>
      <c r="ABT667" s="263"/>
      <c r="ABU667" s="263"/>
      <c r="ABV667" s="263"/>
      <c r="ABW667" s="263"/>
      <c r="ABX667" s="263"/>
      <c r="ABY667" s="263"/>
      <c r="ABZ667" s="263"/>
      <c r="ACA667" s="263"/>
      <c r="ACB667" s="263"/>
      <c r="ACC667" s="263"/>
      <c r="ACD667" s="263"/>
      <c r="ACE667" s="263"/>
      <c r="ACF667" s="263"/>
      <c r="ACG667" s="263"/>
      <c r="ACH667" s="263"/>
      <c r="ACI667" s="263"/>
      <c r="ACJ667" s="263"/>
      <c r="ACK667" s="263"/>
      <c r="ACL667" s="263"/>
      <c r="ACM667" s="263"/>
      <c r="ACN667" s="263"/>
      <c r="ACO667" s="263"/>
      <c r="ACP667" s="263"/>
      <c r="ACQ667" s="263"/>
      <c r="ACR667" s="263"/>
      <c r="ACS667" s="263"/>
      <c r="ACT667" s="263"/>
      <c r="ACU667" s="263"/>
      <c r="ACV667" s="263"/>
      <c r="ACW667" s="263"/>
      <c r="ACX667" s="263"/>
      <c r="ACY667" s="263"/>
      <c r="ACZ667" s="263"/>
      <c r="ADA667" s="263"/>
      <c r="ADB667" s="263"/>
      <c r="ADC667" s="263"/>
      <c r="ADD667" s="263"/>
      <c r="ADE667" s="263"/>
      <c r="ADF667" s="263"/>
      <c r="ADG667" s="263"/>
      <c r="ADH667" s="263"/>
      <c r="ADI667" s="263"/>
      <c r="ADJ667" s="263"/>
      <c r="ADK667" s="263"/>
      <c r="ADL667" s="263"/>
      <c r="ADM667" s="263"/>
      <c r="ADN667" s="263"/>
      <c r="ADO667" s="263"/>
      <c r="ADP667" s="263"/>
      <c r="ADQ667" s="263"/>
      <c r="ADR667" s="263"/>
      <c r="ADS667" s="263"/>
      <c r="ADT667" s="263"/>
      <c r="ADU667" s="263"/>
      <c r="ADV667" s="263"/>
      <c r="ADW667" s="263"/>
      <c r="ADX667" s="263"/>
      <c r="ADY667" s="263"/>
      <c r="ADZ667" s="263"/>
      <c r="AEA667" s="263"/>
      <c r="AEB667" s="263"/>
      <c r="AEC667" s="263"/>
      <c r="AED667" s="263"/>
      <c r="AEE667" s="263"/>
      <c r="AEF667" s="263"/>
      <c r="AEG667" s="263"/>
      <c r="AEH667" s="263"/>
      <c r="AEI667" s="263"/>
      <c r="AEJ667" s="263"/>
      <c r="AEK667" s="263"/>
      <c r="AEL667" s="263"/>
      <c r="AEM667" s="263"/>
      <c r="AEN667" s="263"/>
      <c r="AEO667" s="263"/>
      <c r="AEP667" s="263"/>
      <c r="AEQ667" s="263"/>
      <c r="AER667" s="263"/>
      <c r="AES667" s="263"/>
      <c r="AET667" s="263"/>
      <c r="AEU667" s="263"/>
      <c r="AEV667" s="263"/>
      <c r="AEW667" s="263"/>
      <c r="AEX667" s="263"/>
      <c r="AEY667" s="263"/>
      <c r="AEZ667" s="263"/>
      <c r="AFA667" s="263"/>
      <c r="AFB667" s="263"/>
      <c r="AFC667" s="263"/>
      <c r="AFD667" s="263"/>
      <c r="AFE667" s="263"/>
      <c r="AFF667" s="263"/>
      <c r="AFG667" s="263"/>
      <c r="AFH667" s="263"/>
      <c r="AFI667" s="263"/>
      <c r="AFJ667" s="263"/>
      <c r="AFK667" s="263"/>
      <c r="AFL667" s="263"/>
      <c r="AFM667" s="263"/>
      <c r="AFN667" s="263"/>
      <c r="AFO667" s="263"/>
      <c r="AFP667" s="263"/>
      <c r="AFQ667" s="263"/>
      <c r="AFR667" s="263"/>
      <c r="AFS667" s="263"/>
      <c r="AFT667" s="263"/>
      <c r="AFU667" s="263"/>
      <c r="AFV667" s="263"/>
      <c r="AFW667" s="263"/>
      <c r="AFX667" s="263"/>
      <c r="AFY667" s="263"/>
      <c r="AFZ667" s="263"/>
      <c r="AGA667" s="263"/>
      <c r="AGB667" s="263"/>
      <c r="AGC667" s="263"/>
      <c r="AGD667" s="263"/>
      <c r="AGE667" s="263"/>
      <c r="AGF667" s="263"/>
      <c r="AGG667" s="263"/>
      <c r="AGH667" s="263"/>
      <c r="AGI667" s="263"/>
      <c r="AGJ667" s="263"/>
      <c r="AGK667" s="263"/>
      <c r="AGL667" s="263"/>
      <c r="AGM667" s="263"/>
      <c r="AGN667" s="263"/>
      <c r="AGO667" s="263"/>
      <c r="AGP667" s="263"/>
      <c r="AGQ667" s="263"/>
      <c r="AGR667" s="263"/>
      <c r="AGS667" s="263"/>
      <c r="AGT667" s="263"/>
      <c r="AGU667" s="263"/>
      <c r="AGV667" s="263"/>
      <c r="AGW667" s="263"/>
      <c r="AGX667" s="263"/>
      <c r="AGY667" s="263"/>
      <c r="AGZ667" s="263"/>
      <c r="AHA667" s="263"/>
      <c r="AHB667" s="263"/>
      <c r="AHC667" s="263"/>
      <c r="AHD667" s="263"/>
      <c r="AHE667" s="263"/>
      <c r="AHF667" s="263"/>
      <c r="AHG667" s="263"/>
      <c r="AHH667" s="263"/>
      <c r="AHI667" s="263"/>
      <c r="AHJ667" s="263"/>
      <c r="AHK667" s="263"/>
      <c r="AHL667" s="263"/>
      <c r="AHM667" s="263"/>
      <c r="AHN667" s="263"/>
      <c r="AHO667" s="263"/>
      <c r="AHP667" s="263"/>
      <c r="AHQ667" s="263"/>
      <c r="AHR667" s="263"/>
      <c r="AHS667" s="263"/>
      <c r="AHT667" s="263"/>
      <c r="AHU667" s="263"/>
      <c r="AHV667" s="263"/>
      <c r="AHW667" s="263"/>
      <c r="AHX667" s="263"/>
      <c r="AHY667" s="263"/>
      <c r="AHZ667" s="263"/>
      <c r="AIA667" s="263"/>
      <c r="AIB667" s="263"/>
      <c r="AIC667" s="263"/>
      <c r="AID667" s="263"/>
      <c r="AIE667" s="263"/>
      <c r="AIF667" s="263"/>
      <c r="AIG667" s="263"/>
      <c r="AIH667" s="263"/>
      <c r="AII667" s="263"/>
      <c r="AIJ667" s="263"/>
      <c r="AIK667" s="263"/>
      <c r="AIL667" s="263"/>
      <c r="AIM667" s="263"/>
      <c r="AIN667" s="263"/>
      <c r="AIO667" s="263"/>
      <c r="AIP667" s="263"/>
      <c r="AIQ667" s="263"/>
      <c r="AIR667" s="263"/>
      <c r="AIS667" s="263"/>
      <c r="AIT667" s="263"/>
      <c r="AIU667" s="263"/>
      <c r="AIV667" s="263"/>
      <c r="AIW667" s="263"/>
      <c r="AIX667" s="263"/>
      <c r="AIY667" s="263"/>
      <c r="AIZ667" s="263"/>
      <c r="AJA667" s="263"/>
      <c r="AJB667" s="263"/>
      <c r="AJC667" s="263"/>
      <c r="AJD667" s="263"/>
      <c r="AJE667" s="263"/>
      <c r="AJF667" s="263"/>
      <c r="AJG667" s="263"/>
      <c r="AJH667" s="263"/>
      <c r="AJI667" s="263"/>
      <c r="AJJ667" s="263"/>
      <c r="AJK667" s="263"/>
      <c r="AJL667" s="263"/>
      <c r="AJM667" s="263"/>
      <c r="AJN667" s="263"/>
      <c r="AJO667" s="263"/>
      <c r="AJP667" s="263"/>
      <c r="AJQ667" s="263"/>
      <c r="AJR667" s="263"/>
      <c r="AJS667" s="263"/>
      <c r="AJT667" s="263"/>
      <c r="AJU667" s="263"/>
      <c r="AJV667" s="263"/>
      <c r="AJW667" s="263"/>
      <c r="AJX667" s="263"/>
      <c r="AJY667" s="263"/>
      <c r="AJZ667" s="263"/>
      <c r="AKA667" s="263"/>
      <c r="AKB667" s="263"/>
      <c r="AKC667" s="263"/>
      <c r="AKD667" s="263"/>
      <c r="AKE667" s="263"/>
      <c r="AKF667" s="263"/>
      <c r="AKG667" s="263"/>
      <c r="AKH667" s="263"/>
      <c r="AKI667" s="263"/>
      <c r="AKJ667" s="263"/>
      <c r="AKK667" s="263"/>
      <c r="AKL667" s="263"/>
      <c r="AKM667" s="263"/>
      <c r="AKN667" s="263"/>
      <c r="AKO667" s="263"/>
      <c r="AKP667" s="263"/>
      <c r="AKQ667" s="263"/>
      <c r="AKR667" s="263"/>
      <c r="AKS667" s="263"/>
      <c r="AKT667" s="263"/>
      <c r="AKU667" s="263"/>
      <c r="AKV667" s="263"/>
      <c r="AKW667" s="263"/>
      <c r="AKX667" s="263"/>
      <c r="AKY667" s="263"/>
      <c r="AKZ667" s="263"/>
      <c r="ALA667" s="263"/>
      <c r="ALB667" s="263"/>
      <c r="ALC667" s="263"/>
      <c r="ALD667" s="263"/>
      <c r="ALE667" s="263"/>
      <c r="ALF667" s="263"/>
      <c r="ALG667" s="263"/>
      <c r="ALH667" s="263"/>
      <c r="ALI667" s="263"/>
      <c r="ALJ667" s="263"/>
      <c r="ALK667" s="263"/>
      <c r="ALL667" s="263"/>
      <c r="ALM667" s="263"/>
      <c r="ALN667" s="263"/>
      <c r="ALO667" s="263"/>
      <c r="ALP667" s="263"/>
      <c r="ALQ667" s="263"/>
      <c r="ALR667" s="263"/>
      <c r="ALS667" s="263"/>
      <c r="ALT667" s="263"/>
      <c r="ALU667" s="263"/>
      <c r="ALV667" s="263"/>
      <c r="ALW667" s="263"/>
      <c r="ALX667" s="263"/>
      <c r="ALY667" s="263"/>
      <c r="ALZ667" s="263"/>
      <c r="AMA667" s="263"/>
      <c r="AMB667" s="263"/>
      <c r="AMC667" s="263"/>
      <c r="AMD667" s="263"/>
      <c r="AME667" s="263"/>
      <c r="AMF667" s="263"/>
      <c r="AMG667" s="263"/>
      <c r="AMH667" s="263"/>
      <c r="AMI667" s="263"/>
      <c r="AMJ667" s="263"/>
      <c r="AMK667" s="263"/>
      <c r="AML667" s="263"/>
      <c r="AMM667" s="263"/>
      <c r="AMN667" s="263"/>
      <c r="AMO667" s="263"/>
      <c r="AMP667" s="263"/>
      <c r="AMQ667" s="263"/>
      <c r="AMR667" s="263"/>
      <c r="AMS667" s="263"/>
      <c r="AMT667" s="263"/>
      <c r="AMU667" s="263"/>
      <c r="AMV667" s="263"/>
      <c r="AMW667" s="263"/>
      <c r="AMX667" s="263"/>
      <c r="AMY667" s="263"/>
      <c r="AMZ667" s="263"/>
      <c r="ANA667" s="263"/>
      <c r="ANB667" s="263"/>
      <c r="ANC667" s="263"/>
      <c r="AND667" s="263"/>
      <c r="ANE667" s="263"/>
      <c r="ANF667" s="263"/>
      <c r="ANG667" s="263"/>
      <c r="ANH667" s="263"/>
      <c r="ANI667" s="263"/>
      <c r="ANJ667" s="263"/>
      <c r="ANK667" s="263"/>
      <c r="ANL667" s="263"/>
      <c r="ANM667" s="263"/>
      <c r="ANN667" s="263"/>
      <c r="ANO667" s="263"/>
      <c r="ANP667" s="263"/>
      <c r="ANQ667" s="263"/>
      <c r="ANR667" s="263"/>
      <c r="ANS667" s="263"/>
      <c r="ANT667" s="263"/>
      <c r="ANU667" s="263"/>
      <c r="ANV667" s="263"/>
      <c r="ANW667" s="263"/>
      <c r="ANX667" s="263"/>
      <c r="ANY667" s="263"/>
      <c r="ANZ667" s="263"/>
      <c r="AOA667" s="263"/>
      <c r="AOB667" s="263"/>
      <c r="AOC667" s="263"/>
      <c r="AOD667" s="263"/>
      <c r="AOE667" s="263"/>
      <c r="AOF667" s="263"/>
      <c r="AOG667" s="263"/>
      <c r="AOH667" s="263"/>
      <c r="AOI667" s="263"/>
      <c r="AOJ667" s="263"/>
      <c r="AOK667" s="263"/>
      <c r="AOL667" s="263"/>
      <c r="AOM667" s="263"/>
      <c r="AON667" s="263"/>
      <c r="AOO667" s="263"/>
      <c r="AOP667" s="263"/>
      <c r="AOQ667" s="263"/>
      <c r="AOR667" s="263"/>
      <c r="AOS667" s="263"/>
      <c r="AOT667" s="263"/>
      <c r="AOU667" s="263"/>
    </row>
    <row r="668" spans="1:1087" s="264" customFormat="1">
      <c r="A668" s="332"/>
      <c r="B668" s="328"/>
      <c r="C668" s="292"/>
      <c r="D668" s="292"/>
      <c r="E668" s="292"/>
      <c r="F668" s="333"/>
      <c r="G668" s="334"/>
      <c r="H668" s="334"/>
      <c r="I668" s="335"/>
      <c r="J668" s="292"/>
      <c r="K668" s="336"/>
      <c r="L668" s="292"/>
      <c r="N668" s="263"/>
      <c r="O668" s="263"/>
      <c r="P668" s="263"/>
      <c r="Q668" s="263"/>
      <c r="R668" s="263"/>
      <c r="S668" s="263"/>
      <c r="T668" s="263"/>
      <c r="U668" s="263"/>
      <c r="V668" s="263"/>
      <c r="W668" s="263"/>
      <c r="X668" s="263"/>
      <c r="Y668" s="263"/>
      <c r="Z668" s="263"/>
      <c r="AA668" s="263"/>
      <c r="AB668" s="263"/>
      <c r="AC668" s="263"/>
      <c r="AD668" s="263"/>
      <c r="AE668" s="263"/>
      <c r="AF668" s="263"/>
      <c r="AG668" s="263"/>
      <c r="AH668" s="263"/>
      <c r="AI668" s="263"/>
      <c r="AJ668" s="263"/>
      <c r="AK668" s="263"/>
      <c r="AL668" s="263"/>
      <c r="AM668" s="263"/>
      <c r="AN668" s="263"/>
      <c r="AO668" s="263"/>
      <c r="AP668" s="263"/>
      <c r="AQ668" s="263"/>
      <c r="AR668" s="263"/>
      <c r="AS668" s="263"/>
      <c r="AT668" s="263"/>
      <c r="AU668" s="263"/>
      <c r="AV668" s="263"/>
      <c r="AW668" s="263"/>
      <c r="AX668" s="263"/>
      <c r="AY668" s="263"/>
      <c r="AZ668" s="263"/>
      <c r="BA668" s="263"/>
      <c r="BB668" s="263"/>
      <c r="BC668" s="263"/>
      <c r="BD668" s="263"/>
      <c r="BE668" s="263"/>
      <c r="BF668" s="263"/>
      <c r="BG668" s="263"/>
      <c r="BH668" s="263"/>
      <c r="BI668" s="263"/>
      <c r="BJ668" s="263"/>
      <c r="BK668" s="263"/>
      <c r="BL668" s="263"/>
      <c r="BM668" s="263"/>
      <c r="BN668" s="263"/>
      <c r="BO668" s="263"/>
      <c r="BP668" s="263"/>
      <c r="BQ668" s="263"/>
      <c r="BR668" s="263"/>
      <c r="BS668" s="263"/>
      <c r="BT668" s="263"/>
      <c r="BU668" s="263"/>
      <c r="BV668" s="263"/>
      <c r="BW668" s="263"/>
      <c r="BX668" s="263"/>
      <c r="BY668" s="263"/>
      <c r="BZ668" s="263"/>
      <c r="CA668" s="263"/>
      <c r="CB668" s="263"/>
      <c r="CC668" s="263"/>
      <c r="CD668" s="263"/>
      <c r="CE668" s="263"/>
      <c r="CF668" s="263"/>
      <c r="CG668" s="263"/>
      <c r="CH668" s="263"/>
      <c r="CI668" s="263"/>
      <c r="CJ668" s="263"/>
      <c r="CK668" s="263"/>
      <c r="CL668" s="263"/>
      <c r="CM668" s="263"/>
      <c r="CN668" s="263"/>
      <c r="CO668" s="263"/>
      <c r="CP668" s="263"/>
      <c r="CQ668" s="263"/>
      <c r="CR668" s="263"/>
      <c r="CS668" s="263"/>
      <c r="CT668" s="263"/>
      <c r="CU668" s="263"/>
      <c r="CV668" s="263"/>
      <c r="CW668" s="263"/>
      <c r="CX668" s="263"/>
      <c r="CY668" s="263"/>
      <c r="CZ668" s="263"/>
      <c r="DA668" s="263"/>
      <c r="DB668" s="263"/>
      <c r="DC668" s="263"/>
      <c r="DD668" s="263"/>
      <c r="DE668" s="263"/>
      <c r="DF668" s="263"/>
      <c r="DG668" s="263"/>
      <c r="DH668" s="263"/>
      <c r="DI668" s="263"/>
      <c r="DJ668" s="263"/>
      <c r="DK668" s="263"/>
      <c r="DL668" s="263"/>
      <c r="DM668" s="263"/>
      <c r="DN668" s="263"/>
      <c r="DO668" s="263"/>
      <c r="DP668" s="263"/>
      <c r="DQ668" s="263"/>
      <c r="DR668" s="263"/>
      <c r="DS668" s="263"/>
      <c r="DT668" s="263"/>
      <c r="DU668" s="263"/>
      <c r="DV668" s="263"/>
      <c r="DW668" s="263"/>
      <c r="DX668" s="263"/>
      <c r="DY668" s="263"/>
      <c r="DZ668" s="263"/>
      <c r="EA668" s="263"/>
      <c r="EB668" s="263"/>
      <c r="EC668" s="263"/>
      <c r="ED668" s="263"/>
      <c r="EE668" s="263"/>
      <c r="EF668" s="263"/>
      <c r="EG668" s="263"/>
      <c r="EH668" s="263"/>
      <c r="EI668" s="263"/>
      <c r="EJ668" s="263"/>
      <c r="EK668" s="263"/>
      <c r="EL668" s="263"/>
      <c r="EM668" s="263"/>
      <c r="EN668" s="263"/>
      <c r="EO668" s="263"/>
      <c r="EP668" s="263"/>
      <c r="EQ668" s="263"/>
      <c r="ER668" s="263"/>
      <c r="ES668" s="263"/>
      <c r="ET668" s="263"/>
      <c r="EU668" s="263"/>
      <c r="EV668" s="263"/>
      <c r="EW668" s="263"/>
      <c r="EX668" s="263"/>
      <c r="EY668" s="263"/>
      <c r="EZ668" s="263"/>
      <c r="FA668" s="263"/>
      <c r="FB668" s="263"/>
      <c r="FC668" s="263"/>
      <c r="FD668" s="263"/>
      <c r="FE668" s="263"/>
      <c r="FF668" s="263"/>
      <c r="FG668" s="263"/>
      <c r="FH668" s="263"/>
      <c r="FI668" s="263"/>
      <c r="FJ668" s="263"/>
      <c r="FK668" s="263"/>
      <c r="FL668" s="263"/>
      <c r="FM668" s="263"/>
      <c r="FN668" s="263"/>
      <c r="FO668" s="263"/>
      <c r="FP668" s="263"/>
      <c r="FQ668" s="263"/>
      <c r="FR668" s="263"/>
      <c r="FS668" s="263"/>
      <c r="FT668" s="263"/>
      <c r="FU668" s="263"/>
      <c r="FV668" s="263"/>
      <c r="FW668" s="263"/>
      <c r="FX668" s="263"/>
      <c r="FY668" s="263"/>
      <c r="FZ668" s="263"/>
      <c r="GA668" s="263"/>
      <c r="GB668" s="263"/>
      <c r="GC668" s="263"/>
      <c r="GD668" s="263"/>
      <c r="GE668" s="263"/>
      <c r="GF668" s="263"/>
      <c r="GG668" s="263"/>
      <c r="GH668" s="263"/>
      <c r="GI668" s="263"/>
      <c r="GJ668" s="263"/>
      <c r="GK668" s="263"/>
      <c r="GL668" s="263"/>
      <c r="GM668" s="263"/>
      <c r="GN668" s="263"/>
      <c r="GO668" s="263"/>
      <c r="GP668" s="263"/>
      <c r="GQ668" s="263"/>
      <c r="GR668" s="263"/>
      <c r="GS668" s="263"/>
      <c r="GT668" s="263"/>
      <c r="GU668" s="263"/>
      <c r="GV668" s="263"/>
      <c r="GW668" s="263"/>
      <c r="GX668" s="263"/>
      <c r="GY668" s="263"/>
      <c r="GZ668" s="263"/>
      <c r="HA668" s="263"/>
      <c r="HB668" s="263"/>
      <c r="HC668" s="263"/>
      <c r="HD668" s="263"/>
      <c r="HE668" s="263"/>
      <c r="HF668" s="263"/>
      <c r="HG668" s="263"/>
      <c r="HH668" s="263"/>
      <c r="HI668" s="263"/>
      <c r="HJ668" s="263"/>
      <c r="HK668" s="263"/>
      <c r="HL668" s="263"/>
      <c r="HM668" s="263"/>
      <c r="HN668" s="263"/>
      <c r="HO668" s="263"/>
      <c r="HP668" s="263"/>
      <c r="HQ668" s="263"/>
      <c r="HR668" s="263"/>
      <c r="HS668" s="263"/>
      <c r="HT668" s="263"/>
      <c r="HU668" s="263"/>
      <c r="HV668" s="263"/>
      <c r="HW668" s="263"/>
      <c r="HX668" s="263"/>
      <c r="HY668" s="263"/>
      <c r="HZ668" s="263"/>
      <c r="IA668" s="263"/>
      <c r="IB668" s="263"/>
      <c r="IC668" s="263"/>
      <c r="ID668" s="263"/>
      <c r="IE668" s="263"/>
      <c r="IF668" s="263"/>
      <c r="IG668" s="263"/>
      <c r="IH668" s="263"/>
      <c r="II668" s="263"/>
      <c r="IJ668" s="263"/>
      <c r="IK668" s="263"/>
      <c r="IL668" s="263"/>
      <c r="IM668" s="263"/>
      <c r="IN668" s="263"/>
      <c r="IO668" s="263"/>
      <c r="IP668" s="263"/>
      <c r="IQ668" s="263"/>
      <c r="IR668" s="263"/>
      <c r="IS668" s="263"/>
      <c r="IT668" s="263"/>
      <c r="IU668" s="263"/>
      <c r="IV668" s="263"/>
      <c r="IW668" s="263"/>
      <c r="IX668" s="263"/>
      <c r="IY668" s="263"/>
      <c r="IZ668" s="263"/>
      <c r="JA668" s="263"/>
      <c r="JB668" s="263"/>
      <c r="JC668" s="263"/>
      <c r="JD668" s="263"/>
      <c r="JE668" s="263"/>
      <c r="JF668" s="263"/>
      <c r="JG668" s="263"/>
      <c r="JH668" s="263"/>
      <c r="JI668" s="263"/>
      <c r="JJ668" s="263"/>
      <c r="JK668" s="263"/>
      <c r="JL668" s="263"/>
      <c r="JM668" s="263"/>
      <c r="JN668" s="263"/>
      <c r="JO668" s="263"/>
      <c r="JP668" s="263"/>
      <c r="JQ668" s="263"/>
      <c r="JR668" s="263"/>
      <c r="JS668" s="263"/>
      <c r="JT668" s="263"/>
      <c r="JU668" s="263"/>
      <c r="JV668" s="263"/>
      <c r="JW668" s="263"/>
      <c r="JX668" s="263"/>
      <c r="JY668" s="263"/>
      <c r="JZ668" s="263"/>
      <c r="KA668" s="263"/>
      <c r="KB668" s="263"/>
      <c r="KC668" s="263"/>
      <c r="KD668" s="263"/>
      <c r="KE668" s="263"/>
      <c r="KF668" s="263"/>
      <c r="KG668" s="263"/>
      <c r="KH668" s="263"/>
      <c r="KI668" s="263"/>
      <c r="KJ668" s="263"/>
      <c r="KK668" s="263"/>
      <c r="KL668" s="263"/>
      <c r="KM668" s="263"/>
      <c r="KN668" s="263"/>
      <c r="KO668" s="263"/>
      <c r="KP668" s="263"/>
      <c r="KQ668" s="263"/>
      <c r="KR668" s="263"/>
      <c r="KS668" s="263"/>
      <c r="KT668" s="263"/>
      <c r="KU668" s="263"/>
      <c r="KV668" s="263"/>
      <c r="KW668" s="263"/>
      <c r="KX668" s="263"/>
      <c r="KY668" s="263"/>
      <c r="KZ668" s="263"/>
      <c r="LA668" s="263"/>
      <c r="LB668" s="263"/>
      <c r="LC668" s="263"/>
      <c r="LD668" s="263"/>
      <c r="LE668" s="263"/>
      <c r="LF668" s="263"/>
      <c r="LG668" s="263"/>
      <c r="LH668" s="263"/>
      <c r="LI668" s="263"/>
      <c r="LJ668" s="263"/>
      <c r="LK668" s="263"/>
      <c r="LL668" s="263"/>
      <c r="LM668" s="263"/>
      <c r="LN668" s="263"/>
      <c r="LO668" s="263"/>
      <c r="LP668" s="263"/>
      <c r="LQ668" s="263"/>
      <c r="LR668" s="263"/>
      <c r="LS668" s="263"/>
      <c r="LT668" s="263"/>
      <c r="LU668" s="263"/>
      <c r="LV668" s="263"/>
      <c r="LW668" s="263"/>
      <c r="LX668" s="263"/>
      <c r="LY668" s="263"/>
      <c r="LZ668" s="263"/>
      <c r="MA668" s="263"/>
      <c r="MB668" s="263"/>
      <c r="MC668" s="263"/>
      <c r="MD668" s="263"/>
      <c r="ME668" s="263"/>
      <c r="MF668" s="263"/>
      <c r="MG668" s="263"/>
      <c r="MH668" s="263"/>
      <c r="MI668" s="263"/>
      <c r="MJ668" s="263"/>
      <c r="MK668" s="263"/>
      <c r="ML668" s="263"/>
      <c r="MM668" s="263"/>
      <c r="MN668" s="263"/>
      <c r="MO668" s="263"/>
      <c r="MP668" s="263"/>
      <c r="MQ668" s="263"/>
      <c r="MR668" s="263"/>
      <c r="MS668" s="263"/>
      <c r="MT668" s="263"/>
      <c r="MU668" s="263"/>
      <c r="MV668" s="263"/>
      <c r="MW668" s="263"/>
      <c r="MX668" s="263"/>
      <c r="MY668" s="263"/>
      <c r="MZ668" s="263"/>
      <c r="NA668" s="263"/>
      <c r="NB668" s="263"/>
      <c r="NC668" s="263"/>
      <c r="ND668" s="263"/>
      <c r="NE668" s="263"/>
      <c r="NF668" s="263"/>
      <c r="NG668" s="263"/>
      <c r="NH668" s="263"/>
      <c r="NI668" s="263"/>
      <c r="NJ668" s="263"/>
      <c r="NK668" s="263"/>
      <c r="NL668" s="263"/>
      <c r="NM668" s="263"/>
      <c r="NN668" s="263"/>
      <c r="NO668" s="263"/>
      <c r="NP668" s="263"/>
      <c r="NQ668" s="263"/>
      <c r="NR668" s="263"/>
      <c r="NS668" s="263"/>
      <c r="NT668" s="263"/>
      <c r="NU668" s="263"/>
      <c r="NV668" s="263"/>
      <c r="NW668" s="263"/>
      <c r="NX668" s="263"/>
      <c r="NY668" s="263"/>
      <c r="NZ668" s="263"/>
      <c r="OA668" s="263"/>
      <c r="OB668" s="263"/>
      <c r="OC668" s="263"/>
      <c r="OD668" s="263"/>
      <c r="OE668" s="263"/>
      <c r="OF668" s="263"/>
      <c r="OG668" s="263"/>
      <c r="OH668" s="263"/>
      <c r="OI668" s="263"/>
      <c r="OJ668" s="263"/>
      <c r="OK668" s="263"/>
      <c r="OL668" s="263"/>
      <c r="OM668" s="263"/>
      <c r="ON668" s="263"/>
      <c r="OO668" s="263"/>
      <c r="OP668" s="263"/>
      <c r="OQ668" s="263"/>
      <c r="OR668" s="263"/>
      <c r="OS668" s="263"/>
      <c r="OT668" s="263"/>
      <c r="OU668" s="263"/>
      <c r="OV668" s="263"/>
      <c r="OW668" s="263"/>
      <c r="OX668" s="263"/>
      <c r="OY668" s="263"/>
      <c r="OZ668" s="263"/>
      <c r="PA668" s="263"/>
      <c r="PB668" s="263"/>
      <c r="PC668" s="263"/>
      <c r="PD668" s="263"/>
      <c r="PE668" s="263"/>
      <c r="PF668" s="263"/>
      <c r="PG668" s="263"/>
      <c r="PH668" s="263"/>
      <c r="PI668" s="263"/>
      <c r="PJ668" s="263"/>
      <c r="PK668" s="263"/>
      <c r="PL668" s="263"/>
      <c r="PM668" s="263"/>
      <c r="PN668" s="263"/>
      <c r="PO668" s="263"/>
      <c r="PP668" s="263"/>
      <c r="PQ668" s="263"/>
      <c r="PR668" s="263"/>
      <c r="PS668" s="263"/>
      <c r="PT668" s="263"/>
      <c r="PU668" s="263"/>
      <c r="PV668" s="263"/>
      <c r="PW668" s="263"/>
      <c r="PX668" s="263"/>
      <c r="PY668" s="263"/>
      <c r="PZ668" s="263"/>
      <c r="QA668" s="263"/>
      <c r="QB668" s="263"/>
      <c r="QC668" s="263"/>
      <c r="QD668" s="263"/>
      <c r="QE668" s="263"/>
      <c r="QF668" s="263"/>
      <c r="QG668" s="263"/>
      <c r="QH668" s="263"/>
      <c r="QI668" s="263"/>
      <c r="QJ668" s="263"/>
      <c r="QK668" s="263"/>
      <c r="QL668" s="263"/>
      <c r="QM668" s="263"/>
      <c r="QN668" s="263"/>
      <c r="QO668" s="263"/>
      <c r="QP668" s="263"/>
      <c r="QQ668" s="263"/>
      <c r="QR668" s="263"/>
      <c r="QS668" s="263"/>
      <c r="QT668" s="263"/>
      <c r="QU668" s="263"/>
      <c r="QV668" s="263"/>
      <c r="QW668" s="263"/>
      <c r="QX668" s="263"/>
      <c r="QY668" s="263"/>
      <c r="QZ668" s="263"/>
      <c r="RA668" s="263"/>
      <c r="RB668" s="263"/>
      <c r="RC668" s="263"/>
      <c r="RD668" s="263"/>
      <c r="RE668" s="263"/>
      <c r="RF668" s="263"/>
      <c r="RG668" s="263"/>
      <c r="RH668" s="263"/>
      <c r="RI668" s="263"/>
      <c r="RJ668" s="263"/>
      <c r="RK668" s="263"/>
      <c r="RL668" s="263"/>
      <c r="RM668" s="263"/>
      <c r="RN668" s="263"/>
      <c r="RO668" s="263"/>
      <c r="RP668" s="263"/>
      <c r="RQ668" s="263"/>
      <c r="RR668" s="263"/>
      <c r="RS668" s="263"/>
      <c r="RT668" s="263"/>
      <c r="RU668" s="263"/>
      <c r="RV668" s="263"/>
      <c r="RW668" s="263"/>
      <c r="RX668" s="263"/>
      <c r="RY668" s="263"/>
      <c r="RZ668" s="263"/>
      <c r="SA668" s="263"/>
      <c r="SB668" s="263"/>
      <c r="SC668" s="263"/>
      <c r="SD668" s="263"/>
      <c r="SE668" s="263"/>
      <c r="SF668" s="263"/>
      <c r="SG668" s="263"/>
      <c r="SH668" s="263"/>
      <c r="SI668" s="263"/>
      <c r="SJ668" s="263"/>
      <c r="SK668" s="263"/>
      <c r="SL668" s="263"/>
      <c r="SM668" s="263"/>
      <c r="SN668" s="263"/>
      <c r="SO668" s="263"/>
      <c r="SP668" s="263"/>
      <c r="SQ668" s="263"/>
      <c r="SR668" s="263"/>
      <c r="SS668" s="263"/>
      <c r="ST668" s="263"/>
      <c r="SU668" s="263"/>
      <c r="SV668" s="263"/>
      <c r="SW668" s="263"/>
      <c r="SX668" s="263"/>
      <c r="SY668" s="263"/>
      <c r="SZ668" s="263"/>
      <c r="TA668" s="263"/>
      <c r="TB668" s="263"/>
      <c r="TC668" s="263"/>
      <c r="TD668" s="263"/>
      <c r="TE668" s="263"/>
      <c r="TF668" s="263"/>
      <c r="TG668" s="263"/>
      <c r="TH668" s="263"/>
      <c r="TI668" s="263"/>
      <c r="TJ668" s="263"/>
      <c r="TK668" s="263"/>
      <c r="TL668" s="263"/>
      <c r="TM668" s="263"/>
      <c r="TN668" s="263"/>
      <c r="TO668" s="263"/>
      <c r="TP668" s="263"/>
      <c r="TQ668" s="263"/>
      <c r="TR668" s="263"/>
      <c r="TS668" s="263"/>
      <c r="TT668" s="263"/>
      <c r="TU668" s="263"/>
      <c r="TV668" s="263"/>
      <c r="TW668" s="263"/>
      <c r="TX668" s="263"/>
      <c r="TY668" s="263"/>
      <c r="TZ668" s="263"/>
      <c r="UA668" s="263"/>
      <c r="UB668" s="263"/>
      <c r="UC668" s="263"/>
      <c r="UD668" s="263"/>
      <c r="UE668" s="263"/>
      <c r="UF668" s="263"/>
      <c r="UG668" s="263"/>
      <c r="UH668" s="263"/>
      <c r="UI668" s="263"/>
      <c r="UJ668" s="263"/>
      <c r="UK668" s="263"/>
      <c r="UL668" s="263"/>
      <c r="UM668" s="263"/>
      <c r="UN668" s="263"/>
      <c r="UO668" s="263"/>
      <c r="UP668" s="263"/>
      <c r="UQ668" s="263"/>
      <c r="UR668" s="263"/>
      <c r="US668" s="263"/>
      <c r="UT668" s="263"/>
      <c r="UU668" s="263"/>
      <c r="UV668" s="263"/>
      <c r="UW668" s="263"/>
      <c r="UX668" s="263"/>
      <c r="UY668" s="263"/>
      <c r="UZ668" s="263"/>
      <c r="VA668" s="263"/>
      <c r="VB668" s="263"/>
      <c r="VC668" s="263"/>
      <c r="VD668" s="263"/>
      <c r="VE668" s="263"/>
      <c r="VF668" s="263"/>
      <c r="VG668" s="263"/>
      <c r="VH668" s="263"/>
      <c r="VI668" s="263"/>
      <c r="VJ668" s="263"/>
      <c r="VK668" s="263"/>
      <c r="VL668" s="263"/>
      <c r="VM668" s="263"/>
      <c r="VN668" s="263"/>
      <c r="VO668" s="263"/>
      <c r="VP668" s="263"/>
      <c r="VQ668" s="263"/>
      <c r="VR668" s="263"/>
      <c r="VS668" s="263"/>
      <c r="VT668" s="263"/>
      <c r="VU668" s="263"/>
      <c r="VV668" s="263"/>
      <c r="VW668" s="263"/>
      <c r="VX668" s="263"/>
      <c r="VY668" s="263"/>
      <c r="VZ668" s="263"/>
      <c r="WA668" s="263"/>
      <c r="WB668" s="263"/>
      <c r="WC668" s="263"/>
      <c r="WD668" s="263"/>
      <c r="WE668" s="263"/>
      <c r="WF668" s="263"/>
      <c r="WG668" s="263"/>
      <c r="WH668" s="263"/>
      <c r="WI668" s="263"/>
      <c r="WJ668" s="263"/>
      <c r="WK668" s="263"/>
      <c r="WL668" s="263"/>
      <c r="WM668" s="263"/>
      <c r="WN668" s="263"/>
      <c r="WO668" s="263"/>
      <c r="WP668" s="263"/>
      <c r="WQ668" s="263"/>
      <c r="WR668" s="263"/>
      <c r="WS668" s="263"/>
      <c r="WT668" s="263"/>
      <c r="WU668" s="263"/>
      <c r="WV668" s="263"/>
      <c r="WW668" s="263"/>
      <c r="WX668" s="263"/>
      <c r="WY668" s="263"/>
      <c r="WZ668" s="263"/>
      <c r="XA668" s="263"/>
      <c r="XB668" s="263"/>
      <c r="XC668" s="263"/>
      <c r="XD668" s="263"/>
      <c r="XE668" s="263"/>
      <c r="XF668" s="263"/>
      <c r="XG668" s="263"/>
      <c r="XH668" s="263"/>
      <c r="XI668" s="263"/>
      <c r="XJ668" s="263"/>
      <c r="XK668" s="263"/>
      <c r="XL668" s="263"/>
      <c r="XM668" s="263"/>
      <c r="XN668" s="263"/>
      <c r="XO668" s="263"/>
      <c r="XP668" s="263"/>
      <c r="XQ668" s="263"/>
      <c r="XR668" s="263"/>
      <c r="XS668" s="263"/>
      <c r="XT668" s="263"/>
      <c r="XU668" s="263"/>
      <c r="XV668" s="263"/>
      <c r="XW668" s="263"/>
      <c r="XX668" s="263"/>
      <c r="XY668" s="263"/>
      <c r="XZ668" s="263"/>
      <c r="YA668" s="263"/>
      <c r="YB668" s="263"/>
      <c r="YC668" s="263"/>
      <c r="YD668" s="263"/>
      <c r="YE668" s="263"/>
      <c r="YF668" s="263"/>
      <c r="YG668" s="263"/>
      <c r="YH668" s="263"/>
      <c r="YI668" s="263"/>
      <c r="YJ668" s="263"/>
      <c r="YK668" s="263"/>
      <c r="YL668" s="263"/>
      <c r="YM668" s="263"/>
      <c r="YN668" s="263"/>
      <c r="YO668" s="263"/>
      <c r="YP668" s="263"/>
      <c r="YQ668" s="263"/>
      <c r="YR668" s="263"/>
      <c r="YS668" s="263"/>
      <c r="YT668" s="263"/>
      <c r="YU668" s="263"/>
      <c r="YV668" s="263"/>
      <c r="YW668" s="263"/>
      <c r="YX668" s="263"/>
      <c r="YY668" s="263"/>
      <c r="YZ668" s="263"/>
      <c r="ZA668" s="263"/>
      <c r="ZB668" s="263"/>
      <c r="ZC668" s="263"/>
      <c r="ZD668" s="263"/>
      <c r="ZE668" s="263"/>
      <c r="ZF668" s="263"/>
      <c r="ZG668" s="263"/>
      <c r="ZH668" s="263"/>
      <c r="ZI668" s="263"/>
      <c r="ZJ668" s="263"/>
      <c r="ZK668" s="263"/>
      <c r="ZL668" s="263"/>
      <c r="ZM668" s="263"/>
      <c r="ZN668" s="263"/>
      <c r="ZO668" s="263"/>
      <c r="ZP668" s="263"/>
      <c r="ZQ668" s="263"/>
      <c r="ZR668" s="263"/>
      <c r="ZS668" s="263"/>
      <c r="ZT668" s="263"/>
      <c r="ZU668" s="263"/>
      <c r="ZV668" s="263"/>
      <c r="ZW668" s="263"/>
      <c r="ZX668" s="263"/>
      <c r="ZY668" s="263"/>
      <c r="ZZ668" s="263"/>
      <c r="AAA668" s="263"/>
      <c r="AAB668" s="263"/>
      <c r="AAC668" s="263"/>
      <c r="AAD668" s="263"/>
      <c r="AAE668" s="263"/>
      <c r="AAF668" s="263"/>
      <c r="AAG668" s="263"/>
      <c r="AAH668" s="263"/>
      <c r="AAI668" s="263"/>
      <c r="AAJ668" s="263"/>
      <c r="AAK668" s="263"/>
      <c r="AAL668" s="263"/>
      <c r="AAM668" s="263"/>
      <c r="AAN668" s="263"/>
      <c r="AAO668" s="263"/>
      <c r="AAP668" s="263"/>
      <c r="AAQ668" s="263"/>
      <c r="AAR668" s="263"/>
      <c r="AAS668" s="263"/>
      <c r="AAT668" s="263"/>
      <c r="AAU668" s="263"/>
      <c r="AAV668" s="263"/>
      <c r="AAW668" s="263"/>
      <c r="AAX668" s="263"/>
      <c r="AAY668" s="263"/>
      <c r="AAZ668" s="263"/>
      <c r="ABA668" s="263"/>
      <c r="ABB668" s="263"/>
      <c r="ABC668" s="263"/>
      <c r="ABD668" s="263"/>
      <c r="ABE668" s="263"/>
      <c r="ABF668" s="263"/>
      <c r="ABG668" s="263"/>
      <c r="ABH668" s="263"/>
      <c r="ABI668" s="263"/>
      <c r="ABJ668" s="263"/>
      <c r="ABK668" s="263"/>
      <c r="ABL668" s="263"/>
      <c r="ABM668" s="263"/>
      <c r="ABN668" s="263"/>
      <c r="ABO668" s="263"/>
      <c r="ABP668" s="263"/>
      <c r="ABQ668" s="263"/>
      <c r="ABR668" s="263"/>
      <c r="ABS668" s="263"/>
      <c r="ABT668" s="263"/>
      <c r="ABU668" s="263"/>
      <c r="ABV668" s="263"/>
      <c r="ABW668" s="263"/>
      <c r="ABX668" s="263"/>
      <c r="ABY668" s="263"/>
      <c r="ABZ668" s="263"/>
      <c r="ACA668" s="263"/>
      <c r="ACB668" s="263"/>
      <c r="ACC668" s="263"/>
      <c r="ACD668" s="263"/>
      <c r="ACE668" s="263"/>
      <c r="ACF668" s="263"/>
      <c r="ACG668" s="263"/>
      <c r="ACH668" s="263"/>
      <c r="ACI668" s="263"/>
      <c r="ACJ668" s="263"/>
      <c r="ACK668" s="263"/>
      <c r="ACL668" s="263"/>
      <c r="ACM668" s="263"/>
      <c r="ACN668" s="263"/>
      <c r="ACO668" s="263"/>
      <c r="ACP668" s="263"/>
      <c r="ACQ668" s="263"/>
      <c r="ACR668" s="263"/>
      <c r="ACS668" s="263"/>
      <c r="ACT668" s="263"/>
      <c r="ACU668" s="263"/>
      <c r="ACV668" s="263"/>
      <c r="ACW668" s="263"/>
      <c r="ACX668" s="263"/>
      <c r="ACY668" s="263"/>
      <c r="ACZ668" s="263"/>
      <c r="ADA668" s="263"/>
      <c r="ADB668" s="263"/>
      <c r="ADC668" s="263"/>
      <c r="ADD668" s="263"/>
      <c r="ADE668" s="263"/>
      <c r="ADF668" s="263"/>
      <c r="ADG668" s="263"/>
      <c r="ADH668" s="263"/>
      <c r="ADI668" s="263"/>
      <c r="ADJ668" s="263"/>
      <c r="ADK668" s="263"/>
      <c r="ADL668" s="263"/>
      <c r="ADM668" s="263"/>
      <c r="ADN668" s="263"/>
      <c r="ADO668" s="263"/>
      <c r="ADP668" s="263"/>
      <c r="ADQ668" s="263"/>
      <c r="ADR668" s="263"/>
      <c r="ADS668" s="263"/>
      <c r="ADT668" s="263"/>
      <c r="ADU668" s="263"/>
      <c r="ADV668" s="263"/>
      <c r="ADW668" s="263"/>
      <c r="ADX668" s="263"/>
      <c r="ADY668" s="263"/>
      <c r="ADZ668" s="263"/>
      <c r="AEA668" s="263"/>
      <c r="AEB668" s="263"/>
      <c r="AEC668" s="263"/>
      <c r="AED668" s="263"/>
      <c r="AEE668" s="263"/>
      <c r="AEF668" s="263"/>
      <c r="AEG668" s="263"/>
      <c r="AEH668" s="263"/>
      <c r="AEI668" s="263"/>
      <c r="AEJ668" s="263"/>
      <c r="AEK668" s="263"/>
      <c r="AEL668" s="263"/>
      <c r="AEM668" s="263"/>
      <c r="AEN668" s="263"/>
      <c r="AEO668" s="263"/>
      <c r="AEP668" s="263"/>
      <c r="AEQ668" s="263"/>
      <c r="AER668" s="263"/>
      <c r="AES668" s="263"/>
      <c r="AET668" s="263"/>
      <c r="AEU668" s="263"/>
      <c r="AEV668" s="263"/>
      <c r="AEW668" s="263"/>
      <c r="AEX668" s="263"/>
      <c r="AEY668" s="263"/>
      <c r="AEZ668" s="263"/>
      <c r="AFA668" s="263"/>
      <c r="AFB668" s="263"/>
      <c r="AFC668" s="263"/>
      <c r="AFD668" s="263"/>
      <c r="AFE668" s="263"/>
      <c r="AFF668" s="263"/>
      <c r="AFG668" s="263"/>
      <c r="AFH668" s="263"/>
      <c r="AFI668" s="263"/>
      <c r="AFJ668" s="263"/>
      <c r="AFK668" s="263"/>
      <c r="AFL668" s="263"/>
      <c r="AFM668" s="263"/>
      <c r="AFN668" s="263"/>
      <c r="AFO668" s="263"/>
      <c r="AFP668" s="263"/>
      <c r="AFQ668" s="263"/>
      <c r="AFR668" s="263"/>
      <c r="AFS668" s="263"/>
      <c r="AFT668" s="263"/>
      <c r="AFU668" s="263"/>
      <c r="AFV668" s="263"/>
      <c r="AFW668" s="263"/>
      <c r="AFX668" s="263"/>
      <c r="AFY668" s="263"/>
      <c r="AFZ668" s="263"/>
      <c r="AGA668" s="263"/>
      <c r="AGB668" s="263"/>
      <c r="AGC668" s="263"/>
      <c r="AGD668" s="263"/>
      <c r="AGE668" s="263"/>
      <c r="AGF668" s="263"/>
      <c r="AGG668" s="263"/>
      <c r="AGH668" s="263"/>
      <c r="AGI668" s="263"/>
      <c r="AGJ668" s="263"/>
      <c r="AGK668" s="263"/>
      <c r="AGL668" s="263"/>
      <c r="AGM668" s="263"/>
      <c r="AGN668" s="263"/>
      <c r="AGO668" s="263"/>
      <c r="AGP668" s="263"/>
      <c r="AGQ668" s="263"/>
      <c r="AGR668" s="263"/>
      <c r="AGS668" s="263"/>
      <c r="AGT668" s="263"/>
      <c r="AGU668" s="263"/>
      <c r="AGV668" s="263"/>
      <c r="AGW668" s="263"/>
      <c r="AGX668" s="263"/>
      <c r="AGY668" s="263"/>
      <c r="AGZ668" s="263"/>
      <c r="AHA668" s="263"/>
      <c r="AHB668" s="263"/>
      <c r="AHC668" s="263"/>
      <c r="AHD668" s="263"/>
      <c r="AHE668" s="263"/>
      <c r="AHF668" s="263"/>
      <c r="AHG668" s="263"/>
      <c r="AHH668" s="263"/>
      <c r="AHI668" s="263"/>
      <c r="AHJ668" s="263"/>
      <c r="AHK668" s="263"/>
      <c r="AHL668" s="263"/>
      <c r="AHM668" s="263"/>
      <c r="AHN668" s="263"/>
      <c r="AHO668" s="263"/>
      <c r="AHP668" s="263"/>
      <c r="AHQ668" s="263"/>
      <c r="AHR668" s="263"/>
      <c r="AHS668" s="263"/>
      <c r="AHT668" s="263"/>
      <c r="AHU668" s="263"/>
      <c r="AHV668" s="263"/>
      <c r="AHW668" s="263"/>
      <c r="AHX668" s="263"/>
      <c r="AHY668" s="263"/>
      <c r="AHZ668" s="263"/>
      <c r="AIA668" s="263"/>
      <c r="AIB668" s="263"/>
      <c r="AIC668" s="263"/>
      <c r="AID668" s="263"/>
      <c r="AIE668" s="263"/>
      <c r="AIF668" s="263"/>
      <c r="AIG668" s="263"/>
      <c r="AIH668" s="263"/>
      <c r="AII668" s="263"/>
      <c r="AIJ668" s="263"/>
      <c r="AIK668" s="263"/>
      <c r="AIL668" s="263"/>
      <c r="AIM668" s="263"/>
      <c r="AIN668" s="263"/>
      <c r="AIO668" s="263"/>
      <c r="AIP668" s="263"/>
      <c r="AIQ668" s="263"/>
      <c r="AIR668" s="263"/>
      <c r="AIS668" s="263"/>
      <c r="AIT668" s="263"/>
      <c r="AIU668" s="263"/>
      <c r="AIV668" s="263"/>
      <c r="AIW668" s="263"/>
      <c r="AIX668" s="263"/>
      <c r="AIY668" s="263"/>
      <c r="AIZ668" s="263"/>
      <c r="AJA668" s="263"/>
      <c r="AJB668" s="263"/>
      <c r="AJC668" s="263"/>
      <c r="AJD668" s="263"/>
      <c r="AJE668" s="263"/>
      <c r="AJF668" s="263"/>
      <c r="AJG668" s="263"/>
      <c r="AJH668" s="263"/>
      <c r="AJI668" s="263"/>
      <c r="AJJ668" s="263"/>
      <c r="AJK668" s="263"/>
      <c r="AJL668" s="263"/>
      <c r="AJM668" s="263"/>
      <c r="AJN668" s="263"/>
      <c r="AJO668" s="263"/>
      <c r="AJP668" s="263"/>
      <c r="AJQ668" s="263"/>
      <c r="AJR668" s="263"/>
      <c r="AJS668" s="263"/>
      <c r="AJT668" s="263"/>
      <c r="AJU668" s="263"/>
      <c r="AJV668" s="263"/>
      <c r="AJW668" s="263"/>
      <c r="AJX668" s="263"/>
      <c r="AJY668" s="263"/>
      <c r="AJZ668" s="263"/>
      <c r="AKA668" s="263"/>
      <c r="AKB668" s="263"/>
      <c r="AKC668" s="263"/>
      <c r="AKD668" s="263"/>
      <c r="AKE668" s="263"/>
      <c r="AKF668" s="263"/>
      <c r="AKG668" s="263"/>
      <c r="AKH668" s="263"/>
      <c r="AKI668" s="263"/>
      <c r="AKJ668" s="263"/>
      <c r="AKK668" s="263"/>
      <c r="AKL668" s="263"/>
      <c r="AKM668" s="263"/>
      <c r="AKN668" s="263"/>
      <c r="AKO668" s="263"/>
      <c r="AKP668" s="263"/>
      <c r="AKQ668" s="263"/>
      <c r="AKR668" s="263"/>
      <c r="AKS668" s="263"/>
      <c r="AKT668" s="263"/>
      <c r="AKU668" s="263"/>
      <c r="AKV668" s="263"/>
      <c r="AKW668" s="263"/>
      <c r="AKX668" s="263"/>
      <c r="AKY668" s="263"/>
      <c r="AKZ668" s="263"/>
      <c r="ALA668" s="263"/>
      <c r="ALB668" s="263"/>
      <c r="ALC668" s="263"/>
      <c r="ALD668" s="263"/>
      <c r="ALE668" s="263"/>
      <c r="ALF668" s="263"/>
      <c r="ALG668" s="263"/>
      <c r="ALH668" s="263"/>
      <c r="ALI668" s="263"/>
      <c r="ALJ668" s="263"/>
      <c r="ALK668" s="263"/>
      <c r="ALL668" s="263"/>
      <c r="ALM668" s="263"/>
      <c r="ALN668" s="263"/>
      <c r="ALO668" s="263"/>
      <c r="ALP668" s="263"/>
      <c r="ALQ668" s="263"/>
      <c r="ALR668" s="263"/>
      <c r="ALS668" s="263"/>
      <c r="ALT668" s="263"/>
      <c r="ALU668" s="263"/>
      <c r="ALV668" s="263"/>
      <c r="ALW668" s="263"/>
      <c r="ALX668" s="263"/>
      <c r="ALY668" s="263"/>
      <c r="ALZ668" s="263"/>
      <c r="AMA668" s="263"/>
      <c r="AMB668" s="263"/>
      <c r="AMC668" s="263"/>
      <c r="AMD668" s="263"/>
      <c r="AME668" s="263"/>
      <c r="AMF668" s="263"/>
      <c r="AMG668" s="263"/>
      <c r="AMH668" s="263"/>
      <c r="AMI668" s="263"/>
      <c r="AMJ668" s="263"/>
      <c r="AMK668" s="263"/>
      <c r="AML668" s="263"/>
      <c r="AMM668" s="263"/>
      <c r="AMN668" s="263"/>
      <c r="AMO668" s="263"/>
      <c r="AMP668" s="263"/>
      <c r="AMQ668" s="263"/>
      <c r="AMR668" s="263"/>
      <c r="AMS668" s="263"/>
      <c r="AMT668" s="263"/>
      <c r="AMU668" s="263"/>
      <c r="AMV668" s="263"/>
      <c r="AMW668" s="263"/>
      <c r="AMX668" s="263"/>
      <c r="AMY668" s="263"/>
      <c r="AMZ668" s="263"/>
      <c r="ANA668" s="263"/>
      <c r="ANB668" s="263"/>
      <c r="ANC668" s="263"/>
      <c r="AND668" s="263"/>
      <c r="ANE668" s="263"/>
      <c r="ANF668" s="263"/>
      <c r="ANG668" s="263"/>
      <c r="ANH668" s="263"/>
      <c r="ANI668" s="263"/>
      <c r="ANJ668" s="263"/>
      <c r="ANK668" s="263"/>
      <c r="ANL668" s="263"/>
      <c r="ANM668" s="263"/>
      <c r="ANN668" s="263"/>
      <c r="ANO668" s="263"/>
      <c r="ANP668" s="263"/>
      <c r="ANQ668" s="263"/>
      <c r="ANR668" s="263"/>
      <c r="ANS668" s="263"/>
      <c r="ANT668" s="263"/>
      <c r="ANU668" s="263"/>
      <c r="ANV668" s="263"/>
      <c r="ANW668" s="263"/>
      <c r="ANX668" s="263"/>
      <c r="ANY668" s="263"/>
      <c r="ANZ668" s="263"/>
      <c r="AOA668" s="263"/>
      <c r="AOB668" s="263"/>
      <c r="AOC668" s="263"/>
      <c r="AOD668" s="263"/>
      <c r="AOE668" s="263"/>
      <c r="AOF668" s="263"/>
      <c r="AOG668" s="263"/>
      <c r="AOH668" s="263"/>
      <c r="AOI668" s="263"/>
      <c r="AOJ668" s="263"/>
      <c r="AOK668" s="263"/>
      <c r="AOL668" s="263"/>
      <c r="AOM668" s="263"/>
      <c r="AON668" s="263"/>
      <c r="AOO668" s="263"/>
      <c r="AOP668" s="263"/>
      <c r="AOQ668" s="263"/>
      <c r="AOR668" s="263"/>
      <c r="AOS668" s="263"/>
      <c r="AOT668" s="263"/>
      <c r="AOU668" s="263"/>
    </row>
    <row r="669" spans="1:1087" s="264" customFormat="1">
      <c r="A669" s="332"/>
      <c r="B669" s="328"/>
      <c r="C669" s="292"/>
      <c r="D669" s="292"/>
      <c r="E669" s="292"/>
      <c r="F669" s="333"/>
      <c r="G669" s="334"/>
      <c r="H669" s="334"/>
      <c r="I669" s="335"/>
      <c r="J669" s="292"/>
      <c r="K669" s="336"/>
      <c r="L669" s="292"/>
      <c r="N669" s="263"/>
      <c r="O669" s="263"/>
      <c r="P669" s="263"/>
      <c r="Q669" s="263"/>
      <c r="R669" s="263"/>
      <c r="S669" s="263"/>
      <c r="T669" s="263"/>
      <c r="U669" s="263"/>
      <c r="V669" s="263"/>
      <c r="W669" s="263"/>
      <c r="X669" s="263"/>
      <c r="Y669" s="263"/>
      <c r="Z669" s="263"/>
      <c r="AA669" s="263"/>
      <c r="AB669" s="263"/>
      <c r="AC669" s="263"/>
      <c r="AD669" s="263"/>
      <c r="AE669" s="263"/>
      <c r="AF669" s="263"/>
      <c r="AG669" s="263"/>
      <c r="AH669" s="263"/>
      <c r="AI669" s="263"/>
      <c r="AJ669" s="263"/>
      <c r="AK669" s="263"/>
      <c r="AL669" s="263"/>
      <c r="AM669" s="263"/>
      <c r="AN669" s="263"/>
      <c r="AO669" s="263"/>
      <c r="AP669" s="263"/>
      <c r="AQ669" s="263"/>
      <c r="AR669" s="263"/>
      <c r="AS669" s="263"/>
      <c r="AT669" s="263"/>
      <c r="AU669" s="263"/>
      <c r="AV669" s="263"/>
      <c r="AW669" s="263"/>
      <c r="AX669" s="263"/>
      <c r="AY669" s="263"/>
      <c r="AZ669" s="263"/>
      <c r="BA669" s="263"/>
      <c r="BB669" s="263"/>
      <c r="BC669" s="263"/>
      <c r="BD669" s="263"/>
      <c r="BE669" s="263"/>
      <c r="BF669" s="263"/>
      <c r="BG669" s="263"/>
      <c r="BH669" s="263"/>
      <c r="BI669" s="263"/>
      <c r="BJ669" s="263"/>
      <c r="BK669" s="263"/>
      <c r="BL669" s="263"/>
      <c r="BM669" s="263"/>
      <c r="BN669" s="263"/>
      <c r="BO669" s="263"/>
      <c r="BP669" s="263"/>
      <c r="BQ669" s="263"/>
      <c r="BR669" s="263"/>
      <c r="BS669" s="263"/>
      <c r="BT669" s="263"/>
      <c r="BU669" s="263"/>
      <c r="BV669" s="263"/>
      <c r="BW669" s="263"/>
      <c r="BX669" s="263"/>
      <c r="BY669" s="263"/>
      <c r="BZ669" s="263"/>
      <c r="CA669" s="263"/>
      <c r="CB669" s="263"/>
      <c r="CC669" s="263"/>
      <c r="CD669" s="263"/>
      <c r="CE669" s="263"/>
      <c r="CF669" s="263"/>
      <c r="CG669" s="263"/>
      <c r="CH669" s="263"/>
      <c r="CI669" s="263"/>
      <c r="CJ669" s="263"/>
      <c r="CK669" s="263"/>
      <c r="CL669" s="263"/>
      <c r="CM669" s="263"/>
      <c r="CN669" s="263"/>
      <c r="CO669" s="263"/>
      <c r="CP669" s="263"/>
      <c r="CQ669" s="263"/>
      <c r="CR669" s="263"/>
      <c r="CS669" s="263"/>
      <c r="CT669" s="263"/>
      <c r="CU669" s="263"/>
      <c r="CV669" s="263"/>
      <c r="CW669" s="263"/>
      <c r="CX669" s="263"/>
      <c r="CY669" s="263"/>
      <c r="CZ669" s="263"/>
      <c r="DA669" s="263"/>
      <c r="DB669" s="263"/>
      <c r="DC669" s="263"/>
      <c r="DD669" s="263"/>
      <c r="DE669" s="263"/>
      <c r="DF669" s="263"/>
      <c r="DG669" s="263"/>
      <c r="DH669" s="263"/>
      <c r="DI669" s="263"/>
      <c r="DJ669" s="263"/>
      <c r="DK669" s="263"/>
      <c r="DL669" s="263"/>
      <c r="DM669" s="263"/>
      <c r="DN669" s="263"/>
      <c r="DO669" s="263"/>
      <c r="DP669" s="263"/>
      <c r="DQ669" s="263"/>
      <c r="DR669" s="263"/>
      <c r="DS669" s="263"/>
      <c r="DT669" s="263"/>
      <c r="DU669" s="263"/>
      <c r="DV669" s="263"/>
      <c r="DW669" s="263"/>
      <c r="DX669" s="263"/>
      <c r="DY669" s="263"/>
      <c r="DZ669" s="263"/>
      <c r="EA669" s="263"/>
      <c r="EB669" s="263"/>
      <c r="EC669" s="263"/>
      <c r="ED669" s="263"/>
      <c r="EE669" s="263"/>
      <c r="EF669" s="263"/>
      <c r="EG669" s="263"/>
      <c r="EH669" s="263"/>
      <c r="EI669" s="263"/>
      <c r="EJ669" s="263"/>
      <c r="EK669" s="263"/>
      <c r="EL669" s="263"/>
      <c r="EM669" s="263"/>
      <c r="EN669" s="263"/>
      <c r="EO669" s="263"/>
      <c r="EP669" s="263"/>
      <c r="EQ669" s="263"/>
      <c r="ER669" s="263"/>
      <c r="ES669" s="263"/>
      <c r="ET669" s="263"/>
      <c r="EU669" s="263"/>
      <c r="EV669" s="263"/>
      <c r="EW669" s="263"/>
      <c r="EX669" s="263"/>
      <c r="EY669" s="263"/>
      <c r="EZ669" s="263"/>
      <c r="FA669" s="263"/>
      <c r="FB669" s="263"/>
      <c r="FC669" s="263"/>
      <c r="FD669" s="263"/>
      <c r="FE669" s="263"/>
      <c r="FF669" s="263"/>
      <c r="FG669" s="263"/>
      <c r="FH669" s="263"/>
      <c r="FI669" s="263"/>
      <c r="FJ669" s="263"/>
      <c r="FK669" s="263"/>
      <c r="FL669" s="263"/>
      <c r="FM669" s="263"/>
      <c r="FN669" s="263"/>
      <c r="FO669" s="263"/>
      <c r="FP669" s="263"/>
      <c r="FQ669" s="263"/>
      <c r="FR669" s="263"/>
      <c r="FS669" s="263"/>
      <c r="FT669" s="263"/>
      <c r="FU669" s="263"/>
      <c r="FV669" s="263"/>
      <c r="FW669" s="263"/>
      <c r="FX669" s="263"/>
      <c r="FY669" s="263"/>
      <c r="FZ669" s="263"/>
      <c r="GA669" s="263"/>
      <c r="GB669" s="263"/>
      <c r="GC669" s="263"/>
      <c r="GD669" s="263"/>
      <c r="GE669" s="263"/>
      <c r="GF669" s="263"/>
      <c r="GG669" s="263"/>
      <c r="GH669" s="263"/>
      <c r="GI669" s="263"/>
      <c r="GJ669" s="263"/>
      <c r="GK669" s="263"/>
      <c r="GL669" s="263"/>
      <c r="GM669" s="263"/>
      <c r="GN669" s="263"/>
      <c r="GO669" s="263"/>
      <c r="GP669" s="263"/>
      <c r="GQ669" s="263"/>
      <c r="GR669" s="263"/>
      <c r="GS669" s="263"/>
      <c r="GT669" s="263"/>
      <c r="GU669" s="263"/>
      <c r="GV669" s="263"/>
      <c r="GW669" s="263"/>
      <c r="GX669" s="263"/>
      <c r="GY669" s="263"/>
      <c r="GZ669" s="263"/>
      <c r="HA669" s="263"/>
      <c r="HB669" s="263"/>
      <c r="HC669" s="263"/>
      <c r="HD669" s="263"/>
      <c r="HE669" s="263"/>
      <c r="HF669" s="263"/>
      <c r="HG669" s="263"/>
      <c r="HH669" s="263"/>
      <c r="HI669" s="263"/>
      <c r="HJ669" s="263"/>
      <c r="HK669" s="263"/>
      <c r="HL669" s="263"/>
      <c r="HM669" s="263"/>
      <c r="HN669" s="263"/>
      <c r="HO669" s="263"/>
      <c r="HP669" s="263"/>
      <c r="HQ669" s="263"/>
      <c r="HR669" s="263"/>
      <c r="HS669" s="263"/>
      <c r="HT669" s="263"/>
      <c r="HU669" s="263"/>
      <c r="HV669" s="263"/>
      <c r="HW669" s="263"/>
      <c r="HX669" s="263"/>
      <c r="HY669" s="263"/>
      <c r="HZ669" s="263"/>
      <c r="IA669" s="263"/>
      <c r="IB669" s="263"/>
      <c r="IC669" s="263"/>
      <c r="ID669" s="263"/>
      <c r="IE669" s="263"/>
      <c r="IF669" s="263"/>
      <c r="IG669" s="263"/>
      <c r="IH669" s="263"/>
      <c r="II669" s="263"/>
      <c r="IJ669" s="263"/>
      <c r="IK669" s="263"/>
      <c r="IL669" s="263"/>
      <c r="IM669" s="263"/>
      <c r="IN669" s="263"/>
      <c r="IO669" s="263"/>
      <c r="IP669" s="263"/>
      <c r="IQ669" s="263"/>
      <c r="IR669" s="263"/>
      <c r="IS669" s="263"/>
      <c r="IT669" s="263"/>
      <c r="IU669" s="263"/>
      <c r="IV669" s="263"/>
      <c r="IW669" s="263"/>
      <c r="IX669" s="263"/>
      <c r="IY669" s="263"/>
      <c r="IZ669" s="263"/>
      <c r="JA669" s="263"/>
      <c r="JB669" s="263"/>
      <c r="JC669" s="263"/>
      <c r="JD669" s="263"/>
      <c r="JE669" s="263"/>
      <c r="JF669" s="263"/>
      <c r="JG669" s="263"/>
      <c r="JH669" s="263"/>
      <c r="JI669" s="263"/>
      <c r="JJ669" s="263"/>
      <c r="JK669" s="263"/>
      <c r="JL669" s="263"/>
      <c r="JM669" s="263"/>
      <c r="JN669" s="263"/>
      <c r="JO669" s="263"/>
      <c r="JP669" s="263"/>
      <c r="JQ669" s="263"/>
      <c r="JR669" s="263"/>
      <c r="JS669" s="263"/>
      <c r="JT669" s="263"/>
      <c r="JU669" s="263"/>
      <c r="JV669" s="263"/>
      <c r="JW669" s="263"/>
      <c r="JX669" s="263"/>
      <c r="JY669" s="263"/>
      <c r="JZ669" s="263"/>
      <c r="KA669" s="263"/>
      <c r="KB669" s="263"/>
      <c r="KC669" s="263"/>
      <c r="KD669" s="263"/>
      <c r="KE669" s="263"/>
      <c r="KF669" s="263"/>
      <c r="KG669" s="263"/>
      <c r="KH669" s="263"/>
      <c r="KI669" s="263"/>
      <c r="KJ669" s="263"/>
      <c r="KK669" s="263"/>
      <c r="KL669" s="263"/>
      <c r="KM669" s="263"/>
      <c r="KN669" s="263"/>
      <c r="KO669" s="263"/>
      <c r="KP669" s="263"/>
      <c r="KQ669" s="263"/>
      <c r="KR669" s="263"/>
      <c r="KS669" s="263"/>
      <c r="KT669" s="263"/>
      <c r="KU669" s="263"/>
      <c r="KV669" s="263"/>
      <c r="KW669" s="263"/>
      <c r="KX669" s="263"/>
      <c r="KY669" s="263"/>
      <c r="KZ669" s="263"/>
      <c r="LA669" s="263"/>
      <c r="LB669" s="263"/>
      <c r="LC669" s="263"/>
      <c r="LD669" s="263"/>
      <c r="LE669" s="263"/>
      <c r="LF669" s="263"/>
      <c r="LG669" s="263"/>
      <c r="LH669" s="263"/>
      <c r="LI669" s="263"/>
      <c r="LJ669" s="263"/>
      <c r="LK669" s="263"/>
      <c r="LL669" s="263"/>
      <c r="LM669" s="263"/>
      <c r="LN669" s="263"/>
      <c r="LO669" s="263"/>
      <c r="LP669" s="263"/>
      <c r="LQ669" s="263"/>
      <c r="LR669" s="263"/>
      <c r="LS669" s="263"/>
      <c r="LT669" s="263"/>
      <c r="LU669" s="263"/>
      <c r="LV669" s="263"/>
      <c r="LW669" s="263"/>
      <c r="LX669" s="263"/>
      <c r="LY669" s="263"/>
      <c r="LZ669" s="263"/>
      <c r="MA669" s="263"/>
      <c r="MB669" s="263"/>
      <c r="MC669" s="263"/>
      <c r="MD669" s="263"/>
      <c r="ME669" s="263"/>
      <c r="MF669" s="263"/>
      <c r="MG669" s="263"/>
      <c r="MH669" s="263"/>
      <c r="MI669" s="263"/>
      <c r="MJ669" s="263"/>
      <c r="MK669" s="263"/>
      <c r="ML669" s="263"/>
      <c r="MM669" s="263"/>
      <c r="MN669" s="263"/>
      <c r="MO669" s="263"/>
      <c r="MP669" s="263"/>
      <c r="MQ669" s="263"/>
      <c r="MR669" s="263"/>
      <c r="MS669" s="263"/>
      <c r="MT669" s="263"/>
      <c r="MU669" s="263"/>
      <c r="MV669" s="263"/>
      <c r="MW669" s="263"/>
      <c r="MX669" s="263"/>
      <c r="MY669" s="263"/>
      <c r="MZ669" s="263"/>
      <c r="NA669" s="263"/>
      <c r="NB669" s="263"/>
      <c r="NC669" s="263"/>
      <c r="ND669" s="263"/>
      <c r="NE669" s="263"/>
      <c r="NF669" s="263"/>
      <c r="NG669" s="263"/>
      <c r="NH669" s="263"/>
      <c r="NI669" s="263"/>
      <c r="NJ669" s="263"/>
      <c r="NK669" s="263"/>
      <c r="NL669" s="263"/>
      <c r="NM669" s="263"/>
      <c r="NN669" s="263"/>
      <c r="NO669" s="263"/>
      <c r="NP669" s="263"/>
      <c r="NQ669" s="263"/>
      <c r="NR669" s="263"/>
      <c r="NS669" s="263"/>
      <c r="NT669" s="263"/>
      <c r="NU669" s="263"/>
      <c r="NV669" s="263"/>
      <c r="NW669" s="263"/>
      <c r="NX669" s="263"/>
      <c r="NY669" s="263"/>
      <c r="NZ669" s="263"/>
      <c r="OA669" s="263"/>
      <c r="OB669" s="263"/>
      <c r="OC669" s="263"/>
      <c r="OD669" s="263"/>
      <c r="OE669" s="263"/>
      <c r="OF669" s="263"/>
      <c r="OG669" s="263"/>
      <c r="OH669" s="263"/>
      <c r="OI669" s="263"/>
      <c r="OJ669" s="263"/>
      <c r="OK669" s="263"/>
      <c r="OL669" s="263"/>
      <c r="OM669" s="263"/>
      <c r="ON669" s="263"/>
      <c r="OO669" s="263"/>
      <c r="OP669" s="263"/>
      <c r="OQ669" s="263"/>
      <c r="OR669" s="263"/>
      <c r="OS669" s="263"/>
      <c r="OT669" s="263"/>
      <c r="OU669" s="263"/>
      <c r="OV669" s="263"/>
      <c r="OW669" s="263"/>
      <c r="OX669" s="263"/>
      <c r="OY669" s="263"/>
      <c r="OZ669" s="263"/>
      <c r="PA669" s="263"/>
      <c r="PB669" s="263"/>
      <c r="PC669" s="263"/>
      <c r="PD669" s="263"/>
      <c r="PE669" s="263"/>
      <c r="PF669" s="263"/>
      <c r="PG669" s="263"/>
      <c r="PH669" s="263"/>
      <c r="PI669" s="263"/>
      <c r="PJ669" s="263"/>
      <c r="PK669" s="263"/>
      <c r="PL669" s="263"/>
      <c r="PM669" s="263"/>
      <c r="PN669" s="263"/>
      <c r="PO669" s="263"/>
      <c r="PP669" s="263"/>
      <c r="PQ669" s="263"/>
      <c r="PR669" s="263"/>
      <c r="PS669" s="263"/>
      <c r="PT669" s="263"/>
      <c r="PU669" s="263"/>
      <c r="PV669" s="263"/>
      <c r="PW669" s="263"/>
      <c r="PX669" s="263"/>
      <c r="PY669" s="263"/>
      <c r="PZ669" s="263"/>
      <c r="QA669" s="263"/>
      <c r="QB669" s="263"/>
      <c r="QC669" s="263"/>
      <c r="QD669" s="263"/>
      <c r="QE669" s="263"/>
      <c r="QF669" s="263"/>
      <c r="QG669" s="263"/>
      <c r="QH669" s="263"/>
      <c r="QI669" s="263"/>
      <c r="QJ669" s="263"/>
      <c r="QK669" s="263"/>
      <c r="QL669" s="263"/>
      <c r="QM669" s="263"/>
      <c r="QN669" s="263"/>
      <c r="QO669" s="263"/>
      <c r="QP669" s="263"/>
      <c r="QQ669" s="263"/>
      <c r="QR669" s="263"/>
      <c r="QS669" s="263"/>
      <c r="QT669" s="263"/>
      <c r="QU669" s="263"/>
      <c r="QV669" s="263"/>
      <c r="QW669" s="263"/>
      <c r="QX669" s="263"/>
      <c r="QY669" s="263"/>
      <c r="QZ669" s="263"/>
      <c r="RA669" s="263"/>
      <c r="RB669" s="263"/>
      <c r="RC669" s="263"/>
      <c r="RD669" s="263"/>
      <c r="RE669" s="263"/>
      <c r="RF669" s="263"/>
      <c r="RG669" s="263"/>
      <c r="RH669" s="263"/>
      <c r="RI669" s="263"/>
      <c r="RJ669" s="263"/>
      <c r="RK669" s="263"/>
      <c r="RL669" s="263"/>
      <c r="RM669" s="263"/>
      <c r="RN669" s="263"/>
      <c r="RO669" s="263"/>
      <c r="RP669" s="263"/>
      <c r="RQ669" s="263"/>
      <c r="RR669" s="263"/>
      <c r="RS669" s="263"/>
      <c r="RT669" s="263"/>
      <c r="RU669" s="263"/>
      <c r="RV669" s="263"/>
      <c r="RW669" s="263"/>
      <c r="RX669" s="263"/>
      <c r="RY669" s="263"/>
      <c r="RZ669" s="263"/>
      <c r="SA669" s="263"/>
      <c r="SB669" s="263"/>
      <c r="SC669" s="263"/>
      <c r="SD669" s="263"/>
      <c r="SE669" s="263"/>
      <c r="SF669" s="263"/>
      <c r="SG669" s="263"/>
      <c r="SH669" s="263"/>
      <c r="SI669" s="263"/>
      <c r="SJ669" s="263"/>
      <c r="SK669" s="263"/>
      <c r="SL669" s="263"/>
      <c r="SM669" s="263"/>
      <c r="SN669" s="263"/>
      <c r="SO669" s="263"/>
      <c r="SP669" s="263"/>
      <c r="SQ669" s="263"/>
      <c r="SR669" s="263"/>
      <c r="SS669" s="263"/>
      <c r="ST669" s="263"/>
      <c r="SU669" s="263"/>
      <c r="SV669" s="263"/>
      <c r="SW669" s="263"/>
      <c r="SX669" s="263"/>
      <c r="SY669" s="263"/>
      <c r="SZ669" s="263"/>
      <c r="TA669" s="263"/>
      <c r="TB669" s="263"/>
      <c r="TC669" s="263"/>
      <c r="TD669" s="263"/>
      <c r="TE669" s="263"/>
      <c r="TF669" s="263"/>
      <c r="TG669" s="263"/>
      <c r="TH669" s="263"/>
      <c r="TI669" s="263"/>
      <c r="TJ669" s="263"/>
      <c r="TK669" s="263"/>
      <c r="TL669" s="263"/>
      <c r="TM669" s="263"/>
      <c r="TN669" s="263"/>
      <c r="TO669" s="263"/>
      <c r="TP669" s="263"/>
      <c r="TQ669" s="263"/>
      <c r="TR669" s="263"/>
      <c r="TS669" s="263"/>
      <c r="TT669" s="263"/>
      <c r="TU669" s="263"/>
      <c r="TV669" s="263"/>
      <c r="TW669" s="263"/>
      <c r="TX669" s="263"/>
      <c r="TY669" s="263"/>
      <c r="TZ669" s="263"/>
      <c r="UA669" s="263"/>
      <c r="UB669" s="263"/>
      <c r="UC669" s="263"/>
      <c r="UD669" s="263"/>
      <c r="UE669" s="263"/>
      <c r="UF669" s="263"/>
      <c r="UG669" s="263"/>
      <c r="UH669" s="263"/>
      <c r="UI669" s="263"/>
      <c r="UJ669" s="263"/>
      <c r="UK669" s="263"/>
      <c r="UL669" s="263"/>
      <c r="UM669" s="263"/>
      <c r="UN669" s="263"/>
      <c r="UO669" s="263"/>
      <c r="UP669" s="263"/>
      <c r="UQ669" s="263"/>
      <c r="UR669" s="263"/>
      <c r="US669" s="263"/>
      <c r="UT669" s="263"/>
      <c r="UU669" s="263"/>
      <c r="UV669" s="263"/>
      <c r="UW669" s="263"/>
      <c r="UX669" s="263"/>
      <c r="UY669" s="263"/>
      <c r="UZ669" s="263"/>
      <c r="VA669" s="263"/>
      <c r="VB669" s="263"/>
      <c r="VC669" s="263"/>
      <c r="VD669" s="263"/>
      <c r="VE669" s="263"/>
      <c r="VF669" s="263"/>
      <c r="VG669" s="263"/>
      <c r="VH669" s="263"/>
      <c r="VI669" s="263"/>
      <c r="VJ669" s="263"/>
      <c r="VK669" s="263"/>
      <c r="VL669" s="263"/>
      <c r="VM669" s="263"/>
      <c r="VN669" s="263"/>
      <c r="VO669" s="263"/>
      <c r="VP669" s="263"/>
      <c r="VQ669" s="263"/>
      <c r="VR669" s="263"/>
      <c r="VS669" s="263"/>
      <c r="VT669" s="263"/>
      <c r="VU669" s="263"/>
      <c r="VV669" s="263"/>
      <c r="VW669" s="263"/>
      <c r="VX669" s="263"/>
      <c r="VY669" s="263"/>
      <c r="VZ669" s="263"/>
      <c r="WA669" s="263"/>
      <c r="WB669" s="263"/>
      <c r="WC669" s="263"/>
      <c r="WD669" s="263"/>
      <c r="WE669" s="263"/>
      <c r="WF669" s="263"/>
      <c r="WG669" s="263"/>
      <c r="WH669" s="263"/>
      <c r="WI669" s="263"/>
      <c r="WJ669" s="263"/>
      <c r="WK669" s="263"/>
      <c r="WL669" s="263"/>
      <c r="WM669" s="263"/>
      <c r="WN669" s="263"/>
      <c r="WO669" s="263"/>
      <c r="WP669" s="263"/>
      <c r="WQ669" s="263"/>
      <c r="WR669" s="263"/>
      <c r="WS669" s="263"/>
      <c r="WT669" s="263"/>
      <c r="WU669" s="263"/>
      <c r="WV669" s="263"/>
      <c r="WW669" s="263"/>
      <c r="WX669" s="263"/>
      <c r="WY669" s="263"/>
      <c r="WZ669" s="263"/>
      <c r="XA669" s="263"/>
      <c r="XB669" s="263"/>
      <c r="XC669" s="263"/>
      <c r="XD669" s="263"/>
      <c r="XE669" s="263"/>
      <c r="XF669" s="263"/>
      <c r="XG669" s="263"/>
      <c r="XH669" s="263"/>
      <c r="XI669" s="263"/>
      <c r="XJ669" s="263"/>
      <c r="XK669" s="263"/>
      <c r="XL669" s="263"/>
      <c r="XM669" s="263"/>
      <c r="XN669" s="263"/>
      <c r="XO669" s="263"/>
      <c r="XP669" s="263"/>
      <c r="XQ669" s="263"/>
      <c r="XR669" s="263"/>
      <c r="XS669" s="263"/>
      <c r="XT669" s="263"/>
      <c r="XU669" s="263"/>
      <c r="XV669" s="263"/>
      <c r="XW669" s="263"/>
      <c r="XX669" s="263"/>
      <c r="XY669" s="263"/>
      <c r="XZ669" s="263"/>
      <c r="YA669" s="263"/>
      <c r="YB669" s="263"/>
      <c r="YC669" s="263"/>
      <c r="YD669" s="263"/>
      <c r="YE669" s="263"/>
      <c r="YF669" s="263"/>
      <c r="YG669" s="263"/>
      <c r="YH669" s="263"/>
      <c r="YI669" s="263"/>
      <c r="YJ669" s="263"/>
      <c r="YK669" s="263"/>
      <c r="YL669" s="263"/>
      <c r="YM669" s="263"/>
      <c r="YN669" s="263"/>
      <c r="YO669" s="263"/>
      <c r="YP669" s="263"/>
      <c r="YQ669" s="263"/>
      <c r="YR669" s="263"/>
      <c r="YS669" s="263"/>
      <c r="YT669" s="263"/>
      <c r="YU669" s="263"/>
      <c r="YV669" s="263"/>
      <c r="YW669" s="263"/>
      <c r="YX669" s="263"/>
      <c r="YY669" s="263"/>
      <c r="YZ669" s="263"/>
      <c r="ZA669" s="263"/>
      <c r="ZB669" s="263"/>
      <c r="ZC669" s="263"/>
      <c r="ZD669" s="263"/>
      <c r="ZE669" s="263"/>
      <c r="ZF669" s="263"/>
      <c r="ZG669" s="263"/>
      <c r="ZH669" s="263"/>
      <c r="ZI669" s="263"/>
      <c r="ZJ669" s="263"/>
      <c r="ZK669" s="263"/>
      <c r="ZL669" s="263"/>
      <c r="ZM669" s="263"/>
      <c r="ZN669" s="263"/>
      <c r="ZO669" s="263"/>
      <c r="ZP669" s="263"/>
      <c r="ZQ669" s="263"/>
      <c r="ZR669" s="263"/>
      <c r="ZS669" s="263"/>
      <c r="ZT669" s="263"/>
      <c r="ZU669" s="263"/>
      <c r="ZV669" s="263"/>
      <c r="ZW669" s="263"/>
      <c r="ZX669" s="263"/>
      <c r="ZY669" s="263"/>
      <c r="ZZ669" s="263"/>
      <c r="AAA669" s="263"/>
      <c r="AAB669" s="263"/>
      <c r="AAC669" s="263"/>
      <c r="AAD669" s="263"/>
      <c r="AAE669" s="263"/>
      <c r="AAF669" s="263"/>
      <c r="AAG669" s="263"/>
      <c r="AAH669" s="263"/>
      <c r="AAI669" s="263"/>
      <c r="AAJ669" s="263"/>
      <c r="AAK669" s="263"/>
      <c r="AAL669" s="263"/>
      <c r="AAM669" s="263"/>
      <c r="AAN669" s="263"/>
      <c r="AAO669" s="263"/>
      <c r="AAP669" s="263"/>
      <c r="AAQ669" s="263"/>
      <c r="AAR669" s="263"/>
      <c r="AAS669" s="263"/>
      <c r="AAT669" s="263"/>
      <c r="AAU669" s="263"/>
      <c r="AAV669" s="263"/>
      <c r="AAW669" s="263"/>
      <c r="AAX669" s="263"/>
      <c r="AAY669" s="263"/>
      <c r="AAZ669" s="263"/>
      <c r="ABA669" s="263"/>
      <c r="ABB669" s="263"/>
      <c r="ABC669" s="263"/>
      <c r="ABD669" s="263"/>
      <c r="ABE669" s="263"/>
      <c r="ABF669" s="263"/>
      <c r="ABG669" s="263"/>
      <c r="ABH669" s="263"/>
      <c r="ABI669" s="263"/>
      <c r="ABJ669" s="263"/>
      <c r="ABK669" s="263"/>
      <c r="ABL669" s="263"/>
      <c r="ABM669" s="263"/>
      <c r="ABN669" s="263"/>
      <c r="ABO669" s="263"/>
      <c r="ABP669" s="263"/>
      <c r="ABQ669" s="263"/>
      <c r="ABR669" s="263"/>
      <c r="ABS669" s="263"/>
      <c r="ABT669" s="263"/>
      <c r="ABU669" s="263"/>
      <c r="ABV669" s="263"/>
      <c r="ABW669" s="263"/>
      <c r="ABX669" s="263"/>
      <c r="ABY669" s="263"/>
      <c r="ABZ669" s="263"/>
      <c r="ACA669" s="263"/>
      <c r="ACB669" s="263"/>
      <c r="ACC669" s="263"/>
      <c r="ACD669" s="263"/>
      <c r="ACE669" s="263"/>
      <c r="ACF669" s="263"/>
      <c r="ACG669" s="263"/>
      <c r="ACH669" s="263"/>
      <c r="ACI669" s="263"/>
      <c r="ACJ669" s="263"/>
      <c r="ACK669" s="263"/>
      <c r="ACL669" s="263"/>
      <c r="ACM669" s="263"/>
      <c r="ACN669" s="263"/>
      <c r="ACO669" s="263"/>
      <c r="ACP669" s="263"/>
      <c r="ACQ669" s="263"/>
      <c r="ACR669" s="263"/>
      <c r="ACS669" s="263"/>
      <c r="ACT669" s="263"/>
      <c r="ACU669" s="263"/>
      <c r="ACV669" s="263"/>
      <c r="ACW669" s="263"/>
      <c r="ACX669" s="263"/>
      <c r="ACY669" s="263"/>
      <c r="ACZ669" s="263"/>
      <c r="ADA669" s="263"/>
      <c r="ADB669" s="263"/>
      <c r="ADC669" s="263"/>
      <c r="ADD669" s="263"/>
      <c r="ADE669" s="263"/>
      <c r="ADF669" s="263"/>
      <c r="ADG669" s="263"/>
      <c r="ADH669" s="263"/>
      <c r="ADI669" s="263"/>
      <c r="ADJ669" s="263"/>
      <c r="ADK669" s="263"/>
      <c r="ADL669" s="263"/>
      <c r="ADM669" s="263"/>
      <c r="ADN669" s="263"/>
      <c r="ADO669" s="263"/>
      <c r="ADP669" s="263"/>
      <c r="ADQ669" s="263"/>
      <c r="ADR669" s="263"/>
      <c r="ADS669" s="263"/>
      <c r="ADT669" s="263"/>
      <c r="ADU669" s="263"/>
      <c r="ADV669" s="263"/>
      <c r="ADW669" s="263"/>
      <c r="ADX669" s="263"/>
      <c r="ADY669" s="263"/>
      <c r="ADZ669" s="263"/>
      <c r="AEA669" s="263"/>
      <c r="AEB669" s="263"/>
      <c r="AEC669" s="263"/>
      <c r="AED669" s="263"/>
      <c r="AEE669" s="263"/>
      <c r="AEF669" s="263"/>
      <c r="AEG669" s="263"/>
      <c r="AEH669" s="263"/>
      <c r="AEI669" s="263"/>
      <c r="AEJ669" s="263"/>
      <c r="AEK669" s="263"/>
      <c r="AEL669" s="263"/>
      <c r="AEM669" s="263"/>
      <c r="AEN669" s="263"/>
      <c r="AEO669" s="263"/>
      <c r="AEP669" s="263"/>
      <c r="AEQ669" s="263"/>
      <c r="AER669" s="263"/>
      <c r="AES669" s="263"/>
      <c r="AET669" s="263"/>
      <c r="AEU669" s="263"/>
      <c r="AEV669" s="263"/>
      <c r="AEW669" s="263"/>
      <c r="AEX669" s="263"/>
      <c r="AEY669" s="263"/>
      <c r="AEZ669" s="263"/>
      <c r="AFA669" s="263"/>
      <c r="AFB669" s="263"/>
      <c r="AFC669" s="263"/>
      <c r="AFD669" s="263"/>
      <c r="AFE669" s="263"/>
      <c r="AFF669" s="263"/>
      <c r="AFG669" s="263"/>
      <c r="AFH669" s="263"/>
      <c r="AFI669" s="263"/>
      <c r="AFJ669" s="263"/>
      <c r="AFK669" s="263"/>
      <c r="AFL669" s="263"/>
      <c r="AFM669" s="263"/>
      <c r="AFN669" s="263"/>
      <c r="AFO669" s="263"/>
      <c r="AFP669" s="263"/>
      <c r="AFQ669" s="263"/>
      <c r="AFR669" s="263"/>
      <c r="AFS669" s="263"/>
      <c r="AFT669" s="263"/>
      <c r="AFU669" s="263"/>
      <c r="AFV669" s="263"/>
      <c r="AFW669" s="263"/>
      <c r="AFX669" s="263"/>
      <c r="AFY669" s="263"/>
      <c r="AFZ669" s="263"/>
      <c r="AGA669" s="263"/>
      <c r="AGB669" s="263"/>
      <c r="AGC669" s="263"/>
      <c r="AGD669" s="263"/>
      <c r="AGE669" s="263"/>
      <c r="AGF669" s="263"/>
      <c r="AGG669" s="263"/>
      <c r="AGH669" s="263"/>
      <c r="AGI669" s="263"/>
      <c r="AGJ669" s="263"/>
      <c r="AGK669" s="263"/>
      <c r="AGL669" s="263"/>
      <c r="AGM669" s="263"/>
      <c r="AGN669" s="263"/>
      <c r="AGO669" s="263"/>
      <c r="AGP669" s="263"/>
      <c r="AGQ669" s="263"/>
      <c r="AGR669" s="263"/>
      <c r="AGS669" s="263"/>
      <c r="AGT669" s="263"/>
      <c r="AGU669" s="263"/>
      <c r="AGV669" s="263"/>
      <c r="AGW669" s="263"/>
      <c r="AGX669" s="263"/>
      <c r="AGY669" s="263"/>
      <c r="AGZ669" s="263"/>
      <c r="AHA669" s="263"/>
      <c r="AHB669" s="263"/>
      <c r="AHC669" s="263"/>
      <c r="AHD669" s="263"/>
      <c r="AHE669" s="263"/>
      <c r="AHF669" s="263"/>
      <c r="AHG669" s="263"/>
      <c r="AHH669" s="263"/>
      <c r="AHI669" s="263"/>
      <c r="AHJ669" s="263"/>
      <c r="AHK669" s="263"/>
      <c r="AHL669" s="263"/>
      <c r="AHM669" s="263"/>
      <c r="AHN669" s="263"/>
      <c r="AHO669" s="263"/>
      <c r="AHP669" s="263"/>
      <c r="AHQ669" s="263"/>
      <c r="AHR669" s="263"/>
      <c r="AHS669" s="263"/>
      <c r="AHT669" s="263"/>
      <c r="AHU669" s="263"/>
      <c r="AHV669" s="263"/>
      <c r="AHW669" s="263"/>
      <c r="AHX669" s="263"/>
      <c r="AHY669" s="263"/>
      <c r="AHZ669" s="263"/>
      <c r="AIA669" s="263"/>
      <c r="AIB669" s="263"/>
      <c r="AIC669" s="263"/>
      <c r="AID669" s="263"/>
      <c r="AIE669" s="263"/>
      <c r="AIF669" s="263"/>
      <c r="AIG669" s="263"/>
      <c r="AIH669" s="263"/>
      <c r="AII669" s="263"/>
      <c r="AIJ669" s="263"/>
      <c r="AIK669" s="263"/>
      <c r="AIL669" s="263"/>
      <c r="AIM669" s="263"/>
      <c r="AIN669" s="263"/>
      <c r="AIO669" s="263"/>
      <c r="AIP669" s="263"/>
      <c r="AIQ669" s="263"/>
      <c r="AIR669" s="263"/>
      <c r="AIS669" s="263"/>
      <c r="AIT669" s="263"/>
      <c r="AIU669" s="263"/>
      <c r="AIV669" s="263"/>
      <c r="AIW669" s="263"/>
      <c r="AIX669" s="263"/>
      <c r="AIY669" s="263"/>
      <c r="AIZ669" s="263"/>
      <c r="AJA669" s="263"/>
      <c r="AJB669" s="263"/>
      <c r="AJC669" s="263"/>
      <c r="AJD669" s="263"/>
      <c r="AJE669" s="263"/>
      <c r="AJF669" s="263"/>
      <c r="AJG669" s="263"/>
      <c r="AJH669" s="263"/>
      <c r="AJI669" s="263"/>
      <c r="AJJ669" s="263"/>
      <c r="AJK669" s="263"/>
      <c r="AJL669" s="263"/>
      <c r="AJM669" s="263"/>
      <c r="AJN669" s="263"/>
      <c r="AJO669" s="263"/>
      <c r="AJP669" s="263"/>
      <c r="AJQ669" s="263"/>
      <c r="AJR669" s="263"/>
      <c r="AJS669" s="263"/>
      <c r="AJT669" s="263"/>
      <c r="AJU669" s="263"/>
      <c r="AJV669" s="263"/>
      <c r="AJW669" s="263"/>
      <c r="AJX669" s="263"/>
      <c r="AJY669" s="263"/>
      <c r="AJZ669" s="263"/>
      <c r="AKA669" s="263"/>
      <c r="AKB669" s="263"/>
      <c r="AKC669" s="263"/>
      <c r="AKD669" s="263"/>
      <c r="AKE669" s="263"/>
      <c r="AKF669" s="263"/>
      <c r="AKG669" s="263"/>
      <c r="AKH669" s="263"/>
      <c r="AKI669" s="263"/>
      <c r="AKJ669" s="263"/>
      <c r="AKK669" s="263"/>
      <c r="AKL669" s="263"/>
      <c r="AKM669" s="263"/>
      <c r="AKN669" s="263"/>
      <c r="AKO669" s="263"/>
      <c r="AKP669" s="263"/>
      <c r="AKQ669" s="263"/>
      <c r="AKR669" s="263"/>
      <c r="AKS669" s="263"/>
      <c r="AKT669" s="263"/>
      <c r="AKU669" s="263"/>
      <c r="AKV669" s="263"/>
      <c r="AKW669" s="263"/>
      <c r="AKX669" s="263"/>
      <c r="AKY669" s="263"/>
      <c r="AKZ669" s="263"/>
      <c r="ALA669" s="263"/>
      <c r="ALB669" s="263"/>
      <c r="ALC669" s="263"/>
      <c r="ALD669" s="263"/>
      <c r="ALE669" s="263"/>
      <c r="ALF669" s="263"/>
      <c r="ALG669" s="263"/>
      <c r="ALH669" s="263"/>
      <c r="ALI669" s="263"/>
      <c r="ALJ669" s="263"/>
      <c r="ALK669" s="263"/>
      <c r="ALL669" s="263"/>
      <c r="ALM669" s="263"/>
      <c r="ALN669" s="263"/>
      <c r="ALO669" s="263"/>
      <c r="ALP669" s="263"/>
      <c r="ALQ669" s="263"/>
      <c r="ALR669" s="263"/>
      <c r="ALS669" s="263"/>
      <c r="ALT669" s="263"/>
      <c r="ALU669" s="263"/>
      <c r="ALV669" s="263"/>
      <c r="ALW669" s="263"/>
      <c r="ALX669" s="263"/>
      <c r="ALY669" s="263"/>
      <c r="ALZ669" s="263"/>
      <c r="AMA669" s="263"/>
      <c r="AMB669" s="263"/>
      <c r="AMC669" s="263"/>
      <c r="AMD669" s="263"/>
      <c r="AME669" s="263"/>
      <c r="AMF669" s="263"/>
      <c r="AMG669" s="263"/>
      <c r="AMH669" s="263"/>
      <c r="AMI669" s="263"/>
      <c r="AMJ669" s="263"/>
      <c r="AMK669" s="263"/>
      <c r="AML669" s="263"/>
      <c r="AMM669" s="263"/>
      <c r="AMN669" s="263"/>
      <c r="AMO669" s="263"/>
      <c r="AMP669" s="263"/>
      <c r="AMQ669" s="263"/>
      <c r="AMR669" s="263"/>
      <c r="AMS669" s="263"/>
      <c r="AMT669" s="263"/>
      <c r="AMU669" s="263"/>
      <c r="AMV669" s="263"/>
      <c r="AMW669" s="263"/>
      <c r="AMX669" s="263"/>
      <c r="AMY669" s="263"/>
      <c r="AMZ669" s="263"/>
      <c r="ANA669" s="263"/>
      <c r="ANB669" s="263"/>
      <c r="ANC669" s="263"/>
      <c r="AND669" s="263"/>
      <c r="ANE669" s="263"/>
      <c r="ANF669" s="263"/>
      <c r="ANG669" s="263"/>
      <c r="ANH669" s="263"/>
      <c r="ANI669" s="263"/>
      <c r="ANJ669" s="263"/>
      <c r="ANK669" s="263"/>
      <c r="ANL669" s="263"/>
      <c r="ANM669" s="263"/>
      <c r="ANN669" s="263"/>
      <c r="ANO669" s="263"/>
      <c r="ANP669" s="263"/>
      <c r="ANQ669" s="263"/>
      <c r="ANR669" s="263"/>
      <c r="ANS669" s="263"/>
      <c r="ANT669" s="263"/>
      <c r="ANU669" s="263"/>
      <c r="ANV669" s="263"/>
      <c r="ANW669" s="263"/>
      <c r="ANX669" s="263"/>
      <c r="ANY669" s="263"/>
      <c r="ANZ669" s="263"/>
      <c r="AOA669" s="263"/>
      <c r="AOB669" s="263"/>
      <c r="AOC669" s="263"/>
      <c r="AOD669" s="263"/>
      <c r="AOE669" s="263"/>
      <c r="AOF669" s="263"/>
      <c r="AOG669" s="263"/>
      <c r="AOH669" s="263"/>
      <c r="AOI669" s="263"/>
      <c r="AOJ669" s="263"/>
      <c r="AOK669" s="263"/>
      <c r="AOL669" s="263"/>
      <c r="AOM669" s="263"/>
      <c r="AON669" s="263"/>
      <c r="AOO669" s="263"/>
      <c r="AOP669" s="263"/>
      <c r="AOQ669" s="263"/>
      <c r="AOR669" s="263"/>
      <c r="AOS669" s="263"/>
      <c r="AOT669" s="263"/>
      <c r="AOU669" s="263"/>
    </row>
    <row r="670" spans="1:1087" s="264" customFormat="1">
      <c r="A670" s="332"/>
      <c r="B670" s="328"/>
      <c r="C670" s="292"/>
      <c r="D670" s="292"/>
      <c r="E670" s="292"/>
      <c r="F670" s="333"/>
      <c r="G670" s="334"/>
      <c r="H670" s="334"/>
      <c r="I670" s="335"/>
      <c r="J670" s="292"/>
      <c r="K670" s="336"/>
      <c r="L670" s="292"/>
      <c r="N670" s="263"/>
      <c r="O670" s="263"/>
      <c r="P670" s="263"/>
      <c r="Q670" s="263"/>
      <c r="R670" s="263"/>
      <c r="S670" s="263"/>
      <c r="T670" s="263"/>
      <c r="U670" s="263"/>
      <c r="V670" s="263"/>
      <c r="W670" s="263"/>
      <c r="X670" s="263"/>
      <c r="Y670" s="263"/>
      <c r="Z670" s="263"/>
      <c r="AA670" s="263"/>
      <c r="AB670" s="263"/>
      <c r="AC670" s="263"/>
      <c r="AD670" s="263"/>
      <c r="AE670" s="263"/>
      <c r="AF670" s="263"/>
      <c r="AG670" s="263"/>
      <c r="AH670" s="263"/>
      <c r="AI670" s="263"/>
      <c r="AJ670" s="263"/>
      <c r="AK670" s="263"/>
      <c r="AL670" s="263"/>
      <c r="AM670" s="263"/>
      <c r="AN670" s="263"/>
      <c r="AO670" s="263"/>
      <c r="AP670" s="263"/>
      <c r="AQ670" s="263"/>
      <c r="AR670" s="263"/>
      <c r="AS670" s="263"/>
      <c r="AT670" s="263"/>
      <c r="AU670" s="263"/>
      <c r="AV670" s="263"/>
      <c r="AW670" s="263"/>
      <c r="AX670" s="263"/>
      <c r="AY670" s="263"/>
      <c r="AZ670" s="263"/>
      <c r="BA670" s="263"/>
      <c r="BB670" s="263"/>
      <c r="BC670" s="263"/>
      <c r="BD670" s="263"/>
      <c r="BE670" s="263"/>
      <c r="BF670" s="263"/>
      <c r="BG670" s="263"/>
      <c r="BH670" s="263"/>
      <c r="BI670" s="263"/>
      <c r="BJ670" s="263"/>
      <c r="BK670" s="263"/>
      <c r="BL670" s="263"/>
      <c r="BM670" s="263"/>
      <c r="BN670" s="263"/>
      <c r="BO670" s="263"/>
      <c r="BP670" s="263"/>
      <c r="BQ670" s="263"/>
      <c r="BR670" s="263"/>
      <c r="BS670" s="263"/>
      <c r="BT670" s="263"/>
      <c r="BU670" s="263"/>
      <c r="BV670" s="263"/>
      <c r="BW670" s="263"/>
      <c r="BX670" s="263"/>
      <c r="BY670" s="263"/>
      <c r="BZ670" s="263"/>
      <c r="CA670" s="263"/>
      <c r="CB670" s="263"/>
      <c r="CC670" s="263"/>
      <c r="CD670" s="263"/>
      <c r="CE670" s="263"/>
      <c r="CF670" s="263"/>
      <c r="CG670" s="263"/>
      <c r="CH670" s="263"/>
      <c r="CI670" s="263"/>
      <c r="CJ670" s="263"/>
      <c r="CK670" s="263"/>
      <c r="CL670" s="263"/>
      <c r="CM670" s="263"/>
      <c r="CN670" s="263"/>
      <c r="CO670" s="263"/>
      <c r="CP670" s="263"/>
      <c r="CQ670" s="263"/>
      <c r="CR670" s="263"/>
      <c r="CS670" s="263"/>
      <c r="CT670" s="263"/>
      <c r="CU670" s="263"/>
      <c r="CV670" s="263"/>
      <c r="CW670" s="263"/>
      <c r="CX670" s="263"/>
      <c r="CY670" s="263"/>
      <c r="CZ670" s="263"/>
      <c r="DA670" s="263"/>
      <c r="DB670" s="263"/>
      <c r="DC670" s="263"/>
      <c r="DD670" s="263"/>
      <c r="DE670" s="263"/>
      <c r="DF670" s="263"/>
      <c r="DG670" s="263"/>
      <c r="DH670" s="263"/>
      <c r="DI670" s="263"/>
      <c r="DJ670" s="263"/>
      <c r="DK670" s="263"/>
      <c r="DL670" s="263"/>
      <c r="DM670" s="263"/>
      <c r="DN670" s="263"/>
      <c r="DO670" s="263"/>
      <c r="DP670" s="263"/>
      <c r="DQ670" s="263"/>
      <c r="DR670" s="263"/>
      <c r="DS670" s="263"/>
      <c r="DT670" s="263"/>
      <c r="DU670" s="263"/>
      <c r="DV670" s="263"/>
      <c r="DW670" s="263"/>
      <c r="DX670" s="263"/>
      <c r="DY670" s="263"/>
      <c r="DZ670" s="263"/>
      <c r="EA670" s="263"/>
      <c r="EB670" s="263"/>
      <c r="EC670" s="263"/>
      <c r="ED670" s="263"/>
      <c r="EE670" s="263"/>
      <c r="EF670" s="263"/>
      <c r="EG670" s="263"/>
      <c r="EH670" s="263"/>
      <c r="EI670" s="263"/>
      <c r="EJ670" s="263"/>
      <c r="EK670" s="263"/>
      <c r="EL670" s="263"/>
      <c r="EM670" s="263"/>
      <c r="EN670" s="263"/>
      <c r="EO670" s="263"/>
      <c r="EP670" s="263"/>
      <c r="EQ670" s="263"/>
      <c r="ER670" s="263"/>
      <c r="ES670" s="263"/>
      <c r="ET670" s="263"/>
      <c r="EU670" s="263"/>
      <c r="EV670" s="263"/>
      <c r="EW670" s="263"/>
      <c r="EX670" s="263"/>
      <c r="EY670" s="263"/>
      <c r="EZ670" s="263"/>
      <c r="FA670" s="263"/>
      <c r="FB670" s="263"/>
      <c r="FC670" s="263"/>
      <c r="FD670" s="263"/>
      <c r="FE670" s="263"/>
      <c r="FF670" s="263"/>
      <c r="FG670" s="263"/>
      <c r="FH670" s="263"/>
      <c r="FI670" s="263"/>
      <c r="FJ670" s="263"/>
      <c r="FK670" s="263"/>
      <c r="FL670" s="263"/>
      <c r="FM670" s="263"/>
      <c r="FN670" s="263"/>
      <c r="FO670" s="263"/>
      <c r="FP670" s="263"/>
      <c r="FQ670" s="263"/>
      <c r="FR670" s="263"/>
      <c r="FS670" s="263"/>
      <c r="FT670" s="263"/>
      <c r="FU670" s="263"/>
      <c r="FV670" s="263"/>
      <c r="FW670" s="263"/>
      <c r="FX670" s="263"/>
      <c r="FY670" s="263"/>
      <c r="FZ670" s="263"/>
      <c r="GA670" s="263"/>
      <c r="GB670" s="263"/>
      <c r="GC670" s="263"/>
      <c r="GD670" s="263"/>
      <c r="GE670" s="263"/>
      <c r="GF670" s="263"/>
      <c r="GG670" s="263"/>
      <c r="GH670" s="263"/>
      <c r="GI670" s="263"/>
      <c r="GJ670" s="263"/>
      <c r="GK670" s="263"/>
      <c r="GL670" s="263"/>
      <c r="GM670" s="263"/>
      <c r="GN670" s="263"/>
      <c r="GO670" s="263"/>
      <c r="GP670" s="263"/>
      <c r="GQ670" s="263"/>
      <c r="GR670" s="263"/>
      <c r="GS670" s="263"/>
      <c r="GT670" s="263"/>
      <c r="GU670" s="263"/>
      <c r="GV670" s="263"/>
      <c r="GW670" s="263"/>
      <c r="GX670" s="263"/>
      <c r="GY670" s="263"/>
      <c r="GZ670" s="263"/>
      <c r="HA670" s="263"/>
      <c r="HB670" s="263"/>
      <c r="HC670" s="263"/>
      <c r="HD670" s="263"/>
      <c r="HE670" s="263"/>
      <c r="HF670" s="263"/>
      <c r="HG670" s="263"/>
      <c r="HH670" s="263"/>
      <c r="HI670" s="263"/>
      <c r="HJ670" s="263"/>
      <c r="HK670" s="263"/>
      <c r="HL670" s="263"/>
      <c r="HM670" s="263"/>
      <c r="HN670" s="263"/>
      <c r="HO670" s="263"/>
      <c r="HP670" s="263"/>
      <c r="HQ670" s="263"/>
      <c r="HR670" s="263"/>
      <c r="HS670" s="263"/>
      <c r="HT670" s="263"/>
      <c r="HU670" s="263"/>
      <c r="HV670" s="263"/>
      <c r="HW670" s="263"/>
      <c r="HX670" s="263"/>
      <c r="HY670" s="263"/>
      <c r="HZ670" s="263"/>
      <c r="IA670" s="263"/>
      <c r="IB670" s="263"/>
      <c r="IC670" s="263"/>
      <c r="ID670" s="263"/>
      <c r="IE670" s="263"/>
      <c r="IF670" s="263"/>
      <c r="IG670" s="263"/>
      <c r="IH670" s="263"/>
      <c r="II670" s="263"/>
      <c r="IJ670" s="263"/>
      <c r="IK670" s="263"/>
      <c r="IL670" s="263"/>
      <c r="IM670" s="263"/>
      <c r="IN670" s="263"/>
      <c r="IO670" s="263"/>
      <c r="IP670" s="263"/>
      <c r="IQ670" s="263"/>
      <c r="IR670" s="263"/>
      <c r="IS670" s="263"/>
      <c r="IT670" s="263"/>
      <c r="IU670" s="263"/>
      <c r="IV670" s="263"/>
      <c r="IW670" s="263"/>
      <c r="IX670" s="263"/>
      <c r="IY670" s="263"/>
      <c r="IZ670" s="263"/>
      <c r="JA670" s="263"/>
      <c r="JB670" s="263"/>
      <c r="JC670" s="263"/>
      <c r="JD670" s="263"/>
      <c r="JE670" s="263"/>
      <c r="JF670" s="263"/>
      <c r="JG670" s="263"/>
      <c r="JH670" s="263"/>
      <c r="JI670" s="263"/>
      <c r="JJ670" s="263"/>
      <c r="JK670" s="263"/>
      <c r="JL670" s="263"/>
      <c r="JM670" s="263"/>
      <c r="JN670" s="263"/>
      <c r="JO670" s="263"/>
      <c r="JP670" s="263"/>
      <c r="JQ670" s="263"/>
      <c r="JR670" s="263"/>
      <c r="JS670" s="263"/>
      <c r="JT670" s="263"/>
      <c r="JU670" s="263"/>
      <c r="JV670" s="263"/>
      <c r="JW670" s="263"/>
      <c r="JX670" s="263"/>
      <c r="JY670" s="263"/>
      <c r="JZ670" s="263"/>
      <c r="KA670" s="263"/>
      <c r="KB670" s="263"/>
      <c r="KC670" s="263"/>
      <c r="KD670" s="263"/>
      <c r="KE670" s="263"/>
      <c r="KF670" s="263"/>
      <c r="KG670" s="263"/>
      <c r="KH670" s="263"/>
      <c r="KI670" s="263"/>
      <c r="KJ670" s="263"/>
      <c r="KK670" s="263"/>
      <c r="KL670" s="263"/>
      <c r="KM670" s="263"/>
      <c r="KN670" s="263"/>
      <c r="KO670" s="263"/>
      <c r="KP670" s="263"/>
      <c r="KQ670" s="263"/>
      <c r="KR670" s="263"/>
      <c r="KS670" s="263"/>
      <c r="KT670" s="263"/>
      <c r="KU670" s="263"/>
      <c r="KV670" s="263"/>
      <c r="KW670" s="263"/>
      <c r="KX670" s="263"/>
      <c r="KY670" s="263"/>
      <c r="KZ670" s="263"/>
      <c r="LA670" s="263"/>
      <c r="LB670" s="263"/>
      <c r="LC670" s="263"/>
      <c r="LD670" s="263"/>
      <c r="LE670" s="263"/>
      <c r="LF670" s="263"/>
      <c r="LG670" s="263"/>
      <c r="LH670" s="263"/>
      <c r="LI670" s="263"/>
      <c r="LJ670" s="263"/>
      <c r="LK670" s="263"/>
      <c r="LL670" s="263"/>
      <c r="LM670" s="263"/>
      <c r="LN670" s="263"/>
      <c r="LO670" s="263"/>
      <c r="LP670" s="263"/>
      <c r="LQ670" s="263"/>
      <c r="LR670" s="263"/>
      <c r="LS670" s="263"/>
      <c r="LT670" s="263"/>
      <c r="LU670" s="263"/>
      <c r="LV670" s="263"/>
      <c r="LW670" s="263"/>
      <c r="LX670" s="263"/>
      <c r="LY670" s="263"/>
      <c r="LZ670" s="263"/>
      <c r="MA670" s="263"/>
      <c r="MB670" s="263"/>
      <c r="MC670" s="263"/>
      <c r="MD670" s="263"/>
      <c r="ME670" s="263"/>
      <c r="MF670" s="263"/>
      <c r="MG670" s="263"/>
      <c r="MH670" s="263"/>
      <c r="MI670" s="263"/>
      <c r="MJ670" s="263"/>
      <c r="MK670" s="263"/>
      <c r="ML670" s="263"/>
      <c r="MM670" s="263"/>
      <c r="MN670" s="263"/>
      <c r="MO670" s="263"/>
      <c r="MP670" s="263"/>
      <c r="MQ670" s="263"/>
      <c r="MR670" s="263"/>
      <c r="MS670" s="263"/>
      <c r="MT670" s="263"/>
      <c r="MU670" s="263"/>
      <c r="MV670" s="263"/>
      <c r="MW670" s="263"/>
      <c r="MX670" s="263"/>
      <c r="MY670" s="263"/>
      <c r="MZ670" s="263"/>
      <c r="NA670" s="263"/>
      <c r="NB670" s="263"/>
      <c r="NC670" s="263"/>
      <c r="ND670" s="263"/>
      <c r="NE670" s="263"/>
      <c r="NF670" s="263"/>
      <c r="NG670" s="263"/>
      <c r="NH670" s="263"/>
      <c r="NI670" s="263"/>
      <c r="NJ670" s="263"/>
      <c r="NK670" s="263"/>
      <c r="NL670" s="263"/>
      <c r="NM670" s="263"/>
      <c r="NN670" s="263"/>
      <c r="NO670" s="263"/>
      <c r="NP670" s="263"/>
      <c r="NQ670" s="263"/>
      <c r="NR670" s="263"/>
      <c r="NS670" s="263"/>
      <c r="NT670" s="263"/>
      <c r="NU670" s="263"/>
      <c r="NV670" s="263"/>
      <c r="NW670" s="263"/>
      <c r="NX670" s="263"/>
      <c r="NY670" s="263"/>
      <c r="NZ670" s="263"/>
      <c r="OA670" s="263"/>
      <c r="OB670" s="263"/>
      <c r="OC670" s="263"/>
      <c r="OD670" s="263"/>
      <c r="OE670" s="263"/>
      <c r="OF670" s="263"/>
      <c r="OG670" s="263"/>
      <c r="OH670" s="263"/>
      <c r="OI670" s="263"/>
      <c r="OJ670" s="263"/>
      <c r="OK670" s="263"/>
      <c r="OL670" s="263"/>
      <c r="OM670" s="263"/>
      <c r="ON670" s="263"/>
      <c r="OO670" s="263"/>
      <c r="OP670" s="263"/>
      <c r="OQ670" s="263"/>
      <c r="OR670" s="263"/>
      <c r="OS670" s="263"/>
      <c r="OT670" s="263"/>
      <c r="OU670" s="263"/>
      <c r="OV670" s="263"/>
      <c r="OW670" s="263"/>
      <c r="OX670" s="263"/>
      <c r="OY670" s="263"/>
      <c r="OZ670" s="263"/>
      <c r="PA670" s="263"/>
      <c r="PB670" s="263"/>
      <c r="PC670" s="263"/>
      <c r="PD670" s="263"/>
      <c r="PE670" s="263"/>
      <c r="PF670" s="263"/>
      <c r="PG670" s="263"/>
      <c r="PH670" s="263"/>
      <c r="PI670" s="263"/>
      <c r="PJ670" s="263"/>
      <c r="PK670" s="263"/>
      <c r="PL670" s="263"/>
      <c r="PM670" s="263"/>
      <c r="PN670" s="263"/>
      <c r="PO670" s="263"/>
      <c r="PP670" s="263"/>
      <c r="PQ670" s="263"/>
      <c r="PR670" s="263"/>
      <c r="PS670" s="263"/>
      <c r="PT670" s="263"/>
      <c r="PU670" s="263"/>
      <c r="PV670" s="263"/>
      <c r="PW670" s="263"/>
      <c r="PX670" s="263"/>
      <c r="PY670" s="263"/>
      <c r="PZ670" s="263"/>
      <c r="QA670" s="263"/>
      <c r="QB670" s="263"/>
      <c r="QC670" s="263"/>
      <c r="QD670" s="263"/>
      <c r="QE670" s="263"/>
      <c r="QF670" s="263"/>
      <c r="QG670" s="263"/>
      <c r="QH670" s="263"/>
      <c r="QI670" s="263"/>
      <c r="QJ670" s="263"/>
      <c r="QK670" s="263"/>
      <c r="QL670" s="263"/>
      <c r="QM670" s="263"/>
      <c r="QN670" s="263"/>
      <c r="QO670" s="263"/>
      <c r="QP670" s="263"/>
      <c r="QQ670" s="263"/>
      <c r="QR670" s="263"/>
      <c r="QS670" s="263"/>
      <c r="QT670" s="263"/>
      <c r="QU670" s="263"/>
      <c r="QV670" s="263"/>
      <c r="QW670" s="263"/>
      <c r="QX670" s="263"/>
      <c r="QY670" s="263"/>
      <c r="QZ670" s="263"/>
      <c r="RA670" s="263"/>
      <c r="RB670" s="263"/>
      <c r="RC670" s="263"/>
      <c r="RD670" s="263"/>
      <c r="RE670" s="263"/>
      <c r="RF670" s="263"/>
      <c r="RG670" s="263"/>
      <c r="RH670" s="263"/>
      <c r="RI670" s="263"/>
      <c r="RJ670" s="263"/>
      <c r="RK670" s="263"/>
      <c r="RL670" s="263"/>
      <c r="RM670" s="263"/>
      <c r="RN670" s="263"/>
      <c r="RO670" s="263"/>
      <c r="RP670" s="263"/>
      <c r="RQ670" s="263"/>
      <c r="RR670" s="263"/>
      <c r="RS670" s="263"/>
      <c r="RT670" s="263"/>
      <c r="RU670" s="263"/>
      <c r="RV670" s="263"/>
      <c r="RW670" s="263"/>
      <c r="RX670" s="263"/>
      <c r="RY670" s="263"/>
      <c r="RZ670" s="263"/>
      <c r="SA670" s="263"/>
      <c r="SB670" s="263"/>
      <c r="SC670" s="263"/>
      <c r="SD670" s="263"/>
      <c r="SE670" s="263"/>
      <c r="SF670" s="263"/>
      <c r="SG670" s="263"/>
      <c r="SH670" s="263"/>
      <c r="SI670" s="263"/>
      <c r="SJ670" s="263"/>
      <c r="SK670" s="263"/>
      <c r="SL670" s="263"/>
      <c r="SM670" s="263"/>
      <c r="SN670" s="263"/>
      <c r="SO670" s="263"/>
      <c r="SP670" s="263"/>
      <c r="SQ670" s="263"/>
      <c r="SR670" s="263"/>
      <c r="SS670" s="263"/>
      <c r="ST670" s="263"/>
      <c r="SU670" s="263"/>
      <c r="SV670" s="263"/>
      <c r="SW670" s="263"/>
      <c r="SX670" s="263"/>
      <c r="SY670" s="263"/>
      <c r="SZ670" s="263"/>
      <c r="TA670" s="263"/>
      <c r="TB670" s="263"/>
      <c r="TC670" s="263"/>
      <c r="TD670" s="263"/>
      <c r="TE670" s="263"/>
      <c r="TF670" s="263"/>
      <c r="TG670" s="263"/>
      <c r="TH670" s="263"/>
      <c r="TI670" s="263"/>
      <c r="TJ670" s="263"/>
      <c r="TK670" s="263"/>
      <c r="TL670" s="263"/>
      <c r="TM670" s="263"/>
      <c r="TN670" s="263"/>
      <c r="TO670" s="263"/>
      <c r="TP670" s="263"/>
      <c r="TQ670" s="263"/>
      <c r="TR670" s="263"/>
      <c r="TS670" s="263"/>
      <c r="TT670" s="263"/>
      <c r="TU670" s="263"/>
      <c r="TV670" s="263"/>
      <c r="TW670" s="263"/>
      <c r="TX670" s="263"/>
      <c r="TY670" s="263"/>
      <c r="TZ670" s="263"/>
      <c r="UA670" s="263"/>
      <c r="UB670" s="263"/>
      <c r="UC670" s="263"/>
      <c r="UD670" s="263"/>
      <c r="UE670" s="263"/>
      <c r="UF670" s="263"/>
      <c r="UG670" s="263"/>
      <c r="UH670" s="263"/>
      <c r="UI670" s="263"/>
      <c r="UJ670" s="263"/>
      <c r="UK670" s="263"/>
      <c r="UL670" s="263"/>
      <c r="UM670" s="263"/>
      <c r="UN670" s="263"/>
      <c r="UO670" s="263"/>
      <c r="UP670" s="263"/>
      <c r="UQ670" s="263"/>
      <c r="UR670" s="263"/>
      <c r="US670" s="263"/>
      <c r="UT670" s="263"/>
      <c r="UU670" s="263"/>
      <c r="UV670" s="263"/>
      <c r="UW670" s="263"/>
      <c r="UX670" s="263"/>
      <c r="UY670" s="263"/>
      <c r="UZ670" s="263"/>
      <c r="VA670" s="263"/>
      <c r="VB670" s="263"/>
      <c r="VC670" s="263"/>
      <c r="VD670" s="263"/>
      <c r="VE670" s="263"/>
      <c r="VF670" s="263"/>
      <c r="VG670" s="263"/>
      <c r="VH670" s="263"/>
      <c r="VI670" s="263"/>
      <c r="VJ670" s="263"/>
      <c r="VK670" s="263"/>
      <c r="VL670" s="263"/>
      <c r="VM670" s="263"/>
      <c r="VN670" s="263"/>
      <c r="VO670" s="263"/>
      <c r="VP670" s="263"/>
      <c r="VQ670" s="263"/>
      <c r="VR670" s="263"/>
      <c r="VS670" s="263"/>
      <c r="VT670" s="263"/>
      <c r="VU670" s="263"/>
      <c r="VV670" s="263"/>
      <c r="VW670" s="263"/>
      <c r="VX670" s="263"/>
      <c r="VY670" s="263"/>
      <c r="VZ670" s="263"/>
      <c r="WA670" s="263"/>
      <c r="WB670" s="263"/>
      <c r="WC670" s="263"/>
      <c r="WD670" s="263"/>
      <c r="WE670" s="263"/>
      <c r="WF670" s="263"/>
      <c r="WG670" s="263"/>
      <c r="WH670" s="263"/>
      <c r="WI670" s="263"/>
      <c r="WJ670" s="263"/>
      <c r="WK670" s="263"/>
      <c r="WL670" s="263"/>
      <c r="WM670" s="263"/>
      <c r="WN670" s="263"/>
      <c r="WO670" s="263"/>
      <c r="WP670" s="263"/>
      <c r="WQ670" s="263"/>
      <c r="WR670" s="263"/>
      <c r="WS670" s="263"/>
      <c r="WT670" s="263"/>
      <c r="WU670" s="263"/>
      <c r="WV670" s="263"/>
      <c r="WW670" s="263"/>
      <c r="WX670" s="263"/>
      <c r="WY670" s="263"/>
      <c r="WZ670" s="263"/>
      <c r="XA670" s="263"/>
      <c r="XB670" s="263"/>
      <c r="XC670" s="263"/>
      <c r="XD670" s="263"/>
      <c r="XE670" s="263"/>
      <c r="XF670" s="263"/>
      <c r="XG670" s="263"/>
      <c r="XH670" s="263"/>
      <c r="XI670" s="263"/>
      <c r="XJ670" s="263"/>
      <c r="XK670" s="263"/>
      <c r="XL670" s="263"/>
      <c r="XM670" s="263"/>
      <c r="XN670" s="263"/>
      <c r="XO670" s="263"/>
      <c r="XP670" s="263"/>
      <c r="XQ670" s="263"/>
      <c r="XR670" s="263"/>
      <c r="XS670" s="263"/>
      <c r="XT670" s="263"/>
      <c r="XU670" s="263"/>
      <c r="XV670" s="263"/>
      <c r="XW670" s="263"/>
      <c r="XX670" s="263"/>
      <c r="XY670" s="263"/>
      <c r="XZ670" s="263"/>
      <c r="YA670" s="263"/>
      <c r="YB670" s="263"/>
      <c r="YC670" s="263"/>
      <c r="YD670" s="263"/>
      <c r="YE670" s="263"/>
      <c r="YF670" s="263"/>
      <c r="YG670" s="263"/>
      <c r="YH670" s="263"/>
      <c r="YI670" s="263"/>
      <c r="YJ670" s="263"/>
      <c r="YK670" s="263"/>
      <c r="YL670" s="263"/>
      <c r="YM670" s="263"/>
      <c r="YN670" s="263"/>
      <c r="YO670" s="263"/>
      <c r="YP670" s="263"/>
      <c r="YQ670" s="263"/>
      <c r="YR670" s="263"/>
      <c r="YS670" s="263"/>
      <c r="YT670" s="263"/>
      <c r="YU670" s="263"/>
      <c r="YV670" s="263"/>
      <c r="YW670" s="263"/>
      <c r="YX670" s="263"/>
      <c r="YY670" s="263"/>
      <c r="YZ670" s="263"/>
      <c r="ZA670" s="263"/>
      <c r="ZB670" s="263"/>
      <c r="ZC670" s="263"/>
      <c r="ZD670" s="263"/>
      <c r="ZE670" s="263"/>
      <c r="ZF670" s="263"/>
      <c r="ZG670" s="263"/>
      <c r="ZH670" s="263"/>
      <c r="ZI670" s="263"/>
      <c r="ZJ670" s="263"/>
      <c r="ZK670" s="263"/>
      <c r="ZL670" s="263"/>
      <c r="ZM670" s="263"/>
      <c r="ZN670" s="263"/>
      <c r="ZO670" s="263"/>
      <c r="ZP670" s="263"/>
      <c r="ZQ670" s="263"/>
      <c r="ZR670" s="263"/>
      <c r="ZS670" s="263"/>
      <c r="ZT670" s="263"/>
      <c r="ZU670" s="263"/>
      <c r="ZV670" s="263"/>
      <c r="ZW670" s="263"/>
      <c r="ZX670" s="263"/>
      <c r="ZY670" s="263"/>
      <c r="ZZ670" s="263"/>
      <c r="AAA670" s="263"/>
      <c r="AAB670" s="263"/>
      <c r="AAC670" s="263"/>
      <c r="AAD670" s="263"/>
      <c r="AAE670" s="263"/>
      <c r="AAF670" s="263"/>
      <c r="AAG670" s="263"/>
      <c r="AAH670" s="263"/>
      <c r="AAI670" s="263"/>
      <c r="AAJ670" s="263"/>
      <c r="AAK670" s="263"/>
      <c r="AAL670" s="263"/>
      <c r="AAM670" s="263"/>
      <c r="AAN670" s="263"/>
      <c r="AAO670" s="263"/>
      <c r="AAP670" s="263"/>
      <c r="AAQ670" s="263"/>
      <c r="AAR670" s="263"/>
      <c r="AAS670" s="263"/>
      <c r="AAT670" s="263"/>
      <c r="AAU670" s="263"/>
      <c r="AAV670" s="263"/>
      <c r="AAW670" s="263"/>
      <c r="AAX670" s="263"/>
      <c r="AAY670" s="263"/>
      <c r="AAZ670" s="263"/>
      <c r="ABA670" s="263"/>
      <c r="ABB670" s="263"/>
      <c r="ABC670" s="263"/>
      <c r="ABD670" s="263"/>
      <c r="ABE670" s="263"/>
      <c r="ABF670" s="263"/>
      <c r="ABG670" s="263"/>
      <c r="ABH670" s="263"/>
      <c r="ABI670" s="263"/>
      <c r="ABJ670" s="263"/>
      <c r="ABK670" s="263"/>
      <c r="ABL670" s="263"/>
      <c r="ABM670" s="263"/>
      <c r="ABN670" s="263"/>
      <c r="ABO670" s="263"/>
      <c r="ABP670" s="263"/>
      <c r="ABQ670" s="263"/>
      <c r="ABR670" s="263"/>
      <c r="ABS670" s="263"/>
      <c r="ABT670" s="263"/>
      <c r="ABU670" s="263"/>
      <c r="ABV670" s="263"/>
      <c r="ABW670" s="263"/>
      <c r="ABX670" s="263"/>
      <c r="ABY670" s="263"/>
      <c r="ABZ670" s="263"/>
      <c r="ACA670" s="263"/>
      <c r="ACB670" s="263"/>
      <c r="ACC670" s="263"/>
      <c r="ACD670" s="263"/>
      <c r="ACE670" s="263"/>
      <c r="ACF670" s="263"/>
      <c r="ACG670" s="263"/>
      <c r="ACH670" s="263"/>
      <c r="ACI670" s="263"/>
      <c r="ACJ670" s="263"/>
      <c r="ACK670" s="263"/>
      <c r="ACL670" s="263"/>
      <c r="ACM670" s="263"/>
      <c r="ACN670" s="263"/>
      <c r="ACO670" s="263"/>
      <c r="ACP670" s="263"/>
      <c r="ACQ670" s="263"/>
      <c r="ACR670" s="263"/>
      <c r="ACS670" s="263"/>
      <c r="ACT670" s="263"/>
      <c r="ACU670" s="263"/>
      <c r="ACV670" s="263"/>
      <c r="ACW670" s="263"/>
      <c r="ACX670" s="263"/>
      <c r="ACY670" s="263"/>
      <c r="ACZ670" s="263"/>
      <c r="ADA670" s="263"/>
      <c r="ADB670" s="263"/>
      <c r="ADC670" s="263"/>
      <c r="ADD670" s="263"/>
      <c r="ADE670" s="263"/>
      <c r="ADF670" s="263"/>
      <c r="ADG670" s="263"/>
      <c r="ADH670" s="263"/>
      <c r="ADI670" s="263"/>
      <c r="ADJ670" s="263"/>
      <c r="ADK670" s="263"/>
      <c r="ADL670" s="263"/>
      <c r="ADM670" s="263"/>
      <c r="ADN670" s="263"/>
      <c r="ADO670" s="263"/>
      <c r="ADP670" s="263"/>
      <c r="ADQ670" s="263"/>
      <c r="ADR670" s="263"/>
      <c r="ADS670" s="263"/>
      <c r="ADT670" s="263"/>
      <c r="ADU670" s="263"/>
      <c r="ADV670" s="263"/>
      <c r="ADW670" s="263"/>
      <c r="ADX670" s="263"/>
      <c r="ADY670" s="263"/>
      <c r="ADZ670" s="263"/>
      <c r="AEA670" s="263"/>
      <c r="AEB670" s="263"/>
      <c r="AEC670" s="263"/>
      <c r="AED670" s="263"/>
      <c r="AEE670" s="263"/>
      <c r="AEF670" s="263"/>
      <c r="AEG670" s="263"/>
      <c r="AEH670" s="263"/>
      <c r="AEI670" s="263"/>
      <c r="AEJ670" s="263"/>
      <c r="AEK670" s="263"/>
      <c r="AEL670" s="263"/>
      <c r="AEM670" s="263"/>
      <c r="AEN670" s="263"/>
      <c r="AEO670" s="263"/>
      <c r="AEP670" s="263"/>
      <c r="AEQ670" s="263"/>
      <c r="AER670" s="263"/>
      <c r="AES670" s="263"/>
      <c r="AET670" s="263"/>
      <c r="AEU670" s="263"/>
      <c r="AEV670" s="263"/>
      <c r="AEW670" s="263"/>
      <c r="AEX670" s="263"/>
      <c r="AEY670" s="263"/>
      <c r="AEZ670" s="263"/>
      <c r="AFA670" s="263"/>
      <c r="AFB670" s="263"/>
      <c r="AFC670" s="263"/>
      <c r="AFD670" s="263"/>
      <c r="AFE670" s="263"/>
      <c r="AFF670" s="263"/>
      <c r="AFG670" s="263"/>
      <c r="AFH670" s="263"/>
      <c r="AFI670" s="263"/>
      <c r="AFJ670" s="263"/>
      <c r="AFK670" s="263"/>
      <c r="AFL670" s="263"/>
      <c r="AFM670" s="263"/>
      <c r="AFN670" s="263"/>
      <c r="AFO670" s="263"/>
      <c r="AFP670" s="263"/>
      <c r="AFQ670" s="263"/>
      <c r="AFR670" s="263"/>
      <c r="AFS670" s="263"/>
      <c r="AFT670" s="263"/>
      <c r="AFU670" s="263"/>
      <c r="AFV670" s="263"/>
      <c r="AFW670" s="263"/>
      <c r="AFX670" s="263"/>
      <c r="AFY670" s="263"/>
      <c r="AFZ670" s="263"/>
      <c r="AGA670" s="263"/>
      <c r="AGB670" s="263"/>
      <c r="AGC670" s="263"/>
      <c r="AGD670" s="263"/>
      <c r="AGE670" s="263"/>
      <c r="AGF670" s="263"/>
      <c r="AGG670" s="263"/>
      <c r="AGH670" s="263"/>
      <c r="AGI670" s="263"/>
      <c r="AGJ670" s="263"/>
      <c r="AGK670" s="263"/>
      <c r="AGL670" s="263"/>
      <c r="AGM670" s="263"/>
      <c r="AGN670" s="263"/>
      <c r="AGO670" s="263"/>
      <c r="AGP670" s="263"/>
      <c r="AGQ670" s="263"/>
      <c r="AGR670" s="263"/>
      <c r="AGS670" s="263"/>
      <c r="AGT670" s="263"/>
      <c r="AGU670" s="263"/>
      <c r="AGV670" s="263"/>
      <c r="AGW670" s="263"/>
      <c r="AGX670" s="263"/>
      <c r="AGY670" s="263"/>
      <c r="AGZ670" s="263"/>
      <c r="AHA670" s="263"/>
      <c r="AHB670" s="263"/>
      <c r="AHC670" s="263"/>
      <c r="AHD670" s="263"/>
      <c r="AHE670" s="263"/>
      <c r="AHF670" s="263"/>
      <c r="AHG670" s="263"/>
      <c r="AHH670" s="263"/>
      <c r="AHI670" s="263"/>
      <c r="AHJ670" s="263"/>
      <c r="AHK670" s="263"/>
      <c r="AHL670" s="263"/>
      <c r="AHM670" s="263"/>
      <c r="AHN670" s="263"/>
      <c r="AHO670" s="263"/>
      <c r="AHP670" s="263"/>
      <c r="AHQ670" s="263"/>
      <c r="AHR670" s="263"/>
      <c r="AHS670" s="263"/>
      <c r="AHT670" s="263"/>
      <c r="AHU670" s="263"/>
      <c r="AHV670" s="263"/>
      <c r="AHW670" s="263"/>
      <c r="AHX670" s="263"/>
      <c r="AHY670" s="263"/>
      <c r="AHZ670" s="263"/>
      <c r="AIA670" s="263"/>
      <c r="AIB670" s="263"/>
      <c r="AIC670" s="263"/>
      <c r="AID670" s="263"/>
      <c r="AIE670" s="263"/>
      <c r="AIF670" s="263"/>
      <c r="AIG670" s="263"/>
      <c r="AIH670" s="263"/>
      <c r="AII670" s="263"/>
      <c r="AIJ670" s="263"/>
      <c r="AIK670" s="263"/>
      <c r="AIL670" s="263"/>
      <c r="AIM670" s="263"/>
      <c r="AIN670" s="263"/>
      <c r="AIO670" s="263"/>
      <c r="AIP670" s="263"/>
      <c r="AIQ670" s="263"/>
      <c r="AIR670" s="263"/>
      <c r="AIS670" s="263"/>
      <c r="AIT670" s="263"/>
      <c r="AIU670" s="263"/>
      <c r="AIV670" s="263"/>
      <c r="AIW670" s="263"/>
      <c r="AIX670" s="263"/>
      <c r="AIY670" s="263"/>
      <c r="AIZ670" s="263"/>
      <c r="AJA670" s="263"/>
      <c r="AJB670" s="263"/>
      <c r="AJC670" s="263"/>
      <c r="AJD670" s="263"/>
      <c r="AJE670" s="263"/>
      <c r="AJF670" s="263"/>
      <c r="AJG670" s="263"/>
      <c r="AJH670" s="263"/>
      <c r="AJI670" s="263"/>
      <c r="AJJ670" s="263"/>
      <c r="AJK670" s="263"/>
      <c r="AJL670" s="263"/>
      <c r="AJM670" s="263"/>
      <c r="AJN670" s="263"/>
      <c r="AJO670" s="263"/>
      <c r="AJP670" s="263"/>
      <c r="AJQ670" s="263"/>
      <c r="AJR670" s="263"/>
      <c r="AJS670" s="263"/>
      <c r="AJT670" s="263"/>
      <c r="AJU670" s="263"/>
      <c r="AJV670" s="263"/>
      <c r="AJW670" s="263"/>
      <c r="AJX670" s="263"/>
      <c r="AJY670" s="263"/>
      <c r="AJZ670" s="263"/>
      <c r="AKA670" s="263"/>
      <c r="AKB670" s="263"/>
      <c r="AKC670" s="263"/>
      <c r="AKD670" s="263"/>
      <c r="AKE670" s="263"/>
      <c r="AKF670" s="263"/>
      <c r="AKG670" s="263"/>
      <c r="AKH670" s="263"/>
      <c r="AKI670" s="263"/>
      <c r="AKJ670" s="263"/>
      <c r="AKK670" s="263"/>
      <c r="AKL670" s="263"/>
      <c r="AKM670" s="263"/>
      <c r="AKN670" s="263"/>
      <c r="AKO670" s="263"/>
      <c r="AKP670" s="263"/>
      <c r="AKQ670" s="263"/>
      <c r="AKR670" s="263"/>
      <c r="AKS670" s="263"/>
      <c r="AKT670" s="263"/>
      <c r="AKU670" s="263"/>
      <c r="AKV670" s="263"/>
      <c r="AKW670" s="263"/>
      <c r="AKX670" s="263"/>
      <c r="AKY670" s="263"/>
      <c r="AKZ670" s="263"/>
      <c r="ALA670" s="263"/>
      <c r="ALB670" s="263"/>
      <c r="ALC670" s="263"/>
      <c r="ALD670" s="263"/>
      <c r="ALE670" s="263"/>
      <c r="ALF670" s="263"/>
      <c r="ALG670" s="263"/>
      <c r="ALH670" s="263"/>
      <c r="ALI670" s="263"/>
      <c r="ALJ670" s="263"/>
      <c r="ALK670" s="263"/>
      <c r="ALL670" s="263"/>
      <c r="ALM670" s="263"/>
      <c r="ALN670" s="263"/>
      <c r="ALO670" s="263"/>
      <c r="ALP670" s="263"/>
      <c r="ALQ670" s="263"/>
      <c r="ALR670" s="263"/>
      <c r="ALS670" s="263"/>
      <c r="ALT670" s="263"/>
      <c r="ALU670" s="263"/>
      <c r="ALV670" s="263"/>
      <c r="ALW670" s="263"/>
      <c r="ALX670" s="263"/>
      <c r="ALY670" s="263"/>
      <c r="ALZ670" s="263"/>
      <c r="AMA670" s="263"/>
      <c r="AMB670" s="263"/>
      <c r="AMC670" s="263"/>
      <c r="AMD670" s="263"/>
      <c r="AME670" s="263"/>
      <c r="AMF670" s="263"/>
      <c r="AMG670" s="263"/>
      <c r="AMH670" s="263"/>
      <c r="AMI670" s="263"/>
      <c r="AMJ670" s="263"/>
      <c r="AMK670" s="263"/>
      <c r="AML670" s="263"/>
      <c r="AMM670" s="263"/>
      <c r="AMN670" s="263"/>
      <c r="AMO670" s="263"/>
      <c r="AMP670" s="263"/>
      <c r="AMQ670" s="263"/>
      <c r="AMR670" s="263"/>
      <c r="AMS670" s="263"/>
      <c r="AMT670" s="263"/>
      <c r="AMU670" s="263"/>
      <c r="AMV670" s="263"/>
      <c r="AMW670" s="263"/>
      <c r="AMX670" s="263"/>
      <c r="AMY670" s="263"/>
      <c r="AMZ670" s="263"/>
      <c r="ANA670" s="263"/>
      <c r="ANB670" s="263"/>
      <c r="ANC670" s="263"/>
      <c r="AND670" s="263"/>
      <c r="ANE670" s="263"/>
      <c r="ANF670" s="263"/>
      <c r="ANG670" s="263"/>
      <c r="ANH670" s="263"/>
      <c r="ANI670" s="263"/>
      <c r="ANJ670" s="263"/>
      <c r="ANK670" s="263"/>
      <c r="ANL670" s="263"/>
      <c r="ANM670" s="263"/>
      <c r="ANN670" s="263"/>
      <c r="ANO670" s="263"/>
      <c r="ANP670" s="263"/>
      <c r="ANQ670" s="263"/>
      <c r="ANR670" s="263"/>
      <c r="ANS670" s="263"/>
      <c r="ANT670" s="263"/>
      <c r="ANU670" s="263"/>
      <c r="ANV670" s="263"/>
      <c r="ANW670" s="263"/>
      <c r="ANX670" s="263"/>
      <c r="ANY670" s="263"/>
      <c r="ANZ670" s="263"/>
      <c r="AOA670" s="263"/>
      <c r="AOB670" s="263"/>
      <c r="AOC670" s="263"/>
      <c r="AOD670" s="263"/>
      <c r="AOE670" s="263"/>
      <c r="AOF670" s="263"/>
      <c r="AOG670" s="263"/>
      <c r="AOH670" s="263"/>
      <c r="AOI670" s="263"/>
      <c r="AOJ670" s="263"/>
      <c r="AOK670" s="263"/>
      <c r="AOL670" s="263"/>
      <c r="AOM670" s="263"/>
      <c r="AON670" s="263"/>
      <c r="AOO670" s="263"/>
      <c r="AOP670" s="263"/>
      <c r="AOQ670" s="263"/>
      <c r="AOR670" s="263"/>
      <c r="AOS670" s="263"/>
      <c r="AOT670" s="263"/>
      <c r="AOU670" s="263"/>
    </row>
    <row r="671" spans="1:1087" s="264" customFormat="1">
      <c r="A671" s="332"/>
      <c r="B671" s="328"/>
      <c r="C671" s="292"/>
      <c r="D671" s="292"/>
      <c r="E671" s="292"/>
      <c r="F671" s="333"/>
      <c r="G671" s="334"/>
      <c r="H671" s="334"/>
      <c r="I671" s="335"/>
      <c r="J671" s="292"/>
      <c r="K671" s="336"/>
      <c r="L671" s="292"/>
      <c r="N671" s="263"/>
      <c r="O671" s="263"/>
      <c r="P671" s="263"/>
      <c r="Q671" s="263"/>
      <c r="R671" s="263"/>
      <c r="S671" s="263"/>
      <c r="T671" s="263"/>
      <c r="U671" s="263"/>
      <c r="V671" s="263"/>
      <c r="W671" s="263"/>
      <c r="X671" s="263"/>
      <c r="Y671" s="263"/>
      <c r="Z671" s="263"/>
      <c r="AA671" s="263"/>
      <c r="AB671" s="263"/>
      <c r="AC671" s="263"/>
      <c r="AD671" s="263"/>
      <c r="AE671" s="263"/>
      <c r="AF671" s="263"/>
      <c r="AG671" s="263"/>
      <c r="AH671" s="263"/>
      <c r="AI671" s="263"/>
      <c r="AJ671" s="263"/>
      <c r="AK671" s="263"/>
      <c r="AL671" s="263"/>
      <c r="AM671" s="263"/>
      <c r="AN671" s="263"/>
      <c r="AO671" s="263"/>
      <c r="AP671" s="263"/>
      <c r="AQ671" s="263"/>
      <c r="AR671" s="263"/>
      <c r="AS671" s="263"/>
      <c r="AT671" s="263"/>
      <c r="AU671" s="263"/>
      <c r="AV671" s="263"/>
      <c r="AW671" s="263"/>
      <c r="AX671" s="263"/>
      <c r="AY671" s="263"/>
      <c r="AZ671" s="263"/>
      <c r="BA671" s="263"/>
      <c r="BB671" s="263"/>
      <c r="BC671" s="263"/>
      <c r="BD671" s="263"/>
      <c r="BE671" s="263"/>
      <c r="BF671" s="263"/>
      <c r="BG671" s="263"/>
      <c r="BH671" s="263"/>
      <c r="BI671" s="263"/>
      <c r="BJ671" s="263"/>
      <c r="BK671" s="263"/>
      <c r="BL671" s="263"/>
      <c r="BM671" s="263"/>
      <c r="BN671" s="263"/>
      <c r="BO671" s="263"/>
      <c r="BP671" s="263"/>
      <c r="BQ671" s="263"/>
      <c r="BR671" s="263"/>
      <c r="BS671" s="263"/>
      <c r="BT671" s="263"/>
      <c r="BU671" s="263"/>
      <c r="BV671" s="263"/>
      <c r="BW671" s="263"/>
      <c r="BX671" s="263"/>
      <c r="BY671" s="263"/>
      <c r="BZ671" s="263"/>
      <c r="CA671" s="263"/>
      <c r="CB671" s="263"/>
      <c r="CC671" s="263"/>
      <c r="CD671" s="263"/>
      <c r="CE671" s="263"/>
      <c r="CF671" s="263"/>
      <c r="CG671" s="263"/>
      <c r="CH671" s="263"/>
      <c r="CI671" s="263"/>
      <c r="CJ671" s="263"/>
      <c r="CK671" s="263"/>
      <c r="CL671" s="263"/>
      <c r="CM671" s="263"/>
      <c r="CN671" s="263"/>
      <c r="CO671" s="263"/>
      <c r="CP671" s="263"/>
      <c r="CQ671" s="263"/>
      <c r="CR671" s="263"/>
      <c r="CS671" s="263"/>
      <c r="CT671" s="263"/>
      <c r="CU671" s="263"/>
      <c r="CV671" s="263"/>
      <c r="CW671" s="263"/>
      <c r="CX671" s="263"/>
      <c r="CY671" s="263"/>
      <c r="CZ671" s="263"/>
      <c r="DA671" s="263"/>
      <c r="DB671" s="263"/>
      <c r="DC671" s="263"/>
      <c r="DD671" s="263"/>
      <c r="DE671" s="263"/>
      <c r="DF671" s="263"/>
      <c r="DG671" s="263"/>
      <c r="DH671" s="263"/>
      <c r="DI671" s="263"/>
      <c r="DJ671" s="263"/>
      <c r="DK671" s="263"/>
      <c r="DL671" s="263"/>
      <c r="DM671" s="263"/>
      <c r="DN671" s="263"/>
      <c r="DO671" s="263"/>
      <c r="DP671" s="263"/>
      <c r="DQ671" s="263"/>
      <c r="DR671" s="263"/>
      <c r="DS671" s="263"/>
      <c r="DT671" s="263"/>
      <c r="DU671" s="263"/>
      <c r="DV671" s="263"/>
      <c r="DW671" s="263"/>
      <c r="DX671" s="263"/>
      <c r="DY671" s="263"/>
      <c r="DZ671" s="263"/>
      <c r="EA671" s="263"/>
      <c r="EB671" s="263"/>
      <c r="EC671" s="263"/>
      <c r="ED671" s="263"/>
      <c r="EE671" s="263"/>
      <c r="EF671" s="263"/>
      <c r="EG671" s="263"/>
      <c r="EH671" s="263"/>
      <c r="EI671" s="263"/>
      <c r="EJ671" s="263"/>
      <c r="EK671" s="263"/>
      <c r="EL671" s="263"/>
      <c r="EM671" s="263"/>
      <c r="EN671" s="263"/>
      <c r="EO671" s="263"/>
      <c r="EP671" s="263"/>
      <c r="EQ671" s="263"/>
      <c r="ER671" s="263"/>
      <c r="ES671" s="263"/>
      <c r="ET671" s="263"/>
      <c r="EU671" s="263"/>
      <c r="EV671" s="263"/>
      <c r="EW671" s="263"/>
      <c r="EX671" s="263"/>
      <c r="EY671" s="263"/>
      <c r="EZ671" s="263"/>
      <c r="FA671" s="263"/>
      <c r="FB671" s="263"/>
      <c r="FC671" s="263"/>
      <c r="FD671" s="263"/>
      <c r="FE671" s="263"/>
      <c r="FF671" s="263"/>
      <c r="FG671" s="263"/>
      <c r="FH671" s="263"/>
      <c r="FI671" s="263"/>
      <c r="FJ671" s="263"/>
      <c r="FK671" s="263"/>
      <c r="FL671" s="263"/>
      <c r="FM671" s="263"/>
      <c r="FN671" s="263"/>
      <c r="FO671" s="263"/>
      <c r="FP671" s="263"/>
      <c r="FQ671" s="263"/>
      <c r="FR671" s="263"/>
      <c r="FS671" s="263"/>
      <c r="FT671" s="263"/>
      <c r="FU671" s="263"/>
      <c r="FV671" s="263"/>
      <c r="FW671" s="263"/>
      <c r="FX671" s="263"/>
      <c r="FY671" s="263"/>
      <c r="FZ671" s="263"/>
      <c r="GA671" s="263"/>
      <c r="GB671" s="263"/>
      <c r="GC671" s="263"/>
      <c r="GD671" s="263"/>
      <c r="GE671" s="263"/>
      <c r="GF671" s="263"/>
      <c r="GG671" s="263"/>
      <c r="GH671" s="263"/>
      <c r="GI671" s="263"/>
      <c r="GJ671" s="263"/>
      <c r="GK671" s="263"/>
      <c r="GL671" s="263"/>
      <c r="GM671" s="263"/>
      <c r="GN671" s="263"/>
      <c r="GO671" s="263"/>
      <c r="GP671" s="263"/>
      <c r="GQ671" s="263"/>
      <c r="GR671" s="263"/>
      <c r="GS671" s="263"/>
      <c r="GT671" s="263"/>
      <c r="GU671" s="263"/>
      <c r="GV671" s="263"/>
      <c r="GW671" s="263"/>
      <c r="GX671" s="263"/>
      <c r="GY671" s="263"/>
      <c r="GZ671" s="263"/>
      <c r="HA671" s="263"/>
      <c r="HB671" s="263"/>
      <c r="HC671" s="263"/>
      <c r="HD671" s="263"/>
      <c r="HE671" s="263"/>
      <c r="HF671" s="263"/>
      <c r="HG671" s="263"/>
      <c r="HH671" s="263"/>
      <c r="HI671" s="263"/>
      <c r="HJ671" s="263"/>
      <c r="HK671" s="263"/>
      <c r="HL671" s="263"/>
      <c r="HM671" s="263"/>
      <c r="HN671" s="263"/>
      <c r="HO671" s="263"/>
      <c r="HP671" s="263"/>
      <c r="HQ671" s="263"/>
      <c r="HR671" s="263"/>
      <c r="HS671" s="263"/>
      <c r="HT671" s="263"/>
      <c r="HU671" s="263"/>
      <c r="HV671" s="263"/>
      <c r="HW671" s="263"/>
      <c r="HX671" s="263"/>
      <c r="HY671" s="263"/>
      <c r="HZ671" s="263"/>
      <c r="IA671" s="263"/>
      <c r="IB671" s="263"/>
      <c r="IC671" s="263"/>
      <c r="ID671" s="263"/>
      <c r="IE671" s="263"/>
      <c r="IF671" s="263"/>
      <c r="IG671" s="263"/>
      <c r="IH671" s="263"/>
      <c r="II671" s="263"/>
      <c r="IJ671" s="263"/>
      <c r="IK671" s="263"/>
      <c r="IL671" s="263"/>
      <c r="IM671" s="263"/>
      <c r="IN671" s="263"/>
      <c r="IO671" s="263"/>
      <c r="IP671" s="263"/>
      <c r="IQ671" s="263"/>
      <c r="IR671" s="263"/>
      <c r="IS671" s="263"/>
      <c r="IT671" s="263"/>
      <c r="IU671" s="263"/>
      <c r="IV671" s="263"/>
      <c r="IW671" s="263"/>
      <c r="IX671" s="263"/>
      <c r="IY671" s="263"/>
      <c r="IZ671" s="263"/>
      <c r="JA671" s="263"/>
      <c r="JB671" s="263"/>
      <c r="JC671" s="263"/>
      <c r="JD671" s="263"/>
      <c r="JE671" s="263"/>
      <c r="JF671" s="263"/>
      <c r="JG671" s="263"/>
      <c r="JH671" s="263"/>
      <c r="JI671" s="263"/>
      <c r="JJ671" s="263"/>
      <c r="JK671" s="263"/>
      <c r="JL671" s="263"/>
      <c r="JM671" s="263"/>
      <c r="JN671" s="263"/>
      <c r="JO671" s="263"/>
      <c r="JP671" s="263"/>
      <c r="JQ671" s="263"/>
      <c r="JR671" s="263"/>
      <c r="JS671" s="263"/>
      <c r="JT671" s="263"/>
      <c r="JU671" s="263"/>
      <c r="JV671" s="263"/>
      <c r="JW671" s="263"/>
      <c r="JX671" s="263"/>
      <c r="JY671" s="263"/>
      <c r="JZ671" s="263"/>
      <c r="KA671" s="263"/>
      <c r="KB671" s="263"/>
      <c r="KC671" s="263"/>
      <c r="KD671" s="263"/>
      <c r="KE671" s="263"/>
      <c r="KF671" s="263"/>
      <c r="KG671" s="263"/>
      <c r="KH671" s="263"/>
      <c r="KI671" s="263"/>
      <c r="KJ671" s="263"/>
      <c r="KK671" s="263"/>
      <c r="KL671" s="263"/>
      <c r="KM671" s="263"/>
      <c r="KN671" s="263"/>
      <c r="KO671" s="263"/>
      <c r="KP671" s="263"/>
      <c r="KQ671" s="263"/>
      <c r="KR671" s="263"/>
      <c r="KS671" s="263"/>
      <c r="KT671" s="263"/>
      <c r="KU671" s="263"/>
      <c r="KV671" s="263"/>
      <c r="KW671" s="263"/>
      <c r="KX671" s="263"/>
      <c r="KY671" s="263"/>
      <c r="KZ671" s="263"/>
      <c r="LA671" s="263"/>
      <c r="LB671" s="263"/>
      <c r="LC671" s="263"/>
      <c r="LD671" s="263"/>
      <c r="LE671" s="263"/>
      <c r="LF671" s="263"/>
      <c r="LG671" s="263"/>
      <c r="LH671" s="263"/>
      <c r="LI671" s="263"/>
      <c r="LJ671" s="263"/>
      <c r="LK671" s="263"/>
      <c r="LL671" s="263"/>
      <c r="LM671" s="263"/>
      <c r="LN671" s="263"/>
      <c r="LO671" s="263"/>
      <c r="LP671" s="263"/>
      <c r="LQ671" s="263"/>
      <c r="LR671" s="263"/>
      <c r="LS671" s="263"/>
      <c r="LT671" s="263"/>
      <c r="LU671" s="263"/>
      <c r="LV671" s="263"/>
      <c r="LW671" s="263"/>
      <c r="LX671" s="263"/>
      <c r="LY671" s="263"/>
      <c r="LZ671" s="263"/>
      <c r="MA671" s="263"/>
      <c r="MB671" s="263"/>
      <c r="MC671" s="263"/>
      <c r="MD671" s="263"/>
      <c r="ME671" s="263"/>
      <c r="MF671" s="263"/>
      <c r="MG671" s="263"/>
      <c r="MH671" s="263"/>
      <c r="MI671" s="263"/>
      <c r="MJ671" s="263"/>
      <c r="MK671" s="263"/>
      <c r="ML671" s="263"/>
      <c r="MM671" s="263"/>
      <c r="MN671" s="263"/>
      <c r="MO671" s="263"/>
      <c r="MP671" s="263"/>
      <c r="MQ671" s="263"/>
      <c r="MR671" s="263"/>
      <c r="MS671" s="263"/>
      <c r="MT671" s="263"/>
      <c r="MU671" s="263"/>
      <c r="MV671" s="263"/>
      <c r="MW671" s="263"/>
      <c r="MX671" s="263"/>
      <c r="MY671" s="263"/>
      <c r="MZ671" s="263"/>
      <c r="NA671" s="263"/>
      <c r="NB671" s="263"/>
      <c r="NC671" s="263"/>
      <c r="ND671" s="263"/>
      <c r="NE671" s="263"/>
      <c r="NF671" s="263"/>
      <c r="NG671" s="263"/>
      <c r="NH671" s="263"/>
      <c r="NI671" s="263"/>
      <c r="NJ671" s="263"/>
      <c r="NK671" s="263"/>
      <c r="NL671" s="263"/>
      <c r="NM671" s="263"/>
      <c r="NN671" s="263"/>
      <c r="NO671" s="263"/>
      <c r="NP671" s="263"/>
      <c r="NQ671" s="263"/>
      <c r="NR671" s="263"/>
      <c r="NS671" s="263"/>
      <c r="NT671" s="263"/>
      <c r="NU671" s="263"/>
      <c r="NV671" s="263"/>
      <c r="NW671" s="263"/>
      <c r="NX671" s="263"/>
      <c r="NY671" s="263"/>
      <c r="NZ671" s="263"/>
      <c r="OA671" s="263"/>
      <c r="OB671" s="263"/>
      <c r="OC671" s="263"/>
      <c r="OD671" s="263"/>
      <c r="OE671" s="263"/>
      <c r="OF671" s="263"/>
      <c r="OG671" s="263"/>
      <c r="OH671" s="263"/>
      <c r="OI671" s="263"/>
      <c r="OJ671" s="263"/>
      <c r="OK671" s="263"/>
      <c r="OL671" s="263"/>
      <c r="OM671" s="263"/>
      <c r="ON671" s="263"/>
      <c r="OO671" s="263"/>
      <c r="OP671" s="263"/>
      <c r="OQ671" s="263"/>
      <c r="OR671" s="263"/>
      <c r="OS671" s="263"/>
      <c r="OT671" s="263"/>
      <c r="OU671" s="263"/>
      <c r="OV671" s="263"/>
      <c r="OW671" s="263"/>
      <c r="OX671" s="263"/>
      <c r="OY671" s="263"/>
      <c r="OZ671" s="263"/>
      <c r="PA671" s="263"/>
      <c r="PB671" s="263"/>
      <c r="PC671" s="263"/>
      <c r="PD671" s="263"/>
      <c r="PE671" s="263"/>
      <c r="PF671" s="263"/>
      <c r="PG671" s="263"/>
      <c r="PH671" s="263"/>
      <c r="PI671" s="263"/>
      <c r="PJ671" s="263"/>
      <c r="PK671" s="263"/>
      <c r="PL671" s="263"/>
      <c r="PM671" s="263"/>
      <c r="PN671" s="263"/>
      <c r="PO671" s="263"/>
      <c r="PP671" s="263"/>
      <c r="PQ671" s="263"/>
      <c r="PR671" s="263"/>
      <c r="PS671" s="263"/>
      <c r="PT671" s="263"/>
      <c r="PU671" s="263"/>
      <c r="PV671" s="263"/>
      <c r="PW671" s="263"/>
      <c r="PX671" s="263"/>
      <c r="PY671" s="263"/>
      <c r="PZ671" s="263"/>
      <c r="QA671" s="263"/>
      <c r="QB671" s="263"/>
      <c r="QC671" s="263"/>
      <c r="QD671" s="263"/>
      <c r="QE671" s="263"/>
      <c r="QF671" s="263"/>
      <c r="QG671" s="263"/>
      <c r="QH671" s="263"/>
      <c r="QI671" s="263"/>
      <c r="QJ671" s="263"/>
      <c r="QK671" s="263"/>
      <c r="QL671" s="263"/>
      <c r="QM671" s="263"/>
      <c r="QN671" s="263"/>
      <c r="QO671" s="263"/>
      <c r="QP671" s="263"/>
      <c r="QQ671" s="263"/>
      <c r="QR671" s="263"/>
      <c r="QS671" s="263"/>
      <c r="QT671" s="263"/>
      <c r="QU671" s="263"/>
      <c r="QV671" s="263"/>
      <c r="QW671" s="263"/>
      <c r="QX671" s="263"/>
      <c r="QY671" s="263"/>
      <c r="QZ671" s="263"/>
      <c r="RA671" s="263"/>
      <c r="RB671" s="263"/>
      <c r="RC671" s="263"/>
      <c r="RD671" s="263"/>
      <c r="RE671" s="263"/>
      <c r="RF671" s="263"/>
      <c r="RG671" s="263"/>
      <c r="RH671" s="263"/>
      <c r="RI671" s="263"/>
      <c r="RJ671" s="263"/>
      <c r="RK671" s="263"/>
      <c r="RL671" s="263"/>
      <c r="RM671" s="263"/>
      <c r="RN671" s="263"/>
      <c r="RO671" s="263"/>
      <c r="RP671" s="263"/>
      <c r="RQ671" s="263"/>
      <c r="RR671" s="263"/>
      <c r="RS671" s="263"/>
      <c r="RT671" s="263"/>
      <c r="RU671" s="263"/>
      <c r="RV671" s="263"/>
      <c r="RW671" s="263"/>
      <c r="RX671" s="263"/>
      <c r="RY671" s="263"/>
      <c r="RZ671" s="263"/>
      <c r="SA671" s="263"/>
      <c r="SB671" s="263"/>
      <c r="SC671" s="263"/>
      <c r="SD671" s="263"/>
      <c r="SE671" s="263"/>
      <c r="SF671" s="263"/>
      <c r="SG671" s="263"/>
      <c r="SH671" s="263"/>
      <c r="SI671" s="263"/>
      <c r="SJ671" s="263"/>
      <c r="SK671" s="263"/>
      <c r="SL671" s="263"/>
      <c r="SM671" s="263"/>
      <c r="SN671" s="263"/>
      <c r="SO671" s="263"/>
      <c r="SP671" s="263"/>
      <c r="SQ671" s="263"/>
      <c r="SR671" s="263"/>
      <c r="SS671" s="263"/>
      <c r="ST671" s="263"/>
      <c r="SU671" s="263"/>
      <c r="SV671" s="263"/>
      <c r="SW671" s="263"/>
      <c r="SX671" s="263"/>
      <c r="SY671" s="263"/>
      <c r="SZ671" s="263"/>
      <c r="TA671" s="263"/>
      <c r="TB671" s="263"/>
      <c r="TC671" s="263"/>
      <c r="TD671" s="263"/>
      <c r="TE671" s="263"/>
      <c r="TF671" s="263"/>
      <c r="TG671" s="263"/>
      <c r="TH671" s="263"/>
      <c r="TI671" s="263"/>
      <c r="TJ671" s="263"/>
      <c r="TK671" s="263"/>
      <c r="TL671" s="263"/>
      <c r="TM671" s="263"/>
      <c r="TN671" s="263"/>
      <c r="TO671" s="263"/>
      <c r="TP671" s="263"/>
      <c r="TQ671" s="263"/>
      <c r="TR671" s="263"/>
      <c r="TS671" s="263"/>
      <c r="TT671" s="263"/>
      <c r="TU671" s="263"/>
      <c r="TV671" s="263"/>
      <c r="TW671" s="263"/>
      <c r="TX671" s="263"/>
      <c r="TY671" s="263"/>
      <c r="TZ671" s="263"/>
      <c r="UA671" s="263"/>
      <c r="UB671" s="263"/>
      <c r="UC671" s="263"/>
      <c r="UD671" s="263"/>
      <c r="UE671" s="263"/>
      <c r="UF671" s="263"/>
      <c r="UG671" s="263"/>
      <c r="UH671" s="263"/>
      <c r="UI671" s="263"/>
      <c r="UJ671" s="263"/>
      <c r="UK671" s="263"/>
      <c r="UL671" s="263"/>
      <c r="UM671" s="263"/>
      <c r="UN671" s="263"/>
      <c r="UO671" s="263"/>
      <c r="UP671" s="263"/>
      <c r="UQ671" s="263"/>
      <c r="UR671" s="263"/>
      <c r="US671" s="263"/>
      <c r="UT671" s="263"/>
      <c r="UU671" s="263"/>
      <c r="UV671" s="263"/>
      <c r="UW671" s="263"/>
      <c r="UX671" s="263"/>
      <c r="UY671" s="263"/>
      <c r="UZ671" s="263"/>
      <c r="VA671" s="263"/>
      <c r="VB671" s="263"/>
      <c r="VC671" s="263"/>
      <c r="VD671" s="263"/>
      <c r="VE671" s="263"/>
      <c r="VF671" s="263"/>
      <c r="VG671" s="263"/>
      <c r="VH671" s="263"/>
      <c r="VI671" s="263"/>
      <c r="VJ671" s="263"/>
      <c r="VK671" s="263"/>
      <c r="VL671" s="263"/>
      <c r="VM671" s="263"/>
      <c r="VN671" s="263"/>
      <c r="VO671" s="263"/>
      <c r="VP671" s="263"/>
      <c r="VQ671" s="263"/>
      <c r="VR671" s="263"/>
      <c r="VS671" s="263"/>
      <c r="VT671" s="263"/>
      <c r="VU671" s="263"/>
      <c r="VV671" s="263"/>
      <c r="VW671" s="263"/>
      <c r="VX671" s="263"/>
      <c r="VY671" s="263"/>
      <c r="VZ671" s="263"/>
      <c r="WA671" s="263"/>
      <c r="WB671" s="263"/>
      <c r="WC671" s="263"/>
      <c r="WD671" s="263"/>
      <c r="WE671" s="263"/>
      <c r="WF671" s="263"/>
      <c r="WG671" s="263"/>
      <c r="WH671" s="263"/>
      <c r="WI671" s="263"/>
      <c r="WJ671" s="263"/>
      <c r="WK671" s="263"/>
      <c r="WL671" s="263"/>
      <c r="WM671" s="263"/>
      <c r="WN671" s="263"/>
      <c r="WO671" s="263"/>
      <c r="WP671" s="263"/>
      <c r="WQ671" s="263"/>
      <c r="WR671" s="263"/>
      <c r="WS671" s="263"/>
      <c r="WT671" s="263"/>
      <c r="WU671" s="263"/>
      <c r="WV671" s="263"/>
      <c r="WW671" s="263"/>
      <c r="WX671" s="263"/>
      <c r="WY671" s="263"/>
      <c r="WZ671" s="263"/>
      <c r="XA671" s="263"/>
      <c r="XB671" s="263"/>
      <c r="XC671" s="263"/>
      <c r="XD671" s="263"/>
      <c r="XE671" s="263"/>
      <c r="XF671" s="263"/>
      <c r="XG671" s="263"/>
      <c r="XH671" s="263"/>
      <c r="XI671" s="263"/>
      <c r="XJ671" s="263"/>
      <c r="XK671" s="263"/>
      <c r="XL671" s="263"/>
      <c r="XM671" s="263"/>
      <c r="XN671" s="263"/>
      <c r="XO671" s="263"/>
      <c r="XP671" s="263"/>
      <c r="XQ671" s="263"/>
      <c r="XR671" s="263"/>
      <c r="XS671" s="263"/>
      <c r="XT671" s="263"/>
      <c r="XU671" s="263"/>
      <c r="XV671" s="263"/>
      <c r="XW671" s="263"/>
      <c r="XX671" s="263"/>
      <c r="XY671" s="263"/>
      <c r="XZ671" s="263"/>
      <c r="YA671" s="263"/>
      <c r="YB671" s="263"/>
      <c r="YC671" s="263"/>
      <c r="YD671" s="263"/>
      <c r="YE671" s="263"/>
      <c r="YF671" s="263"/>
      <c r="YG671" s="263"/>
      <c r="YH671" s="263"/>
      <c r="YI671" s="263"/>
      <c r="YJ671" s="263"/>
      <c r="YK671" s="263"/>
      <c r="YL671" s="263"/>
      <c r="YM671" s="263"/>
      <c r="YN671" s="263"/>
      <c r="YO671" s="263"/>
      <c r="YP671" s="263"/>
      <c r="YQ671" s="263"/>
      <c r="YR671" s="263"/>
      <c r="YS671" s="263"/>
      <c r="YT671" s="263"/>
      <c r="YU671" s="263"/>
      <c r="YV671" s="263"/>
      <c r="YW671" s="263"/>
      <c r="YX671" s="263"/>
      <c r="YY671" s="263"/>
      <c r="YZ671" s="263"/>
      <c r="ZA671" s="263"/>
      <c r="ZB671" s="263"/>
      <c r="ZC671" s="263"/>
      <c r="ZD671" s="263"/>
      <c r="ZE671" s="263"/>
      <c r="ZF671" s="263"/>
      <c r="ZG671" s="263"/>
      <c r="ZH671" s="263"/>
      <c r="ZI671" s="263"/>
      <c r="ZJ671" s="263"/>
      <c r="ZK671" s="263"/>
      <c r="ZL671" s="263"/>
      <c r="ZM671" s="263"/>
      <c r="ZN671" s="263"/>
      <c r="ZO671" s="263"/>
      <c r="ZP671" s="263"/>
      <c r="ZQ671" s="263"/>
      <c r="ZR671" s="263"/>
      <c r="ZS671" s="263"/>
      <c r="ZT671" s="263"/>
      <c r="ZU671" s="263"/>
      <c r="ZV671" s="263"/>
      <c r="ZW671" s="263"/>
      <c r="ZX671" s="263"/>
      <c r="ZY671" s="263"/>
      <c r="ZZ671" s="263"/>
      <c r="AAA671" s="263"/>
      <c r="AAB671" s="263"/>
      <c r="AAC671" s="263"/>
      <c r="AAD671" s="263"/>
      <c r="AAE671" s="263"/>
      <c r="AAF671" s="263"/>
      <c r="AAG671" s="263"/>
      <c r="AAH671" s="263"/>
      <c r="AAI671" s="263"/>
      <c r="AAJ671" s="263"/>
      <c r="AAK671" s="263"/>
      <c r="AAL671" s="263"/>
      <c r="AAM671" s="263"/>
      <c r="AAN671" s="263"/>
      <c r="AAO671" s="263"/>
      <c r="AAP671" s="263"/>
      <c r="AAQ671" s="263"/>
      <c r="AAR671" s="263"/>
      <c r="AAS671" s="263"/>
      <c r="AAT671" s="263"/>
      <c r="AAU671" s="263"/>
      <c r="AAV671" s="263"/>
      <c r="AAW671" s="263"/>
      <c r="AAX671" s="263"/>
      <c r="AAY671" s="263"/>
      <c r="AAZ671" s="263"/>
      <c r="ABA671" s="263"/>
      <c r="ABB671" s="263"/>
      <c r="ABC671" s="263"/>
      <c r="ABD671" s="263"/>
      <c r="ABE671" s="263"/>
      <c r="ABF671" s="263"/>
      <c r="ABG671" s="263"/>
      <c r="ABH671" s="263"/>
      <c r="ABI671" s="263"/>
      <c r="ABJ671" s="263"/>
      <c r="ABK671" s="263"/>
      <c r="ABL671" s="263"/>
      <c r="ABM671" s="263"/>
      <c r="ABN671" s="263"/>
      <c r="ABO671" s="263"/>
      <c r="ABP671" s="263"/>
      <c r="ABQ671" s="263"/>
      <c r="ABR671" s="263"/>
      <c r="ABS671" s="263"/>
      <c r="ABT671" s="263"/>
      <c r="ABU671" s="263"/>
      <c r="ABV671" s="263"/>
      <c r="ABW671" s="263"/>
      <c r="ABX671" s="263"/>
      <c r="ABY671" s="263"/>
      <c r="ABZ671" s="263"/>
      <c r="ACA671" s="263"/>
      <c r="ACB671" s="263"/>
      <c r="ACC671" s="263"/>
      <c r="ACD671" s="263"/>
      <c r="ACE671" s="263"/>
      <c r="ACF671" s="263"/>
      <c r="ACG671" s="263"/>
      <c r="ACH671" s="263"/>
      <c r="ACI671" s="263"/>
      <c r="ACJ671" s="263"/>
      <c r="ACK671" s="263"/>
      <c r="ACL671" s="263"/>
      <c r="ACM671" s="263"/>
      <c r="ACN671" s="263"/>
      <c r="ACO671" s="263"/>
      <c r="ACP671" s="263"/>
      <c r="ACQ671" s="263"/>
      <c r="ACR671" s="263"/>
      <c r="ACS671" s="263"/>
      <c r="ACT671" s="263"/>
      <c r="ACU671" s="263"/>
      <c r="ACV671" s="263"/>
      <c r="ACW671" s="263"/>
      <c r="ACX671" s="263"/>
      <c r="ACY671" s="263"/>
      <c r="ACZ671" s="263"/>
      <c r="ADA671" s="263"/>
      <c r="ADB671" s="263"/>
      <c r="ADC671" s="263"/>
      <c r="ADD671" s="263"/>
      <c r="ADE671" s="263"/>
      <c r="ADF671" s="263"/>
      <c r="ADG671" s="263"/>
      <c r="ADH671" s="263"/>
      <c r="ADI671" s="263"/>
      <c r="ADJ671" s="263"/>
      <c r="ADK671" s="263"/>
      <c r="ADL671" s="263"/>
      <c r="ADM671" s="263"/>
      <c r="ADN671" s="263"/>
      <c r="ADO671" s="263"/>
      <c r="ADP671" s="263"/>
      <c r="ADQ671" s="263"/>
      <c r="ADR671" s="263"/>
      <c r="ADS671" s="263"/>
      <c r="ADT671" s="263"/>
      <c r="ADU671" s="263"/>
      <c r="ADV671" s="263"/>
      <c r="ADW671" s="263"/>
      <c r="ADX671" s="263"/>
      <c r="ADY671" s="263"/>
      <c r="ADZ671" s="263"/>
      <c r="AEA671" s="263"/>
      <c r="AEB671" s="263"/>
      <c r="AEC671" s="263"/>
      <c r="AED671" s="263"/>
      <c r="AEE671" s="263"/>
      <c r="AEF671" s="263"/>
      <c r="AEG671" s="263"/>
      <c r="AEH671" s="263"/>
      <c r="AEI671" s="263"/>
      <c r="AEJ671" s="263"/>
      <c r="AEK671" s="263"/>
      <c r="AEL671" s="263"/>
      <c r="AEM671" s="263"/>
      <c r="AEN671" s="263"/>
      <c r="AEO671" s="263"/>
      <c r="AEP671" s="263"/>
      <c r="AEQ671" s="263"/>
      <c r="AER671" s="263"/>
      <c r="AES671" s="263"/>
      <c r="AET671" s="263"/>
      <c r="AEU671" s="263"/>
      <c r="AEV671" s="263"/>
      <c r="AEW671" s="263"/>
      <c r="AEX671" s="263"/>
      <c r="AEY671" s="263"/>
      <c r="AEZ671" s="263"/>
      <c r="AFA671" s="263"/>
      <c r="AFB671" s="263"/>
      <c r="AFC671" s="263"/>
      <c r="AFD671" s="263"/>
      <c r="AFE671" s="263"/>
      <c r="AFF671" s="263"/>
      <c r="AFG671" s="263"/>
      <c r="AFH671" s="263"/>
      <c r="AFI671" s="263"/>
      <c r="AFJ671" s="263"/>
      <c r="AFK671" s="263"/>
      <c r="AFL671" s="263"/>
      <c r="AFM671" s="263"/>
      <c r="AFN671" s="263"/>
      <c r="AFO671" s="263"/>
      <c r="AFP671" s="263"/>
      <c r="AFQ671" s="263"/>
      <c r="AFR671" s="263"/>
      <c r="AFS671" s="263"/>
      <c r="AFT671" s="263"/>
      <c r="AFU671" s="263"/>
      <c r="AFV671" s="263"/>
      <c r="AFW671" s="263"/>
      <c r="AFX671" s="263"/>
      <c r="AFY671" s="263"/>
      <c r="AFZ671" s="263"/>
      <c r="AGA671" s="263"/>
      <c r="AGB671" s="263"/>
      <c r="AGC671" s="263"/>
      <c r="AGD671" s="263"/>
      <c r="AGE671" s="263"/>
      <c r="AGF671" s="263"/>
      <c r="AGG671" s="263"/>
      <c r="AGH671" s="263"/>
      <c r="AGI671" s="263"/>
      <c r="AGJ671" s="263"/>
      <c r="AGK671" s="263"/>
      <c r="AGL671" s="263"/>
      <c r="AGM671" s="263"/>
      <c r="AGN671" s="263"/>
      <c r="AGO671" s="263"/>
      <c r="AGP671" s="263"/>
      <c r="AGQ671" s="263"/>
      <c r="AGR671" s="263"/>
      <c r="AGS671" s="263"/>
      <c r="AGT671" s="263"/>
      <c r="AGU671" s="263"/>
      <c r="AGV671" s="263"/>
      <c r="AGW671" s="263"/>
      <c r="AGX671" s="263"/>
      <c r="AGY671" s="263"/>
      <c r="AGZ671" s="263"/>
      <c r="AHA671" s="263"/>
      <c r="AHB671" s="263"/>
      <c r="AHC671" s="263"/>
      <c r="AHD671" s="263"/>
      <c r="AHE671" s="263"/>
      <c r="AHF671" s="263"/>
      <c r="AHG671" s="263"/>
      <c r="AHH671" s="263"/>
      <c r="AHI671" s="263"/>
      <c r="AHJ671" s="263"/>
      <c r="AHK671" s="263"/>
      <c r="AHL671" s="263"/>
      <c r="AHM671" s="263"/>
      <c r="AHN671" s="263"/>
      <c r="AHO671" s="263"/>
      <c r="AHP671" s="263"/>
      <c r="AHQ671" s="263"/>
      <c r="AHR671" s="263"/>
      <c r="AHS671" s="263"/>
      <c r="AHT671" s="263"/>
      <c r="AHU671" s="263"/>
      <c r="AHV671" s="263"/>
      <c r="AHW671" s="263"/>
      <c r="AHX671" s="263"/>
      <c r="AHY671" s="263"/>
      <c r="AHZ671" s="263"/>
      <c r="AIA671" s="263"/>
      <c r="AIB671" s="263"/>
      <c r="AIC671" s="263"/>
      <c r="AID671" s="263"/>
      <c r="AIE671" s="263"/>
      <c r="AIF671" s="263"/>
      <c r="AIG671" s="263"/>
      <c r="AIH671" s="263"/>
      <c r="AII671" s="263"/>
      <c r="AIJ671" s="263"/>
      <c r="AIK671" s="263"/>
      <c r="AIL671" s="263"/>
      <c r="AIM671" s="263"/>
      <c r="AIN671" s="263"/>
      <c r="AIO671" s="263"/>
      <c r="AIP671" s="263"/>
      <c r="AIQ671" s="263"/>
      <c r="AIR671" s="263"/>
      <c r="AIS671" s="263"/>
      <c r="AIT671" s="263"/>
      <c r="AIU671" s="263"/>
      <c r="AIV671" s="263"/>
      <c r="AIW671" s="263"/>
      <c r="AIX671" s="263"/>
      <c r="AIY671" s="263"/>
      <c r="AIZ671" s="263"/>
      <c r="AJA671" s="263"/>
      <c r="AJB671" s="263"/>
      <c r="AJC671" s="263"/>
      <c r="AJD671" s="263"/>
      <c r="AJE671" s="263"/>
      <c r="AJF671" s="263"/>
      <c r="AJG671" s="263"/>
      <c r="AJH671" s="263"/>
      <c r="AJI671" s="263"/>
      <c r="AJJ671" s="263"/>
      <c r="AJK671" s="263"/>
      <c r="AJL671" s="263"/>
      <c r="AJM671" s="263"/>
      <c r="AJN671" s="263"/>
      <c r="AJO671" s="263"/>
      <c r="AJP671" s="263"/>
      <c r="AJQ671" s="263"/>
      <c r="AJR671" s="263"/>
      <c r="AJS671" s="263"/>
      <c r="AJT671" s="263"/>
      <c r="AJU671" s="263"/>
      <c r="AJV671" s="263"/>
      <c r="AJW671" s="263"/>
      <c r="AJX671" s="263"/>
      <c r="AJY671" s="263"/>
      <c r="AJZ671" s="263"/>
      <c r="AKA671" s="263"/>
      <c r="AKB671" s="263"/>
      <c r="AKC671" s="263"/>
      <c r="AKD671" s="263"/>
      <c r="AKE671" s="263"/>
      <c r="AKF671" s="263"/>
      <c r="AKG671" s="263"/>
      <c r="AKH671" s="263"/>
      <c r="AKI671" s="263"/>
      <c r="AKJ671" s="263"/>
      <c r="AKK671" s="263"/>
      <c r="AKL671" s="263"/>
      <c r="AKM671" s="263"/>
      <c r="AKN671" s="263"/>
      <c r="AKO671" s="263"/>
      <c r="AKP671" s="263"/>
      <c r="AKQ671" s="263"/>
      <c r="AKR671" s="263"/>
      <c r="AKS671" s="263"/>
      <c r="AKT671" s="263"/>
      <c r="AKU671" s="263"/>
      <c r="AKV671" s="263"/>
      <c r="AKW671" s="263"/>
      <c r="AKX671" s="263"/>
      <c r="AKY671" s="263"/>
      <c r="AKZ671" s="263"/>
      <c r="ALA671" s="263"/>
      <c r="ALB671" s="263"/>
      <c r="ALC671" s="263"/>
      <c r="ALD671" s="263"/>
      <c r="ALE671" s="263"/>
      <c r="ALF671" s="263"/>
      <c r="ALG671" s="263"/>
      <c r="ALH671" s="263"/>
      <c r="ALI671" s="263"/>
      <c r="ALJ671" s="263"/>
      <c r="ALK671" s="263"/>
      <c r="ALL671" s="263"/>
      <c r="ALM671" s="263"/>
      <c r="ALN671" s="263"/>
      <c r="ALO671" s="263"/>
      <c r="ALP671" s="263"/>
      <c r="ALQ671" s="263"/>
      <c r="ALR671" s="263"/>
      <c r="ALS671" s="263"/>
      <c r="ALT671" s="263"/>
      <c r="ALU671" s="263"/>
      <c r="ALV671" s="263"/>
      <c r="ALW671" s="263"/>
      <c r="ALX671" s="263"/>
      <c r="ALY671" s="263"/>
      <c r="ALZ671" s="263"/>
      <c r="AMA671" s="263"/>
      <c r="AMB671" s="263"/>
      <c r="AMC671" s="263"/>
      <c r="AMD671" s="263"/>
      <c r="AME671" s="263"/>
      <c r="AMF671" s="263"/>
      <c r="AMG671" s="263"/>
      <c r="AMH671" s="263"/>
      <c r="AMI671" s="263"/>
      <c r="AMJ671" s="263"/>
      <c r="AMK671" s="263"/>
      <c r="AML671" s="263"/>
      <c r="AMM671" s="263"/>
      <c r="AMN671" s="263"/>
      <c r="AMO671" s="263"/>
      <c r="AMP671" s="263"/>
      <c r="AMQ671" s="263"/>
      <c r="AMR671" s="263"/>
      <c r="AMS671" s="263"/>
      <c r="AMT671" s="263"/>
      <c r="AMU671" s="263"/>
      <c r="AMV671" s="263"/>
      <c r="AMW671" s="263"/>
      <c r="AMX671" s="263"/>
      <c r="AMY671" s="263"/>
      <c r="AMZ671" s="263"/>
      <c r="ANA671" s="263"/>
      <c r="ANB671" s="263"/>
      <c r="ANC671" s="263"/>
      <c r="AND671" s="263"/>
      <c r="ANE671" s="263"/>
      <c r="ANF671" s="263"/>
      <c r="ANG671" s="263"/>
      <c r="ANH671" s="263"/>
      <c r="ANI671" s="263"/>
      <c r="ANJ671" s="263"/>
      <c r="ANK671" s="263"/>
      <c r="ANL671" s="263"/>
      <c r="ANM671" s="263"/>
      <c r="ANN671" s="263"/>
      <c r="ANO671" s="263"/>
      <c r="ANP671" s="263"/>
      <c r="ANQ671" s="263"/>
      <c r="ANR671" s="263"/>
      <c r="ANS671" s="263"/>
      <c r="ANT671" s="263"/>
      <c r="ANU671" s="263"/>
      <c r="ANV671" s="263"/>
      <c r="ANW671" s="263"/>
      <c r="ANX671" s="263"/>
      <c r="ANY671" s="263"/>
      <c r="ANZ671" s="263"/>
      <c r="AOA671" s="263"/>
      <c r="AOB671" s="263"/>
      <c r="AOC671" s="263"/>
      <c r="AOD671" s="263"/>
      <c r="AOE671" s="263"/>
      <c r="AOF671" s="263"/>
      <c r="AOG671" s="263"/>
      <c r="AOH671" s="263"/>
      <c r="AOI671" s="263"/>
      <c r="AOJ671" s="263"/>
      <c r="AOK671" s="263"/>
      <c r="AOL671" s="263"/>
      <c r="AOM671" s="263"/>
      <c r="AON671" s="263"/>
      <c r="AOO671" s="263"/>
      <c r="AOP671" s="263"/>
      <c r="AOQ671" s="263"/>
      <c r="AOR671" s="263"/>
      <c r="AOS671" s="263"/>
      <c r="AOT671" s="263"/>
      <c r="AOU671" s="263"/>
    </row>
    <row r="672" spans="1:1087" s="264" customFormat="1">
      <c r="A672" s="332"/>
      <c r="B672" s="328"/>
      <c r="C672" s="292"/>
      <c r="D672" s="292"/>
      <c r="E672" s="292"/>
      <c r="F672" s="333"/>
      <c r="G672" s="334"/>
      <c r="H672" s="334"/>
      <c r="I672" s="335"/>
      <c r="J672" s="292"/>
      <c r="K672" s="336"/>
      <c r="L672" s="292"/>
      <c r="N672" s="263"/>
      <c r="O672" s="263"/>
      <c r="P672" s="263"/>
      <c r="Q672" s="263"/>
      <c r="R672" s="263"/>
      <c r="S672" s="263"/>
      <c r="T672" s="263"/>
      <c r="U672" s="263"/>
      <c r="V672" s="263"/>
      <c r="W672" s="263"/>
      <c r="X672" s="263"/>
      <c r="Y672" s="263"/>
      <c r="Z672" s="263"/>
      <c r="AA672" s="263"/>
      <c r="AB672" s="263"/>
      <c r="AC672" s="263"/>
      <c r="AD672" s="263"/>
      <c r="AE672" s="263"/>
      <c r="AF672" s="263"/>
      <c r="AG672" s="263"/>
      <c r="AH672" s="263"/>
      <c r="AI672" s="263"/>
      <c r="AJ672" s="263"/>
      <c r="AK672" s="263"/>
      <c r="AL672" s="263"/>
      <c r="AM672" s="263"/>
      <c r="AN672" s="263"/>
      <c r="AO672" s="263"/>
      <c r="AP672" s="263"/>
      <c r="AQ672" s="263"/>
      <c r="AR672" s="263"/>
      <c r="AS672" s="263"/>
      <c r="AT672" s="263"/>
      <c r="AU672" s="263"/>
      <c r="AV672" s="263"/>
      <c r="AW672" s="263"/>
      <c r="AX672" s="263"/>
      <c r="AY672" s="263"/>
      <c r="AZ672" s="263"/>
      <c r="BA672" s="263"/>
      <c r="BB672" s="263"/>
      <c r="BC672" s="263"/>
      <c r="BD672" s="263"/>
      <c r="BE672" s="263"/>
      <c r="BF672" s="263"/>
      <c r="BG672" s="263"/>
      <c r="BH672" s="263"/>
      <c r="BI672" s="263"/>
      <c r="BJ672" s="263"/>
      <c r="BK672" s="263"/>
      <c r="BL672" s="263"/>
      <c r="BM672" s="263"/>
      <c r="BN672" s="263"/>
      <c r="BO672" s="263"/>
      <c r="BP672" s="263"/>
      <c r="BQ672" s="263"/>
      <c r="BR672" s="263"/>
      <c r="BS672" s="263"/>
      <c r="BT672" s="263"/>
      <c r="BU672" s="263"/>
      <c r="BV672" s="263"/>
      <c r="BW672" s="263"/>
      <c r="BX672" s="263"/>
      <c r="BY672" s="263"/>
      <c r="BZ672" s="263"/>
      <c r="CA672" s="263"/>
      <c r="CB672" s="263"/>
      <c r="CC672" s="263"/>
      <c r="CD672" s="263"/>
      <c r="CE672" s="263"/>
      <c r="CF672" s="263"/>
      <c r="CG672" s="263"/>
      <c r="CH672" s="263"/>
      <c r="CI672" s="263"/>
      <c r="CJ672" s="263"/>
      <c r="CK672" s="263"/>
      <c r="CL672" s="263"/>
      <c r="CM672" s="263"/>
      <c r="CN672" s="263"/>
      <c r="CO672" s="263"/>
      <c r="CP672" s="263"/>
      <c r="CQ672" s="263"/>
      <c r="CR672" s="263"/>
      <c r="CS672" s="263"/>
      <c r="CT672" s="263"/>
      <c r="CU672" s="263"/>
      <c r="CV672" s="263"/>
      <c r="CW672" s="263"/>
      <c r="CX672" s="263"/>
      <c r="CY672" s="263"/>
      <c r="CZ672" s="263"/>
      <c r="DA672" s="263"/>
      <c r="DB672" s="263"/>
      <c r="DC672" s="263"/>
      <c r="DD672" s="263"/>
      <c r="DE672" s="263"/>
      <c r="DF672" s="263"/>
      <c r="DG672" s="263"/>
      <c r="DH672" s="263"/>
      <c r="DI672" s="263"/>
      <c r="DJ672" s="263"/>
      <c r="DK672" s="263"/>
      <c r="DL672" s="263"/>
      <c r="DM672" s="263"/>
      <c r="DN672" s="263"/>
      <c r="DO672" s="263"/>
      <c r="DP672" s="263"/>
      <c r="DQ672" s="263"/>
      <c r="DR672" s="263"/>
      <c r="DS672" s="263"/>
      <c r="DT672" s="263"/>
      <c r="DU672" s="263"/>
      <c r="DV672" s="263"/>
      <c r="DW672" s="263"/>
      <c r="DX672" s="263"/>
      <c r="DY672" s="263"/>
      <c r="DZ672" s="263"/>
      <c r="EA672" s="263"/>
      <c r="EB672" s="263"/>
      <c r="EC672" s="263"/>
      <c r="ED672" s="263"/>
      <c r="EE672" s="263"/>
      <c r="EF672" s="263"/>
      <c r="EG672" s="263"/>
      <c r="EH672" s="263"/>
      <c r="EI672" s="263"/>
      <c r="EJ672" s="263"/>
      <c r="EK672" s="263"/>
      <c r="EL672" s="263"/>
      <c r="EM672" s="263"/>
      <c r="EN672" s="263"/>
      <c r="EO672" s="263"/>
      <c r="EP672" s="263"/>
      <c r="EQ672" s="263"/>
      <c r="ER672" s="263"/>
      <c r="ES672" s="263"/>
      <c r="ET672" s="263"/>
      <c r="EU672" s="263"/>
      <c r="EV672" s="263"/>
      <c r="EW672" s="263"/>
      <c r="EX672" s="263"/>
      <c r="EY672" s="263"/>
      <c r="EZ672" s="263"/>
      <c r="FA672" s="263"/>
      <c r="FB672" s="263"/>
      <c r="FC672" s="263"/>
      <c r="FD672" s="263"/>
      <c r="FE672" s="263"/>
      <c r="FF672" s="263"/>
      <c r="FG672" s="263"/>
      <c r="FH672" s="263"/>
      <c r="FI672" s="263"/>
      <c r="FJ672" s="263"/>
      <c r="FK672" s="263"/>
      <c r="FL672" s="263"/>
      <c r="FM672" s="263"/>
      <c r="FN672" s="263"/>
      <c r="FO672" s="263"/>
      <c r="FP672" s="263"/>
      <c r="FQ672" s="263"/>
      <c r="FR672" s="263"/>
      <c r="FS672" s="263"/>
      <c r="FT672" s="263"/>
      <c r="FU672" s="263"/>
      <c r="FV672" s="263"/>
      <c r="FW672" s="263"/>
      <c r="FX672" s="263"/>
      <c r="FY672" s="263"/>
      <c r="FZ672" s="263"/>
      <c r="GA672" s="263"/>
      <c r="GB672" s="263"/>
      <c r="GC672" s="263"/>
      <c r="GD672" s="263"/>
      <c r="GE672" s="263"/>
      <c r="GF672" s="263"/>
      <c r="GG672" s="263"/>
      <c r="GH672" s="263"/>
      <c r="GI672" s="263"/>
      <c r="GJ672" s="263"/>
      <c r="GK672" s="263"/>
      <c r="GL672" s="263"/>
      <c r="GM672" s="263"/>
      <c r="GN672" s="263"/>
      <c r="GO672" s="263"/>
      <c r="GP672" s="263"/>
      <c r="GQ672" s="263"/>
      <c r="GR672" s="263"/>
      <c r="GS672" s="263"/>
      <c r="GT672" s="263"/>
      <c r="GU672" s="263"/>
      <c r="GV672" s="263"/>
      <c r="GW672" s="263"/>
      <c r="GX672" s="263"/>
      <c r="GY672" s="263"/>
      <c r="GZ672" s="263"/>
      <c r="HA672" s="263"/>
      <c r="HB672" s="263"/>
      <c r="HC672" s="263"/>
      <c r="HD672" s="263"/>
      <c r="HE672" s="263"/>
      <c r="HF672" s="263"/>
      <c r="HG672" s="263"/>
      <c r="HH672" s="263"/>
      <c r="HI672" s="263"/>
      <c r="HJ672" s="263"/>
      <c r="HK672" s="263"/>
      <c r="HL672" s="263"/>
      <c r="HM672" s="263"/>
      <c r="HN672" s="263"/>
      <c r="HO672" s="263"/>
      <c r="HP672" s="263"/>
      <c r="HQ672" s="263"/>
      <c r="HR672" s="263"/>
      <c r="HS672" s="263"/>
      <c r="HT672" s="263"/>
      <c r="HU672" s="263"/>
      <c r="HV672" s="263"/>
      <c r="HW672" s="263"/>
      <c r="HX672" s="263"/>
      <c r="HY672" s="263"/>
      <c r="HZ672" s="263"/>
      <c r="IA672" s="263"/>
      <c r="IB672" s="263"/>
      <c r="IC672" s="263"/>
      <c r="ID672" s="263"/>
      <c r="IE672" s="263"/>
      <c r="IF672" s="263"/>
      <c r="IG672" s="263"/>
      <c r="IH672" s="263"/>
      <c r="II672" s="263"/>
      <c r="IJ672" s="263"/>
      <c r="IK672" s="263"/>
      <c r="IL672" s="263"/>
      <c r="IM672" s="263"/>
      <c r="IN672" s="263"/>
      <c r="IO672" s="263"/>
      <c r="IP672" s="263"/>
      <c r="IQ672" s="263"/>
      <c r="IR672" s="263"/>
      <c r="IS672" s="263"/>
      <c r="IT672" s="263"/>
      <c r="IU672" s="263"/>
      <c r="IV672" s="263"/>
      <c r="IW672" s="263"/>
      <c r="IX672" s="263"/>
      <c r="IY672" s="263"/>
      <c r="IZ672" s="263"/>
      <c r="JA672" s="263"/>
      <c r="JB672" s="263"/>
      <c r="JC672" s="263"/>
      <c r="JD672" s="263"/>
      <c r="JE672" s="263"/>
      <c r="JF672" s="263"/>
      <c r="JG672" s="263"/>
      <c r="JH672" s="263"/>
      <c r="JI672" s="263"/>
      <c r="JJ672" s="263"/>
      <c r="JK672" s="263"/>
      <c r="JL672" s="263"/>
      <c r="JM672" s="263"/>
      <c r="JN672" s="263"/>
      <c r="JO672" s="263"/>
      <c r="JP672" s="263"/>
      <c r="JQ672" s="263"/>
      <c r="JR672" s="263"/>
      <c r="JS672" s="263"/>
      <c r="JT672" s="263"/>
      <c r="JU672" s="263"/>
      <c r="JV672" s="263"/>
      <c r="JW672" s="263"/>
      <c r="JX672" s="263"/>
      <c r="JY672" s="263"/>
      <c r="JZ672" s="263"/>
      <c r="KA672" s="263"/>
      <c r="KB672" s="263"/>
      <c r="KC672" s="263"/>
      <c r="KD672" s="263"/>
      <c r="KE672" s="263"/>
      <c r="KF672" s="263"/>
      <c r="KG672" s="263"/>
      <c r="KH672" s="263"/>
      <c r="KI672" s="263"/>
      <c r="KJ672" s="263"/>
      <c r="KK672" s="263"/>
      <c r="KL672" s="263"/>
      <c r="KM672" s="263"/>
      <c r="KN672" s="263"/>
      <c r="KO672" s="263"/>
      <c r="KP672" s="263"/>
      <c r="KQ672" s="263"/>
      <c r="KR672" s="263"/>
      <c r="KS672" s="263"/>
      <c r="KT672" s="263"/>
      <c r="KU672" s="263"/>
      <c r="KV672" s="263"/>
      <c r="KW672" s="263"/>
      <c r="KX672" s="263"/>
      <c r="KY672" s="263"/>
      <c r="KZ672" s="263"/>
      <c r="LA672" s="263"/>
      <c r="LB672" s="263"/>
      <c r="LC672" s="263"/>
      <c r="LD672" s="263"/>
      <c r="LE672" s="263"/>
      <c r="LF672" s="263"/>
      <c r="LG672" s="263"/>
      <c r="LH672" s="263"/>
      <c r="LI672" s="263"/>
      <c r="LJ672" s="263"/>
      <c r="LK672" s="263"/>
      <c r="LL672" s="263"/>
      <c r="LM672" s="263"/>
      <c r="LN672" s="263"/>
      <c r="LO672" s="263"/>
      <c r="LP672" s="263"/>
      <c r="LQ672" s="263"/>
      <c r="LR672" s="263"/>
      <c r="LS672" s="263"/>
      <c r="LT672" s="263"/>
      <c r="LU672" s="263"/>
      <c r="LV672" s="263"/>
      <c r="LW672" s="263"/>
      <c r="LX672" s="263"/>
      <c r="LY672" s="263"/>
      <c r="LZ672" s="263"/>
      <c r="MA672" s="263"/>
      <c r="MB672" s="263"/>
      <c r="MC672" s="263"/>
      <c r="MD672" s="263"/>
      <c r="ME672" s="263"/>
      <c r="MF672" s="263"/>
      <c r="MG672" s="263"/>
      <c r="MH672" s="263"/>
      <c r="MI672" s="263"/>
      <c r="MJ672" s="263"/>
      <c r="MK672" s="263"/>
      <c r="ML672" s="263"/>
      <c r="MM672" s="263"/>
      <c r="MN672" s="263"/>
      <c r="MO672" s="263"/>
      <c r="MP672" s="263"/>
      <c r="MQ672" s="263"/>
      <c r="MR672" s="263"/>
      <c r="MS672" s="263"/>
      <c r="MT672" s="263"/>
      <c r="MU672" s="263"/>
      <c r="MV672" s="263"/>
      <c r="MW672" s="263"/>
      <c r="MX672" s="263"/>
      <c r="MY672" s="263"/>
      <c r="MZ672" s="263"/>
      <c r="NA672" s="263"/>
      <c r="NB672" s="263"/>
      <c r="NC672" s="263"/>
      <c r="ND672" s="263"/>
      <c r="NE672" s="263"/>
      <c r="NF672" s="263"/>
      <c r="NG672" s="263"/>
      <c r="NH672" s="263"/>
      <c r="NI672" s="263"/>
      <c r="NJ672" s="263"/>
      <c r="NK672" s="263"/>
      <c r="NL672" s="263"/>
      <c r="NM672" s="263"/>
      <c r="NN672" s="263"/>
      <c r="NO672" s="263"/>
      <c r="NP672" s="263"/>
      <c r="NQ672" s="263"/>
      <c r="NR672" s="263"/>
      <c r="NS672" s="263"/>
      <c r="NT672" s="263"/>
      <c r="NU672" s="263"/>
      <c r="NV672" s="263"/>
      <c r="NW672" s="263"/>
      <c r="NX672" s="263"/>
      <c r="NY672" s="263"/>
      <c r="NZ672" s="263"/>
      <c r="OA672" s="263"/>
      <c r="OB672" s="263"/>
      <c r="OC672" s="263"/>
      <c r="OD672" s="263"/>
      <c r="OE672" s="263"/>
      <c r="OF672" s="263"/>
      <c r="OG672" s="263"/>
      <c r="OH672" s="263"/>
      <c r="OI672" s="263"/>
      <c r="OJ672" s="263"/>
      <c r="OK672" s="263"/>
      <c r="OL672" s="263"/>
      <c r="OM672" s="263"/>
      <c r="ON672" s="263"/>
      <c r="OO672" s="263"/>
      <c r="OP672" s="263"/>
      <c r="OQ672" s="263"/>
      <c r="OR672" s="263"/>
      <c r="OS672" s="263"/>
      <c r="OT672" s="263"/>
      <c r="OU672" s="263"/>
      <c r="OV672" s="263"/>
      <c r="OW672" s="263"/>
      <c r="OX672" s="263"/>
      <c r="OY672" s="263"/>
      <c r="OZ672" s="263"/>
      <c r="PA672" s="263"/>
      <c r="PB672" s="263"/>
      <c r="PC672" s="263"/>
      <c r="PD672" s="263"/>
      <c r="PE672" s="263"/>
      <c r="PF672" s="263"/>
      <c r="PG672" s="263"/>
      <c r="PH672" s="263"/>
      <c r="PI672" s="263"/>
      <c r="PJ672" s="263"/>
      <c r="PK672" s="263"/>
      <c r="PL672" s="263"/>
      <c r="PM672" s="263"/>
      <c r="PN672" s="263"/>
      <c r="PO672" s="263"/>
      <c r="PP672" s="263"/>
      <c r="PQ672" s="263"/>
      <c r="PR672" s="263"/>
      <c r="PS672" s="263"/>
      <c r="PT672" s="263"/>
      <c r="PU672" s="263"/>
      <c r="PV672" s="263"/>
      <c r="PW672" s="263"/>
      <c r="PX672" s="263"/>
      <c r="PY672" s="263"/>
      <c r="PZ672" s="263"/>
      <c r="QA672" s="263"/>
      <c r="QB672" s="263"/>
      <c r="QC672" s="263"/>
      <c r="QD672" s="263"/>
      <c r="QE672" s="263"/>
      <c r="QF672" s="263"/>
      <c r="QG672" s="263"/>
      <c r="QH672" s="263"/>
      <c r="QI672" s="263"/>
      <c r="QJ672" s="263"/>
      <c r="QK672" s="263"/>
      <c r="QL672" s="263"/>
      <c r="QM672" s="263"/>
      <c r="QN672" s="263"/>
      <c r="QO672" s="263"/>
      <c r="QP672" s="263"/>
      <c r="QQ672" s="263"/>
      <c r="QR672" s="263"/>
      <c r="QS672" s="263"/>
      <c r="QT672" s="263"/>
      <c r="QU672" s="263"/>
      <c r="QV672" s="263"/>
      <c r="QW672" s="263"/>
      <c r="QX672" s="263"/>
      <c r="QY672" s="263"/>
      <c r="QZ672" s="263"/>
      <c r="RA672" s="263"/>
      <c r="RB672" s="263"/>
      <c r="RC672" s="263"/>
      <c r="RD672" s="263"/>
      <c r="RE672" s="263"/>
      <c r="RF672" s="263"/>
      <c r="RG672" s="263"/>
      <c r="RH672" s="263"/>
      <c r="RI672" s="263"/>
      <c r="RJ672" s="263"/>
      <c r="RK672" s="263"/>
      <c r="RL672" s="263"/>
      <c r="RM672" s="263"/>
      <c r="RN672" s="263"/>
      <c r="RO672" s="263"/>
      <c r="RP672" s="263"/>
      <c r="RQ672" s="263"/>
      <c r="RR672" s="263"/>
      <c r="RS672" s="263"/>
      <c r="RT672" s="263"/>
      <c r="RU672" s="263"/>
      <c r="RV672" s="263"/>
      <c r="RW672" s="263"/>
      <c r="RX672" s="263"/>
      <c r="RY672" s="263"/>
      <c r="RZ672" s="263"/>
      <c r="SA672" s="263"/>
      <c r="SB672" s="263"/>
      <c r="SC672" s="263"/>
      <c r="SD672" s="263"/>
      <c r="SE672" s="263"/>
      <c r="SF672" s="263"/>
      <c r="SG672" s="263"/>
      <c r="SH672" s="263"/>
      <c r="SI672" s="263"/>
      <c r="SJ672" s="263"/>
      <c r="SK672" s="263"/>
      <c r="SL672" s="263"/>
      <c r="SM672" s="263"/>
      <c r="SN672" s="263"/>
      <c r="SO672" s="263"/>
      <c r="SP672" s="263"/>
      <c r="SQ672" s="263"/>
      <c r="SR672" s="263"/>
      <c r="SS672" s="263"/>
      <c r="ST672" s="263"/>
      <c r="SU672" s="263"/>
      <c r="SV672" s="263"/>
      <c r="SW672" s="263"/>
      <c r="SX672" s="263"/>
      <c r="SY672" s="263"/>
      <c r="SZ672" s="263"/>
      <c r="TA672" s="263"/>
      <c r="TB672" s="263"/>
      <c r="TC672" s="263"/>
      <c r="TD672" s="263"/>
      <c r="TE672" s="263"/>
      <c r="TF672" s="263"/>
      <c r="TG672" s="263"/>
      <c r="TH672" s="263"/>
      <c r="TI672" s="263"/>
      <c r="TJ672" s="263"/>
      <c r="TK672" s="263"/>
      <c r="TL672" s="263"/>
      <c r="TM672" s="263"/>
      <c r="TN672" s="263"/>
      <c r="TO672" s="263"/>
      <c r="TP672" s="263"/>
      <c r="TQ672" s="263"/>
      <c r="TR672" s="263"/>
      <c r="TS672" s="263"/>
      <c r="TT672" s="263"/>
      <c r="TU672" s="263"/>
      <c r="TV672" s="263"/>
      <c r="TW672" s="263"/>
      <c r="TX672" s="263"/>
      <c r="TY672" s="263"/>
      <c r="TZ672" s="263"/>
      <c r="UA672" s="263"/>
      <c r="UB672" s="263"/>
      <c r="UC672" s="263"/>
      <c r="UD672" s="263"/>
      <c r="UE672" s="263"/>
      <c r="UF672" s="263"/>
      <c r="UG672" s="263"/>
      <c r="UH672" s="263"/>
      <c r="UI672" s="263"/>
      <c r="UJ672" s="263"/>
      <c r="UK672" s="263"/>
      <c r="UL672" s="263"/>
      <c r="UM672" s="263"/>
      <c r="UN672" s="263"/>
      <c r="UO672" s="263"/>
      <c r="UP672" s="263"/>
      <c r="UQ672" s="263"/>
      <c r="UR672" s="263"/>
      <c r="US672" s="263"/>
      <c r="UT672" s="263"/>
      <c r="UU672" s="263"/>
      <c r="UV672" s="263"/>
      <c r="UW672" s="263"/>
      <c r="UX672" s="263"/>
      <c r="UY672" s="263"/>
      <c r="UZ672" s="263"/>
      <c r="VA672" s="263"/>
      <c r="VB672" s="263"/>
      <c r="VC672" s="263"/>
      <c r="VD672" s="263"/>
      <c r="VE672" s="263"/>
      <c r="VF672" s="263"/>
      <c r="VG672" s="263"/>
      <c r="VH672" s="263"/>
      <c r="VI672" s="263"/>
      <c r="VJ672" s="263"/>
      <c r="VK672" s="263"/>
      <c r="VL672" s="263"/>
      <c r="VM672" s="263"/>
      <c r="VN672" s="263"/>
      <c r="VO672" s="263"/>
      <c r="VP672" s="263"/>
      <c r="VQ672" s="263"/>
      <c r="VR672" s="263"/>
      <c r="VS672" s="263"/>
      <c r="VT672" s="263"/>
      <c r="VU672" s="263"/>
      <c r="VV672" s="263"/>
      <c r="VW672" s="263"/>
      <c r="VX672" s="263"/>
      <c r="VY672" s="263"/>
      <c r="VZ672" s="263"/>
      <c r="WA672" s="263"/>
      <c r="WB672" s="263"/>
      <c r="WC672" s="263"/>
      <c r="WD672" s="263"/>
      <c r="WE672" s="263"/>
      <c r="WF672" s="263"/>
      <c r="WG672" s="263"/>
      <c r="WH672" s="263"/>
      <c r="WI672" s="263"/>
      <c r="WJ672" s="263"/>
      <c r="WK672" s="263"/>
      <c r="WL672" s="263"/>
      <c r="WM672" s="263"/>
      <c r="WN672" s="263"/>
      <c r="WO672" s="263"/>
      <c r="WP672" s="263"/>
      <c r="WQ672" s="263"/>
      <c r="WR672" s="263"/>
      <c r="WS672" s="263"/>
      <c r="WT672" s="263"/>
      <c r="WU672" s="263"/>
      <c r="WV672" s="263"/>
      <c r="WW672" s="263"/>
      <c r="WX672" s="263"/>
      <c r="WY672" s="263"/>
      <c r="WZ672" s="263"/>
      <c r="XA672" s="263"/>
      <c r="XB672" s="263"/>
      <c r="XC672" s="263"/>
      <c r="XD672" s="263"/>
      <c r="XE672" s="263"/>
      <c r="XF672" s="263"/>
      <c r="XG672" s="263"/>
      <c r="XH672" s="263"/>
      <c r="XI672" s="263"/>
      <c r="XJ672" s="263"/>
      <c r="XK672" s="263"/>
      <c r="XL672" s="263"/>
      <c r="XM672" s="263"/>
      <c r="XN672" s="263"/>
      <c r="XO672" s="263"/>
      <c r="XP672" s="263"/>
      <c r="XQ672" s="263"/>
      <c r="XR672" s="263"/>
      <c r="XS672" s="263"/>
      <c r="XT672" s="263"/>
      <c r="XU672" s="263"/>
      <c r="XV672" s="263"/>
      <c r="XW672" s="263"/>
      <c r="XX672" s="263"/>
      <c r="XY672" s="263"/>
      <c r="XZ672" s="263"/>
      <c r="YA672" s="263"/>
      <c r="YB672" s="263"/>
      <c r="YC672" s="263"/>
      <c r="YD672" s="263"/>
      <c r="YE672" s="263"/>
      <c r="YF672" s="263"/>
      <c r="YG672" s="263"/>
      <c r="YH672" s="263"/>
      <c r="YI672" s="263"/>
      <c r="YJ672" s="263"/>
      <c r="YK672" s="263"/>
      <c r="YL672" s="263"/>
      <c r="YM672" s="263"/>
      <c r="YN672" s="263"/>
      <c r="YO672" s="263"/>
      <c r="YP672" s="263"/>
      <c r="YQ672" s="263"/>
      <c r="YR672" s="263"/>
      <c r="YS672" s="263"/>
      <c r="YT672" s="263"/>
      <c r="YU672" s="263"/>
      <c r="YV672" s="263"/>
      <c r="YW672" s="263"/>
      <c r="YX672" s="263"/>
      <c r="YY672" s="263"/>
      <c r="YZ672" s="263"/>
      <c r="ZA672" s="263"/>
      <c r="ZB672" s="263"/>
      <c r="ZC672" s="263"/>
      <c r="ZD672" s="263"/>
      <c r="ZE672" s="263"/>
      <c r="ZF672" s="263"/>
      <c r="ZG672" s="263"/>
      <c r="ZH672" s="263"/>
      <c r="ZI672" s="263"/>
      <c r="ZJ672" s="263"/>
      <c r="ZK672" s="263"/>
      <c r="ZL672" s="263"/>
      <c r="ZM672" s="263"/>
      <c r="ZN672" s="263"/>
      <c r="ZO672" s="263"/>
      <c r="ZP672" s="263"/>
      <c r="ZQ672" s="263"/>
      <c r="ZR672" s="263"/>
      <c r="ZS672" s="263"/>
      <c r="ZT672" s="263"/>
      <c r="ZU672" s="263"/>
      <c r="ZV672" s="263"/>
      <c r="ZW672" s="263"/>
      <c r="ZX672" s="263"/>
      <c r="ZY672" s="263"/>
      <c r="ZZ672" s="263"/>
      <c r="AAA672" s="263"/>
      <c r="AAB672" s="263"/>
      <c r="AAC672" s="263"/>
      <c r="AAD672" s="263"/>
      <c r="AAE672" s="263"/>
      <c r="AAF672" s="263"/>
      <c r="AAG672" s="263"/>
      <c r="AAH672" s="263"/>
      <c r="AAI672" s="263"/>
      <c r="AAJ672" s="263"/>
      <c r="AAK672" s="263"/>
      <c r="AAL672" s="263"/>
      <c r="AAM672" s="263"/>
      <c r="AAN672" s="263"/>
      <c r="AAO672" s="263"/>
      <c r="AAP672" s="263"/>
      <c r="AAQ672" s="263"/>
      <c r="AAR672" s="263"/>
      <c r="AAS672" s="263"/>
      <c r="AAT672" s="263"/>
      <c r="AAU672" s="263"/>
      <c r="AAV672" s="263"/>
      <c r="AAW672" s="263"/>
      <c r="AAX672" s="263"/>
      <c r="AAY672" s="263"/>
      <c r="AAZ672" s="263"/>
      <c r="ABA672" s="263"/>
      <c r="ABB672" s="263"/>
      <c r="ABC672" s="263"/>
      <c r="ABD672" s="263"/>
      <c r="ABE672" s="263"/>
      <c r="ABF672" s="263"/>
      <c r="ABG672" s="263"/>
      <c r="ABH672" s="263"/>
      <c r="ABI672" s="263"/>
      <c r="ABJ672" s="263"/>
      <c r="ABK672" s="263"/>
      <c r="ABL672" s="263"/>
      <c r="ABM672" s="263"/>
      <c r="ABN672" s="263"/>
      <c r="ABO672" s="263"/>
      <c r="ABP672" s="263"/>
      <c r="ABQ672" s="263"/>
      <c r="ABR672" s="263"/>
      <c r="ABS672" s="263"/>
      <c r="ABT672" s="263"/>
      <c r="ABU672" s="263"/>
      <c r="ABV672" s="263"/>
      <c r="ABW672" s="263"/>
      <c r="ABX672" s="263"/>
      <c r="ABY672" s="263"/>
      <c r="ABZ672" s="263"/>
      <c r="ACA672" s="263"/>
      <c r="ACB672" s="263"/>
      <c r="ACC672" s="263"/>
      <c r="ACD672" s="263"/>
      <c r="ACE672" s="263"/>
      <c r="ACF672" s="263"/>
      <c r="ACG672" s="263"/>
      <c r="ACH672" s="263"/>
      <c r="ACI672" s="263"/>
      <c r="ACJ672" s="263"/>
      <c r="ACK672" s="263"/>
      <c r="ACL672" s="263"/>
      <c r="ACM672" s="263"/>
      <c r="ACN672" s="263"/>
      <c r="ACO672" s="263"/>
      <c r="ACP672" s="263"/>
      <c r="ACQ672" s="263"/>
      <c r="ACR672" s="263"/>
      <c r="ACS672" s="263"/>
      <c r="ACT672" s="263"/>
      <c r="ACU672" s="263"/>
      <c r="ACV672" s="263"/>
      <c r="ACW672" s="263"/>
      <c r="ACX672" s="263"/>
      <c r="ACY672" s="263"/>
      <c r="ACZ672" s="263"/>
      <c r="ADA672" s="263"/>
      <c r="ADB672" s="263"/>
      <c r="ADC672" s="263"/>
      <c r="ADD672" s="263"/>
      <c r="ADE672" s="263"/>
      <c r="ADF672" s="263"/>
      <c r="ADG672" s="263"/>
      <c r="ADH672" s="263"/>
      <c r="ADI672" s="263"/>
      <c r="ADJ672" s="263"/>
      <c r="ADK672" s="263"/>
      <c r="ADL672" s="263"/>
      <c r="ADM672" s="263"/>
      <c r="ADN672" s="263"/>
      <c r="ADO672" s="263"/>
      <c r="ADP672" s="263"/>
      <c r="ADQ672" s="263"/>
      <c r="ADR672" s="263"/>
      <c r="ADS672" s="263"/>
      <c r="ADT672" s="263"/>
      <c r="ADU672" s="263"/>
      <c r="ADV672" s="263"/>
      <c r="ADW672" s="263"/>
      <c r="ADX672" s="263"/>
      <c r="ADY672" s="263"/>
      <c r="ADZ672" s="263"/>
      <c r="AEA672" s="263"/>
      <c r="AEB672" s="263"/>
      <c r="AEC672" s="263"/>
      <c r="AED672" s="263"/>
      <c r="AEE672" s="263"/>
      <c r="AEF672" s="263"/>
      <c r="AEG672" s="263"/>
      <c r="AEH672" s="263"/>
      <c r="AEI672" s="263"/>
      <c r="AEJ672" s="263"/>
      <c r="AEK672" s="263"/>
      <c r="AEL672" s="263"/>
      <c r="AEM672" s="263"/>
      <c r="AEN672" s="263"/>
      <c r="AEO672" s="263"/>
      <c r="AEP672" s="263"/>
      <c r="AEQ672" s="263"/>
      <c r="AER672" s="263"/>
      <c r="AES672" s="263"/>
      <c r="AET672" s="263"/>
      <c r="AEU672" s="263"/>
      <c r="AEV672" s="263"/>
      <c r="AEW672" s="263"/>
      <c r="AEX672" s="263"/>
      <c r="AEY672" s="263"/>
      <c r="AEZ672" s="263"/>
      <c r="AFA672" s="263"/>
      <c r="AFB672" s="263"/>
      <c r="AFC672" s="263"/>
      <c r="AFD672" s="263"/>
      <c r="AFE672" s="263"/>
      <c r="AFF672" s="263"/>
      <c r="AFG672" s="263"/>
      <c r="AFH672" s="263"/>
      <c r="AFI672" s="263"/>
      <c r="AFJ672" s="263"/>
      <c r="AFK672" s="263"/>
      <c r="AFL672" s="263"/>
      <c r="AFM672" s="263"/>
      <c r="AFN672" s="263"/>
      <c r="AFO672" s="263"/>
      <c r="AFP672" s="263"/>
      <c r="AFQ672" s="263"/>
      <c r="AFR672" s="263"/>
      <c r="AFS672" s="263"/>
      <c r="AFT672" s="263"/>
      <c r="AFU672" s="263"/>
      <c r="AFV672" s="263"/>
      <c r="AFW672" s="263"/>
      <c r="AFX672" s="263"/>
      <c r="AFY672" s="263"/>
      <c r="AFZ672" s="263"/>
      <c r="AGA672" s="263"/>
      <c r="AGB672" s="263"/>
      <c r="AGC672" s="263"/>
      <c r="AGD672" s="263"/>
      <c r="AGE672" s="263"/>
      <c r="AGF672" s="263"/>
      <c r="AGG672" s="263"/>
      <c r="AGH672" s="263"/>
      <c r="AGI672" s="263"/>
      <c r="AGJ672" s="263"/>
      <c r="AGK672" s="263"/>
      <c r="AGL672" s="263"/>
      <c r="AGM672" s="263"/>
      <c r="AGN672" s="263"/>
      <c r="AGO672" s="263"/>
      <c r="AGP672" s="263"/>
      <c r="AGQ672" s="263"/>
      <c r="AGR672" s="263"/>
      <c r="AGS672" s="263"/>
      <c r="AGT672" s="263"/>
      <c r="AGU672" s="263"/>
      <c r="AGV672" s="263"/>
      <c r="AGW672" s="263"/>
      <c r="AGX672" s="263"/>
      <c r="AGY672" s="263"/>
      <c r="AGZ672" s="263"/>
      <c r="AHA672" s="263"/>
      <c r="AHB672" s="263"/>
      <c r="AHC672" s="263"/>
      <c r="AHD672" s="263"/>
      <c r="AHE672" s="263"/>
      <c r="AHF672" s="263"/>
      <c r="AHG672" s="263"/>
      <c r="AHH672" s="263"/>
      <c r="AHI672" s="263"/>
      <c r="AHJ672" s="263"/>
      <c r="AHK672" s="263"/>
      <c r="AHL672" s="263"/>
      <c r="AHM672" s="263"/>
      <c r="AHN672" s="263"/>
      <c r="AHO672" s="263"/>
      <c r="AHP672" s="263"/>
      <c r="AHQ672" s="263"/>
      <c r="AHR672" s="263"/>
      <c r="AHS672" s="263"/>
      <c r="AHT672" s="263"/>
      <c r="AHU672" s="263"/>
      <c r="AHV672" s="263"/>
      <c r="AHW672" s="263"/>
      <c r="AHX672" s="263"/>
      <c r="AHY672" s="263"/>
      <c r="AHZ672" s="263"/>
      <c r="AIA672" s="263"/>
      <c r="AIB672" s="263"/>
      <c r="AIC672" s="263"/>
      <c r="AID672" s="263"/>
      <c r="AIE672" s="263"/>
      <c r="AIF672" s="263"/>
      <c r="AIG672" s="263"/>
      <c r="AIH672" s="263"/>
      <c r="AII672" s="263"/>
      <c r="AIJ672" s="263"/>
      <c r="AIK672" s="263"/>
      <c r="AIL672" s="263"/>
      <c r="AIM672" s="263"/>
      <c r="AIN672" s="263"/>
      <c r="AIO672" s="263"/>
      <c r="AIP672" s="263"/>
      <c r="AIQ672" s="263"/>
      <c r="AIR672" s="263"/>
      <c r="AIS672" s="263"/>
      <c r="AIT672" s="263"/>
      <c r="AIU672" s="263"/>
      <c r="AIV672" s="263"/>
      <c r="AIW672" s="263"/>
      <c r="AIX672" s="263"/>
      <c r="AIY672" s="263"/>
      <c r="AIZ672" s="263"/>
      <c r="AJA672" s="263"/>
      <c r="AJB672" s="263"/>
      <c r="AJC672" s="263"/>
      <c r="AJD672" s="263"/>
      <c r="AJE672" s="263"/>
      <c r="AJF672" s="263"/>
      <c r="AJG672" s="263"/>
      <c r="AJH672" s="263"/>
      <c r="AJI672" s="263"/>
      <c r="AJJ672" s="263"/>
      <c r="AJK672" s="263"/>
      <c r="AJL672" s="263"/>
      <c r="AJM672" s="263"/>
      <c r="AJN672" s="263"/>
      <c r="AJO672" s="263"/>
      <c r="AJP672" s="263"/>
      <c r="AJQ672" s="263"/>
      <c r="AJR672" s="263"/>
      <c r="AJS672" s="263"/>
      <c r="AJT672" s="263"/>
      <c r="AJU672" s="263"/>
      <c r="AJV672" s="263"/>
      <c r="AJW672" s="263"/>
      <c r="AJX672" s="263"/>
      <c r="AJY672" s="263"/>
      <c r="AJZ672" s="263"/>
      <c r="AKA672" s="263"/>
      <c r="AKB672" s="263"/>
      <c r="AKC672" s="263"/>
      <c r="AKD672" s="263"/>
      <c r="AKE672" s="263"/>
      <c r="AKF672" s="263"/>
      <c r="AKG672" s="263"/>
      <c r="AKH672" s="263"/>
      <c r="AKI672" s="263"/>
      <c r="AKJ672" s="263"/>
      <c r="AKK672" s="263"/>
      <c r="AKL672" s="263"/>
      <c r="AKM672" s="263"/>
      <c r="AKN672" s="263"/>
      <c r="AKO672" s="263"/>
      <c r="AKP672" s="263"/>
      <c r="AKQ672" s="263"/>
      <c r="AKR672" s="263"/>
      <c r="AKS672" s="263"/>
      <c r="AKT672" s="263"/>
      <c r="AKU672" s="263"/>
      <c r="AKV672" s="263"/>
      <c r="AKW672" s="263"/>
      <c r="AKX672" s="263"/>
      <c r="AKY672" s="263"/>
      <c r="AKZ672" s="263"/>
      <c r="ALA672" s="263"/>
      <c r="ALB672" s="263"/>
      <c r="ALC672" s="263"/>
      <c r="ALD672" s="263"/>
      <c r="ALE672" s="263"/>
      <c r="ALF672" s="263"/>
      <c r="ALG672" s="263"/>
      <c r="ALH672" s="263"/>
      <c r="ALI672" s="263"/>
      <c r="ALJ672" s="263"/>
      <c r="ALK672" s="263"/>
      <c r="ALL672" s="263"/>
      <c r="ALM672" s="263"/>
      <c r="ALN672" s="263"/>
      <c r="ALO672" s="263"/>
      <c r="ALP672" s="263"/>
      <c r="ALQ672" s="263"/>
      <c r="ALR672" s="263"/>
      <c r="ALS672" s="263"/>
      <c r="ALT672" s="263"/>
      <c r="ALU672" s="263"/>
      <c r="ALV672" s="263"/>
      <c r="ALW672" s="263"/>
      <c r="ALX672" s="263"/>
      <c r="ALY672" s="263"/>
      <c r="ALZ672" s="263"/>
      <c r="AMA672" s="263"/>
      <c r="AMB672" s="263"/>
      <c r="AMC672" s="263"/>
      <c r="AMD672" s="263"/>
      <c r="AME672" s="263"/>
      <c r="AMF672" s="263"/>
      <c r="AMG672" s="263"/>
      <c r="AMH672" s="263"/>
      <c r="AMI672" s="263"/>
      <c r="AMJ672" s="263"/>
      <c r="AMK672" s="263"/>
      <c r="AML672" s="263"/>
      <c r="AMM672" s="263"/>
      <c r="AMN672" s="263"/>
      <c r="AMO672" s="263"/>
      <c r="AMP672" s="263"/>
      <c r="AMQ672" s="263"/>
      <c r="AMR672" s="263"/>
      <c r="AMS672" s="263"/>
      <c r="AMT672" s="263"/>
      <c r="AMU672" s="263"/>
      <c r="AMV672" s="263"/>
      <c r="AMW672" s="263"/>
      <c r="AMX672" s="263"/>
      <c r="AMY672" s="263"/>
      <c r="AMZ672" s="263"/>
      <c r="ANA672" s="263"/>
      <c r="ANB672" s="263"/>
      <c r="ANC672" s="263"/>
      <c r="AND672" s="263"/>
      <c r="ANE672" s="263"/>
      <c r="ANF672" s="263"/>
      <c r="ANG672" s="263"/>
      <c r="ANH672" s="263"/>
      <c r="ANI672" s="263"/>
      <c r="ANJ672" s="263"/>
      <c r="ANK672" s="263"/>
      <c r="ANL672" s="263"/>
      <c r="ANM672" s="263"/>
      <c r="ANN672" s="263"/>
      <c r="ANO672" s="263"/>
      <c r="ANP672" s="263"/>
      <c r="ANQ672" s="263"/>
      <c r="ANR672" s="263"/>
      <c r="ANS672" s="263"/>
      <c r="ANT672" s="263"/>
      <c r="ANU672" s="263"/>
      <c r="ANV672" s="263"/>
      <c r="ANW672" s="263"/>
      <c r="ANX672" s="263"/>
      <c r="ANY672" s="263"/>
      <c r="ANZ672" s="263"/>
      <c r="AOA672" s="263"/>
      <c r="AOB672" s="263"/>
      <c r="AOC672" s="263"/>
      <c r="AOD672" s="263"/>
      <c r="AOE672" s="263"/>
      <c r="AOF672" s="263"/>
      <c r="AOG672" s="263"/>
      <c r="AOH672" s="263"/>
      <c r="AOI672" s="263"/>
      <c r="AOJ672" s="263"/>
      <c r="AOK672" s="263"/>
      <c r="AOL672" s="263"/>
      <c r="AOM672" s="263"/>
      <c r="AON672" s="263"/>
      <c r="AOO672" s="263"/>
      <c r="AOP672" s="263"/>
      <c r="AOQ672" s="263"/>
      <c r="AOR672" s="263"/>
      <c r="AOS672" s="263"/>
      <c r="AOT672" s="263"/>
      <c r="AOU672" s="263"/>
    </row>
    <row r="673" spans="1:1087" s="264" customFormat="1">
      <c r="A673" s="332"/>
      <c r="B673" s="328"/>
      <c r="C673" s="292"/>
      <c r="D673" s="292"/>
      <c r="E673" s="292"/>
      <c r="F673" s="333"/>
      <c r="G673" s="334"/>
      <c r="H673" s="334"/>
      <c r="I673" s="335"/>
      <c r="J673" s="292"/>
      <c r="K673" s="336"/>
      <c r="L673" s="292"/>
      <c r="N673" s="263"/>
      <c r="O673" s="263"/>
      <c r="P673" s="263"/>
      <c r="Q673" s="263"/>
      <c r="R673" s="263"/>
      <c r="S673" s="263"/>
      <c r="T673" s="263"/>
      <c r="U673" s="263"/>
      <c r="V673" s="263"/>
      <c r="W673" s="263"/>
      <c r="X673" s="263"/>
      <c r="Y673" s="263"/>
      <c r="Z673" s="263"/>
      <c r="AA673" s="263"/>
      <c r="AB673" s="263"/>
      <c r="AC673" s="263"/>
      <c r="AD673" s="263"/>
      <c r="AE673" s="263"/>
      <c r="AF673" s="263"/>
      <c r="AG673" s="263"/>
      <c r="AH673" s="263"/>
      <c r="AI673" s="263"/>
      <c r="AJ673" s="263"/>
      <c r="AK673" s="263"/>
      <c r="AL673" s="263"/>
      <c r="AM673" s="263"/>
      <c r="AN673" s="263"/>
      <c r="AO673" s="263"/>
      <c r="AP673" s="263"/>
      <c r="AQ673" s="263"/>
      <c r="AR673" s="263"/>
      <c r="AS673" s="263"/>
      <c r="AT673" s="263"/>
      <c r="AU673" s="263"/>
      <c r="AV673" s="263"/>
      <c r="AW673" s="263"/>
      <c r="AX673" s="263"/>
      <c r="AY673" s="263"/>
      <c r="AZ673" s="263"/>
      <c r="BA673" s="263"/>
      <c r="BB673" s="263"/>
      <c r="BC673" s="263"/>
      <c r="BD673" s="263"/>
      <c r="BE673" s="263"/>
      <c r="BF673" s="263"/>
      <c r="BG673" s="263"/>
      <c r="BH673" s="263"/>
      <c r="BI673" s="263"/>
      <c r="BJ673" s="263"/>
      <c r="BK673" s="263"/>
      <c r="BL673" s="263"/>
      <c r="BM673" s="263"/>
      <c r="BN673" s="263"/>
      <c r="BO673" s="263"/>
      <c r="BP673" s="263"/>
      <c r="BQ673" s="263"/>
      <c r="BR673" s="263"/>
      <c r="BS673" s="263"/>
      <c r="BT673" s="263"/>
      <c r="BU673" s="263"/>
      <c r="BV673" s="263"/>
      <c r="BW673" s="263"/>
      <c r="BX673" s="263"/>
      <c r="BY673" s="263"/>
      <c r="BZ673" s="263"/>
      <c r="CA673" s="263"/>
      <c r="CB673" s="263"/>
      <c r="CC673" s="263"/>
      <c r="CD673" s="263"/>
      <c r="CE673" s="263"/>
      <c r="CF673" s="263"/>
      <c r="CG673" s="263"/>
      <c r="CH673" s="263"/>
      <c r="CI673" s="263"/>
      <c r="CJ673" s="263"/>
      <c r="CK673" s="263"/>
      <c r="CL673" s="263"/>
      <c r="CM673" s="263"/>
      <c r="CN673" s="263"/>
      <c r="CO673" s="263"/>
      <c r="CP673" s="263"/>
      <c r="CQ673" s="263"/>
      <c r="CR673" s="263"/>
      <c r="CS673" s="263"/>
      <c r="CT673" s="263"/>
      <c r="CU673" s="263"/>
      <c r="CV673" s="263"/>
      <c r="CW673" s="263"/>
      <c r="CX673" s="263"/>
      <c r="CY673" s="263"/>
      <c r="CZ673" s="263"/>
      <c r="DA673" s="263"/>
      <c r="DB673" s="263"/>
      <c r="DC673" s="263"/>
      <c r="DD673" s="263"/>
      <c r="DE673" s="263"/>
      <c r="DF673" s="263"/>
      <c r="DG673" s="263"/>
      <c r="DH673" s="263"/>
      <c r="DI673" s="263"/>
      <c r="DJ673" s="263"/>
      <c r="DK673" s="263"/>
      <c r="DL673" s="263"/>
      <c r="DM673" s="263"/>
      <c r="DN673" s="263"/>
      <c r="DO673" s="263"/>
      <c r="DP673" s="263"/>
      <c r="DQ673" s="263"/>
      <c r="DR673" s="263"/>
      <c r="DS673" s="263"/>
      <c r="DT673" s="263"/>
      <c r="DU673" s="263"/>
      <c r="DV673" s="263"/>
      <c r="DW673" s="263"/>
      <c r="DX673" s="263"/>
      <c r="DY673" s="263"/>
      <c r="DZ673" s="263"/>
      <c r="EA673" s="263"/>
      <c r="EB673" s="263"/>
      <c r="EC673" s="263"/>
      <c r="ED673" s="263"/>
      <c r="EE673" s="263"/>
      <c r="EF673" s="263"/>
      <c r="EG673" s="263"/>
      <c r="EH673" s="263"/>
      <c r="EI673" s="263"/>
      <c r="EJ673" s="263"/>
      <c r="EK673" s="263"/>
      <c r="EL673" s="263"/>
      <c r="EM673" s="263"/>
      <c r="EN673" s="263"/>
      <c r="EO673" s="263"/>
      <c r="EP673" s="263"/>
      <c r="EQ673" s="263"/>
      <c r="ER673" s="263"/>
      <c r="ES673" s="263"/>
      <c r="ET673" s="263"/>
      <c r="EU673" s="263"/>
      <c r="EV673" s="263"/>
      <c r="EW673" s="263"/>
      <c r="EX673" s="263"/>
      <c r="EY673" s="263"/>
      <c r="EZ673" s="263"/>
      <c r="FA673" s="263"/>
      <c r="FB673" s="263"/>
      <c r="FC673" s="263"/>
      <c r="FD673" s="263"/>
      <c r="FE673" s="263"/>
      <c r="FF673" s="263"/>
      <c r="FG673" s="263"/>
      <c r="FH673" s="263"/>
      <c r="FI673" s="263"/>
      <c r="FJ673" s="263"/>
      <c r="FK673" s="263"/>
      <c r="FL673" s="263"/>
      <c r="FM673" s="263"/>
      <c r="FN673" s="263"/>
      <c r="FO673" s="263"/>
      <c r="FP673" s="263"/>
      <c r="FQ673" s="263"/>
      <c r="FR673" s="263"/>
      <c r="FS673" s="263"/>
      <c r="FT673" s="263"/>
      <c r="FU673" s="263"/>
      <c r="FV673" s="263"/>
      <c r="FW673" s="263"/>
      <c r="FX673" s="263"/>
      <c r="FY673" s="263"/>
      <c r="FZ673" s="263"/>
      <c r="GA673" s="263"/>
      <c r="GB673" s="263"/>
      <c r="GC673" s="263"/>
      <c r="GD673" s="263"/>
      <c r="GE673" s="263"/>
      <c r="GF673" s="263"/>
      <c r="GG673" s="263"/>
      <c r="GH673" s="263"/>
      <c r="GI673" s="263"/>
      <c r="GJ673" s="263"/>
      <c r="GK673" s="263"/>
      <c r="GL673" s="263"/>
      <c r="GM673" s="263"/>
      <c r="GN673" s="263"/>
      <c r="GO673" s="263"/>
      <c r="GP673" s="263"/>
      <c r="GQ673" s="263"/>
      <c r="GR673" s="263"/>
      <c r="GS673" s="263"/>
      <c r="GT673" s="263"/>
      <c r="GU673" s="263"/>
      <c r="GV673" s="263"/>
      <c r="GW673" s="263"/>
      <c r="GX673" s="263"/>
      <c r="GY673" s="263"/>
      <c r="GZ673" s="263"/>
      <c r="HA673" s="263"/>
      <c r="HB673" s="263"/>
      <c r="HC673" s="263"/>
      <c r="HD673" s="263"/>
      <c r="HE673" s="263"/>
      <c r="HF673" s="263"/>
      <c r="HG673" s="263"/>
      <c r="HH673" s="263"/>
      <c r="HI673" s="263"/>
      <c r="HJ673" s="263"/>
      <c r="HK673" s="263"/>
      <c r="HL673" s="263"/>
      <c r="HM673" s="263"/>
      <c r="HN673" s="263"/>
      <c r="HO673" s="263"/>
      <c r="HP673" s="263"/>
      <c r="HQ673" s="263"/>
      <c r="HR673" s="263"/>
      <c r="HS673" s="263"/>
      <c r="HT673" s="263"/>
      <c r="HU673" s="263"/>
      <c r="HV673" s="263"/>
      <c r="HW673" s="263"/>
      <c r="HX673" s="263"/>
      <c r="HY673" s="263"/>
      <c r="HZ673" s="263"/>
      <c r="IA673" s="263"/>
      <c r="IB673" s="263"/>
      <c r="IC673" s="263"/>
      <c r="ID673" s="263"/>
      <c r="IE673" s="263"/>
      <c r="IF673" s="263"/>
      <c r="IG673" s="263"/>
      <c r="IH673" s="263"/>
      <c r="II673" s="263"/>
      <c r="IJ673" s="263"/>
      <c r="IK673" s="263"/>
      <c r="IL673" s="263"/>
      <c r="IM673" s="263"/>
      <c r="IN673" s="263"/>
      <c r="IO673" s="263"/>
      <c r="IP673" s="263"/>
      <c r="IQ673" s="263"/>
      <c r="IR673" s="263"/>
      <c r="IS673" s="263"/>
      <c r="IT673" s="263"/>
      <c r="IU673" s="263"/>
      <c r="IV673" s="263"/>
      <c r="IW673" s="263"/>
      <c r="IX673" s="263"/>
      <c r="IY673" s="263"/>
      <c r="IZ673" s="263"/>
      <c r="JA673" s="263"/>
      <c r="JB673" s="263"/>
      <c r="JC673" s="263"/>
      <c r="JD673" s="263"/>
      <c r="JE673" s="263"/>
      <c r="JF673" s="263"/>
      <c r="JG673" s="263"/>
      <c r="JH673" s="263"/>
      <c r="JI673" s="263"/>
      <c r="JJ673" s="263"/>
      <c r="JK673" s="263"/>
      <c r="JL673" s="263"/>
      <c r="JM673" s="263"/>
      <c r="JN673" s="263"/>
      <c r="JO673" s="263"/>
      <c r="JP673" s="263"/>
      <c r="JQ673" s="263"/>
      <c r="JR673" s="263"/>
      <c r="JS673" s="263"/>
      <c r="JT673" s="263"/>
      <c r="JU673" s="263"/>
      <c r="JV673" s="263"/>
      <c r="JW673" s="263"/>
      <c r="JX673" s="263"/>
      <c r="JY673" s="263"/>
      <c r="JZ673" s="263"/>
      <c r="KA673" s="263"/>
      <c r="KB673" s="263"/>
      <c r="KC673" s="263"/>
      <c r="KD673" s="263"/>
      <c r="KE673" s="263"/>
      <c r="KF673" s="263"/>
      <c r="KG673" s="263"/>
      <c r="KH673" s="263"/>
      <c r="KI673" s="263"/>
      <c r="KJ673" s="263"/>
      <c r="KK673" s="263"/>
      <c r="KL673" s="263"/>
      <c r="KM673" s="263"/>
      <c r="KN673" s="263"/>
      <c r="KO673" s="263"/>
      <c r="KP673" s="263"/>
      <c r="KQ673" s="263"/>
      <c r="KR673" s="263"/>
      <c r="KS673" s="263"/>
      <c r="KT673" s="263"/>
      <c r="KU673" s="263"/>
      <c r="KV673" s="263"/>
      <c r="KW673" s="263"/>
      <c r="KX673" s="263"/>
      <c r="KY673" s="263"/>
      <c r="KZ673" s="263"/>
      <c r="LA673" s="263"/>
      <c r="LB673" s="263"/>
      <c r="LC673" s="263"/>
      <c r="LD673" s="263"/>
      <c r="LE673" s="263"/>
      <c r="LF673" s="263"/>
      <c r="LG673" s="263"/>
      <c r="LH673" s="263"/>
      <c r="LI673" s="263"/>
      <c r="LJ673" s="263"/>
      <c r="LK673" s="263"/>
      <c r="LL673" s="263"/>
      <c r="LM673" s="263"/>
      <c r="LN673" s="263"/>
      <c r="LO673" s="263"/>
      <c r="LP673" s="263"/>
      <c r="LQ673" s="263"/>
      <c r="LR673" s="263"/>
      <c r="LS673" s="263"/>
      <c r="LT673" s="263"/>
      <c r="LU673" s="263"/>
      <c r="LV673" s="263"/>
      <c r="LW673" s="263"/>
      <c r="LX673" s="263"/>
      <c r="LY673" s="263"/>
      <c r="LZ673" s="263"/>
      <c r="MA673" s="263"/>
      <c r="MB673" s="263"/>
      <c r="MC673" s="263"/>
      <c r="MD673" s="263"/>
      <c r="ME673" s="263"/>
      <c r="MF673" s="263"/>
      <c r="MG673" s="263"/>
      <c r="MH673" s="263"/>
      <c r="MI673" s="263"/>
      <c r="MJ673" s="263"/>
      <c r="MK673" s="263"/>
      <c r="ML673" s="263"/>
      <c r="MM673" s="263"/>
      <c r="MN673" s="263"/>
      <c r="MO673" s="263"/>
      <c r="MP673" s="263"/>
      <c r="MQ673" s="263"/>
      <c r="MR673" s="263"/>
      <c r="MS673" s="263"/>
      <c r="MT673" s="263"/>
      <c r="MU673" s="263"/>
      <c r="MV673" s="263"/>
      <c r="MW673" s="263"/>
      <c r="MX673" s="263"/>
      <c r="MY673" s="263"/>
      <c r="MZ673" s="263"/>
      <c r="NA673" s="263"/>
      <c r="NB673" s="263"/>
      <c r="NC673" s="263"/>
      <c r="ND673" s="263"/>
      <c r="NE673" s="263"/>
      <c r="NF673" s="263"/>
      <c r="NG673" s="263"/>
      <c r="NH673" s="263"/>
      <c r="NI673" s="263"/>
      <c r="NJ673" s="263"/>
      <c r="NK673" s="263"/>
      <c r="NL673" s="263"/>
      <c r="NM673" s="263"/>
      <c r="NN673" s="263"/>
      <c r="NO673" s="263"/>
      <c r="NP673" s="263"/>
      <c r="NQ673" s="263"/>
      <c r="NR673" s="263"/>
      <c r="NS673" s="263"/>
      <c r="NT673" s="263"/>
      <c r="NU673" s="263"/>
      <c r="NV673" s="263"/>
      <c r="NW673" s="263"/>
      <c r="NX673" s="263"/>
      <c r="NY673" s="263"/>
      <c r="NZ673" s="263"/>
      <c r="OA673" s="263"/>
      <c r="OB673" s="263"/>
      <c r="OC673" s="263"/>
      <c r="OD673" s="263"/>
      <c r="OE673" s="263"/>
      <c r="OF673" s="263"/>
      <c r="OG673" s="263"/>
      <c r="OH673" s="263"/>
      <c r="OI673" s="263"/>
      <c r="OJ673" s="263"/>
      <c r="OK673" s="263"/>
      <c r="OL673" s="263"/>
      <c r="OM673" s="263"/>
      <c r="ON673" s="263"/>
      <c r="OO673" s="263"/>
      <c r="OP673" s="263"/>
      <c r="OQ673" s="263"/>
      <c r="OR673" s="263"/>
      <c r="OS673" s="263"/>
      <c r="OT673" s="263"/>
      <c r="OU673" s="263"/>
      <c r="OV673" s="263"/>
      <c r="OW673" s="263"/>
      <c r="OX673" s="263"/>
      <c r="OY673" s="263"/>
      <c r="OZ673" s="263"/>
      <c r="PA673" s="263"/>
      <c r="PB673" s="263"/>
      <c r="PC673" s="263"/>
      <c r="PD673" s="263"/>
      <c r="PE673" s="263"/>
      <c r="PF673" s="263"/>
      <c r="PG673" s="263"/>
      <c r="PH673" s="263"/>
      <c r="PI673" s="263"/>
      <c r="PJ673" s="263"/>
      <c r="PK673" s="263"/>
      <c r="PL673" s="263"/>
      <c r="PM673" s="263"/>
      <c r="PN673" s="263"/>
      <c r="PO673" s="263"/>
      <c r="PP673" s="263"/>
      <c r="PQ673" s="263"/>
      <c r="PR673" s="263"/>
      <c r="PS673" s="263"/>
      <c r="PT673" s="263"/>
      <c r="PU673" s="263"/>
      <c r="PV673" s="263"/>
      <c r="PW673" s="263"/>
      <c r="PX673" s="263"/>
      <c r="PY673" s="263"/>
      <c r="PZ673" s="263"/>
      <c r="QA673" s="263"/>
      <c r="QB673" s="263"/>
      <c r="QC673" s="263"/>
      <c r="QD673" s="263"/>
      <c r="QE673" s="263"/>
      <c r="QF673" s="263"/>
      <c r="QG673" s="263"/>
      <c r="QH673" s="263"/>
      <c r="QI673" s="263"/>
      <c r="QJ673" s="263"/>
      <c r="QK673" s="263"/>
      <c r="QL673" s="263"/>
      <c r="QM673" s="263"/>
      <c r="QN673" s="263"/>
      <c r="QO673" s="263"/>
      <c r="QP673" s="263"/>
      <c r="QQ673" s="263"/>
      <c r="QR673" s="263"/>
      <c r="QS673" s="263"/>
      <c r="QT673" s="263"/>
      <c r="QU673" s="263"/>
      <c r="QV673" s="263"/>
      <c r="QW673" s="263"/>
      <c r="QX673" s="263"/>
      <c r="QY673" s="263"/>
      <c r="QZ673" s="263"/>
      <c r="RA673" s="263"/>
      <c r="RB673" s="263"/>
      <c r="RC673" s="263"/>
      <c r="RD673" s="263"/>
      <c r="RE673" s="263"/>
      <c r="RF673" s="263"/>
      <c r="RG673" s="263"/>
      <c r="RH673" s="263"/>
      <c r="RI673" s="263"/>
      <c r="RJ673" s="263"/>
      <c r="RK673" s="263"/>
      <c r="RL673" s="263"/>
      <c r="RM673" s="263"/>
      <c r="RN673" s="263"/>
      <c r="RO673" s="263"/>
      <c r="RP673" s="263"/>
      <c r="RQ673" s="263"/>
      <c r="RR673" s="263"/>
      <c r="RS673" s="263"/>
      <c r="RT673" s="263"/>
      <c r="RU673" s="263"/>
      <c r="RV673" s="263"/>
      <c r="RW673" s="263"/>
      <c r="RX673" s="263"/>
      <c r="RY673" s="263"/>
      <c r="RZ673" s="263"/>
      <c r="SA673" s="263"/>
      <c r="SB673" s="263"/>
      <c r="SC673" s="263"/>
      <c r="SD673" s="263"/>
      <c r="SE673" s="263"/>
      <c r="SF673" s="263"/>
      <c r="SG673" s="263"/>
      <c r="SH673" s="263"/>
      <c r="SI673" s="263"/>
      <c r="SJ673" s="263"/>
      <c r="SK673" s="263"/>
      <c r="SL673" s="263"/>
      <c r="SM673" s="263"/>
      <c r="SN673" s="263"/>
      <c r="SO673" s="263"/>
      <c r="SP673" s="263"/>
      <c r="SQ673" s="263"/>
      <c r="SR673" s="263"/>
      <c r="SS673" s="263"/>
      <c r="ST673" s="263"/>
      <c r="SU673" s="263"/>
      <c r="SV673" s="263"/>
      <c r="SW673" s="263"/>
      <c r="SX673" s="263"/>
      <c r="SY673" s="263"/>
      <c r="SZ673" s="263"/>
      <c r="TA673" s="263"/>
      <c r="TB673" s="263"/>
      <c r="TC673" s="263"/>
      <c r="TD673" s="263"/>
      <c r="TE673" s="263"/>
      <c r="TF673" s="263"/>
      <c r="TG673" s="263"/>
      <c r="TH673" s="263"/>
      <c r="TI673" s="263"/>
      <c r="TJ673" s="263"/>
      <c r="TK673" s="263"/>
      <c r="TL673" s="263"/>
      <c r="TM673" s="263"/>
      <c r="TN673" s="263"/>
      <c r="TO673" s="263"/>
      <c r="TP673" s="263"/>
      <c r="TQ673" s="263"/>
      <c r="TR673" s="263"/>
      <c r="TS673" s="263"/>
      <c r="TT673" s="263"/>
      <c r="TU673" s="263"/>
      <c r="TV673" s="263"/>
      <c r="TW673" s="263"/>
      <c r="TX673" s="263"/>
      <c r="TY673" s="263"/>
      <c r="TZ673" s="263"/>
      <c r="UA673" s="263"/>
      <c r="UB673" s="263"/>
      <c r="UC673" s="263"/>
      <c r="UD673" s="263"/>
      <c r="UE673" s="263"/>
      <c r="UF673" s="263"/>
      <c r="UG673" s="263"/>
      <c r="UH673" s="263"/>
      <c r="UI673" s="263"/>
      <c r="UJ673" s="263"/>
      <c r="UK673" s="263"/>
      <c r="UL673" s="263"/>
      <c r="UM673" s="263"/>
      <c r="UN673" s="263"/>
      <c r="UO673" s="263"/>
      <c r="UP673" s="263"/>
      <c r="UQ673" s="263"/>
      <c r="UR673" s="263"/>
      <c r="US673" s="263"/>
      <c r="UT673" s="263"/>
      <c r="UU673" s="263"/>
      <c r="UV673" s="263"/>
      <c r="UW673" s="263"/>
      <c r="UX673" s="263"/>
      <c r="UY673" s="263"/>
      <c r="UZ673" s="263"/>
      <c r="VA673" s="263"/>
      <c r="VB673" s="263"/>
      <c r="VC673" s="263"/>
      <c r="VD673" s="263"/>
      <c r="VE673" s="263"/>
      <c r="VF673" s="263"/>
      <c r="VG673" s="263"/>
      <c r="VH673" s="263"/>
      <c r="VI673" s="263"/>
      <c r="VJ673" s="263"/>
      <c r="VK673" s="263"/>
      <c r="VL673" s="263"/>
      <c r="VM673" s="263"/>
      <c r="VN673" s="263"/>
      <c r="VO673" s="263"/>
      <c r="VP673" s="263"/>
      <c r="VQ673" s="263"/>
      <c r="VR673" s="263"/>
      <c r="VS673" s="263"/>
      <c r="VT673" s="263"/>
      <c r="VU673" s="263"/>
      <c r="VV673" s="263"/>
      <c r="VW673" s="263"/>
      <c r="VX673" s="263"/>
      <c r="VY673" s="263"/>
      <c r="VZ673" s="263"/>
      <c r="WA673" s="263"/>
      <c r="WB673" s="263"/>
      <c r="WC673" s="263"/>
      <c r="WD673" s="263"/>
      <c r="WE673" s="263"/>
      <c r="WF673" s="263"/>
      <c r="WG673" s="263"/>
      <c r="WH673" s="263"/>
      <c r="WI673" s="263"/>
      <c r="WJ673" s="263"/>
      <c r="WK673" s="263"/>
      <c r="WL673" s="263"/>
      <c r="WM673" s="263"/>
      <c r="WN673" s="263"/>
      <c r="WO673" s="263"/>
      <c r="WP673" s="263"/>
      <c r="WQ673" s="263"/>
      <c r="WR673" s="263"/>
      <c r="WS673" s="263"/>
      <c r="WT673" s="263"/>
      <c r="WU673" s="263"/>
      <c r="WV673" s="263"/>
      <c r="WW673" s="263"/>
      <c r="WX673" s="263"/>
      <c r="WY673" s="263"/>
      <c r="WZ673" s="263"/>
      <c r="XA673" s="263"/>
      <c r="XB673" s="263"/>
      <c r="XC673" s="263"/>
      <c r="XD673" s="263"/>
      <c r="XE673" s="263"/>
      <c r="XF673" s="263"/>
      <c r="XG673" s="263"/>
      <c r="XH673" s="263"/>
      <c r="XI673" s="263"/>
      <c r="XJ673" s="263"/>
      <c r="XK673" s="263"/>
      <c r="XL673" s="263"/>
      <c r="XM673" s="263"/>
      <c r="XN673" s="263"/>
      <c r="XO673" s="263"/>
      <c r="XP673" s="263"/>
      <c r="XQ673" s="263"/>
      <c r="XR673" s="263"/>
      <c r="XS673" s="263"/>
      <c r="XT673" s="263"/>
      <c r="XU673" s="263"/>
      <c r="XV673" s="263"/>
      <c r="XW673" s="263"/>
      <c r="XX673" s="263"/>
      <c r="XY673" s="263"/>
      <c r="XZ673" s="263"/>
      <c r="YA673" s="263"/>
      <c r="YB673" s="263"/>
      <c r="YC673" s="263"/>
      <c r="YD673" s="263"/>
      <c r="YE673" s="263"/>
      <c r="YF673" s="263"/>
      <c r="YG673" s="263"/>
      <c r="YH673" s="263"/>
      <c r="YI673" s="263"/>
      <c r="YJ673" s="263"/>
      <c r="YK673" s="263"/>
      <c r="YL673" s="263"/>
      <c r="YM673" s="263"/>
      <c r="YN673" s="263"/>
      <c r="YO673" s="263"/>
      <c r="YP673" s="263"/>
      <c r="YQ673" s="263"/>
      <c r="YR673" s="263"/>
      <c r="YS673" s="263"/>
      <c r="YT673" s="263"/>
      <c r="YU673" s="263"/>
      <c r="YV673" s="263"/>
      <c r="YW673" s="263"/>
      <c r="YX673" s="263"/>
      <c r="YY673" s="263"/>
      <c r="YZ673" s="263"/>
      <c r="ZA673" s="263"/>
      <c r="ZB673" s="263"/>
      <c r="ZC673" s="263"/>
      <c r="ZD673" s="263"/>
      <c r="ZE673" s="263"/>
      <c r="ZF673" s="263"/>
      <c r="ZG673" s="263"/>
      <c r="ZH673" s="263"/>
      <c r="ZI673" s="263"/>
      <c r="ZJ673" s="263"/>
      <c r="ZK673" s="263"/>
      <c r="ZL673" s="263"/>
      <c r="ZM673" s="263"/>
      <c r="ZN673" s="263"/>
      <c r="ZO673" s="263"/>
      <c r="ZP673" s="263"/>
      <c r="ZQ673" s="263"/>
      <c r="ZR673" s="263"/>
      <c r="ZS673" s="263"/>
      <c r="ZT673" s="263"/>
      <c r="ZU673" s="263"/>
      <c r="ZV673" s="263"/>
      <c r="ZW673" s="263"/>
      <c r="ZX673" s="263"/>
      <c r="ZY673" s="263"/>
      <c r="ZZ673" s="263"/>
      <c r="AAA673" s="263"/>
      <c r="AAB673" s="263"/>
      <c r="AAC673" s="263"/>
      <c r="AAD673" s="263"/>
      <c r="AAE673" s="263"/>
      <c r="AAF673" s="263"/>
      <c r="AAG673" s="263"/>
      <c r="AAH673" s="263"/>
      <c r="AAI673" s="263"/>
      <c r="AAJ673" s="263"/>
      <c r="AAK673" s="263"/>
      <c r="AAL673" s="263"/>
      <c r="AAM673" s="263"/>
      <c r="AAN673" s="263"/>
      <c r="AAO673" s="263"/>
      <c r="AAP673" s="263"/>
      <c r="AAQ673" s="263"/>
      <c r="AAR673" s="263"/>
      <c r="AAS673" s="263"/>
      <c r="AAT673" s="263"/>
      <c r="AAU673" s="263"/>
      <c r="AAV673" s="263"/>
      <c r="AAW673" s="263"/>
      <c r="AAX673" s="263"/>
      <c r="AAY673" s="263"/>
      <c r="AAZ673" s="263"/>
      <c r="ABA673" s="263"/>
      <c r="ABB673" s="263"/>
      <c r="ABC673" s="263"/>
      <c r="ABD673" s="263"/>
      <c r="ABE673" s="263"/>
      <c r="ABF673" s="263"/>
      <c r="ABG673" s="263"/>
      <c r="ABH673" s="263"/>
      <c r="ABI673" s="263"/>
      <c r="ABJ673" s="263"/>
      <c r="ABK673" s="263"/>
      <c r="ABL673" s="263"/>
      <c r="ABM673" s="263"/>
      <c r="ABN673" s="263"/>
      <c r="ABO673" s="263"/>
      <c r="ABP673" s="263"/>
      <c r="ABQ673" s="263"/>
      <c r="ABR673" s="263"/>
      <c r="ABS673" s="263"/>
      <c r="ABT673" s="263"/>
      <c r="ABU673" s="263"/>
      <c r="ABV673" s="263"/>
      <c r="ABW673" s="263"/>
      <c r="ABX673" s="263"/>
      <c r="ABY673" s="263"/>
      <c r="ABZ673" s="263"/>
      <c r="ACA673" s="263"/>
      <c r="ACB673" s="263"/>
      <c r="ACC673" s="263"/>
      <c r="ACD673" s="263"/>
      <c r="ACE673" s="263"/>
      <c r="ACF673" s="263"/>
      <c r="ACG673" s="263"/>
      <c r="ACH673" s="263"/>
      <c r="ACI673" s="263"/>
      <c r="ACJ673" s="263"/>
      <c r="ACK673" s="263"/>
      <c r="ACL673" s="263"/>
      <c r="ACM673" s="263"/>
      <c r="ACN673" s="263"/>
      <c r="ACO673" s="263"/>
      <c r="ACP673" s="263"/>
      <c r="ACQ673" s="263"/>
      <c r="ACR673" s="263"/>
      <c r="ACS673" s="263"/>
      <c r="ACT673" s="263"/>
      <c r="ACU673" s="263"/>
      <c r="ACV673" s="263"/>
      <c r="ACW673" s="263"/>
      <c r="ACX673" s="263"/>
      <c r="ACY673" s="263"/>
      <c r="ACZ673" s="263"/>
      <c r="ADA673" s="263"/>
      <c r="ADB673" s="263"/>
      <c r="ADC673" s="263"/>
      <c r="ADD673" s="263"/>
      <c r="ADE673" s="263"/>
      <c r="ADF673" s="263"/>
      <c r="ADG673" s="263"/>
      <c r="ADH673" s="263"/>
      <c r="ADI673" s="263"/>
      <c r="ADJ673" s="263"/>
      <c r="ADK673" s="263"/>
      <c r="ADL673" s="263"/>
      <c r="ADM673" s="263"/>
      <c r="ADN673" s="263"/>
      <c r="ADO673" s="263"/>
      <c r="ADP673" s="263"/>
      <c r="ADQ673" s="263"/>
      <c r="ADR673" s="263"/>
      <c r="ADS673" s="263"/>
      <c r="ADT673" s="263"/>
      <c r="ADU673" s="263"/>
      <c r="ADV673" s="263"/>
      <c r="ADW673" s="263"/>
      <c r="ADX673" s="263"/>
      <c r="ADY673" s="263"/>
      <c r="ADZ673" s="263"/>
      <c r="AEA673" s="263"/>
      <c r="AEB673" s="263"/>
      <c r="AEC673" s="263"/>
      <c r="AED673" s="263"/>
      <c r="AEE673" s="263"/>
      <c r="AEF673" s="263"/>
      <c r="AEG673" s="263"/>
      <c r="AEH673" s="263"/>
      <c r="AEI673" s="263"/>
      <c r="AEJ673" s="263"/>
      <c r="AEK673" s="263"/>
      <c r="AEL673" s="263"/>
      <c r="AEM673" s="263"/>
      <c r="AEN673" s="263"/>
      <c r="AEO673" s="263"/>
      <c r="AEP673" s="263"/>
      <c r="AEQ673" s="263"/>
      <c r="AER673" s="263"/>
      <c r="AES673" s="263"/>
      <c r="AET673" s="263"/>
      <c r="AEU673" s="263"/>
      <c r="AEV673" s="263"/>
      <c r="AEW673" s="263"/>
      <c r="AEX673" s="263"/>
      <c r="AEY673" s="263"/>
      <c r="AEZ673" s="263"/>
      <c r="AFA673" s="263"/>
      <c r="AFB673" s="263"/>
      <c r="AFC673" s="263"/>
      <c r="AFD673" s="263"/>
      <c r="AFE673" s="263"/>
      <c r="AFF673" s="263"/>
      <c r="AFG673" s="263"/>
      <c r="AFH673" s="263"/>
      <c r="AFI673" s="263"/>
      <c r="AFJ673" s="263"/>
      <c r="AFK673" s="263"/>
      <c r="AFL673" s="263"/>
      <c r="AFM673" s="263"/>
      <c r="AFN673" s="263"/>
      <c r="AFO673" s="263"/>
      <c r="AFP673" s="263"/>
      <c r="AFQ673" s="263"/>
      <c r="AFR673" s="263"/>
      <c r="AFS673" s="263"/>
      <c r="AFT673" s="263"/>
      <c r="AFU673" s="263"/>
      <c r="AFV673" s="263"/>
      <c r="AFW673" s="263"/>
      <c r="AFX673" s="263"/>
      <c r="AFY673" s="263"/>
      <c r="AFZ673" s="263"/>
      <c r="AGA673" s="263"/>
      <c r="AGB673" s="263"/>
      <c r="AGC673" s="263"/>
      <c r="AGD673" s="263"/>
      <c r="AGE673" s="263"/>
      <c r="AGF673" s="263"/>
      <c r="AGG673" s="263"/>
      <c r="AGH673" s="263"/>
      <c r="AGI673" s="263"/>
      <c r="AGJ673" s="263"/>
      <c r="AGK673" s="263"/>
      <c r="AGL673" s="263"/>
      <c r="AGM673" s="263"/>
      <c r="AGN673" s="263"/>
      <c r="AGO673" s="263"/>
      <c r="AGP673" s="263"/>
      <c r="AGQ673" s="263"/>
      <c r="AGR673" s="263"/>
      <c r="AGS673" s="263"/>
      <c r="AGT673" s="263"/>
      <c r="AGU673" s="263"/>
      <c r="AGV673" s="263"/>
      <c r="AGW673" s="263"/>
      <c r="AGX673" s="263"/>
      <c r="AGY673" s="263"/>
      <c r="AGZ673" s="263"/>
      <c r="AHA673" s="263"/>
      <c r="AHB673" s="263"/>
      <c r="AHC673" s="263"/>
      <c r="AHD673" s="263"/>
      <c r="AHE673" s="263"/>
      <c r="AHF673" s="263"/>
      <c r="AHG673" s="263"/>
      <c r="AHH673" s="263"/>
      <c r="AHI673" s="263"/>
      <c r="AHJ673" s="263"/>
      <c r="AHK673" s="263"/>
      <c r="AHL673" s="263"/>
      <c r="AHM673" s="263"/>
      <c r="AHN673" s="263"/>
      <c r="AHO673" s="263"/>
      <c r="AHP673" s="263"/>
      <c r="AHQ673" s="263"/>
      <c r="AHR673" s="263"/>
      <c r="AHS673" s="263"/>
      <c r="AHT673" s="263"/>
      <c r="AHU673" s="263"/>
      <c r="AHV673" s="263"/>
      <c r="AHW673" s="263"/>
      <c r="AHX673" s="263"/>
      <c r="AHY673" s="263"/>
      <c r="AHZ673" s="263"/>
      <c r="AIA673" s="263"/>
      <c r="AIB673" s="263"/>
      <c r="AIC673" s="263"/>
      <c r="AID673" s="263"/>
      <c r="AIE673" s="263"/>
      <c r="AIF673" s="263"/>
      <c r="AIG673" s="263"/>
      <c r="AIH673" s="263"/>
      <c r="AII673" s="263"/>
      <c r="AIJ673" s="263"/>
      <c r="AIK673" s="263"/>
      <c r="AIL673" s="263"/>
      <c r="AIM673" s="263"/>
      <c r="AIN673" s="263"/>
      <c r="AIO673" s="263"/>
      <c r="AIP673" s="263"/>
      <c r="AIQ673" s="263"/>
      <c r="AIR673" s="263"/>
      <c r="AIS673" s="263"/>
      <c r="AIT673" s="263"/>
      <c r="AIU673" s="263"/>
      <c r="AIV673" s="263"/>
      <c r="AIW673" s="263"/>
      <c r="AIX673" s="263"/>
      <c r="AIY673" s="263"/>
      <c r="AIZ673" s="263"/>
      <c r="AJA673" s="263"/>
      <c r="AJB673" s="263"/>
      <c r="AJC673" s="263"/>
      <c r="AJD673" s="263"/>
      <c r="AJE673" s="263"/>
      <c r="AJF673" s="263"/>
      <c r="AJG673" s="263"/>
      <c r="AJH673" s="263"/>
      <c r="AJI673" s="263"/>
      <c r="AJJ673" s="263"/>
      <c r="AJK673" s="263"/>
      <c r="AJL673" s="263"/>
      <c r="AJM673" s="263"/>
      <c r="AJN673" s="263"/>
      <c r="AJO673" s="263"/>
      <c r="AJP673" s="263"/>
      <c r="AJQ673" s="263"/>
      <c r="AJR673" s="263"/>
      <c r="AJS673" s="263"/>
      <c r="AJT673" s="263"/>
      <c r="AJU673" s="263"/>
      <c r="AJV673" s="263"/>
      <c r="AJW673" s="263"/>
      <c r="AJX673" s="263"/>
      <c r="AJY673" s="263"/>
      <c r="AJZ673" s="263"/>
      <c r="AKA673" s="263"/>
      <c r="AKB673" s="263"/>
      <c r="AKC673" s="263"/>
      <c r="AKD673" s="263"/>
      <c r="AKE673" s="263"/>
      <c r="AKF673" s="263"/>
      <c r="AKG673" s="263"/>
      <c r="AKH673" s="263"/>
      <c r="AKI673" s="263"/>
      <c r="AKJ673" s="263"/>
      <c r="AKK673" s="263"/>
      <c r="AKL673" s="263"/>
      <c r="AKM673" s="263"/>
      <c r="AKN673" s="263"/>
      <c r="AKO673" s="263"/>
      <c r="AKP673" s="263"/>
      <c r="AKQ673" s="263"/>
      <c r="AKR673" s="263"/>
      <c r="AKS673" s="263"/>
      <c r="AKT673" s="263"/>
      <c r="AKU673" s="263"/>
      <c r="AKV673" s="263"/>
      <c r="AKW673" s="263"/>
      <c r="AKX673" s="263"/>
      <c r="AKY673" s="263"/>
      <c r="AKZ673" s="263"/>
      <c r="ALA673" s="263"/>
      <c r="ALB673" s="263"/>
      <c r="ALC673" s="263"/>
      <c r="ALD673" s="263"/>
      <c r="ALE673" s="263"/>
      <c r="ALF673" s="263"/>
      <c r="ALG673" s="263"/>
      <c r="ALH673" s="263"/>
      <c r="ALI673" s="263"/>
      <c r="ALJ673" s="263"/>
      <c r="ALK673" s="263"/>
      <c r="ALL673" s="263"/>
      <c r="ALM673" s="263"/>
      <c r="ALN673" s="263"/>
      <c r="ALO673" s="263"/>
      <c r="ALP673" s="263"/>
      <c r="ALQ673" s="263"/>
      <c r="ALR673" s="263"/>
      <c r="ALS673" s="263"/>
      <c r="ALT673" s="263"/>
      <c r="ALU673" s="263"/>
      <c r="ALV673" s="263"/>
      <c r="ALW673" s="263"/>
      <c r="ALX673" s="263"/>
      <c r="ALY673" s="263"/>
      <c r="ALZ673" s="263"/>
      <c r="AMA673" s="263"/>
      <c r="AMB673" s="263"/>
      <c r="AMC673" s="263"/>
      <c r="AMD673" s="263"/>
      <c r="AME673" s="263"/>
      <c r="AMF673" s="263"/>
      <c r="AMG673" s="263"/>
      <c r="AMH673" s="263"/>
      <c r="AMI673" s="263"/>
      <c r="AMJ673" s="263"/>
      <c r="AMK673" s="263"/>
      <c r="AML673" s="263"/>
      <c r="AMM673" s="263"/>
      <c r="AMN673" s="263"/>
      <c r="AMO673" s="263"/>
      <c r="AMP673" s="263"/>
      <c r="AMQ673" s="263"/>
      <c r="AMR673" s="263"/>
      <c r="AMS673" s="263"/>
      <c r="AMT673" s="263"/>
      <c r="AMU673" s="263"/>
      <c r="AMV673" s="263"/>
      <c r="AMW673" s="263"/>
      <c r="AMX673" s="263"/>
      <c r="AMY673" s="263"/>
      <c r="AMZ673" s="263"/>
      <c r="ANA673" s="263"/>
      <c r="ANB673" s="263"/>
      <c r="ANC673" s="263"/>
      <c r="AND673" s="263"/>
      <c r="ANE673" s="263"/>
      <c r="ANF673" s="263"/>
      <c r="ANG673" s="263"/>
      <c r="ANH673" s="263"/>
      <c r="ANI673" s="263"/>
      <c r="ANJ673" s="263"/>
      <c r="ANK673" s="263"/>
      <c r="ANL673" s="263"/>
      <c r="ANM673" s="263"/>
      <c r="ANN673" s="263"/>
      <c r="ANO673" s="263"/>
      <c r="ANP673" s="263"/>
      <c r="ANQ673" s="263"/>
      <c r="ANR673" s="263"/>
      <c r="ANS673" s="263"/>
      <c r="ANT673" s="263"/>
      <c r="ANU673" s="263"/>
      <c r="ANV673" s="263"/>
      <c r="ANW673" s="263"/>
      <c r="ANX673" s="263"/>
      <c r="ANY673" s="263"/>
      <c r="ANZ673" s="263"/>
      <c r="AOA673" s="263"/>
      <c r="AOB673" s="263"/>
      <c r="AOC673" s="263"/>
      <c r="AOD673" s="263"/>
      <c r="AOE673" s="263"/>
      <c r="AOF673" s="263"/>
      <c r="AOG673" s="263"/>
      <c r="AOH673" s="263"/>
      <c r="AOI673" s="263"/>
      <c r="AOJ673" s="263"/>
      <c r="AOK673" s="263"/>
      <c r="AOL673" s="263"/>
      <c r="AOM673" s="263"/>
      <c r="AON673" s="263"/>
      <c r="AOO673" s="263"/>
      <c r="AOP673" s="263"/>
      <c r="AOQ673" s="263"/>
      <c r="AOR673" s="263"/>
      <c r="AOS673" s="263"/>
      <c r="AOT673" s="263"/>
      <c r="AOU673" s="263"/>
    </row>
    <row r="674" spans="1:1087" s="264" customFormat="1">
      <c r="A674" s="332"/>
      <c r="B674" s="328"/>
      <c r="C674" s="292"/>
      <c r="D674" s="292"/>
      <c r="E674" s="292"/>
      <c r="F674" s="333"/>
      <c r="G674" s="334"/>
      <c r="H674" s="334"/>
      <c r="I674" s="335"/>
      <c r="J674" s="292"/>
      <c r="K674" s="336"/>
      <c r="L674" s="292"/>
      <c r="N674" s="263"/>
      <c r="O674" s="263"/>
      <c r="P674" s="263"/>
      <c r="Q674" s="263"/>
      <c r="R674" s="263"/>
      <c r="S674" s="263"/>
      <c r="T674" s="263"/>
      <c r="U674" s="263"/>
      <c r="V674" s="263"/>
      <c r="W674" s="263"/>
      <c r="X674" s="263"/>
      <c r="Y674" s="263"/>
      <c r="Z674" s="263"/>
      <c r="AA674" s="263"/>
      <c r="AB674" s="263"/>
      <c r="AC674" s="263"/>
      <c r="AD674" s="263"/>
      <c r="AE674" s="263"/>
      <c r="AF674" s="263"/>
      <c r="AG674" s="263"/>
      <c r="AH674" s="263"/>
      <c r="AI674" s="263"/>
      <c r="AJ674" s="263"/>
      <c r="AK674" s="263"/>
      <c r="AL674" s="263"/>
      <c r="AM674" s="263"/>
      <c r="AN674" s="263"/>
      <c r="AO674" s="263"/>
      <c r="AP674" s="263"/>
      <c r="AQ674" s="263"/>
      <c r="AR674" s="263"/>
      <c r="AS674" s="263"/>
      <c r="AT674" s="263"/>
      <c r="AU674" s="263"/>
      <c r="AV674" s="263"/>
      <c r="AW674" s="263"/>
      <c r="AX674" s="263"/>
      <c r="AY674" s="263"/>
      <c r="AZ674" s="263"/>
      <c r="BA674" s="263"/>
      <c r="BB674" s="263"/>
      <c r="BC674" s="263"/>
      <c r="BD674" s="263"/>
      <c r="BE674" s="263"/>
      <c r="BF674" s="263"/>
      <c r="BG674" s="263"/>
      <c r="BH674" s="263"/>
      <c r="BI674" s="263"/>
      <c r="BJ674" s="263"/>
      <c r="BK674" s="263"/>
      <c r="BL674" s="263"/>
      <c r="BM674" s="263"/>
      <c r="BN674" s="263"/>
      <c r="BO674" s="263"/>
      <c r="BP674" s="263"/>
      <c r="BQ674" s="263"/>
      <c r="BR674" s="263"/>
      <c r="BS674" s="263"/>
      <c r="BT674" s="263"/>
      <c r="BU674" s="263"/>
      <c r="BV674" s="263"/>
      <c r="BW674" s="263"/>
      <c r="BX674" s="263"/>
      <c r="BY674" s="263"/>
      <c r="BZ674" s="263"/>
      <c r="CA674" s="263"/>
      <c r="CB674" s="263"/>
      <c r="CC674" s="263"/>
      <c r="CD674" s="263"/>
      <c r="CE674" s="263"/>
      <c r="CF674" s="263"/>
      <c r="CG674" s="263"/>
      <c r="CH674" s="263"/>
      <c r="CI674" s="263"/>
      <c r="CJ674" s="263"/>
      <c r="CK674" s="263"/>
      <c r="CL674" s="263"/>
      <c r="CM674" s="263"/>
      <c r="CN674" s="263"/>
      <c r="CO674" s="263"/>
      <c r="CP674" s="263"/>
      <c r="CQ674" s="263"/>
      <c r="CR674" s="263"/>
      <c r="CS674" s="263"/>
      <c r="CT674" s="263"/>
      <c r="CU674" s="263"/>
      <c r="CV674" s="263"/>
      <c r="CW674" s="263"/>
      <c r="CX674" s="263"/>
      <c r="CY674" s="263"/>
      <c r="CZ674" s="263"/>
      <c r="DA674" s="263"/>
      <c r="DB674" s="263"/>
      <c r="DC674" s="263"/>
      <c r="DD674" s="263"/>
      <c r="DE674" s="263"/>
      <c r="DF674" s="263"/>
      <c r="DG674" s="263"/>
      <c r="DH674" s="263"/>
      <c r="DI674" s="263"/>
      <c r="DJ674" s="263"/>
      <c r="DK674" s="263"/>
      <c r="DL674" s="263"/>
      <c r="DM674" s="263"/>
      <c r="DN674" s="263"/>
      <c r="DO674" s="263"/>
      <c r="DP674" s="263"/>
      <c r="DQ674" s="263"/>
      <c r="DR674" s="263"/>
      <c r="DS674" s="263"/>
      <c r="DT674" s="263"/>
      <c r="DU674" s="263"/>
      <c r="DV674" s="263"/>
      <c r="DW674" s="263"/>
      <c r="DX674" s="263"/>
      <c r="DY674" s="263"/>
      <c r="DZ674" s="263"/>
      <c r="EA674" s="263"/>
      <c r="EB674" s="263"/>
      <c r="EC674" s="263"/>
      <c r="ED674" s="263"/>
      <c r="EE674" s="263"/>
      <c r="EF674" s="263"/>
      <c r="EG674" s="263"/>
      <c r="EH674" s="263"/>
      <c r="EI674" s="263"/>
      <c r="EJ674" s="263"/>
      <c r="EK674" s="263"/>
      <c r="EL674" s="263"/>
      <c r="EM674" s="263"/>
      <c r="EN674" s="263"/>
      <c r="EO674" s="263"/>
      <c r="EP674" s="263"/>
      <c r="EQ674" s="263"/>
      <c r="ER674" s="263"/>
      <c r="ES674" s="263"/>
      <c r="ET674" s="263"/>
      <c r="EU674" s="263"/>
      <c r="EV674" s="263"/>
      <c r="EW674" s="263"/>
      <c r="EX674" s="263"/>
      <c r="EY674" s="263"/>
      <c r="EZ674" s="263"/>
      <c r="FA674" s="263"/>
      <c r="FB674" s="263"/>
      <c r="FC674" s="263"/>
      <c r="FD674" s="263"/>
      <c r="FE674" s="263"/>
      <c r="FF674" s="263"/>
      <c r="FG674" s="263"/>
      <c r="FH674" s="263"/>
      <c r="FI674" s="263"/>
      <c r="FJ674" s="263"/>
      <c r="FK674" s="263"/>
      <c r="FL674" s="263"/>
      <c r="FM674" s="263"/>
      <c r="FN674" s="263"/>
      <c r="FO674" s="263"/>
      <c r="FP674" s="263"/>
      <c r="FQ674" s="263"/>
      <c r="FR674" s="263"/>
      <c r="FS674" s="263"/>
      <c r="FT674" s="263"/>
      <c r="FU674" s="263"/>
      <c r="FV674" s="263"/>
      <c r="FW674" s="263"/>
      <c r="FX674" s="263"/>
      <c r="FY674" s="263"/>
      <c r="FZ674" s="263"/>
      <c r="GA674" s="263"/>
      <c r="GB674" s="263"/>
      <c r="GC674" s="263"/>
      <c r="GD674" s="263"/>
      <c r="GE674" s="263"/>
      <c r="GF674" s="263"/>
      <c r="GG674" s="263"/>
      <c r="GH674" s="263"/>
      <c r="GI674" s="263"/>
      <c r="GJ674" s="263"/>
      <c r="GK674" s="263"/>
      <c r="GL674" s="263"/>
      <c r="GM674" s="263"/>
      <c r="GN674" s="263"/>
      <c r="GO674" s="263"/>
      <c r="GP674" s="263"/>
      <c r="GQ674" s="263"/>
      <c r="GR674" s="263"/>
      <c r="GS674" s="263"/>
      <c r="GT674" s="263"/>
      <c r="GU674" s="263"/>
      <c r="GV674" s="263"/>
      <c r="GW674" s="263"/>
      <c r="GX674" s="263"/>
      <c r="GY674" s="263"/>
      <c r="GZ674" s="263"/>
      <c r="HA674" s="263"/>
      <c r="HB674" s="263"/>
      <c r="HC674" s="263"/>
      <c r="HD674" s="263"/>
      <c r="HE674" s="263"/>
      <c r="HF674" s="263"/>
      <c r="HG674" s="263"/>
      <c r="HH674" s="263"/>
      <c r="HI674" s="263"/>
      <c r="HJ674" s="263"/>
      <c r="HK674" s="263"/>
      <c r="HL674" s="263"/>
      <c r="HM674" s="263"/>
      <c r="HN674" s="263"/>
      <c r="HO674" s="263"/>
      <c r="HP674" s="263"/>
      <c r="HQ674" s="263"/>
      <c r="HR674" s="263"/>
      <c r="HS674" s="263"/>
      <c r="HT674" s="263"/>
      <c r="HU674" s="263"/>
      <c r="HV674" s="263"/>
      <c r="HW674" s="263"/>
      <c r="HX674" s="263"/>
      <c r="HY674" s="263"/>
      <c r="HZ674" s="263"/>
      <c r="IA674" s="263"/>
      <c r="IB674" s="263"/>
      <c r="IC674" s="263"/>
      <c r="ID674" s="263"/>
      <c r="IE674" s="263"/>
      <c r="IF674" s="263"/>
      <c r="IG674" s="263"/>
      <c r="IH674" s="263"/>
      <c r="II674" s="263"/>
      <c r="IJ674" s="263"/>
      <c r="IK674" s="263"/>
      <c r="IL674" s="263"/>
      <c r="IM674" s="263"/>
      <c r="IN674" s="263"/>
      <c r="IO674" s="263"/>
      <c r="IP674" s="263"/>
      <c r="IQ674" s="263"/>
      <c r="IR674" s="263"/>
      <c r="IS674" s="263"/>
      <c r="IT674" s="263"/>
      <c r="IU674" s="263"/>
      <c r="IV674" s="263"/>
      <c r="IW674" s="263"/>
      <c r="IX674" s="263"/>
      <c r="IY674" s="263"/>
      <c r="IZ674" s="263"/>
      <c r="JA674" s="263"/>
      <c r="JB674" s="263"/>
      <c r="JC674" s="263"/>
      <c r="JD674" s="263"/>
      <c r="JE674" s="263"/>
      <c r="JF674" s="263"/>
      <c r="JG674" s="263"/>
      <c r="JH674" s="263"/>
      <c r="JI674" s="263"/>
      <c r="JJ674" s="263"/>
      <c r="JK674" s="263"/>
      <c r="JL674" s="263"/>
      <c r="JM674" s="263"/>
      <c r="JN674" s="263"/>
      <c r="JO674" s="263"/>
      <c r="JP674" s="263"/>
      <c r="JQ674" s="263"/>
      <c r="JR674" s="263"/>
      <c r="JS674" s="263"/>
      <c r="JT674" s="263"/>
      <c r="JU674" s="263"/>
      <c r="JV674" s="263"/>
      <c r="JW674" s="263"/>
      <c r="JX674" s="263"/>
      <c r="JY674" s="263"/>
      <c r="JZ674" s="263"/>
      <c r="KA674" s="263"/>
      <c r="KB674" s="263"/>
      <c r="KC674" s="263"/>
      <c r="KD674" s="263"/>
      <c r="KE674" s="263"/>
      <c r="KF674" s="263"/>
      <c r="KG674" s="263"/>
      <c r="KH674" s="263"/>
      <c r="KI674" s="263"/>
      <c r="KJ674" s="263"/>
      <c r="KK674" s="263"/>
      <c r="KL674" s="263"/>
      <c r="KM674" s="263"/>
      <c r="KN674" s="263"/>
      <c r="KO674" s="263"/>
      <c r="KP674" s="263"/>
      <c r="KQ674" s="263"/>
      <c r="KR674" s="263"/>
      <c r="KS674" s="263"/>
      <c r="KT674" s="263"/>
      <c r="KU674" s="263"/>
      <c r="KV674" s="263"/>
      <c r="KW674" s="263"/>
      <c r="KX674" s="263"/>
      <c r="KY674" s="263"/>
      <c r="KZ674" s="263"/>
      <c r="LA674" s="263"/>
      <c r="LB674" s="263"/>
      <c r="LC674" s="263"/>
      <c r="LD674" s="263"/>
      <c r="LE674" s="263"/>
      <c r="LF674" s="263"/>
      <c r="LG674" s="263"/>
      <c r="LH674" s="263"/>
      <c r="LI674" s="263"/>
      <c r="LJ674" s="263"/>
      <c r="LK674" s="263"/>
      <c r="LL674" s="263"/>
      <c r="LM674" s="263"/>
      <c r="LN674" s="263"/>
      <c r="LO674" s="263"/>
      <c r="LP674" s="263"/>
      <c r="LQ674" s="263"/>
      <c r="LR674" s="263"/>
      <c r="LS674" s="263"/>
      <c r="LT674" s="263"/>
      <c r="LU674" s="263"/>
      <c r="LV674" s="263"/>
      <c r="LW674" s="263"/>
      <c r="LX674" s="263"/>
      <c r="LY674" s="263"/>
      <c r="LZ674" s="263"/>
      <c r="MA674" s="263"/>
      <c r="MB674" s="263"/>
      <c r="MC674" s="263"/>
      <c r="MD674" s="263"/>
      <c r="ME674" s="263"/>
      <c r="MF674" s="263"/>
      <c r="MG674" s="263"/>
      <c r="MH674" s="263"/>
      <c r="MI674" s="263"/>
      <c r="MJ674" s="263"/>
      <c r="MK674" s="263"/>
      <c r="ML674" s="263"/>
      <c r="MM674" s="263"/>
      <c r="MN674" s="263"/>
      <c r="MO674" s="263"/>
      <c r="MP674" s="263"/>
      <c r="MQ674" s="263"/>
      <c r="MR674" s="263"/>
      <c r="MS674" s="263"/>
      <c r="MT674" s="263"/>
      <c r="MU674" s="263"/>
      <c r="MV674" s="263"/>
      <c r="MW674" s="263"/>
      <c r="MX674" s="263"/>
      <c r="MY674" s="263"/>
      <c r="MZ674" s="263"/>
      <c r="NA674" s="263"/>
      <c r="NB674" s="263"/>
      <c r="NC674" s="263"/>
      <c r="ND674" s="263"/>
      <c r="NE674" s="263"/>
      <c r="NF674" s="263"/>
      <c r="NG674" s="263"/>
      <c r="NH674" s="263"/>
      <c r="NI674" s="263"/>
      <c r="NJ674" s="263"/>
      <c r="NK674" s="263"/>
      <c r="NL674" s="263"/>
      <c r="NM674" s="263"/>
      <c r="NN674" s="263"/>
      <c r="NO674" s="263"/>
      <c r="NP674" s="263"/>
      <c r="NQ674" s="263"/>
      <c r="NR674" s="263"/>
      <c r="NS674" s="263"/>
      <c r="NT674" s="263"/>
      <c r="NU674" s="263"/>
      <c r="NV674" s="263"/>
      <c r="NW674" s="263"/>
      <c r="NX674" s="263"/>
      <c r="NY674" s="263"/>
      <c r="NZ674" s="263"/>
      <c r="OA674" s="263"/>
      <c r="OB674" s="263"/>
      <c r="OC674" s="263"/>
      <c r="OD674" s="263"/>
      <c r="OE674" s="263"/>
      <c r="OF674" s="263"/>
      <c r="OG674" s="263"/>
      <c r="OH674" s="263"/>
      <c r="OI674" s="263"/>
      <c r="OJ674" s="263"/>
      <c r="OK674" s="263"/>
      <c r="OL674" s="263"/>
      <c r="OM674" s="263"/>
      <c r="ON674" s="263"/>
      <c r="OO674" s="263"/>
      <c r="OP674" s="263"/>
      <c r="OQ674" s="263"/>
      <c r="OR674" s="263"/>
      <c r="OS674" s="263"/>
      <c r="OT674" s="263"/>
      <c r="OU674" s="263"/>
      <c r="OV674" s="263"/>
      <c r="OW674" s="263"/>
      <c r="OX674" s="263"/>
      <c r="OY674" s="263"/>
      <c r="OZ674" s="263"/>
      <c r="PA674" s="263"/>
      <c r="PB674" s="263"/>
      <c r="PC674" s="263"/>
      <c r="PD674" s="263"/>
      <c r="PE674" s="263"/>
      <c r="PF674" s="263"/>
      <c r="PG674" s="263"/>
      <c r="PH674" s="263"/>
      <c r="PI674" s="263"/>
      <c r="PJ674" s="263"/>
      <c r="PK674" s="263"/>
      <c r="PL674" s="263"/>
      <c r="PM674" s="263"/>
      <c r="PN674" s="263"/>
      <c r="PO674" s="263"/>
      <c r="PP674" s="263"/>
      <c r="PQ674" s="263"/>
      <c r="PR674" s="263"/>
      <c r="PS674" s="263"/>
      <c r="PT674" s="263"/>
      <c r="PU674" s="263"/>
      <c r="PV674" s="263"/>
      <c r="PW674" s="263"/>
      <c r="PX674" s="263"/>
      <c r="PY674" s="263"/>
      <c r="PZ674" s="263"/>
      <c r="QA674" s="263"/>
      <c r="QB674" s="263"/>
      <c r="QC674" s="263"/>
      <c r="QD674" s="263"/>
      <c r="QE674" s="263"/>
      <c r="QF674" s="263"/>
      <c r="QG674" s="263"/>
      <c r="QH674" s="263"/>
      <c r="QI674" s="263"/>
      <c r="QJ674" s="263"/>
      <c r="QK674" s="263"/>
      <c r="QL674" s="263"/>
      <c r="QM674" s="263"/>
      <c r="QN674" s="263"/>
      <c r="QO674" s="263"/>
      <c r="QP674" s="263"/>
      <c r="QQ674" s="263"/>
      <c r="QR674" s="263"/>
      <c r="QS674" s="263"/>
      <c r="QT674" s="263"/>
      <c r="QU674" s="263"/>
      <c r="QV674" s="263"/>
      <c r="QW674" s="263"/>
      <c r="QX674" s="263"/>
      <c r="QY674" s="263"/>
      <c r="QZ674" s="263"/>
      <c r="RA674" s="263"/>
      <c r="RB674" s="263"/>
      <c r="RC674" s="263"/>
      <c r="RD674" s="263"/>
      <c r="RE674" s="263"/>
      <c r="RF674" s="263"/>
      <c r="RG674" s="263"/>
      <c r="RH674" s="263"/>
      <c r="RI674" s="263"/>
      <c r="RJ674" s="263"/>
      <c r="RK674" s="263"/>
      <c r="RL674" s="263"/>
      <c r="RM674" s="263"/>
      <c r="RN674" s="263"/>
      <c r="RO674" s="263"/>
      <c r="RP674" s="263"/>
      <c r="RQ674" s="263"/>
      <c r="RR674" s="263"/>
      <c r="RS674" s="263"/>
      <c r="RT674" s="263"/>
      <c r="RU674" s="263"/>
      <c r="RV674" s="263"/>
      <c r="RW674" s="263"/>
      <c r="RX674" s="263"/>
      <c r="RY674" s="263"/>
      <c r="RZ674" s="263"/>
      <c r="SA674" s="263"/>
      <c r="SB674" s="263"/>
      <c r="SC674" s="263"/>
      <c r="SD674" s="263"/>
      <c r="SE674" s="263"/>
      <c r="SF674" s="263"/>
      <c r="SG674" s="263"/>
      <c r="SH674" s="263"/>
      <c r="SI674" s="263"/>
      <c r="SJ674" s="263"/>
      <c r="SK674" s="263"/>
      <c r="SL674" s="263"/>
      <c r="SM674" s="263"/>
      <c r="SN674" s="263"/>
      <c r="SO674" s="263"/>
      <c r="SP674" s="263"/>
      <c r="SQ674" s="263"/>
      <c r="SR674" s="263"/>
      <c r="SS674" s="263"/>
      <c r="ST674" s="263"/>
      <c r="SU674" s="263"/>
      <c r="SV674" s="263"/>
      <c r="SW674" s="263"/>
      <c r="SX674" s="263"/>
      <c r="SY674" s="263"/>
      <c r="SZ674" s="263"/>
      <c r="TA674" s="263"/>
      <c r="TB674" s="263"/>
      <c r="TC674" s="263"/>
      <c r="TD674" s="263"/>
      <c r="TE674" s="263"/>
      <c r="TF674" s="263"/>
      <c r="TG674" s="263"/>
      <c r="TH674" s="263"/>
      <c r="TI674" s="263"/>
      <c r="TJ674" s="263"/>
      <c r="TK674" s="263"/>
      <c r="TL674" s="263"/>
      <c r="TM674" s="263"/>
      <c r="TN674" s="263"/>
      <c r="TO674" s="263"/>
      <c r="TP674" s="263"/>
      <c r="TQ674" s="263"/>
      <c r="TR674" s="263"/>
      <c r="TS674" s="263"/>
      <c r="TT674" s="263"/>
      <c r="TU674" s="263"/>
      <c r="TV674" s="263"/>
      <c r="TW674" s="263"/>
      <c r="TX674" s="263"/>
      <c r="TY674" s="263"/>
      <c r="TZ674" s="263"/>
      <c r="UA674" s="263"/>
      <c r="UB674" s="263"/>
      <c r="UC674" s="263"/>
      <c r="UD674" s="263"/>
      <c r="UE674" s="263"/>
      <c r="UF674" s="263"/>
      <c r="UG674" s="263"/>
      <c r="UH674" s="263"/>
      <c r="UI674" s="263"/>
      <c r="UJ674" s="263"/>
      <c r="UK674" s="263"/>
      <c r="UL674" s="263"/>
      <c r="UM674" s="263"/>
      <c r="UN674" s="263"/>
      <c r="UO674" s="263"/>
      <c r="UP674" s="263"/>
      <c r="UQ674" s="263"/>
      <c r="UR674" s="263"/>
      <c r="US674" s="263"/>
      <c r="UT674" s="263"/>
      <c r="UU674" s="263"/>
      <c r="UV674" s="263"/>
      <c r="UW674" s="263"/>
      <c r="UX674" s="263"/>
      <c r="UY674" s="263"/>
      <c r="UZ674" s="263"/>
      <c r="VA674" s="263"/>
      <c r="VB674" s="263"/>
      <c r="VC674" s="263"/>
      <c r="VD674" s="263"/>
      <c r="VE674" s="263"/>
      <c r="VF674" s="263"/>
      <c r="VG674" s="263"/>
      <c r="VH674" s="263"/>
      <c r="VI674" s="263"/>
      <c r="VJ674" s="263"/>
      <c r="VK674" s="263"/>
      <c r="VL674" s="263"/>
      <c r="VM674" s="263"/>
      <c r="VN674" s="263"/>
      <c r="VO674" s="263"/>
      <c r="VP674" s="263"/>
      <c r="VQ674" s="263"/>
      <c r="VR674" s="263"/>
      <c r="VS674" s="263"/>
      <c r="VT674" s="263"/>
      <c r="VU674" s="263"/>
      <c r="VV674" s="263"/>
      <c r="VW674" s="263"/>
      <c r="VX674" s="263"/>
      <c r="VY674" s="263"/>
      <c r="VZ674" s="263"/>
      <c r="WA674" s="263"/>
      <c r="WB674" s="263"/>
      <c r="WC674" s="263"/>
      <c r="WD674" s="263"/>
      <c r="WE674" s="263"/>
      <c r="WF674" s="263"/>
      <c r="WG674" s="263"/>
      <c r="WH674" s="263"/>
      <c r="WI674" s="263"/>
      <c r="WJ674" s="263"/>
      <c r="WK674" s="263"/>
      <c r="WL674" s="263"/>
      <c r="WM674" s="263"/>
      <c r="WN674" s="263"/>
      <c r="WO674" s="263"/>
      <c r="WP674" s="263"/>
      <c r="WQ674" s="263"/>
      <c r="WR674" s="263"/>
      <c r="WS674" s="263"/>
      <c r="WT674" s="263"/>
      <c r="WU674" s="263"/>
      <c r="WV674" s="263"/>
      <c r="WW674" s="263"/>
      <c r="WX674" s="263"/>
      <c r="WY674" s="263"/>
      <c r="WZ674" s="263"/>
      <c r="XA674" s="263"/>
      <c r="XB674" s="263"/>
      <c r="XC674" s="263"/>
      <c r="XD674" s="263"/>
      <c r="XE674" s="263"/>
      <c r="XF674" s="263"/>
      <c r="XG674" s="263"/>
      <c r="XH674" s="263"/>
      <c r="XI674" s="263"/>
      <c r="XJ674" s="263"/>
      <c r="XK674" s="263"/>
      <c r="XL674" s="263"/>
      <c r="XM674" s="263"/>
      <c r="XN674" s="263"/>
      <c r="XO674" s="263"/>
      <c r="XP674" s="263"/>
      <c r="XQ674" s="263"/>
      <c r="XR674" s="263"/>
      <c r="XS674" s="263"/>
      <c r="XT674" s="263"/>
      <c r="XU674" s="263"/>
      <c r="XV674" s="263"/>
      <c r="XW674" s="263"/>
      <c r="XX674" s="263"/>
      <c r="XY674" s="263"/>
      <c r="XZ674" s="263"/>
      <c r="YA674" s="263"/>
      <c r="YB674" s="263"/>
      <c r="YC674" s="263"/>
      <c r="YD674" s="263"/>
      <c r="YE674" s="263"/>
      <c r="YF674" s="263"/>
      <c r="YG674" s="263"/>
      <c r="YH674" s="263"/>
      <c r="YI674" s="263"/>
      <c r="YJ674" s="263"/>
      <c r="YK674" s="263"/>
      <c r="YL674" s="263"/>
      <c r="YM674" s="263"/>
      <c r="YN674" s="263"/>
      <c r="YO674" s="263"/>
      <c r="YP674" s="263"/>
      <c r="YQ674" s="263"/>
      <c r="YR674" s="263"/>
      <c r="YS674" s="263"/>
      <c r="YT674" s="263"/>
      <c r="YU674" s="263"/>
      <c r="YV674" s="263"/>
      <c r="YW674" s="263"/>
      <c r="YX674" s="263"/>
      <c r="YY674" s="263"/>
      <c r="YZ674" s="263"/>
      <c r="ZA674" s="263"/>
      <c r="ZB674" s="263"/>
      <c r="ZC674" s="263"/>
      <c r="ZD674" s="263"/>
      <c r="ZE674" s="263"/>
      <c r="ZF674" s="263"/>
      <c r="ZG674" s="263"/>
      <c r="ZH674" s="263"/>
      <c r="ZI674" s="263"/>
      <c r="ZJ674" s="263"/>
      <c r="ZK674" s="263"/>
      <c r="ZL674" s="263"/>
      <c r="ZM674" s="263"/>
      <c r="ZN674" s="263"/>
      <c r="ZO674" s="263"/>
      <c r="ZP674" s="263"/>
      <c r="ZQ674" s="263"/>
      <c r="ZR674" s="263"/>
      <c r="ZS674" s="263"/>
      <c r="ZT674" s="263"/>
      <c r="ZU674" s="263"/>
      <c r="ZV674" s="263"/>
      <c r="ZW674" s="263"/>
      <c r="ZX674" s="263"/>
      <c r="ZY674" s="263"/>
      <c r="ZZ674" s="263"/>
      <c r="AAA674" s="263"/>
      <c r="AAB674" s="263"/>
      <c r="AAC674" s="263"/>
      <c r="AAD674" s="263"/>
      <c r="AAE674" s="263"/>
      <c r="AAF674" s="263"/>
      <c r="AAG674" s="263"/>
      <c r="AAH674" s="263"/>
      <c r="AAI674" s="263"/>
      <c r="AAJ674" s="263"/>
      <c r="AAK674" s="263"/>
      <c r="AAL674" s="263"/>
      <c r="AAM674" s="263"/>
      <c r="AAN674" s="263"/>
      <c r="AAO674" s="263"/>
      <c r="AAP674" s="263"/>
      <c r="AAQ674" s="263"/>
      <c r="AAR674" s="263"/>
      <c r="AAS674" s="263"/>
      <c r="AAT674" s="263"/>
      <c r="AAU674" s="263"/>
      <c r="AAV674" s="263"/>
      <c r="AAW674" s="263"/>
      <c r="AAX674" s="263"/>
      <c r="AAY674" s="263"/>
      <c r="AAZ674" s="263"/>
      <c r="ABA674" s="263"/>
      <c r="ABB674" s="263"/>
      <c r="ABC674" s="263"/>
      <c r="ABD674" s="263"/>
      <c r="ABE674" s="263"/>
      <c r="ABF674" s="263"/>
      <c r="ABG674" s="263"/>
      <c r="ABH674" s="263"/>
      <c r="ABI674" s="263"/>
      <c r="ABJ674" s="263"/>
      <c r="ABK674" s="263"/>
      <c r="ABL674" s="263"/>
      <c r="ABM674" s="263"/>
      <c r="ABN674" s="263"/>
      <c r="ABO674" s="263"/>
      <c r="ABP674" s="263"/>
      <c r="ABQ674" s="263"/>
      <c r="ABR674" s="263"/>
      <c r="ABS674" s="263"/>
      <c r="ABT674" s="263"/>
      <c r="ABU674" s="263"/>
      <c r="ABV674" s="263"/>
      <c r="ABW674" s="263"/>
      <c r="ABX674" s="263"/>
      <c r="ABY674" s="263"/>
      <c r="ABZ674" s="263"/>
      <c r="ACA674" s="263"/>
      <c r="ACB674" s="263"/>
      <c r="ACC674" s="263"/>
      <c r="ACD674" s="263"/>
      <c r="ACE674" s="263"/>
      <c r="ACF674" s="263"/>
      <c r="ACG674" s="263"/>
      <c r="ACH674" s="263"/>
      <c r="ACI674" s="263"/>
      <c r="ACJ674" s="263"/>
      <c r="ACK674" s="263"/>
      <c r="ACL674" s="263"/>
      <c r="ACM674" s="263"/>
      <c r="ACN674" s="263"/>
      <c r="ACO674" s="263"/>
      <c r="ACP674" s="263"/>
      <c r="ACQ674" s="263"/>
      <c r="ACR674" s="263"/>
      <c r="ACS674" s="263"/>
      <c r="ACT674" s="263"/>
      <c r="ACU674" s="263"/>
      <c r="ACV674" s="263"/>
      <c r="ACW674" s="263"/>
      <c r="ACX674" s="263"/>
      <c r="ACY674" s="263"/>
      <c r="ACZ674" s="263"/>
      <c r="ADA674" s="263"/>
      <c r="ADB674" s="263"/>
      <c r="ADC674" s="263"/>
      <c r="ADD674" s="263"/>
      <c r="ADE674" s="263"/>
      <c r="ADF674" s="263"/>
      <c r="ADG674" s="263"/>
      <c r="ADH674" s="263"/>
      <c r="ADI674" s="263"/>
      <c r="ADJ674" s="263"/>
      <c r="ADK674" s="263"/>
      <c r="ADL674" s="263"/>
      <c r="ADM674" s="263"/>
      <c r="ADN674" s="263"/>
      <c r="ADO674" s="263"/>
      <c r="ADP674" s="263"/>
      <c r="ADQ674" s="263"/>
      <c r="ADR674" s="263"/>
      <c r="ADS674" s="263"/>
      <c r="ADT674" s="263"/>
      <c r="ADU674" s="263"/>
      <c r="ADV674" s="263"/>
      <c r="ADW674" s="263"/>
      <c r="ADX674" s="263"/>
      <c r="ADY674" s="263"/>
      <c r="ADZ674" s="263"/>
      <c r="AEA674" s="263"/>
      <c r="AEB674" s="263"/>
      <c r="AEC674" s="263"/>
      <c r="AED674" s="263"/>
      <c r="AEE674" s="263"/>
      <c r="AEF674" s="263"/>
      <c r="AEG674" s="263"/>
      <c r="AEH674" s="263"/>
      <c r="AEI674" s="263"/>
      <c r="AEJ674" s="263"/>
      <c r="AEK674" s="263"/>
      <c r="AEL674" s="263"/>
      <c r="AEM674" s="263"/>
      <c r="AEN674" s="263"/>
      <c r="AEO674" s="263"/>
      <c r="AEP674" s="263"/>
      <c r="AEQ674" s="263"/>
      <c r="AER674" s="263"/>
      <c r="AES674" s="263"/>
      <c r="AET674" s="263"/>
      <c r="AEU674" s="263"/>
      <c r="AEV674" s="263"/>
      <c r="AEW674" s="263"/>
      <c r="AEX674" s="263"/>
      <c r="AEY674" s="263"/>
      <c r="AEZ674" s="263"/>
      <c r="AFA674" s="263"/>
      <c r="AFB674" s="263"/>
      <c r="AFC674" s="263"/>
      <c r="AFD674" s="263"/>
      <c r="AFE674" s="263"/>
      <c r="AFF674" s="263"/>
      <c r="AFG674" s="263"/>
      <c r="AFH674" s="263"/>
      <c r="AFI674" s="263"/>
      <c r="AFJ674" s="263"/>
      <c r="AFK674" s="263"/>
      <c r="AFL674" s="263"/>
      <c r="AFM674" s="263"/>
      <c r="AFN674" s="263"/>
      <c r="AFO674" s="263"/>
      <c r="AFP674" s="263"/>
      <c r="AFQ674" s="263"/>
      <c r="AFR674" s="263"/>
      <c r="AFS674" s="263"/>
      <c r="AFT674" s="263"/>
      <c r="AFU674" s="263"/>
      <c r="AFV674" s="263"/>
      <c r="AFW674" s="263"/>
      <c r="AFX674" s="263"/>
      <c r="AFY674" s="263"/>
      <c r="AFZ674" s="263"/>
      <c r="AGA674" s="263"/>
      <c r="AGB674" s="263"/>
      <c r="AGC674" s="263"/>
      <c r="AGD674" s="263"/>
      <c r="AGE674" s="263"/>
      <c r="AGF674" s="263"/>
      <c r="AGG674" s="263"/>
      <c r="AGH674" s="263"/>
      <c r="AGI674" s="263"/>
      <c r="AGJ674" s="263"/>
      <c r="AGK674" s="263"/>
      <c r="AGL674" s="263"/>
      <c r="AGM674" s="263"/>
      <c r="AGN674" s="263"/>
      <c r="AGO674" s="263"/>
      <c r="AGP674" s="263"/>
      <c r="AGQ674" s="263"/>
      <c r="AGR674" s="263"/>
      <c r="AGS674" s="263"/>
      <c r="AGT674" s="263"/>
      <c r="AGU674" s="263"/>
      <c r="AGV674" s="263"/>
      <c r="AGW674" s="263"/>
      <c r="AGX674" s="263"/>
      <c r="AGY674" s="263"/>
      <c r="AGZ674" s="263"/>
      <c r="AHA674" s="263"/>
      <c r="AHB674" s="263"/>
      <c r="AHC674" s="263"/>
      <c r="AHD674" s="263"/>
      <c r="AHE674" s="263"/>
      <c r="AHF674" s="263"/>
      <c r="AHG674" s="263"/>
      <c r="AHH674" s="263"/>
      <c r="AHI674" s="263"/>
      <c r="AHJ674" s="263"/>
      <c r="AHK674" s="263"/>
      <c r="AHL674" s="263"/>
      <c r="AHM674" s="263"/>
      <c r="AHN674" s="263"/>
      <c r="AHO674" s="263"/>
      <c r="AHP674" s="263"/>
      <c r="AHQ674" s="263"/>
      <c r="AHR674" s="263"/>
      <c r="AHS674" s="263"/>
      <c r="AHT674" s="263"/>
      <c r="AHU674" s="263"/>
      <c r="AHV674" s="263"/>
      <c r="AHW674" s="263"/>
      <c r="AHX674" s="263"/>
      <c r="AHY674" s="263"/>
      <c r="AHZ674" s="263"/>
      <c r="AIA674" s="263"/>
      <c r="AIB674" s="263"/>
      <c r="AIC674" s="263"/>
      <c r="AID674" s="263"/>
      <c r="AIE674" s="263"/>
      <c r="AIF674" s="263"/>
      <c r="AIG674" s="263"/>
      <c r="AIH674" s="263"/>
      <c r="AII674" s="263"/>
      <c r="AIJ674" s="263"/>
      <c r="AIK674" s="263"/>
      <c r="AIL674" s="263"/>
      <c r="AIM674" s="263"/>
      <c r="AIN674" s="263"/>
      <c r="AIO674" s="263"/>
      <c r="AIP674" s="263"/>
      <c r="AIQ674" s="263"/>
      <c r="AIR674" s="263"/>
      <c r="AIS674" s="263"/>
      <c r="AIT674" s="263"/>
      <c r="AIU674" s="263"/>
      <c r="AIV674" s="263"/>
      <c r="AIW674" s="263"/>
      <c r="AIX674" s="263"/>
      <c r="AIY674" s="263"/>
      <c r="AIZ674" s="263"/>
      <c r="AJA674" s="263"/>
      <c r="AJB674" s="263"/>
      <c r="AJC674" s="263"/>
      <c r="AJD674" s="263"/>
      <c r="AJE674" s="263"/>
      <c r="AJF674" s="263"/>
      <c r="AJG674" s="263"/>
      <c r="AJH674" s="263"/>
      <c r="AJI674" s="263"/>
      <c r="AJJ674" s="263"/>
      <c r="AJK674" s="263"/>
      <c r="AJL674" s="263"/>
      <c r="AJM674" s="263"/>
      <c r="AJN674" s="263"/>
      <c r="AJO674" s="263"/>
      <c r="AJP674" s="263"/>
      <c r="AJQ674" s="263"/>
      <c r="AJR674" s="263"/>
      <c r="AJS674" s="263"/>
      <c r="AJT674" s="263"/>
      <c r="AJU674" s="263"/>
      <c r="AJV674" s="263"/>
      <c r="AJW674" s="263"/>
      <c r="AJX674" s="263"/>
      <c r="AJY674" s="263"/>
      <c r="AJZ674" s="263"/>
      <c r="AKA674" s="263"/>
      <c r="AKB674" s="263"/>
      <c r="AKC674" s="263"/>
      <c r="AKD674" s="263"/>
      <c r="AKE674" s="263"/>
      <c r="AKF674" s="263"/>
      <c r="AKG674" s="263"/>
      <c r="AKH674" s="263"/>
      <c r="AKI674" s="263"/>
      <c r="AKJ674" s="263"/>
      <c r="AKK674" s="263"/>
      <c r="AKL674" s="263"/>
      <c r="AKM674" s="263"/>
      <c r="AKN674" s="263"/>
      <c r="AKO674" s="263"/>
      <c r="AKP674" s="263"/>
      <c r="AKQ674" s="263"/>
      <c r="AKR674" s="263"/>
      <c r="AKS674" s="263"/>
      <c r="AKT674" s="263"/>
      <c r="AKU674" s="263"/>
      <c r="AKV674" s="263"/>
      <c r="AKW674" s="263"/>
      <c r="AKX674" s="263"/>
      <c r="AKY674" s="263"/>
      <c r="AKZ674" s="263"/>
      <c r="ALA674" s="263"/>
      <c r="ALB674" s="263"/>
      <c r="ALC674" s="263"/>
      <c r="ALD674" s="263"/>
      <c r="ALE674" s="263"/>
      <c r="ALF674" s="263"/>
      <c r="ALG674" s="263"/>
      <c r="ALH674" s="263"/>
      <c r="ALI674" s="263"/>
      <c r="ALJ674" s="263"/>
      <c r="ALK674" s="263"/>
      <c r="ALL674" s="263"/>
      <c r="ALM674" s="263"/>
      <c r="ALN674" s="263"/>
      <c r="ALO674" s="263"/>
      <c r="ALP674" s="263"/>
      <c r="ALQ674" s="263"/>
      <c r="ALR674" s="263"/>
      <c r="ALS674" s="263"/>
      <c r="ALT674" s="263"/>
      <c r="ALU674" s="263"/>
      <c r="ALV674" s="263"/>
      <c r="ALW674" s="263"/>
      <c r="ALX674" s="263"/>
      <c r="ALY674" s="263"/>
      <c r="ALZ674" s="263"/>
      <c r="AMA674" s="263"/>
      <c r="AMB674" s="263"/>
      <c r="AMC674" s="263"/>
      <c r="AMD674" s="263"/>
      <c r="AME674" s="263"/>
      <c r="AMF674" s="263"/>
      <c r="AMG674" s="263"/>
      <c r="AMH674" s="263"/>
      <c r="AMI674" s="263"/>
      <c r="AMJ674" s="263"/>
      <c r="AMK674" s="263"/>
      <c r="AML674" s="263"/>
      <c r="AMM674" s="263"/>
      <c r="AMN674" s="263"/>
      <c r="AMO674" s="263"/>
      <c r="AMP674" s="263"/>
      <c r="AMQ674" s="263"/>
      <c r="AMR674" s="263"/>
      <c r="AMS674" s="263"/>
      <c r="AMT674" s="263"/>
      <c r="AMU674" s="263"/>
      <c r="AMV674" s="263"/>
      <c r="AMW674" s="263"/>
      <c r="AMX674" s="263"/>
      <c r="AMY674" s="263"/>
      <c r="AMZ674" s="263"/>
      <c r="ANA674" s="263"/>
      <c r="ANB674" s="263"/>
      <c r="ANC674" s="263"/>
      <c r="AND674" s="263"/>
      <c r="ANE674" s="263"/>
      <c r="ANF674" s="263"/>
      <c r="ANG674" s="263"/>
      <c r="ANH674" s="263"/>
      <c r="ANI674" s="263"/>
      <c r="ANJ674" s="263"/>
      <c r="ANK674" s="263"/>
      <c r="ANL674" s="263"/>
      <c r="ANM674" s="263"/>
      <c r="ANN674" s="263"/>
      <c r="ANO674" s="263"/>
      <c r="ANP674" s="263"/>
      <c r="ANQ674" s="263"/>
      <c r="ANR674" s="263"/>
      <c r="ANS674" s="263"/>
      <c r="ANT674" s="263"/>
      <c r="ANU674" s="263"/>
      <c r="ANV674" s="263"/>
      <c r="ANW674" s="263"/>
      <c r="ANX674" s="263"/>
      <c r="ANY674" s="263"/>
      <c r="ANZ674" s="263"/>
      <c r="AOA674" s="263"/>
      <c r="AOB674" s="263"/>
      <c r="AOC674" s="263"/>
      <c r="AOD674" s="263"/>
      <c r="AOE674" s="263"/>
      <c r="AOF674" s="263"/>
      <c r="AOG674" s="263"/>
      <c r="AOH674" s="263"/>
      <c r="AOI674" s="263"/>
      <c r="AOJ674" s="263"/>
      <c r="AOK674" s="263"/>
      <c r="AOL674" s="263"/>
      <c r="AOM674" s="263"/>
      <c r="AON674" s="263"/>
      <c r="AOO674" s="263"/>
      <c r="AOP674" s="263"/>
      <c r="AOQ674" s="263"/>
      <c r="AOR674" s="263"/>
      <c r="AOS674" s="263"/>
      <c r="AOT674" s="263"/>
      <c r="AOU674" s="263"/>
    </row>
    <row r="675" spans="1:1087" s="264" customFormat="1">
      <c r="A675" s="332"/>
      <c r="B675" s="328"/>
      <c r="C675" s="292"/>
      <c r="D675" s="292"/>
      <c r="E675" s="292"/>
      <c r="F675" s="333"/>
      <c r="G675" s="334"/>
      <c r="H675" s="334"/>
      <c r="I675" s="335"/>
      <c r="J675" s="292"/>
      <c r="K675" s="336"/>
      <c r="L675" s="292"/>
      <c r="N675" s="263"/>
      <c r="O675" s="263"/>
      <c r="P675" s="263"/>
      <c r="Q675" s="263"/>
      <c r="R675" s="263"/>
      <c r="S675" s="263"/>
      <c r="T675" s="263"/>
      <c r="U675" s="263"/>
      <c r="V675" s="263"/>
      <c r="W675" s="263"/>
      <c r="X675" s="263"/>
      <c r="Y675" s="263"/>
      <c r="Z675" s="263"/>
      <c r="AA675" s="263"/>
      <c r="AB675" s="263"/>
      <c r="AC675" s="263"/>
      <c r="AD675" s="263"/>
      <c r="AE675" s="263"/>
      <c r="AF675" s="263"/>
      <c r="AG675" s="263"/>
      <c r="AH675" s="263"/>
      <c r="AI675" s="263"/>
      <c r="AJ675" s="263"/>
      <c r="AK675" s="263"/>
      <c r="AL675" s="263"/>
      <c r="AM675" s="263"/>
      <c r="AN675" s="263"/>
      <c r="AO675" s="263"/>
      <c r="AP675" s="263"/>
      <c r="AQ675" s="263"/>
      <c r="AR675" s="263"/>
      <c r="AS675" s="263"/>
      <c r="AT675" s="263"/>
      <c r="AU675" s="263"/>
      <c r="AV675" s="263"/>
      <c r="AW675" s="263"/>
      <c r="AX675" s="263"/>
      <c r="AY675" s="263"/>
      <c r="AZ675" s="263"/>
      <c r="BA675" s="263"/>
      <c r="BB675" s="263"/>
      <c r="BC675" s="263"/>
      <c r="BD675" s="263"/>
      <c r="BE675" s="263"/>
      <c r="BF675" s="263"/>
      <c r="BG675" s="263"/>
      <c r="BH675" s="263"/>
      <c r="BI675" s="263"/>
      <c r="BJ675" s="263"/>
      <c r="BK675" s="263"/>
      <c r="BL675" s="263"/>
      <c r="BM675" s="263"/>
      <c r="BN675" s="263"/>
      <c r="BO675" s="263"/>
      <c r="BP675" s="263"/>
      <c r="BQ675" s="263"/>
      <c r="BR675" s="263"/>
      <c r="BS675" s="263"/>
      <c r="BT675" s="263"/>
      <c r="BU675" s="263"/>
      <c r="BV675" s="263"/>
      <c r="BW675" s="263"/>
      <c r="BX675" s="263"/>
      <c r="BY675" s="263"/>
      <c r="BZ675" s="263"/>
      <c r="CA675" s="263"/>
      <c r="CB675" s="263"/>
      <c r="CC675" s="263"/>
      <c r="CD675" s="263"/>
      <c r="CE675" s="263"/>
      <c r="CF675" s="263"/>
      <c r="CG675" s="263"/>
      <c r="CH675" s="263"/>
      <c r="CI675" s="263"/>
      <c r="CJ675" s="263"/>
      <c r="CK675" s="263"/>
      <c r="CL675" s="263"/>
      <c r="CM675" s="263"/>
      <c r="CN675" s="263"/>
      <c r="CO675" s="263"/>
      <c r="CP675" s="263"/>
      <c r="CQ675" s="263"/>
      <c r="CR675" s="263"/>
      <c r="CS675" s="263"/>
      <c r="CT675" s="263"/>
      <c r="CU675" s="263"/>
      <c r="CV675" s="263"/>
      <c r="CW675" s="263"/>
      <c r="CX675" s="263"/>
      <c r="CY675" s="263"/>
      <c r="CZ675" s="263"/>
      <c r="DA675" s="263"/>
      <c r="DB675" s="263"/>
      <c r="DC675" s="263"/>
      <c r="DD675" s="263"/>
      <c r="DE675" s="263"/>
      <c r="DF675" s="263"/>
      <c r="DG675" s="263"/>
      <c r="DH675" s="263"/>
      <c r="DI675" s="263"/>
      <c r="DJ675" s="263"/>
      <c r="DK675" s="263"/>
      <c r="DL675" s="263"/>
      <c r="DM675" s="263"/>
      <c r="DN675" s="263"/>
      <c r="DO675" s="263"/>
      <c r="DP675" s="263"/>
      <c r="DQ675" s="263"/>
      <c r="DR675" s="263"/>
      <c r="DS675" s="263"/>
      <c r="DT675" s="263"/>
      <c r="DU675" s="263"/>
      <c r="DV675" s="263"/>
      <c r="DW675" s="263"/>
      <c r="DX675" s="263"/>
      <c r="DY675" s="263"/>
      <c r="DZ675" s="263"/>
      <c r="EA675" s="263"/>
      <c r="EB675" s="263"/>
      <c r="EC675" s="263"/>
      <c r="ED675" s="263"/>
      <c r="EE675" s="263"/>
      <c r="EF675" s="263"/>
      <c r="EG675" s="263"/>
      <c r="EH675" s="263"/>
      <c r="EI675" s="263"/>
      <c r="EJ675" s="263"/>
      <c r="EK675" s="263"/>
      <c r="EL675" s="263"/>
      <c r="EM675" s="263"/>
      <c r="EN675" s="263"/>
      <c r="EO675" s="263"/>
      <c r="EP675" s="263"/>
      <c r="EQ675" s="263"/>
      <c r="ER675" s="263"/>
      <c r="ES675" s="263"/>
      <c r="ET675" s="263"/>
      <c r="EU675" s="263"/>
      <c r="EV675" s="263"/>
      <c r="EW675" s="263"/>
      <c r="EX675" s="263"/>
      <c r="EY675" s="263"/>
      <c r="EZ675" s="263"/>
      <c r="FA675" s="263"/>
      <c r="FB675" s="263"/>
      <c r="FC675" s="263"/>
      <c r="FD675" s="263"/>
      <c r="FE675" s="263"/>
      <c r="FF675" s="263"/>
      <c r="FG675" s="263"/>
      <c r="FH675" s="263"/>
      <c r="FI675" s="263"/>
      <c r="FJ675" s="263"/>
      <c r="FK675" s="263"/>
      <c r="FL675" s="263"/>
      <c r="FM675" s="263"/>
      <c r="FN675" s="263"/>
      <c r="FO675" s="263"/>
      <c r="FP675" s="263"/>
      <c r="FQ675" s="263"/>
      <c r="FR675" s="263"/>
      <c r="FS675" s="263"/>
      <c r="FT675" s="263"/>
      <c r="FU675" s="263"/>
      <c r="FV675" s="263"/>
      <c r="FW675" s="263"/>
      <c r="FX675" s="263"/>
      <c r="FY675" s="263"/>
      <c r="FZ675" s="263"/>
      <c r="GA675" s="263"/>
      <c r="GB675" s="263"/>
      <c r="GC675" s="263"/>
      <c r="GD675" s="263"/>
      <c r="GE675" s="263"/>
      <c r="GF675" s="263"/>
      <c r="GG675" s="263"/>
      <c r="GH675" s="263"/>
      <c r="GI675" s="263"/>
      <c r="GJ675" s="263"/>
      <c r="GK675" s="263"/>
      <c r="GL675" s="263"/>
      <c r="GM675" s="263"/>
      <c r="GN675" s="263"/>
      <c r="GO675" s="263"/>
      <c r="GP675" s="263"/>
      <c r="GQ675" s="263"/>
      <c r="GR675" s="263"/>
      <c r="GS675" s="263"/>
      <c r="GT675" s="263"/>
      <c r="GU675" s="263"/>
      <c r="GV675" s="263"/>
      <c r="GW675" s="263"/>
      <c r="GX675" s="263"/>
      <c r="GY675" s="263"/>
      <c r="GZ675" s="263"/>
      <c r="HA675" s="263"/>
      <c r="HB675" s="263"/>
      <c r="HC675" s="263"/>
      <c r="HD675" s="263"/>
      <c r="HE675" s="263"/>
      <c r="HF675" s="263"/>
      <c r="HG675" s="263"/>
      <c r="HH675" s="263"/>
      <c r="HI675" s="263"/>
      <c r="HJ675" s="263"/>
      <c r="HK675" s="263"/>
      <c r="HL675" s="263"/>
      <c r="HM675" s="263"/>
      <c r="HN675" s="263"/>
      <c r="HO675" s="263"/>
      <c r="HP675" s="263"/>
      <c r="HQ675" s="263"/>
      <c r="HR675" s="263"/>
      <c r="HS675" s="263"/>
      <c r="HT675" s="263"/>
      <c r="HU675" s="263"/>
      <c r="HV675" s="263"/>
      <c r="HW675" s="263"/>
      <c r="HX675" s="263"/>
      <c r="HY675" s="263"/>
      <c r="HZ675" s="263"/>
      <c r="IA675" s="263"/>
      <c r="IB675" s="263"/>
      <c r="IC675" s="263"/>
      <c r="ID675" s="263"/>
      <c r="IE675" s="263"/>
      <c r="IF675" s="263"/>
      <c r="IG675" s="263"/>
      <c r="IH675" s="263"/>
      <c r="II675" s="263"/>
      <c r="IJ675" s="263"/>
      <c r="IK675" s="263"/>
      <c r="IL675" s="263"/>
      <c r="IM675" s="263"/>
      <c r="IN675" s="263"/>
      <c r="IO675" s="263"/>
      <c r="IP675" s="263"/>
      <c r="IQ675" s="263"/>
      <c r="IR675" s="263"/>
      <c r="IS675" s="263"/>
      <c r="IT675" s="263"/>
      <c r="IU675" s="263"/>
      <c r="IV675" s="263"/>
      <c r="IW675" s="263"/>
      <c r="IX675" s="263"/>
      <c r="IY675" s="263"/>
      <c r="IZ675" s="263"/>
      <c r="JA675" s="263"/>
      <c r="JB675" s="263"/>
      <c r="JC675" s="263"/>
      <c r="JD675" s="263"/>
      <c r="JE675" s="263"/>
      <c r="JF675" s="263"/>
      <c r="JG675" s="263"/>
      <c r="JH675" s="263"/>
      <c r="JI675" s="263"/>
      <c r="JJ675" s="263"/>
      <c r="JK675" s="263"/>
      <c r="JL675" s="263"/>
      <c r="JM675" s="263"/>
      <c r="JN675" s="263"/>
      <c r="JO675" s="263"/>
      <c r="JP675" s="263"/>
      <c r="JQ675" s="263"/>
      <c r="JR675" s="263"/>
      <c r="JS675" s="263"/>
      <c r="JT675" s="263"/>
      <c r="JU675" s="263"/>
      <c r="JV675" s="263"/>
      <c r="JW675" s="263"/>
      <c r="JX675" s="263"/>
      <c r="JY675" s="263"/>
      <c r="JZ675" s="263"/>
      <c r="KA675" s="263"/>
      <c r="KB675" s="263"/>
      <c r="KC675" s="263"/>
      <c r="KD675" s="263"/>
      <c r="KE675" s="263"/>
      <c r="KF675" s="263"/>
      <c r="KG675" s="263"/>
      <c r="KH675" s="263"/>
      <c r="KI675" s="263"/>
      <c r="KJ675" s="263"/>
      <c r="KK675" s="263"/>
      <c r="KL675" s="263"/>
      <c r="KM675" s="263"/>
      <c r="KN675" s="263"/>
      <c r="KO675" s="263"/>
      <c r="KP675" s="263"/>
      <c r="KQ675" s="263"/>
      <c r="KR675" s="263"/>
      <c r="KS675" s="263"/>
      <c r="KT675" s="263"/>
      <c r="KU675" s="263"/>
      <c r="KV675" s="263"/>
      <c r="KW675" s="263"/>
      <c r="KX675" s="263"/>
      <c r="KY675" s="263"/>
      <c r="KZ675" s="263"/>
      <c r="LA675" s="263"/>
      <c r="LB675" s="263"/>
      <c r="LC675" s="263"/>
      <c r="LD675" s="263"/>
      <c r="LE675" s="263"/>
      <c r="LF675" s="263"/>
      <c r="LG675" s="263"/>
      <c r="LH675" s="263"/>
      <c r="LI675" s="263"/>
      <c r="LJ675" s="263"/>
      <c r="LK675" s="263"/>
      <c r="LL675" s="263"/>
      <c r="LM675" s="263"/>
      <c r="LN675" s="263"/>
      <c r="LO675" s="263"/>
      <c r="LP675" s="263"/>
      <c r="LQ675" s="263"/>
      <c r="LR675" s="263"/>
      <c r="LS675" s="263"/>
      <c r="LT675" s="263"/>
      <c r="LU675" s="263"/>
      <c r="LV675" s="263"/>
      <c r="LW675" s="263"/>
      <c r="LX675" s="263"/>
      <c r="LY675" s="263"/>
      <c r="LZ675" s="263"/>
      <c r="MA675" s="263"/>
      <c r="MB675" s="263"/>
      <c r="MC675" s="263"/>
      <c r="MD675" s="263"/>
      <c r="ME675" s="263"/>
      <c r="MF675" s="263"/>
      <c r="MG675" s="263"/>
      <c r="MH675" s="263"/>
      <c r="MI675" s="263"/>
      <c r="MJ675" s="263"/>
      <c r="MK675" s="263"/>
      <c r="ML675" s="263"/>
      <c r="MM675" s="263"/>
      <c r="MN675" s="263"/>
      <c r="MO675" s="263"/>
      <c r="MP675" s="263"/>
      <c r="MQ675" s="263"/>
      <c r="MR675" s="263"/>
      <c r="MS675" s="263"/>
      <c r="MT675" s="263"/>
      <c r="MU675" s="263"/>
      <c r="MV675" s="263"/>
      <c r="MW675" s="263"/>
      <c r="MX675" s="263"/>
      <c r="MY675" s="263"/>
      <c r="MZ675" s="263"/>
      <c r="NA675" s="263"/>
      <c r="NB675" s="263"/>
      <c r="NC675" s="263"/>
      <c r="ND675" s="263"/>
      <c r="NE675" s="263"/>
      <c r="NF675" s="263"/>
      <c r="NG675" s="263"/>
      <c r="NH675" s="263"/>
      <c r="NI675" s="263"/>
      <c r="NJ675" s="263"/>
      <c r="NK675" s="263"/>
      <c r="NL675" s="263"/>
      <c r="NM675" s="263"/>
      <c r="NN675" s="263"/>
      <c r="NO675" s="263"/>
      <c r="NP675" s="263"/>
      <c r="NQ675" s="263"/>
      <c r="NR675" s="263"/>
      <c r="NS675" s="263"/>
      <c r="NT675" s="263"/>
      <c r="NU675" s="263"/>
      <c r="NV675" s="263"/>
      <c r="NW675" s="263"/>
      <c r="NX675" s="263"/>
      <c r="NY675" s="263"/>
      <c r="NZ675" s="263"/>
      <c r="OA675" s="263"/>
      <c r="OB675" s="263"/>
      <c r="OC675" s="263"/>
      <c r="OD675" s="263"/>
      <c r="OE675" s="263"/>
      <c r="OF675" s="263"/>
      <c r="OG675" s="263"/>
      <c r="OH675" s="263"/>
      <c r="OI675" s="263"/>
      <c r="OJ675" s="263"/>
      <c r="OK675" s="263"/>
      <c r="OL675" s="263"/>
      <c r="OM675" s="263"/>
      <c r="ON675" s="263"/>
      <c r="OO675" s="263"/>
      <c r="OP675" s="263"/>
      <c r="OQ675" s="263"/>
      <c r="OR675" s="263"/>
      <c r="OS675" s="263"/>
      <c r="OT675" s="263"/>
      <c r="OU675" s="263"/>
      <c r="OV675" s="263"/>
      <c r="OW675" s="263"/>
      <c r="OX675" s="263"/>
      <c r="OY675" s="263"/>
      <c r="OZ675" s="263"/>
      <c r="PA675" s="263"/>
      <c r="PB675" s="263"/>
      <c r="PC675" s="263"/>
      <c r="PD675" s="263"/>
      <c r="PE675" s="263"/>
      <c r="PF675" s="263"/>
      <c r="PG675" s="263"/>
      <c r="PH675" s="263"/>
      <c r="PI675" s="263"/>
      <c r="PJ675" s="263"/>
      <c r="PK675" s="263"/>
      <c r="PL675" s="263"/>
      <c r="PM675" s="263"/>
      <c r="PN675" s="263"/>
      <c r="PO675" s="263"/>
      <c r="PP675" s="263"/>
      <c r="PQ675" s="263"/>
      <c r="PR675" s="263"/>
      <c r="PS675" s="263"/>
      <c r="PT675" s="263"/>
      <c r="PU675" s="263"/>
      <c r="PV675" s="263"/>
      <c r="PW675" s="263"/>
      <c r="PX675" s="263"/>
      <c r="PY675" s="263"/>
      <c r="PZ675" s="263"/>
      <c r="QA675" s="263"/>
      <c r="QB675" s="263"/>
      <c r="QC675" s="263"/>
      <c r="QD675" s="263"/>
      <c r="QE675" s="263"/>
      <c r="QF675" s="263"/>
      <c r="QG675" s="263"/>
      <c r="QH675" s="263"/>
      <c r="QI675" s="263"/>
      <c r="QJ675" s="263"/>
      <c r="QK675" s="263"/>
      <c r="QL675" s="263"/>
      <c r="QM675" s="263"/>
      <c r="QN675" s="263"/>
      <c r="QO675" s="263"/>
      <c r="QP675" s="263"/>
      <c r="QQ675" s="263"/>
      <c r="QR675" s="263"/>
      <c r="QS675" s="263"/>
      <c r="QT675" s="263"/>
      <c r="QU675" s="263"/>
      <c r="QV675" s="263"/>
      <c r="QW675" s="263"/>
      <c r="QX675" s="263"/>
      <c r="QY675" s="263"/>
      <c r="QZ675" s="263"/>
      <c r="RA675" s="263"/>
      <c r="RB675" s="263"/>
      <c r="RC675" s="263"/>
      <c r="RD675" s="263"/>
      <c r="RE675" s="263"/>
      <c r="RF675" s="263"/>
      <c r="RG675" s="263"/>
      <c r="RH675" s="263"/>
      <c r="RI675" s="263"/>
      <c r="RJ675" s="263"/>
      <c r="RK675" s="263"/>
      <c r="RL675" s="263"/>
      <c r="RM675" s="263"/>
      <c r="RN675" s="263"/>
      <c r="RO675" s="263"/>
      <c r="RP675" s="263"/>
      <c r="RQ675" s="263"/>
      <c r="RR675" s="263"/>
      <c r="RS675" s="263"/>
      <c r="RT675" s="263"/>
      <c r="RU675" s="263"/>
      <c r="RV675" s="263"/>
      <c r="RW675" s="263"/>
      <c r="RX675" s="263"/>
      <c r="RY675" s="263"/>
      <c r="RZ675" s="263"/>
      <c r="SA675" s="263"/>
      <c r="SB675" s="263"/>
      <c r="SC675" s="263"/>
      <c r="SD675" s="263"/>
      <c r="SE675" s="263"/>
      <c r="SF675" s="263"/>
      <c r="SG675" s="263"/>
      <c r="SH675" s="263"/>
      <c r="SI675" s="263"/>
      <c r="SJ675" s="263"/>
      <c r="SK675" s="263"/>
      <c r="SL675" s="263"/>
      <c r="SM675" s="263"/>
      <c r="SN675" s="263"/>
      <c r="SO675" s="263"/>
      <c r="SP675" s="263"/>
      <c r="SQ675" s="263"/>
      <c r="SR675" s="263"/>
      <c r="SS675" s="263"/>
      <c r="ST675" s="263"/>
      <c r="SU675" s="263"/>
      <c r="SV675" s="263"/>
      <c r="SW675" s="263"/>
      <c r="SX675" s="263"/>
      <c r="SY675" s="263"/>
      <c r="SZ675" s="263"/>
      <c r="TA675" s="263"/>
      <c r="TB675" s="263"/>
      <c r="TC675" s="263"/>
      <c r="TD675" s="263"/>
      <c r="TE675" s="263"/>
      <c r="TF675" s="263"/>
      <c r="TG675" s="263"/>
      <c r="TH675" s="263"/>
      <c r="TI675" s="263"/>
      <c r="TJ675" s="263"/>
      <c r="TK675" s="263"/>
      <c r="TL675" s="263"/>
      <c r="TM675" s="263"/>
      <c r="TN675" s="263"/>
      <c r="TO675" s="263"/>
      <c r="TP675" s="263"/>
      <c r="TQ675" s="263"/>
      <c r="TR675" s="263"/>
      <c r="TS675" s="263"/>
      <c r="TT675" s="263"/>
      <c r="TU675" s="263"/>
      <c r="TV675" s="263"/>
      <c r="TW675" s="263"/>
      <c r="TX675" s="263"/>
      <c r="TY675" s="263"/>
      <c r="TZ675" s="263"/>
      <c r="UA675" s="263"/>
      <c r="UB675" s="263"/>
      <c r="UC675" s="263"/>
      <c r="UD675" s="263"/>
      <c r="UE675" s="263"/>
      <c r="UF675" s="263"/>
      <c r="UG675" s="263"/>
      <c r="UH675" s="263"/>
      <c r="UI675" s="263"/>
      <c r="UJ675" s="263"/>
      <c r="UK675" s="263"/>
      <c r="UL675" s="263"/>
      <c r="UM675" s="263"/>
      <c r="UN675" s="263"/>
      <c r="UO675" s="263"/>
      <c r="UP675" s="263"/>
      <c r="UQ675" s="263"/>
      <c r="UR675" s="263"/>
      <c r="US675" s="263"/>
      <c r="UT675" s="263"/>
      <c r="UU675" s="263"/>
      <c r="UV675" s="263"/>
      <c r="UW675" s="263"/>
      <c r="UX675" s="263"/>
      <c r="UY675" s="263"/>
      <c r="UZ675" s="263"/>
      <c r="VA675" s="263"/>
      <c r="VB675" s="263"/>
      <c r="VC675" s="263"/>
      <c r="VD675" s="263"/>
      <c r="VE675" s="263"/>
      <c r="VF675" s="263"/>
      <c r="VG675" s="263"/>
      <c r="VH675" s="263"/>
      <c r="VI675" s="263"/>
      <c r="VJ675" s="263"/>
      <c r="VK675" s="263"/>
      <c r="VL675" s="263"/>
      <c r="VM675" s="263"/>
      <c r="VN675" s="263"/>
      <c r="VO675" s="263"/>
      <c r="VP675" s="263"/>
      <c r="VQ675" s="263"/>
      <c r="VR675" s="263"/>
      <c r="VS675" s="263"/>
      <c r="VT675" s="263"/>
      <c r="VU675" s="263"/>
      <c r="VV675" s="263"/>
      <c r="VW675" s="263"/>
      <c r="VX675" s="263"/>
      <c r="VY675" s="263"/>
      <c r="VZ675" s="263"/>
      <c r="WA675" s="263"/>
      <c r="WB675" s="263"/>
      <c r="WC675" s="263"/>
      <c r="WD675" s="263"/>
      <c r="WE675" s="263"/>
      <c r="WF675" s="263"/>
      <c r="WG675" s="263"/>
      <c r="WH675" s="263"/>
      <c r="WI675" s="263"/>
      <c r="WJ675" s="263"/>
      <c r="WK675" s="263"/>
      <c r="WL675" s="263"/>
      <c r="WM675" s="263"/>
      <c r="WN675" s="263"/>
      <c r="WO675" s="263"/>
      <c r="WP675" s="263"/>
      <c r="WQ675" s="263"/>
      <c r="WR675" s="263"/>
      <c r="WS675" s="263"/>
      <c r="WT675" s="263"/>
      <c r="WU675" s="263"/>
      <c r="WV675" s="263"/>
      <c r="WW675" s="263"/>
      <c r="WX675" s="263"/>
      <c r="WY675" s="263"/>
      <c r="WZ675" s="263"/>
      <c r="XA675" s="263"/>
      <c r="XB675" s="263"/>
      <c r="XC675" s="263"/>
      <c r="XD675" s="263"/>
      <c r="XE675" s="263"/>
      <c r="XF675" s="263"/>
      <c r="XG675" s="263"/>
      <c r="XH675" s="263"/>
      <c r="XI675" s="263"/>
      <c r="XJ675" s="263"/>
      <c r="XK675" s="263"/>
      <c r="XL675" s="263"/>
      <c r="XM675" s="263"/>
      <c r="XN675" s="263"/>
      <c r="XO675" s="263"/>
      <c r="XP675" s="263"/>
      <c r="XQ675" s="263"/>
      <c r="XR675" s="263"/>
      <c r="XS675" s="263"/>
      <c r="XT675" s="263"/>
      <c r="XU675" s="263"/>
      <c r="XV675" s="263"/>
      <c r="XW675" s="263"/>
      <c r="XX675" s="263"/>
      <c r="XY675" s="263"/>
      <c r="XZ675" s="263"/>
      <c r="YA675" s="263"/>
      <c r="YB675" s="263"/>
      <c r="YC675" s="263"/>
      <c r="YD675" s="263"/>
      <c r="YE675" s="263"/>
      <c r="YF675" s="263"/>
      <c r="YG675" s="263"/>
      <c r="YH675" s="263"/>
      <c r="YI675" s="263"/>
      <c r="YJ675" s="263"/>
      <c r="YK675" s="263"/>
      <c r="YL675" s="263"/>
      <c r="YM675" s="263"/>
      <c r="YN675" s="263"/>
      <c r="YO675" s="263"/>
      <c r="YP675" s="263"/>
      <c r="YQ675" s="263"/>
      <c r="YR675" s="263"/>
      <c r="YS675" s="263"/>
      <c r="YT675" s="263"/>
      <c r="YU675" s="263"/>
      <c r="YV675" s="263"/>
      <c r="YW675" s="263"/>
      <c r="YX675" s="263"/>
      <c r="YY675" s="263"/>
      <c r="YZ675" s="263"/>
      <c r="ZA675" s="263"/>
      <c r="ZB675" s="263"/>
      <c r="ZC675" s="263"/>
      <c r="ZD675" s="263"/>
      <c r="ZE675" s="263"/>
      <c r="ZF675" s="263"/>
      <c r="ZG675" s="263"/>
      <c r="ZH675" s="263"/>
      <c r="ZI675" s="263"/>
      <c r="ZJ675" s="263"/>
      <c r="ZK675" s="263"/>
      <c r="ZL675" s="263"/>
      <c r="ZM675" s="263"/>
      <c r="ZN675" s="263"/>
      <c r="ZO675" s="263"/>
      <c r="ZP675" s="263"/>
      <c r="ZQ675" s="263"/>
      <c r="ZR675" s="263"/>
      <c r="ZS675" s="263"/>
      <c r="ZT675" s="263"/>
      <c r="ZU675" s="263"/>
      <c r="ZV675" s="263"/>
      <c r="ZW675" s="263"/>
      <c r="ZX675" s="263"/>
      <c r="ZY675" s="263"/>
      <c r="ZZ675" s="263"/>
      <c r="AAA675" s="263"/>
      <c r="AAB675" s="263"/>
      <c r="AAC675" s="263"/>
      <c r="AAD675" s="263"/>
      <c r="AAE675" s="263"/>
      <c r="AAF675" s="263"/>
      <c r="AAG675" s="263"/>
      <c r="AAH675" s="263"/>
      <c r="AAI675" s="263"/>
      <c r="AAJ675" s="263"/>
      <c r="AAK675" s="263"/>
      <c r="AAL675" s="263"/>
      <c r="AAM675" s="263"/>
      <c r="AAN675" s="263"/>
      <c r="AAO675" s="263"/>
      <c r="AAP675" s="263"/>
      <c r="AAQ675" s="263"/>
      <c r="AAR675" s="263"/>
      <c r="AAS675" s="263"/>
      <c r="AAT675" s="263"/>
      <c r="AAU675" s="263"/>
      <c r="AAV675" s="263"/>
      <c r="AAW675" s="263"/>
      <c r="AAX675" s="263"/>
      <c r="AAY675" s="263"/>
      <c r="AAZ675" s="263"/>
      <c r="ABA675" s="263"/>
      <c r="ABB675" s="263"/>
      <c r="ABC675" s="263"/>
      <c r="ABD675" s="263"/>
      <c r="ABE675" s="263"/>
      <c r="ABF675" s="263"/>
      <c r="ABG675" s="263"/>
      <c r="ABH675" s="263"/>
      <c r="ABI675" s="263"/>
      <c r="ABJ675" s="263"/>
      <c r="ABK675" s="263"/>
      <c r="ABL675" s="263"/>
      <c r="ABM675" s="263"/>
      <c r="ABN675" s="263"/>
      <c r="ABO675" s="263"/>
      <c r="ABP675" s="263"/>
      <c r="ABQ675" s="263"/>
      <c r="ABR675" s="263"/>
      <c r="ABS675" s="263"/>
      <c r="ABT675" s="263"/>
      <c r="ABU675" s="263"/>
      <c r="ABV675" s="263"/>
      <c r="ABW675" s="263"/>
      <c r="ABX675" s="263"/>
      <c r="ABY675" s="263"/>
      <c r="ABZ675" s="263"/>
      <c r="ACA675" s="263"/>
      <c r="ACB675" s="263"/>
      <c r="ACC675" s="263"/>
      <c r="ACD675" s="263"/>
      <c r="ACE675" s="263"/>
      <c r="ACF675" s="263"/>
      <c r="ACG675" s="263"/>
      <c r="ACH675" s="263"/>
      <c r="ACI675" s="263"/>
      <c r="ACJ675" s="263"/>
      <c r="ACK675" s="263"/>
      <c r="ACL675" s="263"/>
      <c r="ACM675" s="263"/>
      <c r="ACN675" s="263"/>
      <c r="ACO675" s="263"/>
      <c r="ACP675" s="263"/>
      <c r="ACQ675" s="263"/>
      <c r="ACR675" s="263"/>
      <c r="ACS675" s="263"/>
      <c r="ACT675" s="263"/>
      <c r="ACU675" s="263"/>
      <c r="ACV675" s="263"/>
      <c r="ACW675" s="263"/>
      <c r="ACX675" s="263"/>
      <c r="ACY675" s="263"/>
      <c r="ACZ675" s="263"/>
      <c r="ADA675" s="263"/>
      <c r="ADB675" s="263"/>
      <c r="ADC675" s="263"/>
      <c r="ADD675" s="263"/>
      <c r="ADE675" s="263"/>
      <c r="ADF675" s="263"/>
      <c r="ADG675" s="263"/>
      <c r="ADH675" s="263"/>
      <c r="ADI675" s="263"/>
      <c r="ADJ675" s="263"/>
      <c r="ADK675" s="263"/>
      <c r="ADL675" s="263"/>
      <c r="ADM675" s="263"/>
      <c r="ADN675" s="263"/>
      <c r="ADO675" s="263"/>
      <c r="ADP675" s="263"/>
      <c r="ADQ675" s="263"/>
      <c r="ADR675" s="263"/>
      <c r="ADS675" s="263"/>
      <c r="ADT675" s="263"/>
      <c r="ADU675" s="263"/>
      <c r="ADV675" s="263"/>
      <c r="ADW675" s="263"/>
      <c r="ADX675" s="263"/>
      <c r="ADY675" s="263"/>
      <c r="ADZ675" s="263"/>
      <c r="AEA675" s="263"/>
      <c r="AEB675" s="263"/>
      <c r="AEC675" s="263"/>
      <c r="AED675" s="263"/>
      <c r="AEE675" s="263"/>
      <c r="AEF675" s="263"/>
      <c r="AEG675" s="263"/>
      <c r="AEH675" s="263"/>
      <c r="AEI675" s="263"/>
      <c r="AEJ675" s="263"/>
      <c r="AEK675" s="263"/>
      <c r="AEL675" s="263"/>
      <c r="AEM675" s="263"/>
      <c r="AEN675" s="263"/>
      <c r="AEO675" s="263"/>
      <c r="AEP675" s="263"/>
      <c r="AEQ675" s="263"/>
      <c r="AER675" s="263"/>
      <c r="AES675" s="263"/>
      <c r="AET675" s="263"/>
      <c r="AEU675" s="263"/>
      <c r="AEV675" s="263"/>
      <c r="AEW675" s="263"/>
      <c r="AEX675" s="263"/>
      <c r="AEY675" s="263"/>
      <c r="AEZ675" s="263"/>
      <c r="AFA675" s="263"/>
      <c r="AFB675" s="263"/>
      <c r="AFC675" s="263"/>
      <c r="AFD675" s="263"/>
      <c r="AFE675" s="263"/>
      <c r="AFF675" s="263"/>
      <c r="AFG675" s="263"/>
      <c r="AFH675" s="263"/>
      <c r="AFI675" s="263"/>
      <c r="AFJ675" s="263"/>
      <c r="AFK675" s="263"/>
      <c r="AFL675" s="263"/>
      <c r="AFM675" s="263"/>
      <c r="AFN675" s="263"/>
      <c r="AFO675" s="263"/>
      <c r="AFP675" s="263"/>
      <c r="AFQ675" s="263"/>
      <c r="AFR675" s="263"/>
      <c r="AFS675" s="263"/>
      <c r="AFT675" s="263"/>
      <c r="AFU675" s="263"/>
      <c r="AFV675" s="263"/>
      <c r="AFW675" s="263"/>
      <c r="AFX675" s="263"/>
      <c r="AFY675" s="263"/>
      <c r="AFZ675" s="263"/>
      <c r="AGA675" s="263"/>
      <c r="AGB675" s="263"/>
      <c r="AGC675" s="263"/>
      <c r="AGD675" s="263"/>
      <c r="AGE675" s="263"/>
      <c r="AGF675" s="263"/>
      <c r="AGG675" s="263"/>
      <c r="AGH675" s="263"/>
      <c r="AGI675" s="263"/>
      <c r="AGJ675" s="263"/>
      <c r="AGK675" s="263"/>
      <c r="AGL675" s="263"/>
      <c r="AGM675" s="263"/>
      <c r="AGN675" s="263"/>
      <c r="AGO675" s="263"/>
      <c r="AGP675" s="263"/>
      <c r="AGQ675" s="263"/>
      <c r="AGR675" s="263"/>
      <c r="AGS675" s="263"/>
      <c r="AGT675" s="263"/>
      <c r="AGU675" s="263"/>
      <c r="AGV675" s="263"/>
      <c r="AGW675" s="263"/>
      <c r="AGX675" s="263"/>
      <c r="AGY675" s="263"/>
      <c r="AGZ675" s="263"/>
      <c r="AHA675" s="263"/>
      <c r="AHB675" s="263"/>
      <c r="AHC675" s="263"/>
      <c r="AHD675" s="263"/>
      <c r="AHE675" s="263"/>
      <c r="AHF675" s="263"/>
      <c r="AHG675" s="263"/>
      <c r="AHH675" s="263"/>
      <c r="AHI675" s="263"/>
      <c r="AHJ675" s="263"/>
      <c r="AHK675" s="263"/>
      <c r="AHL675" s="263"/>
      <c r="AHM675" s="263"/>
      <c r="AHN675" s="263"/>
      <c r="AHO675" s="263"/>
      <c r="AHP675" s="263"/>
      <c r="AHQ675" s="263"/>
      <c r="AHR675" s="263"/>
      <c r="AHS675" s="263"/>
      <c r="AHT675" s="263"/>
      <c r="AHU675" s="263"/>
      <c r="AHV675" s="263"/>
      <c r="AHW675" s="263"/>
      <c r="AHX675" s="263"/>
      <c r="AHY675" s="263"/>
      <c r="AHZ675" s="263"/>
      <c r="AIA675" s="263"/>
      <c r="AIB675" s="263"/>
      <c r="AIC675" s="263"/>
      <c r="AID675" s="263"/>
      <c r="AIE675" s="263"/>
      <c r="AIF675" s="263"/>
      <c r="AIG675" s="263"/>
      <c r="AIH675" s="263"/>
      <c r="AII675" s="263"/>
      <c r="AIJ675" s="263"/>
      <c r="AIK675" s="263"/>
      <c r="AIL675" s="263"/>
      <c r="AIM675" s="263"/>
      <c r="AIN675" s="263"/>
      <c r="AIO675" s="263"/>
      <c r="AIP675" s="263"/>
      <c r="AIQ675" s="263"/>
      <c r="AIR675" s="263"/>
      <c r="AIS675" s="263"/>
      <c r="AIT675" s="263"/>
      <c r="AIU675" s="263"/>
      <c r="AIV675" s="263"/>
      <c r="AIW675" s="263"/>
      <c r="AIX675" s="263"/>
      <c r="AIY675" s="263"/>
      <c r="AIZ675" s="263"/>
      <c r="AJA675" s="263"/>
      <c r="AJB675" s="263"/>
      <c r="AJC675" s="263"/>
      <c r="AJD675" s="263"/>
      <c r="AJE675" s="263"/>
      <c r="AJF675" s="263"/>
      <c r="AJG675" s="263"/>
      <c r="AJH675" s="263"/>
      <c r="AJI675" s="263"/>
      <c r="AJJ675" s="263"/>
      <c r="AJK675" s="263"/>
      <c r="AJL675" s="263"/>
      <c r="AJM675" s="263"/>
      <c r="AJN675" s="263"/>
      <c r="AJO675" s="263"/>
      <c r="AJP675" s="263"/>
      <c r="AJQ675" s="263"/>
      <c r="AJR675" s="263"/>
      <c r="AJS675" s="263"/>
      <c r="AJT675" s="263"/>
      <c r="AJU675" s="263"/>
      <c r="AJV675" s="263"/>
      <c r="AJW675" s="263"/>
      <c r="AJX675" s="263"/>
      <c r="AJY675" s="263"/>
      <c r="AJZ675" s="263"/>
      <c r="AKA675" s="263"/>
      <c r="AKB675" s="263"/>
      <c r="AKC675" s="263"/>
      <c r="AKD675" s="263"/>
      <c r="AKE675" s="263"/>
      <c r="AKF675" s="263"/>
      <c r="AKG675" s="263"/>
      <c r="AKH675" s="263"/>
      <c r="AKI675" s="263"/>
      <c r="AKJ675" s="263"/>
      <c r="AKK675" s="263"/>
      <c r="AKL675" s="263"/>
      <c r="AKM675" s="263"/>
      <c r="AKN675" s="263"/>
      <c r="AKO675" s="263"/>
      <c r="AKP675" s="263"/>
      <c r="AKQ675" s="263"/>
      <c r="AKR675" s="263"/>
      <c r="AKS675" s="263"/>
      <c r="AKT675" s="263"/>
      <c r="AKU675" s="263"/>
      <c r="AKV675" s="263"/>
      <c r="AKW675" s="263"/>
      <c r="AKX675" s="263"/>
      <c r="AKY675" s="263"/>
      <c r="AKZ675" s="263"/>
      <c r="ALA675" s="263"/>
      <c r="ALB675" s="263"/>
      <c r="ALC675" s="263"/>
      <c r="ALD675" s="263"/>
      <c r="ALE675" s="263"/>
      <c r="ALF675" s="263"/>
      <c r="ALG675" s="263"/>
      <c r="ALH675" s="263"/>
      <c r="ALI675" s="263"/>
      <c r="ALJ675" s="263"/>
      <c r="ALK675" s="263"/>
      <c r="ALL675" s="263"/>
      <c r="ALM675" s="263"/>
      <c r="ALN675" s="263"/>
      <c r="ALO675" s="263"/>
      <c r="ALP675" s="263"/>
      <c r="ALQ675" s="263"/>
      <c r="ALR675" s="263"/>
      <c r="ALS675" s="263"/>
      <c r="ALT675" s="263"/>
      <c r="ALU675" s="263"/>
      <c r="ALV675" s="263"/>
      <c r="ALW675" s="263"/>
      <c r="ALX675" s="263"/>
      <c r="ALY675" s="263"/>
      <c r="ALZ675" s="263"/>
      <c r="AMA675" s="263"/>
      <c r="AMB675" s="263"/>
      <c r="AMC675" s="263"/>
      <c r="AMD675" s="263"/>
      <c r="AME675" s="263"/>
      <c r="AMF675" s="263"/>
      <c r="AMG675" s="263"/>
      <c r="AMH675" s="263"/>
      <c r="AMI675" s="263"/>
      <c r="AMJ675" s="263"/>
      <c r="AMK675" s="263"/>
      <c r="AML675" s="263"/>
      <c r="AMM675" s="263"/>
      <c r="AMN675" s="263"/>
      <c r="AMO675" s="263"/>
      <c r="AMP675" s="263"/>
      <c r="AMQ675" s="263"/>
      <c r="AMR675" s="263"/>
      <c r="AMS675" s="263"/>
      <c r="AMT675" s="263"/>
      <c r="AMU675" s="263"/>
      <c r="AMV675" s="263"/>
      <c r="AMW675" s="263"/>
      <c r="AMX675" s="263"/>
      <c r="AMY675" s="263"/>
      <c r="AMZ675" s="263"/>
      <c r="ANA675" s="263"/>
      <c r="ANB675" s="263"/>
      <c r="ANC675" s="263"/>
      <c r="AND675" s="263"/>
      <c r="ANE675" s="263"/>
      <c r="ANF675" s="263"/>
      <c r="ANG675" s="263"/>
      <c r="ANH675" s="263"/>
      <c r="ANI675" s="263"/>
      <c r="ANJ675" s="263"/>
      <c r="ANK675" s="263"/>
      <c r="ANL675" s="263"/>
      <c r="ANM675" s="263"/>
      <c r="ANN675" s="263"/>
      <c r="ANO675" s="263"/>
      <c r="ANP675" s="263"/>
      <c r="ANQ675" s="263"/>
      <c r="ANR675" s="263"/>
      <c r="ANS675" s="263"/>
      <c r="ANT675" s="263"/>
      <c r="ANU675" s="263"/>
      <c r="ANV675" s="263"/>
      <c r="ANW675" s="263"/>
      <c r="ANX675" s="263"/>
      <c r="ANY675" s="263"/>
      <c r="ANZ675" s="263"/>
      <c r="AOA675" s="263"/>
      <c r="AOB675" s="263"/>
      <c r="AOC675" s="263"/>
      <c r="AOD675" s="263"/>
      <c r="AOE675" s="263"/>
      <c r="AOF675" s="263"/>
      <c r="AOG675" s="263"/>
      <c r="AOH675" s="263"/>
      <c r="AOI675" s="263"/>
      <c r="AOJ675" s="263"/>
      <c r="AOK675" s="263"/>
      <c r="AOL675" s="263"/>
      <c r="AOM675" s="263"/>
      <c r="AON675" s="263"/>
      <c r="AOO675" s="263"/>
      <c r="AOP675" s="263"/>
      <c r="AOQ675" s="263"/>
      <c r="AOR675" s="263"/>
      <c r="AOS675" s="263"/>
      <c r="AOT675" s="263"/>
      <c r="AOU675" s="263"/>
    </row>
    <row r="676" spans="1:1087" s="264" customFormat="1">
      <c r="A676" s="332"/>
      <c r="B676" s="328"/>
      <c r="C676" s="292"/>
      <c r="D676" s="292"/>
      <c r="E676" s="292"/>
      <c r="F676" s="333"/>
      <c r="G676" s="334"/>
      <c r="H676" s="334"/>
      <c r="I676" s="335"/>
      <c r="J676" s="292"/>
      <c r="K676" s="336"/>
      <c r="L676" s="292"/>
      <c r="N676" s="263"/>
      <c r="O676" s="263"/>
      <c r="P676" s="263"/>
      <c r="Q676" s="263"/>
      <c r="R676" s="263"/>
      <c r="S676" s="263"/>
      <c r="T676" s="263"/>
      <c r="U676" s="263"/>
      <c r="V676" s="263"/>
      <c r="W676" s="263"/>
      <c r="X676" s="263"/>
      <c r="Y676" s="263"/>
      <c r="Z676" s="263"/>
      <c r="AA676" s="263"/>
      <c r="AB676" s="263"/>
      <c r="AC676" s="263"/>
      <c r="AD676" s="263"/>
      <c r="AE676" s="263"/>
      <c r="AF676" s="263"/>
      <c r="AG676" s="263"/>
      <c r="AH676" s="263"/>
      <c r="AI676" s="263"/>
      <c r="AJ676" s="263"/>
      <c r="AK676" s="263"/>
      <c r="AL676" s="263"/>
      <c r="AM676" s="263"/>
      <c r="AN676" s="263"/>
      <c r="AO676" s="263"/>
      <c r="AP676" s="263"/>
      <c r="AQ676" s="263"/>
      <c r="AR676" s="263"/>
      <c r="AS676" s="263"/>
      <c r="AT676" s="263"/>
      <c r="AU676" s="263"/>
      <c r="AV676" s="263"/>
      <c r="AW676" s="263"/>
      <c r="AX676" s="263"/>
      <c r="AY676" s="263"/>
      <c r="AZ676" s="263"/>
      <c r="BA676" s="263"/>
      <c r="BB676" s="263"/>
      <c r="BC676" s="263"/>
      <c r="BD676" s="263"/>
      <c r="BE676" s="263"/>
      <c r="BF676" s="263"/>
      <c r="BG676" s="263"/>
      <c r="BH676" s="263"/>
      <c r="BI676" s="263"/>
      <c r="BJ676" s="263"/>
      <c r="BK676" s="263"/>
      <c r="BL676" s="263"/>
      <c r="BM676" s="263"/>
      <c r="BN676" s="263"/>
      <c r="BO676" s="263"/>
      <c r="BP676" s="263"/>
      <c r="BQ676" s="263"/>
      <c r="BR676" s="263"/>
      <c r="BS676" s="263"/>
      <c r="BT676" s="263"/>
      <c r="BU676" s="263"/>
      <c r="BV676" s="263"/>
      <c r="BW676" s="263"/>
      <c r="BX676" s="263"/>
      <c r="BY676" s="263"/>
      <c r="BZ676" s="263"/>
      <c r="CA676" s="263"/>
      <c r="CB676" s="263"/>
      <c r="CC676" s="263"/>
      <c r="CD676" s="263"/>
      <c r="CE676" s="263"/>
      <c r="CF676" s="263"/>
      <c r="CG676" s="263"/>
      <c r="CH676" s="263"/>
      <c r="CI676" s="263"/>
      <c r="CJ676" s="263"/>
      <c r="CK676" s="263"/>
      <c r="CL676" s="263"/>
      <c r="CM676" s="263"/>
      <c r="CN676" s="263"/>
      <c r="CO676" s="263"/>
      <c r="CP676" s="263"/>
      <c r="CQ676" s="263"/>
      <c r="CR676" s="263"/>
      <c r="CS676" s="263"/>
      <c r="CT676" s="263"/>
      <c r="CU676" s="263"/>
      <c r="CV676" s="263"/>
      <c r="CW676" s="263"/>
      <c r="CX676" s="263"/>
      <c r="CY676" s="263"/>
      <c r="CZ676" s="263"/>
      <c r="DA676" s="263"/>
      <c r="DB676" s="263"/>
      <c r="DC676" s="263"/>
      <c r="DD676" s="263"/>
      <c r="DE676" s="263"/>
      <c r="DF676" s="263"/>
      <c r="DG676" s="263"/>
      <c r="DH676" s="263"/>
      <c r="DI676" s="263"/>
      <c r="DJ676" s="263"/>
      <c r="DK676" s="263"/>
      <c r="DL676" s="263"/>
      <c r="DM676" s="263"/>
      <c r="DN676" s="263"/>
      <c r="DO676" s="263"/>
      <c r="DP676" s="263"/>
      <c r="DQ676" s="263"/>
      <c r="DR676" s="263"/>
      <c r="DS676" s="263"/>
      <c r="DT676" s="263"/>
      <c r="DU676" s="263"/>
      <c r="DV676" s="263"/>
      <c r="DW676" s="263"/>
      <c r="DX676" s="263"/>
      <c r="DY676" s="263"/>
      <c r="DZ676" s="263"/>
      <c r="EA676" s="263"/>
      <c r="EB676" s="263"/>
      <c r="EC676" s="263"/>
      <c r="ED676" s="263"/>
      <c r="EE676" s="263"/>
      <c r="EF676" s="263"/>
      <c r="EG676" s="263"/>
      <c r="EH676" s="263"/>
      <c r="EI676" s="263"/>
      <c r="EJ676" s="263"/>
      <c r="EK676" s="263"/>
      <c r="EL676" s="263"/>
      <c r="EM676" s="263"/>
      <c r="EN676" s="263"/>
      <c r="EO676" s="263"/>
      <c r="EP676" s="263"/>
      <c r="EQ676" s="263"/>
      <c r="ER676" s="263"/>
      <c r="ES676" s="263"/>
      <c r="ET676" s="263"/>
      <c r="EU676" s="263"/>
      <c r="EV676" s="263"/>
      <c r="EW676" s="263"/>
      <c r="EX676" s="263"/>
      <c r="EY676" s="263"/>
      <c r="EZ676" s="263"/>
      <c r="FA676" s="263"/>
      <c r="FB676" s="263"/>
      <c r="FC676" s="263"/>
      <c r="FD676" s="263"/>
      <c r="FE676" s="263"/>
      <c r="FF676" s="263"/>
      <c r="FG676" s="263"/>
      <c r="FH676" s="263"/>
      <c r="FI676" s="263"/>
      <c r="FJ676" s="263"/>
      <c r="FK676" s="263"/>
      <c r="FL676" s="263"/>
      <c r="FM676" s="263"/>
      <c r="FN676" s="263"/>
      <c r="FO676" s="263"/>
      <c r="FP676" s="263"/>
      <c r="FQ676" s="263"/>
      <c r="FR676" s="263"/>
      <c r="FS676" s="263"/>
      <c r="FT676" s="263"/>
      <c r="FU676" s="263"/>
      <c r="FV676" s="263"/>
      <c r="FW676" s="263"/>
      <c r="FX676" s="263"/>
      <c r="FY676" s="263"/>
      <c r="FZ676" s="263"/>
      <c r="GA676" s="263"/>
      <c r="GB676" s="263"/>
      <c r="GC676" s="263"/>
      <c r="GD676" s="263"/>
      <c r="GE676" s="263"/>
      <c r="GF676" s="263"/>
      <c r="GG676" s="263"/>
      <c r="GH676" s="263"/>
      <c r="GI676" s="263"/>
      <c r="GJ676" s="263"/>
      <c r="GK676" s="263"/>
      <c r="GL676" s="263"/>
      <c r="GM676" s="263"/>
      <c r="GN676" s="263"/>
      <c r="GO676" s="263"/>
      <c r="GP676" s="263"/>
      <c r="GQ676" s="263"/>
      <c r="GR676" s="263"/>
      <c r="GS676" s="263"/>
      <c r="GT676" s="263"/>
      <c r="GU676" s="263"/>
      <c r="GV676" s="263"/>
      <c r="GW676" s="263"/>
      <c r="GX676" s="263"/>
      <c r="GY676" s="263"/>
      <c r="GZ676" s="263"/>
      <c r="HA676" s="263"/>
      <c r="HB676" s="263"/>
      <c r="HC676" s="263"/>
      <c r="HD676" s="263"/>
      <c r="HE676" s="263"/>
      <c r="HF676" s="263"/>
      <c r="HG676" s="263"/>
      <c r="HH676" s="263"/>
      <c r="HI676" s="263"/>
      <c r="HJ676" s="263"/>
      <c r="HK676" s="263"/>
      <c r="HL676" s="263"/>
      <c r="HM676" s="263"/>
      <c r="HN676" s="263"/>
      <c r="HO676" s="263"/>
      <c r="HP676" s="263"/>
      <c r="HQ676" s="263"/>
      <c r="HR676" s="263"/>
      <c r="HS676" s="263"/>
      <c r="HT676" s="263"/>
      <c r="HU676" s="263"/>
      <c r="HV676" s="263"/>
      <c r="HW676" s="263"/>
      <c r="HX676" s="263"/>
      <c r="HY676" s="263"/>
      <c r="HZ676" s="263"/>
      <c r="IA676" s="263"/>
      <c r="IB676" s="263"/>
      <c r="IC676" s="263"/>
      <c r="ID676" s="263"/>
      <c r="IE676" s="263"/>
      <c r="IF676" s="263"/>
      <c r="IG676" s="263"/>
      <c r="IH676" s="263"/>
      <c r="II676" s="263"/>
      <c r="IJ676" s="263"/>
      <c r="IK676" s="263"/>
      <c r="IL676" s="263"/>
      <c r="IM676" s="263"/>
      <c r="IN676" s="263"/>
      <c r="IO676" s="263"/>
      <c r="IP676" s="263"/>
      <c r="IQ676" s="263"/>
      <c r="IR676" s="263"/>
      <c r="IS676" s="263"/>
      <c r="IT676" s="263"/>
      <c r="IU676" s="263"/>
      <c r="IV676" s="263"/>
      <c r="IW676" s="263"/>
      <c r="IX676" s="263"/>
      <c r="IY676" s="263"/>
      <c r="IZ676" s="263"/>
      <c r="JA676" s="263"/>
      <c r="JB676" s="263"/>
      <c r="JC676" s="263"/>
      <c r="JD676" s="263"/>
      <c r="JE676" s="263"/>
      <c r="JF676" s="263"/>
      <c r="JG676" s="263"/>
      <c r="JH676" s="263"/>
      <c r="JI676" s="263"/>
      <c r="JJ676" s="263"/>
      <c r="JK676" s="263"/>
      <c r="JL676" s="263"/>
      <c r="JM676" s="263"/>
      <c r="JN676" s="263"/>
      <c r="JO676" s="263"/>
      <c r="JP676" s="263"/>
      <c r="JQ676" s="263"/>
      <c r="JR676" s="263"/>
      <c r="JS676" s="263"/>
      <c r="JT676" s="263"/>
      <c r="JU676" s="263"/>
      <c r="JV676" s="263"/>
      <c r="JW676" s="263"/>
      <c r="JX676" s="263"/>
      <c r="JY676" s="263"/>
      <c r="JZ676" s="263"/>
      <c r="KA676" s="263"/>
      <c r="KB676" s="263"/>
      <c r="KC676" s="263"/>
      <c r="KD676" s="263"/>
      <c r="KE676" s="263"/>
      <c r="KF676" s="263"/>
      <c r="KG676" s="263"/>
      <c r="KH676" s="263"/>
      <c r="KI676" s="263"/>
      <c r="KJ676" s="263"/>
      <c r="KK676" s="263"/>
      <c r="KL676" s="263"/>
      <c r="KM676" s="263"/>
      <c r="KN676" s="263"/>
      <c r="KO676" s="263"/>
      <c r="KP676" s="263"/>
      <c r="KQ676" s="263"/>
      <c r="KR676" s="263"/>
      <c r="KS676" s="263"/>
      <c r="KT676" s="263"/>
      <c r="KU676" s="263"/>
      <c r="KV676" s="263"/>
      <c r="KW676" s="263"/>
      <c r="KX676" s="263"/>
      <c r="KY676" s="263"/>
      <c r="KZ676" s="263"/>
      <c r="LA676" s="263"/>
      <c r="LB676" s="263"/>
      <c r="LC676" s="263"/>
      <c r="LD676" s="263"/>
      <c r="LE676" s="263"/>
      <c r="LF676" s="263"/>
      <c r="LG676" s="263"/>
      <c r="LH676" s="263"/>
      <c r="LI676" s="263"/>
      <c r="LJ676" s="263"/>
      <c r="LK676" s="263"/>
      <c r="LL676" s="263"/>
      <c r="LM676" s="263"/>
      <c r="LN676" s="263"/>
      <c r="LO676" s="263"/>
      <c r="LP676" s="263"/>
      <c r="LQ676" s="263"/>
      <c r="LR676" s="263"/>
      <c r="LS676" s="263"/>
      <c r="LT676" s="263"/>
      <c r="LU676" s="263"/>
      <c r="LV676" s="263"/>
      <c r="LW676" s="263"/>
      <c r="LX676" s="263"/>
      <c r="LY676" s="263"/>
      <c r="LZ676" s="263"/>
      <c r="MA676" s="263"/>
      <c r="MB676" s="263"/>
      <c r="MC676" s="263"/>
      <c r="MD676" s="263"/>
      <c r="ME676" s="263"/>
      <c r="MF676" s="263"/>
      <c r="MG676" s="263"/>
      <c r="MH676" s="263"/>
      <c r="MI676" s="263"/>
      <c r="MJ676" s="263"/>
      <c r="MK676" s="263"/>
      <c r="ML676" s="263"/>
      <c r="MM676" s="263"/>
      <c r="MN676" s="263"/>
      <c r="MO676" s="263"/>
      <c r="MP676" s="263"/>
      <c r="MQ676" s="263"/>
      <c r="MR676" s="263"/>
      <c r="MS676" s="263"/>
      <c r="MT676" s="263"/>
      <c r="MU676" s="263"/>
      <c r="MV676" s="263"/>
      <c r="MW676" s="263"/>
      <c r="MX676" s="263"/>
      <c r="MY676" s="263"/>
      <c r="MZ676" s="263"/>
      <c r="NA676" s="263"/>
      <c r="NB676" s="263"/>
      <c r="NC676" s="263"/>
      <c r="ND676" s="263"/>
      <c r="NE676" s="263"/>
      <c r="NF676" s="263"/>
      <c r="NG676" s="263"/>
      <c r="NH676" s="263"/>
      <c r="NI676" s="263"/>
      <c r="NJ676" s="263"/>
      <c r="NK676" s="263"/>
      <c r="NL676" s="263"/>
      <c r="NM676" s="263"/>
      <c r="NN676" s="263"/>
      <c r="NO676" s="263"/>
      <c r="NP676" s="263"/>
      <c r="NQ676" s="263"/>
      <c r="NR676" s="263"/>
      <c r="NS676" s="263"/>
      <c r="NT676" s="263"/>
      <c r="NU676" s="263"/>
      <c r="NV676" s="263"/>
      <c r="NW676" s="263"/>
      <c r="NX676" s="263"/>
      <c r="NY676" s="263"/>
      <c r="NZ676" s="263"/>
      <c r="OA676" s="263"/>
      <c r="OB676" s="263"/>
      <c r="OC676" s="263"/>
      <c r="OD676" s="263"/>
      <c r="OE676" s="263"/>
      <c r="OF676" s="263"/>
      <c r="OG676" s="263"/>
      <c r="OH676" s="263"/>
      <c r="OI676" s="263"/>
      <c r="OJ676" s="263"/>
      <c r="OK676" s="263"/>
      <c r="OL676" s="263"/>
      <c r="OM676" s="263"/>
      <c r="ON676" s="263"/>
      <c r="OO676" s="263"/>
      <c r="OP676" s="263"/>
      <c r="OQ676" s="263"/>
      <c r="OR676" s="263"/>
      <c r="OS676" s="263"/>
      <c r="OT676" s="263"/>
      <c r="OU676" s="263"/>
      <c r="OV676" s="263"/>
      <c r="OW676" s="263"/>
      <c r="OX676" s="263"/>
      <c r="OY676" s="263"/>
      <c r="OZ676" s="263"/>
      <c r="PA676" s="263"/>
      <c r="PB676" s="263"/>
      <c r="PC676" s="263"/>
      <c r="PD676" s="263"/>
      <c r="PE676" s="263"/>
      <c r="PF676" s="263"/>
      <c r="PG676" s="263"/>
      <c r="PH676" s="263"/>
      <c r="PI676" s="263"/>
      <c r="PJ676" s="263"/>
      <c r="PK676" s="263"/>
      <c r="PL676" s="263"/>
      <c r="PM676" s="263"/>
      <c r="PN676" s="263"/>
      <c r="PO676" s="263"/>
      <c r="PP676" s="263"/>
      <c r="PQ676" s="263"/>
      <c r="PR676" s="263"/>
      <c r="PS676" s="263"/>
      <c r="PT676" s="263"/>
      <c r="PU676" s="263"/>
      <c r="PV676" s="263"/>
      <c r="PW676" s="263"/>
      <c r="PX676" s="263"/>
      <c r="PY676" s="263"/>
      <c r="PZ676" s="263"/>
      <c r="QA676" s="263"/>
      <c r="QB676" s="263"/>
      <c r="QC676" s="263"/>
      <c r="QD676" s="263"/>
      <c r="QE676" s="263"/>
      <c r="QF676" s="263"/>
      <c r="QG676" s="263"/>
      <c r="QH676" s="263"/>
      <c r="QI676" s="263"/>
      <c r="QJ676" s="263"/>
      <c r="QK676" s="263"/>
      <c r="QL676" s="263"/>
      <c r="QM676" s="263"/>
      <c r="QN676" s="263"/>
      <c r="QO676" s="263"/>
      <c r="QP676" s="263"/>
      <c r="QQ676" s="263"/>
      <c r="QR676" s="263"/>
      <c r="QS676" s="263"/>
      <c r="QT676" s="263"/>
      <c r="QU676" s="263"/>
      <c r="QV676" s="263"/>
      <c r="QW676" s="263"/>
      <c r="QX676" s="263"/>
      <c r="QY676" s="263"/>
      <c r="QZ676" s="263"/>
      <c r="RA676" s="263"/>
      <c r="RB676" s="263"/>
      <c r="RC676" s="263"/>
      <c r="RD676" s="263"/>
      <c r="RE676" s="263"/>
      <c r="RF676" s="263"/>
      <c r="RG676" s="263"/>
      <c r="RH676" s="263"/>
      <c r="RI676" s="263"/>
      <c r="RJ676" s="263"/>
      <c r="RK676" s="263"/>
      <c r="RL676" s="263"/>
      <c r="RM676" s="263"/>
      <c r="RN676" s="263"/>
      <c r="RO676" s="263"/>
      <c r="RP676" s="263"/>
      <c r="RQ676" s="263"/>
      <c r="RR676" s="263"/>
      <c r="RS676" s="263"/>
      <c r="RT676" s="263"/>
      <c r="RU676" s="263"/>
      <c r="RV676" s="263"/>
      <c r="RW676" s="263"/>
      <c r="RX676" s="263"/>
      <c r="RY676" s="263"/>
      <c r="RZ676" s="263"/>
      <c r="SA676" s="263"/>
      <c r="SB676" s="263"/>
      <c r="SC676" s="263"/>
      <c r="SD676" s="263"/>
      <c r="SE676" s="263"/>
      <c r="SF676" s="263"/>
      <c r="SG676" s="263"/>
      <c r="SH676" s="263"/>
      <c r="SI676" s="263"/>
      <c r="SJ676" s="263"/>
      <c r="SK676" s="263"/>
      <c r="SL676" s="263"/>
      <c r="SM676" s="263"/>
      <c r="SN676" s="263"/>
      <c r="SO676" s="263"/>
      <c r="SP676" s="263"/>
      <c r="SQ676" s="263"/>
      <c r="SR676" s="263"/>
      <c r="SS676" s="263"/>
      <c r="ST676" s="263"/>
      <c r="SU676" s="263"/>
      <c r="SV676" s="263"/>
      <c r="SW676" s="263"/>
      <c r="SX676" s="263"/>
      <c r="SY676" s="263"/>
      <c r="SZ676" s="263"/>
      <c r="TA676" s="263"/>
      <c r="TB676" s="263"/>
      <c r="TC676" s="263"/>
      <c r="TD676" s="263"/>
      <c r="TE676" s="263"/>
      <c r="TF676" s="263"/>
      <c r="TG676" s="263"/>
      <c r="TH676" s="263"/>
      <c r="TI676" s="263"/>
      <c r="TJ676" s="263"/>
      <c r="TK676" s="263"/>
      <c r="TL676" s="263"/>
      <c r="TM676" s="263"/>
      <c r="TN676" s="263"/>
      <c r="TO676" s="263"/>
      <c r="TP676" s="263"/>
      <c r="TQ676" s="263"/>
      <c r="TR676" s="263"/>
      <c r="TS676" s="263"/>
      <c r="TT676" s="263"/>
      <c r="TU676" s="263"/>
      <c r="TV676" s="263"/>
      <c r="TW676" s="263"/>
      <c r="TX676" s="263"/>
      <c r="TY676" s="263"/>
      <c r="TZ676" s="263"/>
      <c r="UA676" s="263"/>
      <c r="UB676" s="263"/>
      <c r="UC676" s="263"/>
      <c r="UD676" s="263"/>
      <c r="UE676" s="263"/>
      <c r="UF676" s="263"/>
      <c r="UG676" s="263"/>
      <c r="UH676" s="263"/>
      <c r="UI676" s="263"/>
      <c r="UJ676" s="263"/>
      <c r="UK676" s="263"/>
      <c r="UL676" s="263"/>
      <c r="UM676" s="263"/>
      <c r="UN676" s="263"/>
      <c r="UO676" s="263"/>
      <c r="UP676" s="263"/>
      <c r="UQ676" s="263"/>
      <c r="UR676" s="263"/>
      <c r="US676" s="263"/>
      <c r="UT676" s="263"/>
      <c r="UU676" s="263"/>
      <c r="UV676" s="263"/>
      <c r="UW676" s="263"/>
      <c r="UX676" s="263"/>
      <c r="UY676" s="263"/>
      <c r="UZ676" s="263"/>
      <c r="VA676" s="263"/>
      <c r="VB676" s="263"/>
      <c r="VC676" s="263"/>
      <c r="VD676" s="263"/>
      <c r="VE676" s="263"/>
      <c r="VF676" s="263"/>
      <c r="VG676" s="263"/>
      <c r="VH676" s="263"/>
      <c r="VI676" s="263"/>
      <c r="VJ676" s="263"/>
      <c r="VK676" s="263"/>
      <c r="VL676" s="263"/>
      <c r="VM676" s="263"/>
      <c r="VN676" s="263"/>
      <c r="VO676" s="263"/>
      <c r="VP676" s="263"/>
      <c r="VQ676" s="263"/>
      <c r="VR676" s="263"/>
      <c r="VS676" s="263"/>
      <c r="VT676" s="263"/>
      <c r="VU676" s="263"/>
      <c r="VV676" s="263"/>
      <c r="VW676" s="263"/>
      <c r="VX676" s="263"/>
      <c r="VY676" s="263"/>
      <c r="VZ676" s="263"/>
      <c r="WA676" s="263"/>
      <c r="WB676" s="263"/>
      <c r="WC676" s="263"/>
      <c r="WD676" s="263"/>
      <c r="WE676" s="263"/>
      <c r="WF676" s="263"/>
      <c r="WG676" s="263"/>
      <c r="WH676" s="263"/>
      <c r="WI676" s="263"/>
      <c r="WJ676" s="263"/>
      <c r="WK676" s="263"/>
      <c r="WL676" s="263"/>
      <c r="WM676" s="263"/>
      <c r="WN676" s="263"/>
      <c r="WO676" s="263"/>
      <c r="WP676" s="263"/>
      <c r="WQ676" s="263"/>
      <c r="WR676" s="263"/>
      <c r="WS676" s="263"/>
      <c r="WT676" s="263"/>
      <c r="WU676" s="263"/>
      <c r="WV676" s="263"/>
      <c r="WW676" s="263"/>
      <c r="WX676" s="263"/>
      <c r="WY676" s="263"/>
      <c r="WZ676" s="263"/>
      <c r="XA676" s="263"/>
      <c r="XB676" s="263"/>
      <c r="XC676" s="263"/>
      <c r="XD676" s="263"/>
      <c r="XE676" s="263"/>
      <c r="XF676" s="263"/>
      <c r="XG676" s="263"/>
      <c r="XH676" s="263"/>
      <c r="XI676" s="263"/>
      <c r="XJ676" s="263"/>
      <c r="XK676" s="263"/>
      <c r="XL676" s="263"/>
      <c r="XM676" s="263"/>
      <c r="XN676" s="263"/>
      <c r="XO676" s="263"/>
      <c r="XP676" s="263"/>
      <c r="XQ676" s="263"/>
      <c r="XR676" s="263"/>
      <c r="XS676" s="263"/>
      <c r="XT676" s="263"/>
      <c r="XU676" s="263"/>
      <c r="XV676" s="263"/>
      <c r="XW676" s="263"/>
      <c r="XX676" s="263"/>
      <c r="XY676" s="263"/>
      <c r="XZ676" s="263"/>
      <c r="YA676" s="263"/>
      <c r="YB676" s="263"/>
      <c r="YC676" s="263"/>
      <c r="YD676" s="263"/>
      <c r="YE676" s="263"/>
      <c r="YF676" s="263"/>
      <c r="YG676" s="263"/>
      <c r="YH676" s="263"/>
      <c r="YI676" s="263"/>
      <c r="YJ676" s="263"/>
      <c r="YK676" s="263"/>
      <c r="YL676" s="263"/>
      <c r="YM676" s="263"/>
      <c r="YN676" s="263"/>
      <c r="YO676" s="263"/>
      <c r="YP676" s="263"/>
      <c r="YQ676" s="263"/>
      <c r="YR676" s="263"/>
      <c r="YS676" s="263"/>
      <c r="YT676" s="263"/>
      <c r="YU676" s="263"/>
      <c r="YV676" s="263"/>
      <c r="YW676" s="263"/>
      <c r="YX676" s="263"/>
      <c r="YY676" s="263"/>
      <c r="YZ676" s="263"/>
      <c r="ZA676" s="263"/>
      <c r="ZB676" s="263"/>
      <c r="ZC676" s="263"/>
      <c r="ZD676" s="263"/>
      <c r="ZE676" s="263"/>
      <c r="ZF676" s="263"/>
      <c r="ZG676" s="263"/>
      <c r="ZH676" s="263"/>
      <c r="ZI676" s="263"/>
      <c r="ZJ676" s="263"/>
      <c r="ZK676" s="263"/>
      <c r="ZL676" s="263"/>
      <c r="ZM676" s="263"/>
      <c r="ZN676" s="263"/>
      <c r="ZO676" s="263"/>
      <c r="ZP676" s="263"/>
      <c r="ZQ676" s="263"/>
      <c r="ZR676" s="263"/>
      <c r="ZS676" s="263"/>
      <c r="ZT676" s="263"/>
      <c r="ZU676" s="263"/>
      <c r="ZV676" s="263"/>
      <c r="ZW676" s="263"/>
      <c r="ZX676" s="263"/>
      <c r="ZY676" s="263"/>
      <c r="ZZ676" s="263"/>
      <c r="AAA676" s="263"/>
      <c r="AAB676" s="263"/>
      <c r="AAC676" s="263"/>
      <c r="AAD676" s="263"/>
      <c r="AAE676" s="263"/>
      <c r="AAF676" s="263"/>
      <c r="AAG676" s="263"/>
      <c r="AAH676" s="263"/>
      <c r="AAI676" s="263"/>
      <c r="AAJ676" s="263"/>
      <c r="AAK676" s="263"/>
      <c r="AAL676" s="263"/>
      <c r="AAM676" s="263"/>
      <c r="AAN676" s="263"/>
      <c r="AAO676" s="263"/>
      <c r="AAP676" s="263"/>
      <c r="AAQ676" s="263"/>
      <c r="AAR676" s="263"/>
      <c r="AAS676" s="263"/>
      <c r="AAT676" s="263"/>
      <c r="AAU676" s="263"/>
      <c r="AAV676" s="263"/>
      <c r="AAW676" s="263"/>
      <c r="AAX676" s="263"/>
      <c r="AAY676" s="263"/>
      <c r="AAZ676" s="263"/>
      <c r="ABA676" s="263"/>
      <c r="ABB676" s="263"/>
      <c r="ABC676" s="263"/>
      <c r="ABD676" s="263"/>
      <c r="ABE676" s="263"/>
      <c r="ABF676" s="263"/>
      <c r="ABG676" s="263"/>
      <c r="ABH676" s="263"/>
      <c r="ABI676" s="263"/>
      <c r="ABJ676" s="263"/>
      <c r="ABK676" s="263"/>
      <c r="ABL676" s="263"/>
      <c r="ABM676" s="263"/>
      <c r="ABN676" s="263"/>
      <c r="ABO676" s="263"/>
      <c r="ABP676" s="263"/>
      <c r="ABQ676" s="263"/>
      <c r="ABR676" s="263"/>
      <c r="ABS676" s="263"/>
      <c r="ABT676" s="263"/>
      <c r="ABU676" s="263"/>
      <c r="ABV676" s="263"/>
      <c r="ABW676" s="263"/>
      <c r="ABX676" s="263"/>
      <c r="ABY676" s="263"/>
      <c r="ABZ676" s="263"/>
      <c r="ACA676" s="263"/>
      <c r="ACB676" s="263"/>
      <c r="ACC676" s="263"/>
      <c r="ACD676" s="263"/>
      <c r="ACE676" s="263"/>
      <c r="ACF676" s="263"/>
      <c r="ACG676" s="263"/>
      <c r="ACH676" s="263"/>
      <c r="ACI676" s="263"/>
      <c r="ACJ676" s="263"/>
      <c r="ACK676" s="263"/>
      <c r="ACL676" s="263"/>
      <c r="ACM676" s="263"/>
      <c r="ACN676" s="263"/>
      <c r="ACO676" s="263"/>
      <c r="ACP676" s="263"/>
      <c r="ACQ676" s="263"/>
      <c r="ACR676" s="263"/>
      <c r="ACS676" s="263"/>
      <c r="ACT676" s="263"/>
      <c r="ACU676" s="263"/>
      <c r="ACV676" s="263"/>
      <c r="ACW676" s="263"/>
      <c r="ACX676" s="263"/>
      <c r="ACY676" s="263"/>
      <c r="ACZ676" s="263"/>
      <c r="ADA676" s="263"/>
      <c r="ADB676" s="263"/>
      <c r="ADC676" s="263"/>
      <c r="ADD676" s="263"/>
      <c r="ADE676" s="263"/>
      <c r="ADF676" s="263"/>
      <c r="ADG676" s="263"/>
      <c r="ADH676" s="263"/>
      <c r="ADI676" s="263"/>
      <c r="ADJ676" s="263"/>
      <c r="ADK676" s="263"/>
      <c r="ADL676" s="263"/>
      <c r="ADM676" s="263"/>
      <c r="ADN676" s="263"/>
      <c r="ADO676" s="263"/>
      <c r="ADP676" s="263"/>
      <c r="ADQ676" s="263"/>
      <c r="ADR676" s="263"/>
      <c r="ADS676" s="263"/>
      <c r="ADT676" s="263"/>
      <c r="ADU676" s="263"/>
      <c r="ADV676" s="263"/>
      <c r="ADW676" s="263"/>
      <c r="ADX676" s="263"/>
      <c r="ADY676" s="263"/>
      <c r="ADZ676" s="263"/>
      <c r="AEA676" s="263"/>
      <c r="AEB676" s="263"/>
      <c r="AEC676" s="263"/>
      <c r="AED676" s="263"/>
      <c r="AEE676" s="263"/>
      <c r="AEF676" s="263"/>
      <c r="AEG676" s="263"/>
      <c r="AEH676" s="263"/>
      <c r="AEI676" s="263"/>
      <c r="AEJ676" s="263"/>
      <c r="AEK676" s="263"/>
      <c r="AEL676" s="263"/>
      <c r="AEM676" s="263"/>
      <c r="AEN676" s="263"/>
      <c r="AEO676" s="263"/>
      <c r="AEP676" s="263"/>
      <c r="AEQ676" s="263"/>
      <c r="AER676" s="263"/>
      <c r="AES676" s="263"/>
      <c r="AET676" s="263"/>
      <c r="AEU676" s="263"/>
      <c r="AEV676" s="263"/>
      <c r="AEW676" s="263"/>
      <c r="AEX676" s="263"/>
      <c r="AEY676" s="263"/>
      <c r="AEZ676" s="263"/>
      <c r="AFA676" s="263"/>
      <c r="AFB676" s="263"/>
      <c r="AFC676" s="263"/>
      <c r="AFD676" s="263"/>
      <c r="AFE676" s="263"/>
      <c r="AFF676" s="263"/>
      <c r="AFG676" s="263"/>
      <c r="AFH676" s="263"/>
      <c r="AFI676" s="263"/>
      <c r="AFJ676" s="263"/>
      <c r="AFK676" s="263"/>
      <c r="AFL676" s="263"/>
      <c r="AFM676" s="263"/>
      <c r="AFN676" s="263"/>
      <c r="AFO676" s="263"/>
      <c r="AFP676" s="263"/>
      <c r="AFQ676" s="263"/>
      <c r="AFR676" s="263"/>
      <c r="AFS676" s="263"/>
      <c r="AFT676" s="263"/>
      <c r="AFU676" s="263"/>
      <c r="AFV676" s="263"/>
      <c r="AFW676" s="263"/>
      <c r="AFX676" s="263"/>
      <c r="AFY676" s="263"/>
      <c r="AFZ676" s="263"/>
      <c r="AGA676" s="263"/>
      <c r="AGB676" s="263"/>
      <c r="AGC676" s="263"/>
      <c r="AGD676" s="263"/>
      <c r="AGE676" s="263"/>
      <c r="AGF676" s="263"/>
      <c r="AGG676" s="263"/>
      <c r="AGH676" s="263"/>
      <c r="AGI676" s="263"/>
      <c r="AGJ676" s="263"/>
      <c r="AGK676" s="263"/>
      <c r="AGL676" s="263"/>
      <c r="AGM676" s="263"/>
      <c r="AGN676" s="263"/>
      <c r="AGO676" s="263"/>
      <c r="AGP676" s="263"/>
      <c r="AGQ676" s="263"/>
      <c r="AGR676" s="263"/>
      <c r="AGS676" s="263"/>
      <c r="AGT676" s="263"/>
      <c r="AGU676" s="263"/>
      <c r="AGV676" s="263"/>
      <c r="AGW676" s="263"/>
      <c r="AGX676" s="263"/>
      <c r="AGY676" s="263"/>
      <c r="AGZ676" s="263"/>
      <c r="AHA676" s="263"/>
      <c r="AHB676" s="263"/>
      <c r="AHC676" s="263"/>
      <c r="AHD676" s="263"/>
      <c r="AHE676" s="263"/>
      <c r="AHF676" s="263"/>
      <c r="AHG676" s="263"/>
      <c r="AHH676" s="263"/>
      <c r="AHI676" s="263"/>
      <c r="AHJ676" s="263"/>
      <c r="AHK676" s="263"/>
      <c r="AHL676" s="263"/>
      <c r="AHM676" s="263"/>
      <c r="AHN676" s="263"/>
      <c r="AHO676" s="263"/>
      <c r="AHP676" s="263"/>
      <c r="AHQ676" s="263"/>
      <c r="AHR676" s="263"/>
      <c r="AHS676" s="263"/>
      <c r="AHT676" s="263"/>
      <c r="AHU676" s="263"/>
      <c r="AHV676" s="263"/>
      <c r="AHW676" s="263"/>
      <c r="AHX676" s="263"/>
      <c r="AHY676" s="263"/>
      <c r="AHZ676" s="263"/>
      <c r="AIA676" s="263"/>
      <c r="AIB676" s="263"/>
      <c r="AIC676" s="263"/>
      <c r="AID676" s="263"/>
      <c r="AIE676" s="263"/>
      <c r="AIF676" s="263"/>
      <c r="AIG676" s="263"/>
      <c r="AIH676" s="263"/>
      <c r="AII676" s="263"/>
      <c r="AIJ676" s="263"/>
      <c r="AIK676" s="263"/>
      <c r="AIL676" s="263"/>
      <c r="AIM676" s="263"/>
      <c r="AIN676" s="263"/>
      <c r="AIO676" s="263"/>
      <c r="AIP676" s="263"/>
      <c r="AIQ676" s="263"/>
      <c r="AIR676" s="263"/>
      <c r="AIS676" s="263"/>
      <c r="AIT676" s="263"/>
      <c r="AIU676" s="263"/>
      <c r="AIV676" s="263"/>
      <c r="AIW676" s="263"/>
      <c r="AIX676" s="263"/>
      <c r="AIY676" s="263"/>
      <c r="AIZ676" s="263"/>
      <c r="AJA676" s="263"/>
      <c r="AJB676" s="263"/>
      <c r="AJC676" s="263"/>
      <c r="AJD676" s="263"/>
      <c r="AJE676" s="263"/>
      <c r="AJF676" s="263"/>
      <c r="AJG676" s="263"/>
      <c r="AJH676" s="263"/>
      <c r="AJI676" s="263"/>
      <c r="AJJ676" s="263"/>
      <c r="AJK676" s="263"/>
      <c r="AJL676" s="263"/>
      <c r="AJM676" s="263"/>
      <c r="AJN676" s="263"/>
      <c r="AJO676" s="263"/>
      <c r="AJP676" s="263"/>
      <c r="AJQ676" s="263"/>
      <c r="AJR676" s="263"/>
      <c r="AJS676" s="263"/>
      <c r="AJT676" s="263"/>
      <c r="AJU676" s="263"/>
      <c r="AJV676" s="263"/>
      <c r="AJW676" s="263"/>
      <c r="AJX676" s="263"/>
      <c r="AJY676" s="263"/>
      <c r="AJZ676" s="263"/>
      <c r="AKA676" s="263"/>
      <c r="AKB676" s="263"/>
      <c r="AKC676" s="263"/>
      <c r="AKD676" s="263"/>
      <c r="AKE676" s="263"/>
      <c r="AKF676" s="263"/>
      <c r="AKG676" s="263"/>
      <c r="AKH676" s="263"/>
      <c r="AKI676" s="263"/>
      <c r="AKJ676" s="263"/>
      <c r="AKK676" s="263"/>
      <c r="AKL676" s="263"/>
      <c r="AKM676" s="263"/>
      <c r="AKN676" s="263"/>
      <c r="AKO676" s="263"/>
      <c r="AKP676" s="263"/>
      <c r="AKQ676" s="263"/>
      <c r="AKR676" s="263"/>
      <c r="AKS676" s="263"/>
      <c r="AKT676" s="263"/>
      <c r="AKU676" s="263"/>
      <c r="AKV676" s="263"/>
      <c r="AKW676" s="263"/>
      <c r="AKX676" s="263"/>
      <c r="AKY676" s="263"/>
      <c r="AKZ676" s="263"/>
      <c r="ALA676" s="263"/>
      <c r="ALB676" s="263"/>
      <c r="ALC676" s="263"/>
      <c r="ALD676" s="263"/>
      <c r="ALE676" s="263"/>
      <c r="ALF676" s="263"/>
      <c r="ALG676" s="263"/>
      <c r="ALH676" s="263"/>
      <c r="ALI676" s="263"/>
      <c r="ALJ676" s="263"/>
      <c r="ALK676" s="263"/>
      <c r="ALL676" s="263"/>
      <c r="ALM676" s="263"/>
      <c r="ALN676" s="263"/>
      <c r="ALO676" s="263"/>
      <c r="ALP676" s="263"/>
      <c r="ALQ676" s="263"/>
      <c r="ALR676" s="263"/>
      <c r="ALS676" s="263"/>
      <c r="ALT676" s="263"/>
      <c r="ALU676" s="263"/>
      <c r="ALV676" s="263"/>
      <c r="ALW676" s="263"/>
      <c r="ALX676" s="263"/>
      <c r="ALY676" s="263"/>
      <c r="ALZ676" s="263"/>
      <c r="AMA676" s="263"/>
      <c r="AMB676" s="263"/>
      <c r="AMC676" s="263"/>
      <c r="AMD676" s="263"/>
      <c r="AME676" s="263"/>
      <c r="AMF676" s="263"/>
      <c r="AMG676" s="263"/>
      <c r="AMH676" s="263"/>
      <c r="AMI676" s="263"/>
      <c r="AMJ676" s="263"/>
      <c r="AMK676" s="263"/>
      <c r="AML676" s="263"/>
      <c r="AMM676" s="263"/>
      <c r="AMN676" s="263"/>
      <c r="AMO676" s="263"/>
      <c r="AMP676" s="263"/>
      <c r="AMQ676" s="263"/>
      <c r="AMR676" s="263"/>
      <c r="AMS676" s="263"/>
      <c r="AMT676" s="263"/>
      <c r="AMU676" s="263"/>
      <c r="AMV676" s="263"/>
      <c r="AMW676" s="263"/>
      <c r="AMX676" s="263"/>
      <c r="AMY676" s="263"/>
      <c r="AMZ676" s="263"/>
      <c r="ANA676" s="263"/>
      <c r="ANB676" s="263"/>
      <c r="ANC676" s="263"/>
      <c r="AND676" s="263"/>
      <c r="ANE676" s="263"/>
      <c r="ANF676" s="263"/>
      <c r="ANG676" s="263"/>
      <c r="ANH676" s="263"/>
      <c r="ANI676" s="263"/>
      <c r="ANJ676" s="263"/>
      <c r="ANK676" s="263"/>
      <c r="ANL676" s="263"/>
      <c r="ANM676" s="263"/>
      <c r="ANN676" s="263"/>
      <c r="ANO676" s="263"/>
      <c r="ANP676" s="263"/>
      <c r="ANQ676" s="263"/>
      <c r="ANR676" s="263"/>
      <c r="ANS676" s="263"/>
      <c r="ANT676" s="263"/>
      <c r="ANU676" s="263"/>
      <c r="ANV676" s="263"/>
      <c r="ANW676" s="263"/>
      <c r="ANX676" s="263"/>
      <c r="ANY676" s="263"/>
      <c r="ANZ676" s="263"/>
      <c r="AOA676" s="263"/>
      <c r="AOB676" s="263"/>
      <c r="AOC676" s="263"/>
      <c r="AOD676" s="263"/>
      <c r="AOE676" s="263"/>
      <c r="AOF676" s="263"/>
      <c r="AOG676" s="263"/>
      <c r="AOH676" s="263"/>
      <c r="AOI676" s="263"/>
      <c r="AOJ676" s="263"/>
      <c r="AOK676" s="263"/>
      <c r="AOL676" s="263"/>
      <c r="AOM676" s="263"/>
      <c r="AON676" s="263"/>
      <c r="AOO676" s="263"/>
      <c r="AOP676" s="263"/>
      <c r="AOQ676" s="263"/>
      <c r="AOR676" s="263"/>
      <c r="AOS676" s="263"/>
      <c r="AOT676" s="263"/>
      <c r="AOU676" s="263"/>
    </row>
    <row r="677" spans="1:1087" s="264" customFormat="1">
      <c r="A677" s="332"/>
      <c r="B677" s="328"/>
      <c r="C677" s="292"/>
      <c r="D677" s="292"/>
      <c r="E677" s="292"/>
      <c r="F677" s="333"/>
      <c r="G677" s="334"/>
      <c r="H677" s="334"/>
      <c r="I677" s="335"/>
      <c r="J677" s="292"/>
      <c r="K677" s="336"/>
      <c r="L677" s="292"/>
      <c r="N677" s="263"/>
      <c r="O677" s="263"/>
      <c r="P677" s="263"/>
      <c r="Q677" s="263"/>
      <c r="R677" s="263"/>
      <c r="S677" s="263"/>
      <c r="T677" s="263"/>
      <c r="U677" s="263"/>
      <c r="V677" s="263"/>
      <c r="W677" s="263"/>
      <c r="X677" s="263"/>
      <c r="Y677" s="263"/>
      <c r="Z677" s="263"/>
      <c r="AA677" s="263"/>
      <c r="AB677" s="263"/>
      <c r="AC677" s="263"/>
      <c r="AD677" s="263"/>
      <c r="AE677" s="263"/>
      <c r="AF677" s="263"/>
      <c r="AG677" s="263"/>
      <c r="AH677" s="263"/>
      <c r="AI677" s="263"/>
      <c r="AJ677" s="263"/>
      <c r="AK677" s="263"/>
      <c r="AL677" s="263"/>
      <c r="AM677" s="263"/>
      <c r="AN677" s="263"/>
      <c r="AO677" s="263"/>
      <c r="AP677" s="263"/>
      <c r="AQ677" s="263"/>
      <c r="AR677" s="263"/>
      <c r="AS677" s="263"/>
      <c r="AT677" s="263"/>
      <c r="AU677" s="263"/>
      <c r="AV677" s="263"/>
      <c r="AW677" s="263"/>
      <c r="AX677" s="263"/>
      <c r="AY677" s="263"/>
      <c r="AZ677" s="263"/>
      <c r="BA677" s="263"/>
      <c r="BB677" s="263"/>
      <c r="BC677" s="263"/>
      <c r="BD677" s="263"/>
      <c r="BE677" s="263"/>
      <c r="BF677" s="263"/>
      <c r="BG677" s="263"/>
      <c r="BH677" s="263"/>
      <c r="BI677" s="263"/>
      <c r="BJ677" s="263"/>
      <c r="BK677" s="263"/>
      <c r="BL677" s="263"/>
      <c r="BM677" s="263"/>
      <c r="BN677" s="263"/>
      <c r="BO677" s="263"/>
      <c r="BP677" s="263"/>
      <c r="BQ677" s="263"/>
      <c r="BR677" s="263"/>
      <c r="BS677" s="263"/>
      <c r="BT677" s="263"/>
      <c r="BU677" s="263"/>
      <c r="BV677" s="263"/>
      <c r="BW677" s="263"/>
      <c r="BX677" s="263"/>
      <c r="BY677" s="263"/>
      <c r="BZ677" s="263"/>
      <c r="CA677" s="263"/>
      <c r="CB677" s="263"/>
      <c r="CC677" s="263"/>
      <c r="CD677" s="263"/>
      <c r="CE677" s="263"/>
      <c r="CF677" s="263"/>
      <c r="CG677" s="263"/>
      <c r="CH677" s="263"/>
      <c r="CI677" s="263"/>
      <c r="CJ677" s="263"/>
      <c r="CK677" s="263"/>
      <c r="CL677" s="263"/>
      <c r="CM677" s="263"/>
      <c r="CN677" s="263"/>
      <c r="CO677" s="263"/>
      <c r="CP677" s="263"/>
      <c r="CQ677" s="263"/>
      <c r="CR677" s="263"/>
      <c r="CS677" s="263"/>
      <c r="CT677" s="263"/>
      <c r="CU677" s="263"/>
      <c r="CV677" s="263"/>
      <c r="CW677" s="263"/>
      <c r="CX677" s="263"/>
      <c r="CY677" s="263"/>
      <c r="CZ677" s="263"/>
      <c r="DA677" s="263"/>
      <c r="DB677" s="263"/>
      <c r="DC677" s="263"/>
      <c r="DD677" s="263"/>
      <c r="DE677" s="263"/>
      <c r="DF677" s="263"/>
      <c r="DG677" s="263"/>
      <c r="DH677" s="263"/>
      <c r="DI677" s="263"/>
      <c r="DJ677" s="263"/>
      <c r="DK677" s="263"/>
      <c r="DL677" s="263"/>
      <c r="DM677" s="263"/>
      <c r="DN677" s="263"/>
      <c r="DO677" s="263"/>
      <c r="DP677" s="263"/>
      <c r="DQ677" s="263"/>
      <c r="DR677" s="263"/>
      <c r="DS677" s="263"/>
      <c r="DT677" s="263"/>
      <c r="DU677" s="263"/>
      <c r="DV677" s="263"/>
      <c r="DW677" s="263"/>
      <c r="DX677" s="263"/>
      <c r="DY677" s="263"/>
      <c r="DZ677" s="263"/>
      <c r="EA677" s="263"/>
      <c r="EB677" s="263"/>
      <c r="EC677" s="263"/>
      <c r="ED677" s="263"/>
      <c r="EE677" s="263"/>
      <c r="EF677" s="263"/>
      <c r="EG677" s="263"/>
      <c r="EH677" s="263"/>
      <c r="EI677" s="263"/>
      <c r="EJ677" s="263"/>
      <c r="EK677" s="263"/>
      <c r="EL677" s="263"/>
      <c r="EM677" s="263"/>
      <c r="EN677" s="263"/>
      <c r="EO677" s="263"/>
      <c r="EP677" s="263"/>
      <c r="EQ677" s="263"/>
      <c r="ER677" s="263"/>
      <c r="ES677" s="263"/>
      <c r="ET677" s="263"/>
      <c r="EU677" s="263"/>
      <c r="EV677" s="263"/>
      <c r="EW677" s="263"/>
      <c r="EX677" s="263"/>
      <c r="EY677" s="263"/>
      <c r="EZ677" s="263"/>
      <c r="FA677" s="263"/>
      <c r="FB677" s="263"/>
      <c r="FC677" s="263"/>
      <c r="FD677" s="263"/>
      <c r="FE677" s="263"/>
      <c r="FF677" s="263"/>
      <c r="FG677" s="263"/>
      <c r="FH677" s="263"/>
      <c r="FI677" s="263"/>
      <c r="FJ677" s="263"/>
      <c r="FK677" s="263"/>
      <c r="FL677" s="263"/>
      <c r="FM677" s="263"/>
      <c r="FN677" s="263"/>
      <c r="FO677" s="263"/>
      <c r="FP677" s="263"/>
      <c r="FQ677" s="263"/>
      <c r="FR677" s="263"/>
      <c r="FS677" s="263"/>
      <c r="FT677" s="263"/>
      <c r="FU677" s="263"/>
      <c r="FV677" s="263"/>
      <c r="FW677" s="263"/>
      <c r="FX677" s="263"/>
      <c r="FY677" s="263"/>
      <c r="FZ677" s="263"/>
      <c r="GA677" s="263"/>
      <c r="GB677" s="263"/>
      <c r="GC677" s="263"/>
      <c r="GD677" s="263"/>
      <c r="GE677" s="263"/>
      <c r="GF677" s="263"/>
      <c r="GG677" s="263"/>
      <c r="GH677" s="263"/>
      <c r="GI677" s="263"/>
      <c r="GJ677" s="263"/>
      <c r="GK677" s="263"/>
      <c r="GL677" s="263"/>
      <c r="GM677" s="263"/>
      <c r="GN677" s="263"/>
      <c r="GO677" s="263"/>
      <c r="GP677" s="263"/>
      <c r="GQ677" s="263"/>
      <c r="GR677" s="263"/>
      <c r="GS677" s="263"/>
      <c r="GT677" s="263"/>
      <c r="GU677" s="263"/>
      <c r="GV677" s="263"/>
      <c r="GW677" s="263"/>
      <c r="GX677" s="263"/>
      <c r="GY677" s="263"/>
      <c r="GZ677" s="263"/>
      <c r="HA677" s="263"/>
      <c r="HB677" s="263"/>
      <c r="HC677" s="263"/>
      <c r="HD677" s="263"/>
      <c r="HE677" s="263"/>
      <c r="HF677" s="263"/>
      <c r="HG677" s="263"/>
      <c r="HH677" s="263"/>
      <c r="HI677" s="263"/>
      <c r="HJ677" s="263"/>
      <c r="HK677" s="263"/>
      <c r="HL677" s="263"/>
      <c r="HM677" s="263"/>
      <c r="HN677" s="263"/>
      <c r="HO677" s="263"/>
      <c r="HP677" s="263"/>
      <c r="HQ677" s="263"/>
      <c r="HR677" s="263"/>
      <c r="HS677" s="263"/>
      <c r="HT677" s="263"/>
      <c r="HU677" s="263"/>
      <c r="HV677" s="263"/>
      <c r="HW677" s="263"/>
      <c r="HX677" s="263"/>
      <c r="HY677" s="263"/>
      <c r="HZ677" s="263"/>
      <c r="IA677" s="263"/>
      <c r="IB677" s="263"/>
      <c r="IC677" s="263"/>
      <c r="ID677" s="263"/>
      <c r="IE677" s="263"/>
      <c r="IF677" s="263"/>
      <c r="IG677" s="263"/>
      <c r="IH677" s="263"/>
      <c r="II677" s="263"/>
      <c r="IJ677" s="263"/>
      <c r="IK677" s="263"/>
      <c r="IL677" s="263"/>
      <c r="IM677" s="263"/>
      <c r="IN677" s="263"/>
      <c r="IO677" s="263"/>
      <c r="IP677" s="263"/>
      <c r="IQ677" s="263"/>
      <c r="IR677" s="263"/>
      <c r="IS677" s="263"/>
      <c r="IT677" s="263"/>
      <c r="IU677" s="263"/>
      <c r="IV677" s="263"/>
      <c r="IW677" s="263"/>
      <c r="IX677" s="263"/>
      <c r="IY677" s="263"/>
      <c r="IZ677" s="263"/>
      <c r="JA677" s="263"/>
      <c r="JB677" s="263"/>
      <c r="JC677" s="263"/>
      <c r="JD677" s="263"/>
      <c r="JE677" s="263"/>
      <c r="JF677" s="263"/>
      <c r="JG677" s="263"/>
      <c r="JH677" s="263"/>
      <c r="JI677" s="263"/>
      <c r="JJ677" s="263"/>
      <c r="JK677" s="263"/>
      <c r="JL677" s="263"/>
      <c r="JM677" s="263"/>
      <c r="JN677" s="263"/>
      <c r="JO677" s="263"/>
      <c r="JP677" s="263"/>
      <c r="JQ677" s="263"/>
      <c r="JR677" s="263"/>
      <c r="JS677" s="263"/>
      <c r="JT677" s="263"/>
      <c r="JU677" s="263"/>
      <c r="JV677" s="263"/>
      <c r="JW677" s="263"/>
      <c r="JX677" s="263"/>
      <c r="JY677" s="263"/>
      <c r="JZ677" s="263"/>
      <c r="KA677" s="263"/>
      <c r="KB677" s="263"/>
      <c r="KC677" s="263"/>
      <c r="KD677" s="263"/>
      <c r="KE677" s="263"/>
      <c r="KF677" s="263"/>
      <c r="KG677" s="263"/>
      <c r="KH677" s="263"/>
      <c r="KI677" s="263"/>
      <c r="KJ677" s="263"/>
      <c r="KK677" s="263"/>
      <c r="KL677" s="263"/>
      <c r="KM677" s="263"/>
      <c r="KN677" s="263"/>
      <c r="KO677" s="263"/>
      <c r="KP677" s="263"/>
      <c r="KQ677" s="263"/>
      <c r="KR677" s="263"/>
      <c r="KS677" s="263"/>
      <c r="KT677" s="263"/>
      <c r="KU677" s="263"/>
      <c r="KV677" s="263"/>
      <c r="KW677" s="263"/>
      <c r="KX677" s="263"/>
      <c r="KY677" s="263"/>
      <c r="KZ677" s="263"/>
      <c r="LA677" s="263"/>
      <c r="LB677" s="263"/>
      <c r="LC677" s="263"/>
      <c r="LD677" s="263"/>
      <c r="LE677" s="263"/>
      <c r="LF677" s="263"/>
      <c r="LG677" s="263"/>
      <c r="LH677" s="263"/>
      <c r="LI677" s="263"/>
      <c r="LJ677" s="263"/>
      <c r="LK677" s="263"/>
      <c r="LL677" s="263"/>
      <c r="LM677" s="263"/>
      <c r="LN677" s="263"/>
      <c r="LO677" s="263"/>
      <c r="LP677" s="263"/>
      <c r="LQ677" s="263"/>
      <c r="LR677" s="263"/>
      <c r="LS677" s="263"/>
      <c r="LT677" s="263"/>
      <c r="LU677" s="263"/>
      <c r="LV677" s="263"/>
      <c r="LW677" s="263"/>
      <c r="LX677" s="263"/>
      <c r="LY677" s="263"/>
      <c r="LZ677" s="263"/>
      <c r="MA677" s="263"/>
      <c r="MB677" s="263"/>
      <c r="MC677" s="263"/>
      <c r="MD677" s="263"/>
      <c r="ME677" s="263"/>
      <c r="MF677" s="263"/>
      <c r="MG677" s="263"/>
      <c r="MH677" s="263"/>
      <c r="MI677" s="263"/>
      <c r="MJ677" s="263"/>
      <c r="MK677" s="263"/>
      <c r="ML677" s="263"/>
      <c r="MM677" s="263"/>
      <c r="MN677" s="263"/>
      <c r="MO677" s="263"/>
      <c r="MP677" s="263"/>
      <c r="MQ677" s="263"/>
      <c r="MR677" s="263"/>
      <c r="MS677" s="263"/>
      <c r="MT677" s="263"/>
      <c r="MU677" s="263"/>
      <c r="MV677" s="263"/>
      <c r="MW677" s="263"/>
      <c r="MX677" s="263"/>
      <c r="MY677" s="263"/>
      <c r="MZ677" s="263"/>
      <c r="NA677" s="263"/>
      <c r="NB677" s="263"/>
      <c r="NC677" s="263"/>
      <c r="ND677" s="263"/>
      <c r="NE677" s="263"/>
      <c r="NF677" s="263"/>
      <c r="NG677" s="263"/>
      <c r="NH677" s="263"/>
      <c r="NI677" s="263"/>
      <c r="NJ677" s="263"/>
      <c r="NK677" s="263"/>
      <c r="NL677" s="263"/>
      <c r="NM677" s="263"/>
      <c r="NN677" s="263"/>
      <c r="NO677" s="263"/>
      <c r="NP677" s="263"/>
      <c r="NQ677" s="263"/>
      <c r="NR677" s="263"/>
      <c r="NS677" s="263"/>
      <c r="NT677" s="263"/>
      <c r="NU677" s="263"/>
      <c r="NV677" s="263"/>
      <c r="NW677" s="263"/>
      <c r="NX677" s="263"/>
      <c r="NY677" s="263"/>
      <c r="NZ677" s="263"/>
      <c r="OA677" s="263"/>
      <c r="OB677" s="263"/>
      <c r="OC677" s="263"/>
      <c r="OD677" s="263"/>
      <c r="OE677" s="263"/>
      <c r="OF677" s="263"/>
      <c r="OG677" s="263"/>
      <c r="OH677" s="263"/>
      <c r="OI677" s="263"/>
      <c r="OJ677" s="263"/>
      <c r="OK677" s="263"/>
      <c r="OL677" s="263"/>
      <c r="OM677" s="263"/>
      <c r="ON677" s="263"/>
      <c r="OO677" s="263"/>
      <c r="OP677" s="263"/>
      <c r="OQ677" s="263"/>
      <c r="OR677" s="263"/>
      <c r="OS677" s="263"/>
      <c r="OT677" s="263"/>
      <c r="OU677" s="263"/>
      <c r="OV677" s="263"/>
      <c r="OW677" s="263"/>
      <c r="OX677" s="263"/>
      <c r="OY677" s="263"/>
      <c r="OZ677" s="263"/>
      <c r="PA677" s="263"/>
      <c r="PB677" s="263"/>
      <c r="PC677" s="263"/>
      <c r="PD677" s="263"/>
      <c r="PE677" s="263"/>
      <c r="PF677" s="263"/>
      <c r="PG677" s="263"/>
      <c r="PH677" s="263"/>
      <c r="PI677" s="263"/>
      <c r="PJ677" s="263"/>
      <c r="PK677" s="263"/>
      <c r="PL677" s="263"/>
      <c r="PM677" s="263"/>
      <c r="PN677" s="263"/>
      <c r="PO677" s="263"/>
      <c r="PP677" s="263"/>
      <c r="PQ677" s="263"/>
      <c r="PR677" s="263"/>
      <c r="PS677" s="263"/>
      <c r="PT677" s="263"/>
      <c r="PU677" s="263"/>
      <c r="PV677" s="263"/>
      <c r="PW677" s="263"/>
      <c r="PX677" s="263"/>
      <c r="PY677" s="263"/>
      <c r="PZ677" s="263"/>
      <c r="QA677" s="263"/>
      <c r="QB677" s="263"/>
      <c r="QC677" s="263"/>
      <c r="QD677" s="263"/>
      <c r="QE677" s="263"/>
      <c r="QF677" s="263"/>
      <c r="QG677" s="263"/>
      <c r="QH677" s="263"/>
      <c r="QI677" s="263"/>
      <c r="QJ677" s="263"/>
      <c r="QK677" s="263"/>
      <c r="QL677" s="263"/>
      <c r="QM677" s="263"/>
      <c r="QN677" s="263"/>
      <c r="QO677" s="263"/>
      <c r="QP677" s="263"/>
      <c r="QQ677" s="263"/>
      <c r="QR677" s="263"/>
      <c r="QS677" s="263"/>
      <c r="QT677" s="263"/>
      <c r="QU677" s="263"/>
      <c r="QV677" s="263"/>
      <c r="QW677" s="263"/>
      <c r="QX677" s="263"/>
      <c r="QY677" s="263"/>
      <c r="QZ677" s="263"/>
      <c r="RA677" s="263"/>
      <c r="RB677" s="263"/>
      <c r="RC677" s="263"/>
      <c r="RD677" s="263"/>
      <c r="RE677" s="263"/>
      <c r="RF677" s="263"/>
      <c r="RG677" s="263"/>
      <c r="RH677" s="263"/>
      <c r="RI677" s="263"/>
      <c r="RJ677" s="263"/>
      <c r="RK677" s="263"/>
      <c r="RL677" s="263"/>
      <c r="RM677" s="263"/>
      <c r="RN677" s="263"/>
      <c r="RO677" s="263"/>
      <c r="RP677" s="263"/>
      <c r="RQ677" s="263"/>
      <c r="RR677" s="263"/>
      <c r="RS677" s="263"/>
      <c r="RT677" s="263"/>
      <c r="RU677" s="263"/>
      <c r="RV677" s="263"/>
      <c r="RW677" s="263"/>
      <c r="RX677" s="263"/>
      <c r="RY677" s="263"/>
      <c r="RZ677" s="263"/>
      <c r="SA677" s="263"/>
      <c r="SB677" s="263"/>
      <c r="SC677" s="263"/>
      <c r="SD677" s="263"/>
      <c r="SE677" s="263"/>
      <c r="SF677" s="263"/>
      <c r="SG677" s="263"/>
      <c r="SH677" s="263"/>
      <c r="SI677" s="263"/>
      <c r="SJ677" s="263"/>
      <c r="SK677" s="263"/>
      <c r="SL677" s="263"/>
      <c r="SM677" s="263"/>
      <c r="SN677" s="263"/>
      <c r="SO677" s="263"/>
      <c r="SP677" s="263"/>
      <c r="SQ677" s="263"/>
      <c r="SR677" s="263"/>
      <c r="SS677" s="263"/>
      <c r="ST677" s="263"/>
      <c r="SU677" s="263"/>
      <c r="SV677" s="263"/>
      <c r="SW677" s="263"/>
      <c r="SX677" s="263"/>
      <c r="SY677" s="263"/>
      <c r="SZ677" s="263"/>
      <c r="TA677" s="263"/>
      <c r="TB677" s="263"/>
      <c r="TC677" s="263"/>
      <c r="TD677" s="263"/>
      <c r="TE677" s="263"/>
      <c r="TF677" s="263"/>
      <c r="TG677" s="263"/>
      <c r="TH677" s="263"/>
      <c r="TI677" s="263"/>
      <c r="TJ677" s="263"/>
      <c r="TK677" s="263"/>
      <c r="TL677" s="263"/>
      <c r="TM677" s="263"/>
      <c r="TN677" s="263"/>
      <c r="TO677" s="263"/>
      <c r="TP677" s="263"/>
      <c r="TQ677" s="263"/>
      <c r="TR677" s="263"/>
      <c r="TS677" s="263"/>
      <c r="TT677" s="263"/>
      <c r="TU677" s="263"/>
      <c r="TV677" s="263"/>
      <c r="TW677" s="263"/>
      <c r="TX677" s="263"/>
      <c r="TY677" s="263"/>
      <c r="TZ677" s="263"/>
      <c r="UA677" s="263"/>
      <c r="UB677" s="263"/>
      <c r="UC677" s="263"/>
      <c r="UD677" s="263"/>
      <c r="UE677" s="263"/>
      <c r="UF677" s="263"/>
      <c r="UG677" s="263"/>
      <c r="UH677" s="263"/>
      <c r="UI677" s="263"/>
      <c r="UJ677" s="263"/>
      <c r="UK677" s="263"/>
      <c r="UL677" s="263"/>
      <c r="UM677" s="263"/>
      <c r="UN677" s="263"/>
      <c r="UO677" s="263"/>
      <c r="UP677" s="263"/>
      <c r="UQ677" s="263"/>
      <c r="UR677" s="263"/>
      <c r="US677" s="263"/>
      <c r="UT677" s="263"/>
      <c r="UU677" s="263"/>
      <c r="UV677" s="263"/>
      <c r="UW677" s="263"/>
      <c r="UX677" s="263"/>
      <c r="UY677" s="263"/>
      <c r="UZ677" s="263"/>
      <c r="VA677" s="263"/>
      <c r="VB677" s="263"/>
      <c r="VC677" s="263"/>
      <c r="VD677" s="263"/>
      <c r="VE677" s="263"/>
      <c r="VF677" s="263"/>
      <c r="VG677" s="263"/>
      <c r="VH677" s="263"/>
      <c r="VI677" s="263"/>
      <c r="VJ677" s="263"/>
      <c r="VK677" s="263"/>
      <c r="VL677" s="263"/>
      <c r="VM677" s="263"/>
      <c r="VN677" s="263"/>
      <c r="VO677" s="263"/>
      <c r="VP677" s="263"/>
      <c r="VQ677" s="263"/>
      <c r="VR677" s="263"/>
      <c r="VS677" s="263"/>
      <c r="VT677" s="263"/>
      <c r="VU677" s="263"/>
      <c r="VV677" s="263"/>
      <c r="VW677" s="263"/>
      <c r="VX677" s="263"/>
      <c r="VY677" s="263"/>
      <c r="VZ677" s="263"/>
      <c r="WA677" s="263"/>
      <c r="WB677" s="263"/>
      <c r="WC677" s="263"/>
      <c r="WD677" s="263"/>
      <c r="WE677" s="263"/>
      <c r="WF677" s="263"/>
      <c r="WG677" s="263"/>
      <c r="WH677" s="263"/>
      <c r="WI677" s="263"/>
      <c r="WJ677" s="263"/>
      <c r="WK677" s="263"/>
      <c r="WL677" s="263"/>
      <c r="WM677" s="263"/>
      <c r="WN677" s="263"/>
      <c r="WO677" s="263"/>
      <c r="WP677" s="263"/>
      <c r="WQ677" s="263"/>
      <c r="WR677" s="263"/>
      <c r="WS677" s="263"/>
      <c r="WT677" s="263"/>
      <c r="WU677" s="263"/>
      <c r="WV677" s="263"/>
      <c r="WW677" s="263"/>
      <c r="WX677" s="263"/>
      <c r="WY677" s="263"/>
      <c r="WZ677" s="263"/>
      <c r="XA677" s="263"/>
      <c r="XB677" s="263"/>
      <c r="XC677" s="263"/>
      <c r="XD677" s="263"/>
      <c r="XE677" s="263"/>
      <c r="XF677" s="263"/>
      <c r="XG677" s="263"/>
      <c r="XH677" s="263"/>
      <c r="XI677" s="263"/>
      <c r="XJ677" s="263"/>
      <c r="XK677" s="263"/>
      <c r="XL677" s="263"/>
      <c r="XM677" s="263"/>
      <c r="XN677" s="263"/>
      <c r="XO677" s="263"/>
      <c r="XP677" s="263"/>
      <c r="XQ677" s="263"/>
      <c r="XR677" s="263"/>
      <c r="XS677" s="263"/>
      <c r="XT677" s="263"/>
      <c r="XU677" s="263"/>
      <c r="XV677" s="263"/>
      <c r="XW677" s="263"/>
      <c r="XX677" s="263"/>
      <c r="XY677" s="263"/>
      <c r="XZ677" s="263"/>
      <c r="YA677" s="263"/>
      <c r="YB677" s="263"/>
      <c r="YC677" s="263"/>
      <c r="YD677" s="263"/>
      <c r="YE677" s="263"/>
      <c r="YF677" s="263"/>
      <c r="YG677" s="263"/>
      <c r="YH677" s="263"/>
      <c r="YI677" s="263"/>
      <c r="YJ677" s="263"/>
      <c r="YK677" s="263"/>
      <c r="YL677" s="263"/>
      <c r="YM677" s="263"/>
      <c r="YN677" s="263"/>
      <c r="YO677" s="263"/>
      <c r="YP677" s="263"/>
      <c r="YQ677" s="263"/>
      <c r="YR677" s="263"/>
      <c r="YS677" s="263"/>
      <c r="YT677" s="263"/>
      <c r="YU677" s="263"/>
      <c r="YV677" s="263"/>
      <c r="YW677" s="263"/>
      <c r="YX677" s="263"/>
      <c r="YY677" s="263"/>
      <c r="YZ677" s="263"/>
      <c r="ZA677" s="263"/>
      <c r="ZB677" s="263"/>
      <c r="ZC677" s="263"/>
      <c r="ZD677" s="263"/>
      <c r="ZE677" s="263"/>
      <c r="ZF677" s="263"/>
      <c r="ZG677" s="263"/>
      <c r="ZH677" s="263"/>
      <c r="ZI677" s="263"/>
      <c r="ZJ677" s="263"/>
      <c r="ZK677" s="263"/>
      <c r="ZL677" s="263"/>
      <c r="ZM677" s="263"/>
      <c r="ZN677" s="263"/>
      <c r="ZO677" s="263"/>
      <c r="ZP677" s="263"/>
      <c r="ZQ677" s="263"/>
      <c r="ZR677" s="263"/>
      <c r="ZS677" s="263"/>
      <c r="ZT677" s="263"/>
      <c r="ZU677" s="263"/>
      <c r="ZV677" s="263"/>
      <c r="ZW677" s="263"/>
      <c r="ZX677" s="263"/>
      <c r="ZY677" s="263"/>
      <c r="ZZ677" s="263"/>
      <c r="AAA677" s="263"/>
      <c r="AAB677" s="263"/>
      <c r="AAC677" s="263"/>
      <c r="AAD677" s="263"/>
      <c r="AAE677" s="263"/>
      <c r="AAF677" s="263"/>
      <c r="AAG677" s="263"/>
      <c r="AAH677" s="263"/>
      <c r="AAI677" s="263"/>
      <c r="AAJ677" s="263"/>
      <c r="AAK677" s="263"/>
      <c r="AAL677" s="263"/>
      <c r="AAM677" s="263"/>
      <c r="AAN677" s="263"/>
      <c r="AAO677" s="263"/>
      <c r="AAP677" s="263"/>
      <c r="AAQ677" s="263"/>
      <c r="AAR677" s="263"/>
      <c r="AAS677" s="263"/>
      <c r="AAT677" s="263"/>
      <c r="AAU677" s="263"/>
      <c r="AAV677" s="263"/>
      <c r="AAW677" s="263"/>
      <c r="AAX677" s="263"/>
      <c r="AAY677" s="263"/>
      <c r="AAZ677" s="263"/>
      <c r="ABA677" s="263"/>
      <c r="ABB677" s="263"/>
      <c r="ABC677" s="263"/>
      <c r="ABD677" s="263"/>
      <c r="ABE677" s="263"/>
      <c r="ABF677" s="263"/>
      <c r="ABG677" s="263"/>
      <c r="ABH677" s="263"/>
      <c r="ABI677" s="263"/>
      <c r="ABJ677" s="263"/>
      <c r="ABK677" s="263"/>
      <c r="ABL677" s="263"/>
      <c r="ABM677" s="263"/>
      <c r="ABN677" s="263"/>
      <c r="ABO677" s="263"/>
      <c r="ABP677" s="263"/>
      <c r="ABQ677" s="263"/>
      <c r="ABR677" s="263"/>
      <c r="ABS677" s="263"/>
      <c r="ABT677" s="263"/>
      <c r="ABU677" s="263"/>
      <c r="ABV677" s="263"/>
      <c r="ABW677" s="263"/>
      <c r="ABX677" s="263"/>
      <c r="ABY677" s="263"/>
      <c r="ABZ677" s="263"/>
      <c r="ACA677" s="263"/>
      <c r="ACB677" s="263"/>
      <c r="ACC677" s="263"/>
      <c r="ACD677" s="263"/>
      <c r="ACE677" s="263"/>
      <c r="ACF677" s="263"/>
      <c r="ACG677" s="263"/>
      <c r="ACH677" s="263"/>
      <c r="ACI677" s="263"/>
      <c r="ACJ677" s="263"/>
      <c r="ACK677" s="263"/>
      <c r="ACL677" s="263"/>
      <c r="ACM677" s="263"/>
      <c r="ACN677" s="263"/>
      <c r="ACO677" s="263"/>
      <c r="ACP677" s="263"/>
      <c r="ACQ677" s="263"/>
      <c r="ACR677" s="263"/>
      <c r="ACS677" s="263"/>
      <c r="ACT677" s="263"/>
      <c r="ACU677" s="263"/>
      <c r="ACV677" s="263"/>
      <c r="ACW677" s="263"/>
      <c r="ACX677" s="263"/>
      <c r="ACY677" s="263"/>
      <c r="ACZ677" s="263"/>
      <c r="ADA677" s="263"/>
      <c r="ADB677" s="263"/>
      <c r="ADC677" s="263"/>
      <c r="ADD677" s="263"/>
      <c r="ADE677" s="263"/>
      <c r="ADF677" s="263"/>
      <c r="ADG677" s="263"/>
      <c r="ADH677" s="263"/>
      <c r="ADI677" s="263"/>
      <c r="ADJ677" s="263"/>
      <c r="ADK677" s="263"/>
      <c r="ADL677" s="263"/>
      <c r="ADM677" s="263"/>
      <c r="ADN677" s="263"/>
      <c r="ADO677" s="263"/>
      <c r="ADP677" s="263"/>
      <c r="ADQ677" s="263"/>
      <c r="ADR677" s="263"/>
      <c r="ADS677" s="263"/>
      <c r="ADT677" s="263"/>
      <c r="ADU677" s="263"/>
      <c r="ADV677" s="263"/>
      <c r="ADW677" s="263"/>
      <c r="ADX677" s="263"/>
      <c r="ADY677" s="263"/>
      <c r="ADZ677" s="263"/>
      <c r="AEA677" s="263"/>
      <c r="AEB677" s="263"/>
      <c r="AEC677" s="263"/>
      <c r="AED677" s="263"/>
      <c r="AEE677" s="263"/>
      <c r="AEF677" s="263"/>
      <c r="AEG677" s="263"/>
      <c r="AEH677" s="263"/>
      <c r="AEI677" s="263"/>
      <c r="AEJ677" s="263"/>
      <c r="AEK677" s="263"/>
      <c r="AEL677" s="263"/>
      <c r="AEM677" s="263"/>
      <c r="AEN677" s="263"/>
      <c r="AEO677" s="263"/>
      <c r="AEP677" s="263"/>
      <c r="AEQ677" s="263"/>
      <c r="AER677" s="263"/>
      <c r="AES677" s="263"/>
      <c r="AET677" s="263"/>
      <c r="AEU677" s="263"/>
      <c r="AEV677" s="263"/>
      <c r="AEW677" s="263"/>
      <c r="AEX677" s="263"/>
      <c r="AEY677" s="263"/>
      <c r="AEZ677" s="263"/>
      <c r="AFA677" s="263"/>
      <c r="AFB677" s="263"/>
      <c r="AFC677" s="263"/>
      <c r="AFD677" s="263"/>
      <c r="AFE677" s="263"/>
      <c r="AFF677" s="263"/>
      <c r="AFG677" s="263"/>
      <c r="AFH677" s="263"/>
      <c r="AFI677" s="263"/>
      <c r="AFJ677" s="263"/>
      <c r="AFK677" s="263"/>
      <c r="AFL677" s="263"/>
      <c r="AFM677" s="263"/>
      <c r="AFN677" s="263"/>
      <c r="AFO677" s="263"/>
      <c r="AFP677" s="263"/>
      <c r="AFQ677" s="263"/>
      <c r="AFR677" s="263"/>
      <c r="AFS677" s="263"/>
      <c r="AFT677" s="263"/>
      <c r="AFU677" s="263"/>
      <c r="AFV677" s="263"/>
      <c r="AFW677" s="263"/>
      <c r="AFX677" s="263"/>
      <c r="AFY677" s="263"/>
      <c r="AFZ677" s="263"/>
      <c r="AGA677" s="263"/>
      <c r="AGB677" s="263"/>
      <c r="AGC677" s="263"/>
      <c r="AGD677" s="263"/>
      <c r="AGE677" s="263"/>
      <c r="AGF677" s="263"/>
      <c r="AGG677" s="263"/>
      <c r="AGH677" s="263"/>
      <c r="AGI677" s="263"/>
      <c r="AGJ677" s="263"/>
      <c r="AGK677" s="263"/>
      <c r="AGL677" s="263"/>
      <c r="AGM677" s="263"/>
      <c r="AGN677" s="263"/>
      <c r="AGO677" s="263"/>
      <c r="AGP677" s="263"/>
      <c r="AGQ677" s="263"/>
      <c r="AGR677" s="263"/>
      <c r="AGS677" s="263"/>
      <c r="AGT677" s="263"/>
      <c r="AGU677" s="263"/>
      <c r="AGV677" s="263"/>
      <c r="AGW677" s="263"/>
      <c r="AGX677" s="263"/>
      <c r="AGY677" s="263"/>
      <c r="AGZ677" s="263"/>
      <c r="AHA677" s="263"/>
      <c r="AHB677" s="263"/>
      <c r="AHC677" s="263"/>
      <c r="AHD677" s="263"/>
      <c r="AHE677" s="263"/>
      <c r="AHF677" s="263"/>
      <c r="AHG677" s="263"/>
      <c r="AHH677" s="263"/>
      <c r="AHI677" s="263"/>
      <c r="AHJ677" s="263"/>
      <c r="AHK677" s="263"/>
      <c r="AHL677" s="263"/>
      <c r="AHM677" s="263"/>
      <c r="AHN677" s="263"/>
      <c r="AHO677" s="263"/>
      <c r="AHP677" s="263"/>
      <c r="AHQ677" s="263"/>
      <c r="AHR677" s="263"/>
      <c r="AHS677" s="263"/>
      <c r="AHT677" s="263"/>
      <c r="AHU677" s="263"/>
      <c r="AHV677" s="263"/>
      <c r="AHW677" s="263"/>
      <c r="AHX677" s="263"/>
      <c r="AHY677" s="263"/>
      <c r="AHZ677" s="263"/>
      <c r="AIA677" s="263"/>
      <c r="AIB677" s="263"/>
      <c r="AIC677" s="263"/>
      <c r="AID677" s="263"/>
      <c r="AIE677" s="263"/>
      <c r="AIF677" s="263"/>
      <c r="AIG677" s="263"/>
      <c r="AIH677" s="263"/>
      <c r="AII677" s="263"/>
      <c r="AIJ677" s="263"/>
      <c r="AIK677" s="263"/>
      <c r="AIL677" s="263"/>
      <c r="AIM677" s="263"/>
      <c r="AIN677" s="263"/>
      <c r="AIO677" s="263"/>
      <c r="AIP677" s="263"/>
      <c r="AIQ677" s="263"/>
      <c r="AIR677" s="263"/>
      <c r="AIS677" s="263"/>
      <c r="AIT677" s="263"/>
      <c r="AIU677" s="263"/>
      <c r="AIV677" s="263"/>
      <c r="AIW677" s="263"/>
      <c r="AIX677" s="263"/>
      <c r="AIY677" s="263"/>
      <c r="AIZ677" s="263"/>
      <c r="AJA677" s="263"/>
      <c r="AJB677" s="263"/>
      <c r="AJC677" s="263"/>
      <c r="AJD677" s="263"/>
      <c r="AJE677" s="263"/>
      <c r="AJF677" s="263"/>
      <c r="AJG677" s="263"/>
      <c r="AJH677" s="263"/>
      <c r="AJI677" s="263"/>
      <c r="AJJ677" s="263"/>
      <c r="AJK677" s="263"/>
      <c r="AJL677" s="263"/>
      <c r="AJM677" s="263"/>
      <c r="AJN677" s="263"/>
      <c r="AJO677" s="263"/>
      <c r="AJP677" s="263"/>
      <c r="AJQ677" s="263"/>
      <c r="AJR677" s="263"/>
      <c r="AJS677" s="263"/>
      <c r="AJT677" s="263"/>
      <c r="AJU677" s="263"/>
      <c r="AJV677" s="263"/>
      <c r="AJW677" s="263"/>
      <c r="AJX677" s="263"/>
      <c r="AJY677" s="263"/>
      <c r="AJZ677" s="263"/>
      <c r="AKA677" s="263"/>
      <c r="AKB677" s="263"/>
      <c r="AKC677" s="263"/>
      <c r="AKD677" s="263"/>
      <c r="AKE677" s="263"/>
      <c r="AKF677" s="263"/>
      <c r="AKG677" s="263"/>
      <c r="AKH677" s="263"/>
      <c r="AKI677" s="263"/>
      <c r="AKJ677" s="263"/>
      <c r="AKK677" s="263"/>
      <c r="AKL677" s="263"/>
      <c r="AKM677" s="263"/>
      <c r="AKN677" s="263"/>
      <c r="AKO677" s="263"/>
      <c r="AKP677" s="263"/>
      <c r="AKQ677" s="263"/>
      <c r="AKR677" s="263"/>
      <c r="AKS677" s="263"/>
      <c r="AKT677" s="263"/>
      <c r="AKU677" s="263"/>
      <c r="AKV677" s="263"/>
      <c r="AKW677" s="263"/>
      <c r="AKX677" s="263"/>
      <c r="AKY677" s="263"/>
      <c r="AKZ677" s="263"/>
      <c r="ALA677" s="263"/>
      <c r="ALB677" s="263"/>
      <c r="ALC677" s="263"/>
      <c r="ALD677" s="263"/>
      <c r="ALE677" s="263"/>
      <c r="ALF677" s="263"/>
      <c r="ALG677" s="263"/>
      <c r="ALH677" s="263"/>
      <c r="ALI677" s="263"/>
      <c r="ALJ677" s="263"/>
      <c r="ALK677" s="263"/>
      <c r="ALL677" s="263"/>
      <c r="ALM677" s="263"/>
      <c r="ALN677" s="263"/>
      <c r="ALO677" s="263"/>
      <c r="ALP677" s="263"/>
      <c r="ALQ677" s="263"/>
      <c r="ALR677" s="263"/>
      <c r="ALS677" s="263"/>
      <c r="ALT677" s="263"/>
      <c r="ALU677" s="263"/>
      <c r="ALV677" s="263"/>
      <c r="ALW677" s="263"/>
      <c r="ALX677" s="263"/>
      <c r="ALY677" s="263"/>
      <c r="ALZ677" s="263"/>
      <c r="AMA677" s="263"/>
      <c r="AMB677" s="263"/>
      <c r="AMC677" s="263"/>
      <c r="AMD677" s="263"/>
      <c r="AME677" s="263"/>
      <c r="AMF677" s="263"/>
      <c r="AMG677" s="263"/>
      <c r="AMH677" s="263"/>
      <c r="AMI677" s="263"/>
      <c r="AMJ677" s="263"/>
      <c r="AMK677" s="263"/>
      <c r="AML677" s="263"/>
      <c r="AMM677" s="263"/>
      <c r="AMN677" s="263"/>
      <c r="AMO677" s="263"/>
      <c r="AMP677" s="263"/>
      <c r="AMQ677" s="263"/>
      <c r="AMR677" s="263"/>
      <c r="AMS677" s="263"/>
      <c r="AMT677" s="263"/>
      <c r="AMU677" s="263"/>
      <c r="AMV677" s="263"/>
      <c r="AMW677" s="263"/>
      <c r="AMX677" s="263"/>
      <c r="AMY677" s="263"/>
      <c r="AMZ677" s="263"/>
      <c r="ANA677" s="263"/>
      <c r="ANB677" s="263"/>
      <c r="ANC677" s="263"/>
      <c r="AND677" s="263"/>
      <c r="ANE677" s="263"/>
      <c r="ANF677" s="263"/>
      <c r="ANG677" s="263"/>
      <c r="ANH677" s="263"/>
      <c r="ANI677" s="263"/>
      <c r="ANJ677" s="263"/>
      <c r="ANK677" s="263"/>
      <c r="ANL677" s="263"/>
      <c r="ANM677" s="263"/>
      <c r="ANN677" s="263"/>
      <c r="ANO677" s="263"/>
      <c r="ANP677" s="263"/>
      <c r="ANQ677" s="263"/>
      <c r="ANR677" s="263"/>
      <c r="ANS677" s="263"/>
      <c r="ANT677" s="263"/>
      <c r="ANU677" s="263"/>
      <c r="ANV677" s="263"/>
      <c r="ANW677" s="263"/>
      <c r="ANX677" s="263"/>
      <c r="ANY677" s="263"/>
      <c r="ANZ677" s="263"/>
      <c r="AOA677" s="263"/>
      <c r="AOB677" s="263"/>
      <c r="AOC677" s="263"/>
      <c r="AOD677" s="263"/>
      <c r="AOE677" s="263"/>
      <c r="AOF677" s="263"/>
      <c r="AOG677" s="263"/>
      <c r="AOH677" s="263"/>
      <c r="AOI677" s="263"/>
      <c r="AOJ677" s="263"/>
      <c r="AOK677" s="263"/>
      <c r="AOL677" s="263"/>
      <c r="AOM677" s="263"/>
      <c r="AON677" s="263"/>
      <c r="AOO677" s="263"/>
      <c r="AOP677" s="263"/>
      <c r="AOQ677" s="263"/>
      <c r="AOR677" s="263"/>
      <c r="AOS677" s="263"/>
      <c r="AOT677" s="263"/>
      <c r="AOU677" s="263"/>
    </row>
    <row r="678" spans="1:1087" s="264" customFormat="1">
      <c r="A678" s="332"/>
      <c r="B678" s="328"/>
      <c r="C678" s="292"/>
      <c r="D678" s="292"/>
      <c r="E678" s="292"/>
      <c r="F678" s="333"/>
      <c r="G678" s="334"/>
      <c r="H678" s="334"/>
      <c r="I678" s="335"/>
      <c r="J678" s="292"/>
      <c r="K678" s="336"/>
      <c r="L678" s="292"/>
      <c r="N678" s="263"/>
      <c r="O678" s="263"/>
      <c r="P678" s="263"/>
      <c r="Q678" s="263"/>
      <c r="R678" s="263"/>
      <c r="S678" s="263"/>
      <c r="T678" s="263"/>
      <c r="U678" s="263"/>
      <c r="V678" s="263"/>
      <c r="W678" s="263"/>
      <c r="X678" s="263"/>
      <c r="Y678" s="263"/>
      <c r="Z678" s="263"/>
      <c r="AA678" s="263"/>
      <c r="AB678" s="263"/>
      <c r="AC678" s="263"/>
      <c r="AD678" s="263"/>
      <c r="AE678" s="263"/>
      <c r="AF678" s="263"/>
      <c r="AG678" s="263"/>
      <c r="AH678" s="263"/>
      <c r="AI678" s="263"/>
      <c r="AJ678" s="263"/>
      <c r="AK678" s="263"/>
      <c r="AL678" s="263"/>
      <c r="AM678" s="263"/>
      <c r="AN678" s="263"/>
      <c r="AO678" s="263"/>
      <c r="AP678" s="263"/>
      <c r="AQ678" s="263"/>
      <c r="AR678" s="263"/>
      <c r="AS678" s="263"/>
      <c r="AT678" s="263"/>
      <c r="AU678" s="263"/>
      <c r="AV678" s="263"/>
      <c r="AW678" s="263"/>
      <c r="AX678" s="263"/>
      <c r="AY678" s="263"/>
      <c r="AZ678" s="263"/>
      <c r="BA678" s="263"/>
      <c r="BB678" s="263"/>
      <c r="BC678" s="263"/>
      <c r="BD678" s="263"/>
      <c r="BE678" s="263"/>
      <c r="BF678" s="263"/>
      <c r="BG678" s="263"/>
      <c r="BH678" s="263"/>
      <c r="BI678" s="263"/>
      <c r="BJ678" s="263"/>
      <c r="BK678" s="263"/>
      <c r="BL678" s="263"/>
      <c r="BM678" s="263"/>
      <c r="BN678" s="263"/>
      <c r="BO678" s="263"/>
      <c r="BP678" s="263"/>
      <c r="BQ678" s="263"/>
      <c r="BR678" s="263"/>
      <c r="BS678" s="263"/>
      <c r="BT678" s="263"/>
      <c r="BU678" s="263"/>
      <c r="BV678" s="263"/>
      <c r="BW678" s="263"/>
      <c r="BX678" s="263"/>
      <c r="BY678" s="263"/>
      <c r="BZ678" s="263"/>
      <c r="CA678" s="263"/>
      <c r="CB678" s="263"/>
      <c r="CC678" s="263"/>
      <c r="CD678" s="263"/>
      <c r="CE678" s="263"/>
      <c r="CF678" s="263"/>
      <c r="CG678" s="263"/>
      <c r="CH678" s="263"/>
      <c r="CI678" s="263"/>
      <c r="CJ678" s="263"/>
      <c r="CK678" s="263"/>
      <c r="CL678" s="263"/>
      <c r="CM678" s="263"/>
      <c r="CN678" s="263"/>
      <c r="CO678" s="263"/>
      <c r="CP678" s="263"/>
      <c r="CQ678" s="263"/>
      <c r="CR678" s="263"/>
      <c r="CS678" s="263"/>
      <c r="CT678" s="263"/>
      <c r="CU678" s="263"/>
      <c r="CV678" s="263"/>
      <c r="CW678" s="263"/>
      <c r="CX678" s="263"/>
      <c r="CY678" s="263"/>
      <c r="CZ678" s="263"/>
      <c r="DA678" s="263"/>
      <c r="DB678" s="263"/>
      <c r="DC678" s="263"/>
      <c r="DD678" s="263"/>
      <c r="DE678" s="263"/>
      <c r="DF678" s="263"/>
      <c r="DG678" s="263"/>
      <c r="DH678" s="263"/>
      <c r="DI678" s="263"/>
      <c r="DJ678" s="263"/>
      <c r="DK678" s="263"/>
      <c r="DL678" s="263"/>
      <c r="DM678" s="263"/>
      <c r="DN678" s="263"/>
      <c r="DO678" s="263"/>
      <c r="DP678" s="263"/>
      <c r="DQ678" s="263"/>
      <c r="DR678" s="263"/>
      <c r="DS678" s="263"/>
      <c r="DT678" s="263"/>
      <c r="DU678" s="263"/>
      <c r="DV678" s="263"/>
      <c r="DW678" s="263"/>
      <c r="DX678" s="263"/>
      <c r="DY678" s="263"/>
      <c r="DZ678" s="263"/>
      <c r="EA678" s="263"/>
      <c r="EB678" s="263"/>
      <c r="EC678" s="263"/>
      <c r="ED678" s="263"/>
      <c r="EE678" s="263"/>
      <c r="EF678" s="263"/>
      <c r="EG678" s="263"/>
      <c r="EH678" s="263"/>
      <c r="EI678" s="263"/>
      <c r="EJ678" s="263"/>
      <c r="EK678" s="263"/>
      <c r="EL678" s="263"/>
      <c r="EM678" s="263"/>
      <c r="EN678" s="263"/>
      <c r="EO678" s="263"/>
      <c r="EP678" s="263"/>
      <c r="EQ678" s="263"/>
      <c r="ER678" s="263"/>
      <c r="ES678" s="263"/>
      <c r="ET678" s="263"/>
      <c r="EU678" s="263"/>
      <c r="EV678" s="263"/>
      <c r="EW678" s="263"/>
      <c r="EX678" s="263"/>
      <c r="EY678" s="263"/>
      <c r="EZ678" s="263"/>
      <c r="FA678" s="263"/>
      <c r="FB678" s="263"/>
      <c r="FC678" s="263"/>
      <c r="FD678" s="263"/>
      <c r="FE678" s="263"/>
      <c r="FF678" s="263"/>
      <c r="FG678" s="263"/>
      <c r="FH678" s="263"/>
      <c r="FI678" s="263"/>
      <c r="FJ678" s="263"/>
      <c r="FK678" s="263"/>
      <c r="FL678" s="263"/>
      <c r="FM678" s="263"/>
      <c r="FN678" s="263"/>
      <c r="FO678" s="263"/>
      <c r="FP678" s="263"/>
      <c r="FQ678" s="263"/>
      <c r="FR678" s="263"/>
      <c r="FS678" s="263"/>
      <c r="FT678" s="263"/>
      <c r="FU678" s="263"/>
      <c r="FV678" s="263"/>
      <c r="FW678" s="263"/>
      <c r="FX678" s="263"/>
      <c r="FY678" s="263"/>
      <c r="FZ678" s="263"/>
      <c r="GA678" s="263"/>
      <c r="GB678" s="263"/>
      <c r="GC678" s="263"/>
      <c r="GD678" s="263"/>
      <c r="GE678" s="263"/>
      <c r="GF678" s="263"/>
      <c r="GG678" s="263"/>
      <c r="GH678" s="263"/>
      <c r="GI678" s="263"/>
      <c r="GJ678" s="263"/>
      <c r="GK678" s="263"/>
      <c r="GL678" s="263"/>
      <c r="GM678" s="263"/>
      <c r="GN678" s="263"/>
      <c r="GO678" s="263"/>
      <c r="GP678" s="263"/>
      <c r="GQ678" s="263"/>
      <c r="GR678" s="263"/>
      <c r="GS678" s="263"/>
      <c r="GT678" s="263"/>
      <c r="GU678" s="263"/>
      <c r="GV678" s="263"/>
      <c r="GW678" s="263"/>
      <c r="GX678" s="263"/>
      <c r="GY678" s="263"/>
      <c r="GZ678" s="263"/>
      <c r="HA678" s="263"/>
      <c r="HB678" s="263"/>
      <c r="HC678" s="263"/>
      <c r="HD678" s="263"/>
      <c r="HE678" s="263"/>
      <c r="HF678" s="263"/>
      <c r="HG678" s="263"/>
      <c r="HH678" s="263"/>
      <c r="HI678" s="263"/>
      <c r="HJ678" s="263"/>
      <c r="HK678" s="263"/>
      <c r="HL678" s="263"/>
      <c r="HM678" s="263"/>
      <c r="HN678" s="263"/>
      <c r="HO678" s="263"/>
      <c r="HP678" s="263"/>
      <c r="HQ678" s="263"/>
      <c r="HR678" s="263"/>
      <c r="HS678" s="263"/>
      <c r="HT678" s="263"/>
      <c r="HU678" s="263"/>
      <c r="HV678" s="263"/>
      <c r="HW678" s="263"/>
      <c r="HX678" s="263"/>
      <c r="HY678" s="263"/>
      <c r="HZ678" s="263"/>
      <c r="IA678" s="263"/>
      <c r="IB678" s="263"/>
      <c r="IC678" s="263"/>
      <c r="ID678" s="263"/>
      <c r="IE678" s="263"/>
      <c r="IF678" s="263"/>
      <c r="IG678" s="263"/>
      <c r="IH678" s="263"/>
      <c r="II678" s="263"/>
      <c r="IJ678" s="263"/>
      <c r="IK678" s="263"/>
      <c r="IL678" s="263"/>
      <c r="IM678" s="263"/>
      <c r="IN678" s="263"/>
      <c r="IO678" s="263"/>
      <c r="IP678" s="263"/>
      <c r="IQ678" s="263"/>
      <c r="IR678" s="263"/>
      <c r="IS678" s="263"/>
      <c r="IT678" s="263"/>
      <c r="IU678" s="263"/>
      <c r="IV678" s="263"/>
      <c r="IW678" s="263"/>
      <c r="IX678" s="263"/>
      <c r="IY678" s="263"/>
      <c r="IZ678" s="263"/>
      <c r="JA678" s="263"/>
      <c r="JB678" s="263"/>
      <c r="JC678" s="263"/>
      <c r="JD678" s="263"/>
      <c r="JE678" s="263"/>
      <c r="JF678" s="263"/>
      <c r="JG678" s="263"/>
      <c r="JH678" s="263"/>
      <c r="JI678" s="263"/>
      <c r="JJ678" s="263"/>
      <c r="JK678" s="263"/>
      <c r="JL678" s="263"/>
      <c r="JM678" s="263"/>
      <c r="JN678" s="263"/>
      <c r="JO678" s="263"/>
      <c r="JP678" s="263"/>
      <c r="JQ678" s="263"/>
      <c r="JR678" s="263"/>
      <c r="JS678" s="263"/>
      <c r="JT678" s="263"/>
      <c r="JU678" s="263"/>
      <c r="JV678" s="263"/>
      <c r="JW678" s="263"/>
      <c r="JX678" s="263"/>
      <c r="JY678" s="263"/>
      <c r="JZ678" s="263"/>
      <c r="KA678" s="263"/>
      <c r="KB678" s="263"/>
      <c r="KC678" s="263"/>
      <c r="KD678" s="263"/>
      <c r="KE678" s="263"/>
      <c r="KF678" s="263"/>
      <c r="KG678" s="263"/>
      <c r="KH678" s="263"/>
      <c r="KI678" s="263"/>
      <c r="KJ678" s="263"/>
      <c r="KK678" s="263"/>
      <c r="KL678" s="263"/>
      <c r="KM678" s="263"/>
      <c r="KN678" s="263"/>
      <c r="KO678" s="263"/>
      <c r="KP678" s="263"/>
      <c r="KQ678" s="263"/>
      <c r="KR678" s="263"/>
      <c r="KS678" s="263"/>
      <c r="KT678" s="263"/>
      <c r="KU678" s="263"/>
      <c r="KV678" s="263"/>
      <c r="KW678" s="263"/>
      <c r="KX678" s="263"/>
      <c r="KY678" s="263"/>
      <c r="KZ678" s="263"/>
      <c r="LA678" s="263"/>
      <c r="LB678" s="263"/>
      <c r="LC678" s="263"/>
      <c r="LD678" s="263"/>
      <c r="LE678" s="263"/>
      <c r="LF678" s="263"/>
      <c r="LG678" s="263"/>
      <c r="LH678" s="263"/>
      <c r="LI678" s="263"/>
      <c r="LJ678" s="263"/>
      <c r="LK678" s="263"/>
      <c r="LL678" s="263"/>
      <c r="LM678" s="263"/>
      <c r="LN678" s="263"/>
      <c r="LO678" s="263"/>
      <c r="LP678" s="263"/>
      <c r="LQ678" s="263"/>
      <c r="LR678" s="263"/>
      <c r="LS678" s="263"/>
      <c r="LT678" s="263"/>
      <c r="LU678" s="263"/>
      <c r="LV678" s="263"/>
      <c r="LW678" s="263"/>
      <c r="LX678" s="263"/>
      <c r="LY678" s="263"/>
      <c r="LZ678" s="263"/>
      <c r="MA678" s="263"/>
      <c r="MB678" s="263"/>
      <c r="MC678" s="263"/>
      <c r="MD678" s="263"/>
      <c r="ME678" s="263"/>
      <c r="MF678" s="263"/>
      <c r="MG678" s="263"/>
      <c r="MH678" s="263"/>
      <c r="MI678" s="263"/>
      <c r="MJ678" s="263"/>
      <c r="MK678" s="263"/>
      <c r="ML678" s="263"/>
      <c r="MM678" s="263"/>
      <c r="MN678" s="263"/>
      <c r="MO678" s="263"/>
      <c r="MP678" s="263"/>
      <c r="MQ678" s="263"/>
      <c r="MR678" s="263"/>
      <c r="MS678" s="263"/>
      <c r="MT678" s="263"/>
      <c r="MU678" s="263"/>
      <c r="MV678" s="263"/>
      <c r="MW678" s="263"/>
      <c r="MX678" s="263"/>
      <c r="MY678" s="263"/>
      <c r="MZ678" s="263"/>
      <c r="NA678" s="263"/>
      <c r="NB678" s="263"/>
      <c r="NC678" s="263"/>
      <c r="ND678" s="263"/>
      <c r="NE678" s="263"/>
      <c r="NF678" s="263"/>
      <c r="NG678" s="263"/>
      <c r="NH678" s="263"/>
      <c r="NI678" s="263"/>
      <c r="NJ678" s="263"/>
      <c r="NK678" s="263"/>
      <c r="NL678" s="263"/>
      <c r="NM678" s="263"/>
      <c r="NN678" s="263"/>
      <c r="NO678" s="263"/>
      <c r="NP678" s="263"/>
      <c r="NQ678" s="263"/>
      <c r="NR678" s="263"/>
      <c r="NS678" s="263"/>
      <c r="NT678" s="263"/>
      <c r="NU678" s="263"/>
      <c r="NV678" s="263"/>
      <c r="NW678" s="263"/>
      <c r="NX678" s="263"/>
      <c r="NY678" s="263"/>
      <c r="NZ678" s="263"/>
      <c r="OA678" s="263"/>
      <c r="OB678" s="263"/>
      <c r="OC678" s="263"/>
      <c r="OD678" s="263"/>
      <c r="OE678" s="263"/>
      <c r="OF678" s="263"/>
      <c r="OG678" s="263"/>
      <c r="OH678" s="263"/>
      <c r="OI678" s="263"/>
      <c r="OJ678" s="263"/>
      <c r="OK678" s="263"/>
      <c r="OL678" s="263"/>
      <c r="OM678" s="263"/>
      <c r="ON678" s="263"/>
      <c r="OO678" s="263"/>
      <c r="OP678" s="263"/>
      <c r="OQ678" s="263"/>
      <c r="OR678" s="263"/>
      <c r="OS678" s="263"/>
      <c r="OT678" s="263"/>
      <c r="OU678" s="263"/>
      <c r="OV678" s="263"/>
      <c r="OW678" s="263"/>
      <c r="OX678" s="263"/>
      <c r="OY678" s="263"/>
      <c r="OZ678" s="263"/>
      <c r="PA678" s="263"/>
      <c r="PB678" s="263"/>
      <c r="PC678" s="263"/>
      <c r="PD678" s="263"/>
      <c r="PE678" s="263"/>
      <c r="PF678" s="263"/>
      <c r="PG678" s="263"/>
      <c r="PH678" s="263"/>
      <c r="PI678" s="263"/>
      <c r="PJ678" s="263"/>
      <c r="PK678" s="263"/>
      <c r="PL678" s="263"/>
      <c r="PM678" s="263"/>
      <c r="PN678" s="263"/>
      <c r="PO678" s="263"/>
      <c r="PP678" s="263"/>
      <c r="PQ678" s="263"/>
      <c r="PR678" s="263"/>
      <c r="PS678" s="263"/>
      <c r="PT678" s="263"/>
      <c r="PU678" s="263"/>
      <c r="PV678" s="263"/>
      <c r="PW678" s="263"/>
      <c r="PX678" s="263"/>
      <c r="PY678" s="263"/>
      <c r="PZ678" s="263"/>
      <c r="QA678" s="263"/>
      <c r="QB678" s="263"/>
      <c r="QC678" s="263"/>
      <c r="QD678" s="263"/>
      <c r="QE678" s="263"/>
      <c r="QF678" s="263"/>
      <c r="QG678" s="263"/>
      <c r="QH678" s="263"/>
      <c r="QI678" s="263"/>
      <c r="QJ678" s="263"/>
      <c r="QK678" s="263"/>
      <c r="QL678" s="263"/>
      <c r="QM678" s="263"/>
      <c r="QN678" s="263"/>
      <c r="QO678" s="263"/>
      <c r="QP678" s="263"/>
      <c r="QQ678" s="263"/>
      <c r="QR678" s="263"/>
      <c r="QS678" s="263"/>
      <c r="QT678" s="263"/>
      <c r="QU678" s="263"/>
      <c r="QV678" s="263"/>
      <c r="QW678" s="263"/>
      <c r="QX678" s="263"/>
      <c r="QY678" s="263"/>
      <c r="QZ678" s="263"/>
      <c r="RA678" s="263"/>
      <c r="RB678" s="263"/>
      <c r="RC678" s="263"/>
      <c r="RD678" s="263"/>
      <c r="RE678" s="263"/>
      <c r="RF678" s="263"/>
      <c r="RG678" s="263"/>
      <c r="RH678" s="263"/>
      <c r="RI678" s="263"/>
      <c r="RJ678" s="263"/>
      <c r="RK678" s="263"/>
      <c r="RL678" s="263"/>
      <c r="RM678" s="263"/>
      <c r="RN678" s="263"/>
      <c r="RO678" s="263"/>
      <c r="RP678" s="263"/>
      <c r="RQ678" s="263"/>
      <c r="RR678" s="263"/>
      <c r="RS678" s="263"/>
      <c r="RT678" s="263"/>
      <c r="RU678" s="263"/>
      <c r="RV678" s="263"/>
      <c r="RW678" s="263"/>
      <c r="RX678" s="263"/>
      <c r="RY678" s="263"/>
      <c r="RZ678" s="263"/>
      <c r="SA678" s="263"/>
      <c r="SB678" s="263"/>
      <c r="SC678" s="263"/>
      <c r="SD678" s="263"/>
      <c r="SE678" s="263"/>
      <c r="SF678" s="263"/>
      <c r="SG678" s="263"/>
      <c r="SH678" s="263"/>
      <c r="SI678" s="263"/>
      <c r="SJ678" s="263"/>
      <c r="SK678" s="263"/>
      <c r="SL678" s="263"/>
      <c r="SM678" s="263"/>
      <c r="SN678" s="263"/>
      <c r="SO678" s="263"/>
      <c r="SP678" s="263"/>
      <c r="SQ678" s="263"/>
      <c r="SR678" s="263"/>
      <c r="SS678" s="263"/>
      <c r="ST678" s="263"/>
      <c r="SU678" s="263"/>
      <c r="SV678" s="263"/>
      <c r="SW678" s="263"/>
      <c r="SX678" s="263"/>
      <c r="SY678" s="263"/>
      <c r="SZ678" s="263"/>
      <c r="TA678" s="263"/>
      <c r="TB678" s="263"/>
      <c r="TC678" s="263"/>
      <c r="TD678" s="263"/>
      <c r="TE678" s="263"/>
      <c r="TF678" s="263"/>
      <c r="TG678" s="263"/>
      <c r="TH678" s="263"/>
      <c r="TI678" s="263"/>
      <c r="TJ678" s="263"/>
      <c r="TK678" s="263"/>
      <c r="TL678" s="263"/>
      <c r="TM678" s="263"/>
      <c r="TN678" s="263"/>
      <c r="TO678" s="263"/>
      <c r="TP678" s="263"/>
      <c r="TQ678" s="263"/>
      <c r="TR678" s="263"/>
      <c r="TS678" s="263"/>
      <c r="TT678" s="263"/>
      <c r="TU678" s="263"/>
      <c r="TV678" s="263"/>
      <c r="TW678" s="263"/>
      <c r="TX678" s="263"/>
      <c r="TY678" s="263"/>
      <c r="TZ678" s="263"/>
      <c r="UA678" s="263"/>
      <c r="UB678" s="263"/>
      <c r="UC678" s="263"/>
      <c r="UD678" s="263"/>
      <c r="UE678" s="263"/>
      <c r="UF678" s="263"/>
      <c r="UG678" s="263"/>
      <c r="UH678" s="263"/>
      <c r="UI678" s="263"/>
      <c r="UJ678" s="263"/>
      <c r="UK678" s="263"/>
      <c r="UL678" s="263"/>
      <c r="UM678" s="263"/>
      <c r="UN678" s="263"/>
      <c r="UO678" s="263"/>
      <c r="UP678" s="263"/>
      <c r="UQ678" s="263"/>
      <c r="UR678" s="263"/>
      <c r="US678" s="263"/>
      <c r="UT678" s="263"/>
      <c r="UU678" s="263"/>
      <c r="UV678" s="263"/>
      <c r="UW678" s="263"/>
      <c r="UX678" s="263"/>
      <c r="UY678" s="263"/>
      <c r="UZ678" s="263"/>
      <c r="VA678" s="263"/>
      <c r="VB678" s="263"/>
      <c r="VC678" s="263"/>
      <c r="VD678" s="263"/>
      <c r="VE678" s="263"/>
      <c r="VF678" s="263"/>
      <c r="VG678" s="263"/>
      <c r="VH678" s="263"/>
      <c r="VI678" s="263"/>
      <c r="VJ678" s="263"/>
      <c r="VK678" s="263"/>
      <c r="VL678" s="263"/>
      <c r="VM678" s="263"/>
      <c r="VN678" s="263"/>
      <c r="VO678" s="263"/>
      <c r="VP678" s="263"/>
      <c r="VQ678" s="263"/>
      <c r="VR678" s="263"/>
      <c r="VS678" s="263"/>
      <c r="VT678" s="263"/>
      <c r="VU678" s="263"/>
      <c r="VV678" s="263"/>
      <c r="VW678" s="263"/>
      <c r="VX678" s="263"/>
      <c r="VY678" s="263"/>
      <c r="VZ678" s="263"/>
      <c r="WA678" s="263"/>
      <c r="WB678" s="263"/>
      <c r="WC678" s="263"/>
      <c r="WD678" s="263"/>
      <c r="WE678" s="263"/>
      <c r="WF678" s="263"/>
      <c r="WG678" s="263"/>
      <c r="WH678" s="263"/>
      <c r="WI678" s="263"/>
      <c r="WJ678" s="263"/>
      <c r="WK678" s="263"/>
      <c r="WL678" s="263"/>
      <c r="WM678" s="263"/>
      <c r="WN678" s="263"/>
      <c r="WO678" s="263"/>
      <c r="WP678" s="263"/>
      <c r="WQ678" s="263"/>
      <c r="WR678" s="263"/>
      <c r="WS678" s="263"/>
      <c r="WT678" s="263"/>
      <c r="WU678" s="263"/>
      <c r="WV678" s="263"/>
      <c r="WW678" s="263"/>
      <c r="WX678" s="263"/>
      <c r="WY678" s="263"/>
      <c r="WZ678" s="263"/>
      <c r="XA678" s="263"/>
      <c r="XB678" s="263"/>
      <c r="XC678" s="263"/>
      <c r="XD678" s="263"/>
      <c r="XE678" s="263"/>
      <c r="XF678" s="263"/>
      <c r="XG678" s="263"/>
      <c r="XH678" s="263"/>
      <c r="XI678" s="263"/>
      <c r="XJ678" s="263"/>
      <c r="XK678" s="263"/>
      <c r="XL678" s="263"/>
      <c r="XM678" s="263"/>
      <c r="XN678" s="263"/>
      <c r="XO678" s="263"/>
      <c r="XP678" s="263"/>
      <c r="XQ678" s="263"/>
      <c r="XR678" s="263"/>
      <c r="XS678" s="263"/>
      <c r="XT678" s="263"/>
      <c r="XU678" s="263"/>
      <c r="XV678" s="263"/>
      <c r="XW678" s="263"/>
      <c r="XX678" s="263"/>
      <c r="XY678" s="263"/>
      <c r="XZ678" s="263"/>
      <c r="YA678" s="263"/>
      <c r="YB678" s="263"/>
      <c r="YC678" s="263"/>
      <c r="YD678" s="263"/>
      <c r="YE678" s="263"/>
      <c r="YF678" s="263"/>
      <c r="YG678" s="263"/>
      <c r="YH678" s="263"/>
      <c r="YI678" s="263"/>
      <c r="YJ678" s="263"/>
      <c r="YK678" s="263"/>
      <c r="YL678" s="263"/>
      <c r="YM678" s="263"/>
      <c r="YN678" s="263"/>
      <c r="YO678" s="263"/>
      <c r="YP678" s="263"/>
      <c r="YQ678" s="263"/>
      <c r="YR678" s="263"/>
      <c r="YS678" s="263"/>
      <c r="YT678" s="263"/>
      <c r="YU678" s="263"/>
      <c r="YV678" s="263"/>
      <c r="YW678" s="263"/>
      <c r="YX678" s="263"/>
      <c r="YY678" s="263"/>
      <c r="YZ678" s="263"/>
      <c r="ZA678" s="263"/>
      <c r="ZB678" s="263"/>
      <c r="ZC678" s="263"/>
      <c r="ZD678" s="263"/>
      <c r="ZE678" s="263"/>
      <c r="ZF678" s="263"/>
      <c r="ZG678" s="263"/>
      <c r="ZH678" s="263"/>
      <c r="ZI678" s="263"/>
      <c r="ZJ678" s="263"/>
      <c r="ZK678" s="263"/>
      <c r="ZL678" s="263"/>
      <c r="ZM678" s="263"/>
      <c r="ZN678" s="263"/>
      <c r="ZO678" s="263"/>
      <c r="ZP678" s="263"/>
      <c r="ZQ678" s="263"/>
      <c r="ZR678" s="263"/>
      <c r="ZS678" s="263"/>
      <c r="ZT678" s="263"/>
      <c r="ZU678" s="263"/>
      <c r="ZV678" s="263"/>
      <c r="ZW678" s="263"/>
      <c r="ZX678" s="263"/>
      <c r="ZY678" s="263"/>
      <c r="ZZ678" s="263"/>
      <c r="AAA678" s="263"/>
      <c r="AAB678" s="263"/>
      <c r="AAC678" s="263"/>
      <c r="AAD678" s="263"/>
      <c r="AAE678" s="263"/>
      <c r="AAF678" s="263"/>
      <c r="AAG678" s="263"/>
      <c r="AAH678" s="263"/>
      <c r="AAI678" s="263"/>
      <c r="AAJ678" s="263"/>
      <c r="AAK678" s="263"/>
      <c r="AAL678" s="263"/>
      <c r="AAM678" s="263"/>
      <c r="AAN678" s="263"/>
      <c r="AAO678" s="263"/>
      <c r="AAP678" s="263"/>
      <c r="AAQ678" s="263"/>
      <c r="AAR678" s="263"/>
      <c r="AAS678" s="263"/>
      <c r="AAT678" s="263"/>
      <c r="AAU678" s="263"/>
      <c r="AAV678" s="263"/>
      <c r="AAW678" s="263"/>
      <c r="AAX678" s="263"/>
      <c r="AAY678" s="263"/>
      <c r="AAZ678" s="263"/>
      <c r="ABA678" s="263"/>
      <c r="ABB678" s="263"/>
      <c r="ABC678" s="263"/>
      <c r="ABD678" s="263"/>
      <c r="ABE678" s="263"/>
      <c r="ABF678" s="263"/>
      <c r="ABG678" s="263"/>
      <c r="ABH678" s="263"/>
      <c r="ABI678" s="263"/>
      <c r="ABJ678" s="263"/>
      <c r="ABK678" s="263"/>
      <c r="ABL678" s="263"/>
      <c r="ABM678" s="263"/>
      <c r="ABN678" s="263"/>
      <c r="ABO678" s="263"/>
      <c r="ABP678" s="263"/>
      <c r="ABQ678" s="263"/>
      <c r="ABR678" s="263"/>
      <c r="ABS678" s="263"/>
      <c r="ABT678" s="263"/>
      <c r="ABU678" s="263"/>
      <c r="ABV678" s="263"/>
      <c r="ABW678" s="263"/>
      <c r="ABX678" s="263"/>
      <c r="ABY678" s="263"/>
      <c r="ABZ678" s="263"/>
      <c r="ACA678" s="263"/>
      <c r="ACB678" s="263"/>
      <c r="ACC678" s="263"/>
      <c r="ACD678" s="263"/>
      <c r="ACE678" s="263"/>
      <c r="ACF678" s="263"/>
      <c r="ACG678" s="263"/>
      <c r="ACH678" s="263"/>
      <c r="ACI678" s="263"/>
      <c r="ACJ678" s="263"/>
      <c r="ACK678" s="263"/>
      <c r="ACL678" s="263"/>
      <c r="ACM678" s="263"/>
      <c r="ACN678" s="263"/>
      <c r="ACO678" s="263"/>
      <c r="ACP678" s="263"/>
      <c r="ACQ678" s="263"/>
      <c r="ACR678" s="263"/>
      <c r="ACS678" s="263"/>
      <c r="ACT678" s="263"/>
      <c r="ACU678" s="263"/>
      <c r="ACV678" s="263"/>
      <c r="ACW678" s="263"/>
      <c r="ACX678" s="263"/>
      <c r="ACY678" s="263"/>
      <c r="ACZ678" s="263"/>
      <c r="ADA678" s="263"/>
      <c r="ADB678" s="263"/>
      <c r="ADC678" s="263"/>
      <c r="ADD678" s="263"/>
      <c r="ADE678" s="263"/>
      <c r="ADF678" s="263"/>
      <c r="ADG678" s="263"/>
      <c r="ADH678" s="263"/>
      <c r="ADI678" s="263"/>
      <c r="ADJ678" s="263"/>
      <c r="ADK678" s="263"/>
      <c r="ADL678" s="263"/>
      <c r="ADM678" s="263"/>
      <c r="ADN678" s="263"/>
      <c r="ADO678" s="263"/>
      <c r="ADP678" s="263"/>
      <c r="ADQ678" s="263"/>
      <c r="ADR678" s="263"/>
      <c r="ADS678" s="263"/>
      <c r="ADT678" s="263"/>
      <c r="ADU678" s="263"/>
      <c r="ADV678" s="263"/>
      <c r="ADW678" s="263"/>
      <c r="ADX678" s="263"/>
      <c r="ADY678" s="263"/>
      <c r="ADZ678" s="263"/>
      <c r="AEA678" s="263"/>
      <c r="AEB678" s="263"/>
      <c r="AEC678" s="263"/>
      <c r="AED678" s="263"/>
      <c r="AEE678" s="263"/>
      <c r="AEF678" s="263"/>
      <c r="AEG678" s="263"/>
      <c r="AEH678" s="263"/>
      <c r="AEI678" s="263"/>
      <c r="AEJ678" s="263"/>
      <c r="AEK678" s="263"/>
      <c r="AEL678" s="263"/>
      <c r="AEM678" s="263"/>
      <c r="AEN678" s="263"/>
      <c r="AEO678" s="263"/>
      <c r="AEP678" s="263"/>
      <c r="AEQ678" s="263"/>
      <c r="AER678" s="263"/>
      <c r="AES678" s="263"/>
      <c r="AET678" s="263"/>
      <c r="AEU678" s="263"/>
      <c r="AEV678" s="263"/>
      <c r="AEW678" s="263"/>
      <c r="AEX678" s="263"/>
      <c r="AEY678" s="263"/>
      <c r="AEZ678" s="263"/>
      <c r="AFA678" s="263"/>
      <c r="AFB678" s="263"/>
      <c r="AFC678" s="263"/>
      <c r="AFD678" s="263"/>
      <c r="AFE678" s="263"/>
      <c r="AFF678" s="263"/>
      <c r="AFG678" s="263"/>
      <c r="AFH678" s="263"/>
      <c r="AFI678" s="263"/>
      <c r="AFJ678" s="263"/>
      <c r="AFK678" s="263"/>
      <c r="AFL678" s="263"/>
      <c r="AFM678" s="263"/>
      <c r="AFN678" s="263"/>
      <c r="AFO678" s="263"/>
      <c r="AFP678" s="263"/>
      <c r="AFQ678" s="263"/>
      <c r="AFR678" s="263"/>
      <c r="AFS678" s="263"/>
      <c r="AFT678" s="263"/>
      <c r="AFU678" s="263"/>
      <c r="AFV678" s="263"/>
      <c r="AFW678" s="263"/>
      <c r="AFX678" s="263"/>
      <c r="AFY678" s="263"/>
      <c r="AFZ678" s="263"/>
      <c r="AGA678" s="263"/>
      <c r="AGB678" s="263"/>
      <c r="AGC678" s="263"/>
      <c r="AGD678" s="263"/>
      <c r="AGE678" s="263"/>
      <c r="AGF678" s="263"/>
      <c r="AGG678" s="263"/>
      <c r="AGH678" s="263"/>
      <c r="AGI678" s="263"/>
      <c r="AGJ678" s="263"/>
      <c r="AGK678" s="263"/>
      <c r="AGL678" s="263"/>
      <c r="AGM678" s="263"/>
      <c r="AGN678" s="263"/>
      <c r="AGO678" s="263"/>
      <c r="AGP678" s="263"/>
      <c r="AGQ678" s="263"/>
      <c r="AGR678" s="263"/>
      <c r="AGS678" s="263"/>
      <c r="AGT678" s="263"/>
      <c r="AGU678" s="263"/>
      <c r="AGV678" s="263"/>
      <c r="AGW678" s="263"/>
      <c r="AGX678" s="263"/>
      <c r="AGY678" s="263"/>
      <c r="AGZ678" s="263"/>
      <c r="AHA678" s="263"/>
      <c r="AHB678" s="263"/>
      <c r="AHC678" s="263"/>
      <c r="AHD678" s="263"/>
      <c r="AHE678" s="263"/>
      <c r="AHF678" s="263"/>
      <c r="AHG678" s="263"/>
      <c r="AHH678" s="263"/>
      <c r="AHI678" s="263"/>
      <c r="AHJ678" s="263"/>
      <c r="AHK678" s="263"/>
      <c r="AHL678" s="263"/>
      <c r="AHM678" s="263"/>
      <c r="AHN678" s="263"/>
      <c r="AHO678" s="263"/>
      <c r="AHP678" s="263"/>
      <c r="AHQ678" s="263"/>
      <c r="AHR678" s="263"/>
      <c r="AHS678" s="263"/>
      <c r="AHT678" s="263"/>
      <c r="AHU678" s="263"/>
      <c r="AHV678" s="263"/>
      <c r="AHW678" s="263"/>
      <c r="AHX678" s="263"/>
      <c r="AHY678" s="263"/>
      <c r="AHZ678" s="263"/>
      <c r="AIA678" s="263"/>
      <c r="AIB678" s="263"/>
      <c r="AIC678" s="263"/>
      <c r="AID678" s="263"/>
      <c r="AIE678" s="263"/>
      <c r="AIF678" s="263"/>
      <c r="AIG678" s="263"/>
      <c r="AIH678" s="263"/>
      <c r="AII678" s="263"/>
      <c r="AIJ678" s="263"/>
      <c r="AIK678" s="263"/>
      <c r="AIL678" s="263"/>
      <c r="AIM678" s="263"/>
      <c r="AIN678" s="263"/>
      <c r="AIO678" s="263"/>
      <c r="AIP678" s="263"/>
      <c r="AIQ678" s="263"/>
      <c r="AIR678" s="263"/>
      <c r="AIS678" s="263"/>
      <c r="AIT678" s="263"/>
      <c r="AIU678" s="263"/>
      <c r="AIV678" s="263"/>
      <c r="AIW678" s="263"/>
      <c r="AIX678" s="263"/>
      <c r="AIY678" s="263"/>
      <c r="AIZ678" s="263"/>
      <c r="AJA678" s="263"/>
      <c r="AJB678" s="263"/>
      <c r="AJC678" s="263"/>
      <c r="AJD678" s="263"/>
      <c r="AJE678" s="263"/>
      <c r="AJF678" s="263"/>
      <c r="AJG678" s="263"/>
      <c r="AJH678" s="263"/>
      <c r="AJI678" s="263"/>
      <c r="AJJ678" s="263"/>
      <c r="AJK678" s="263"/>
      <c r="AJL678" s="263"/>
      <c r="AJM678" s="263"/>
      <c r="AJN678" s="263"/>
      <c r="AJO678" s="263"/>
      <c r="AJP678" s="263"/>
      <c r="AJQ678" s="263"/>
      <c r="AJR678" s="263"/>
      <c r="AJS678" s="263"/>
      <c r="AJT678" s="263"/>
      <c r="AJU678" s="263"/>
      <c r="AJV678" s="263"/>
      <c r="AJW678" s="263"/>
      <c r="AJX678" s="263"/>
      <c r="AJY678" s="263"/>
      <c r="AJZ678" s="263"/>
      <c r="AKA678" s="263"/>
      <c r="AKB678" s="263"/>
      <c r="AKC678" s="263"/>
      <c r="AKD678" s="263"/>
      <c r="AKE678" s="263"/>
      <c r="AKF678" s="263"/>
      <c r="AKG678" s="263"/>
      <c r="AKH678" s="263"/>
      <c r="AKI678" s="263"/>
      <c r="AKJ678" s="263"/>
      <c r="AKK678" s="263"/>
      <c r="AKL678" s="263"/>
      <c r="AKM678" s="263"/>
      <c r="AKN678" s="263"/>
      <c r="AKO678" s="263"/>
      <c r="AKP678" s="263"/>
      <c r="AKQ678" s="263"/>
      <c r="AKR678" s="263"/>
      <c r="AKS678" s="263"/>
      <c r="AKT678" s="263"/>
      <c r="AKU678" s="263"/>
      <c r="AKV678" s="263"/>
      <c r="AKW678" s="263"/>
      <c r="AKX678" s="263"/>
      <c r="AKY678" s="263"/>
      <c r="AKZ678" s="263"/>
      <c r="ALA678" s="263"/>
      <c r="ALB678" s="263"/>
      <c r="ALC678" s="263"/>
      <c r="ALD678" s="263"/>
      <c r="ALE678" s="263"/>
      <c r="ALF678" s="263"/>
      <c r="ALG678" s="263"/>
      <c r="ALH678" s="263"/>
      <c r="ALI678" s="263"/>
      <c r="ALJ678" s="263"/>
      <c r="ALK678" s="263"/>
      <c r="ALL678" s="263"/>
      <c r="ALM678" s="263"/>
      <c r="ALN678" s="263"/>
      <c r="ALO678" s="263"/>
      <c r="ALP678" s="263"/>
      <c r="ALQ678" s="263"/>
      <c r="ALR678" s="263"/>
      <c r="ALS678" s="263"/>
      <c r="ALT678" s="263"/>
      <c r="ALU678" s="263"/>
      <c r="ALV678" s="263"/>
      <c r="ALW678" s="263"/>
      <c r="ALX678" s="263"/>
      <c r="ALY678" s="263"/>
      <c r="ALZ678" s="263"/>
      <c r="AMA678" s="263"/>
      <c r="AMB678" s="263"/>
      <c r="AMC678" s="263"/>
      <c r="AMD678" s="263"/>
      <c r="AME678" s="263"/>
      <c r="AMF678" s="263"/>
      <c r="AMG678" s="263"/>
      <c r="AMH678" s="263"/>
      <c r="AMI678" s="263"/>
      <c r="AMJ678" s="263"/>
      <c r="AMK678" s="263"/>
      <c r="AML678" s="263"/>
      <c r="AMM678" s="263"/>
      <c r="AMN678" s="263"/>
      <c r="AMO678" s="263"/>
      <c r="AMP678" s="263"/>
      <c r="AMQ678" s="263"/>
      <c r="AMR678" s="263"/>
      <c r="AMS678" s="263"/>
      <c r="AMT678" s="263"/>
      <c r="AMU678" s="263"/>
      <c r="AMV678" s="263"/>
      <c r="AMW678" s="263"/>
      <c r="AMX678" s="263"/>
      <c r="AMY678" s="263"/>
      <c r="AMZ678" s="263"/>
      <c r="ANA678" s="263"/>
      <c r="ANB678" s="263"/>
      <c r="ANC678" s="263"/>
      <c r="AND678" s="263"/>
      <c r="ANE678" s="263"/>
      <c r="ANF678" s="263"/>
      <c r="ANG678" s="263"/>
      <c r="ANH678" s="263"/>
      <c r="ANI678" s="263"/>
      <c r="ANJ678" s="263"/>
      <c r="ANK678" s="263"/>
      <c r="ANL678" s="263"/>
      <c r="ANM678" s="263"/>
      <c r="ANN678" s="263"/>
      <c r="ANO678" s="263"/>
      <c r="ANP678" s="263"/>
      <c r="ANQ678" s="263"/>
      <c r="ANR678" s="263"/>
      <c r="ANS678" s="263"/>
      <c r="ANT678" s="263"/>
      <c r="ANU678" s="263"/>
      <c r="ANV678" s="263"/>
      <c r="ANW678" s="263"/>
      <c r="ANX678" s="263"/>
      <c r="ANY678" s="263"/>
      <c r="ANZ678" s="263"/>
      <c r="AOA678" s="263"/>
      <c r="AOB678" s="263"/>
      <c r="AOC678" s="263"/>
      <c r="AOD678" s="263"/>
      <c r="AOE678" s="263"/>
      <c r="AOF678" s="263"/>
      <c r="AOG678" s="263"/>
      <c r="AOH678" s="263"/>
      <c r="AOI678" s="263"/>
      <c r="AOJ678" s="263"/>
      <c r="AOK678" s="263"/>
      <c r="AOL678" s="263"/>
      <c r="AOM678" s="263"/>
      <c r="AON678" s="263"/>
      <c r="AOO678" s="263"/>
      <c r="AOP678" s="263"/>
      <c r="AOQ678" s="263"/>
      <c r="AOR678" s="263"/>
      <c r="AOS678" s="263"/>
      <c r="AOT678" s="263"/>
      <c r="AOU678" s="263"/>
    </row>
    <row r="679" spans="1:1087" s="264" customFormat="1">
      <c r="A679" s="332"/>
      <c r="B679" s="328"/>
      <c r="C679" s="292"/>
      <c r="D679" s="292"/>
      <c r="E679" s="292"/>
      <c r="F679" s="333"/>
      <c r="G679" s="334"/>
      <c r="H679" s="334"/>
      <c r="I679" s="335"/>
      <c r="J679" s="292"/>
      <c r="K679" s="336"/>
      <c r="L679" s="292"/>
      <c r="N679" s="263"/>
      <c r="O679" s="263"/>
      <c r="P679" s="263"/>
      <c r="Q679" s="263"/>
      <c r="R679" s="263"/>
      <c r="S679" s="263"/>
      <c r="T679" s="263"/>
      <c r="U679" s="263"/>
      <c r="V679" s="263"/>
      <c r="W679" s="263"/>
      <c r="X679" s="263"/>
      <c r="Y679" s="263"/>
      <c r="Z679" s="263"/>
      <c r="AA679" s="263"/>
      <c r="AB679" s="263"/>
      <c r="AC679" s="263"/>
      <c r="AD679" s="263"/>
      <c r="AE679" s="263"/>
      <c r="AF679" s="263"/>
      <c r="AG679" s="263"/>
      <c r="AH679" s="263"/>
      <c r="AI679" s="263"/>
      <c r="AJ679" s="263"/>
      <c r="AK679" s="263"/>
      <c r="AL679" s="263"/>
      <c r="AM679" s="263"/>
      <c r="AN679" s="263"/>
      <c r="AO679" s="263"/>
      <c r="AP679" s="263"/>
      <c r="AQ679" s="263"/>
      <c r="AR679" s="263"/>
      <c r="AS679" s="263"/>
      <c r="AT679" s="263"/>
      <c r="AU679" s="263"/>
      <c r="AV679" s="263"/>
      <c r="AW679" s="263"/>
      <c r="AX679" s="263"/>
      <c r="AY679" s="263"/>
      <c r="AZ679" s="263"/>
      <c r="BA679" s="263"/>
      <c r="BB679" s="263"/>
      <c r="BC679" s="263"/>
      <c r="BD679" s="263"/>
      <c r="BE679" s="263"/>
      <c r="BF679" s="263"/>
      <c r="BG679" s="263"/>
      <c r="BH679" s="263"/>
      <c r="BI679" s="263"/>
      <c r="BJ679" s="263"/>
      <c r="BK679" s="263"/>
      <c r="BL679" s="263"/>
      <c r="BM679" s="263"/>
      <c r="BN679" s="263"/>
      <c r="BO679" s="263"/>
      <c r="BP679" s="263"/>
      <c r="BQ679" s="263"/>
      <c r="BR679" s="263"/>
      <c r="BS679" s="263"/>
      <c r="BT679" s="263"/>
      <c r="BU679" s="263"/>
      <c r="BV679" s="263"/>
      <c r="BW679" s="263"/>
      <c r="BX679" s="263"/>
      <c r="BY679" s="263"/>
      <c r="BZ679" s="263"/>
      <c r="CA679" s="263"/>
      <c r="CB679" s="263"/>
      <c r="CC679" s="263"/>
      <c r="CD679" s="263"/>
      <c r="CE679" s="263"/>
      <c r="CF679" s="263"/>
      <c r="CG679" s="263"/>
      <c r="CH679" s="263"/>
      <c r="CI679" s="263"/>
      <c r="CJ679" s="263"/>
      <c r="CK679" s="263"/>
      <c r="CL679" s="263"/>
      <c r="CM679" s="263"/>
      <c r="CN679" s="263"/>
      <c r="CO679" s="263"/>
      <c r="CP679" s="263"/>
      <c r="CQ679" s="263"/>
      <c r="CR679" s="263"/>
      <c r="CS679" s="263"/>
      <c r="CT679" s="263"/>
      <c r="CU679" s="263"/>
      <c r="CV679" s="263"/>
      <c r="CW679" s="263"/>
      <c r="CX679" s="263"/>
      <c r="CY679" s="263"/>
      <c r="CZ679" s="263"/>
      <c r="DA679" s="263"/>
      <c r="DB679" s="263"/>
      <c r="DC679" s="263"/>
      <c r="DD679" s="263"/>
      <c r="DE679" s="263"/>
      <c r="DF679" s="263"/>
      <c r="DG679" s="263"/>
      <c r="DH679" s="263"/>
      <c r="DI679" s="263"/>
      <c r="DJ679" s="263"/>
      <c r="DK679" s="263"/>
      <c r="DL679" s="263"/>
      <c r="DM679" s="263"/>
      <c r="DN679" s="263"/>
      <c r="DO679" s="263"/>
      <c r="DP679" s="263"/>
      <c r="DQ679" s="263"/>
      <c r="DR679" s="263"/>
      <c r="DS679" s="263"/>
      <c r="DT679" s="263"/>
      <c r="DU679" s="263"/>
      <c r="DV679" s="263"/>
      <c r="DW679" s="263"/>
      <c r="DX679" s="263"/>
      <c r="DY679" s="263"/>
      <c r="DZ679" s="263"/>
      <c r="EA679" s="263"/>
      <c r="EB679" s="263"/>
      <c r="EC679" s="263"/>
      <c r="ED679" s="263"/>
      <c r="EE679" s="263"/>
      <c r="EF679" s="263"/>
      <c r="EG679" s="263"/>
      <c r="EH679" s="263"/>
      <c r="EI679" s="263"/>
      <c r="EJ679" s="263"/>
      <c r="EK679" s="263"/>
      <c r="EL679" s="263"/>
      <c r="EM679" s="263"/>
      <c r="EN679" s="263"/>
      <c r="EO679" s="263"/>
      <c r="EP679" s="263"/>
      <c r="EQ679" s="263"/>
      <c r="ER679" s="263"/>
      <c r="ES679" s="263"/>
      <c r="ET679" s="263"/>
      <c r="EU679" s="263"/>
      <c r="EV679" s="263"/>
      <c r="EW679" s="263"/>
      <c r="EX679" s="263"/>
      <c r="EY679" s="263"/>
      <c r="EZ679" s="263"/>
      <c r="FA679" s="263"/>
      <c r="FB679" s="263"/>
      <c r="FC679" s="263"/>
      <c r="FD679" s="263"/>
      <c r="FE679" s="263"/>
      <c r="FF679" s="263"/>
      <c r="FG679" s="263"/>
      <c r="FH679" s="263"/>
      <c r="FI679" s="263"/>
      <c r="FJ679" s="263"/>
      <c r="FK679" s="263"/>
      <c r="FL679" s="263"/>
      <c r="FM679" s="263"/>
      <c r="FN679" s="263"/>
      <c r="FO679" s="263"/>
      <c r="FP679" s="263"/>
      <c r="FQ679" s="263"/>
      <c r="FR679" s="263"/>
      <c r="FS679" s="263"/>
      <c r="FT679" s="263"/>
      <c r="FU679" s="263"/>
      <c r="FV679" s="263"/>
      <c r="FW679" s="263"/>
      <c r="FX679" s="263"/>
      <c r="FY679" s="263"/>
      <c r="FZ679" s="263"/>
      <c r="GA679" s="263"/>
      <c r="GB679" s="263"/>
      <c r="GC679" s="263"/>
      <c r="GD679" s="263"/>
      <c r="GE679" s="263"/>
      <c r="GF679" s="263"/>
      <c r="GG679" s="263"/>
      <c r="GH679" s="263"/>
      <c r="GI679" s="263"/>
      <c r="GJ679" s="263"/>
      <c r="GK679" s="263"/>
      <c r="GL679" s="263"/>
      <c r="GM679" s="263"/>
      <c r="GN679" s="263"/>
      <c r="GO679" s="263"/>
      <c r="GP679" s="263"/>
      <c r="GQ679" s="263"/>
      <c r="GR679" s="263"/>
      <c r="GS679" s="263"/>
      <c r="GT679" s="263"/>
      <c r="GU679" s="263"/>
      <c r="GV679" s="263"/>
      <c r="GW679" s="263"/>
      <c r="GX679" s="263"/>
      <c r="GY679" s="263"/>
      <c r="GZ679" s="263"/>
      <c r="HA679" s="263"/>
      <c r="HB679" s="263"/>
      <c r="HC679" s="263"/>
      <c r="HD679" s="263"/>
      <c r="HE679" s="263"/>
      <c r="HF679" s="263"/>
      <c r="HG679" s="263"/>
      <c r="HH679" s="263"/>
      <c r="HI679" s="263"/>
      <c r="HJ679" s="263"/>
      <c r="HK679" s="263"/>
      <c r="HL679" s="263"/>
      <c r="HM679" s="263"/>
      <c r="HN679" s="263"/>
      <c r="HO679" s="263"/>
      <c r="HP679" s="263"/>
      <c r="HQ679" s="263"/>
      <c r="HR679" s="263"/>
      <c r="HS679" s="263"/>
      <c r="HT679" s="263"/>
      <c r="HU679" s="263"/>
      <c r="HV679" s="263"/>
      <c r="HW679" s="263"/>
      <c r="HX679" s="263"/>
      <c r="HY679" s="263"/>
      <c r="HZ679" s="263"/>
      <c r="IA679" s="263"/>
      <c r="IB679" s="263"/>
      <c r="IC679" s="263"/>
      <c r="ID679" s="263"/>
      <c r="IE679" s="263"/>
      <c r="IF679" s="263"/>
      <c r="IG679" s="263"/>
      <c r="IH679" s="263"/>
      <c r="II679" s="263"/>
      <c r="IJ679" s="263"/>
      <c r="IK679" s="263"/>
      <c r="IL679" s="263"/>
      <c r="IM679" s="263"/>
      <c r="IN679" s="263"/>
      <c r="IO679" s="263"/>
      <c r="IP679" s="263"/>
      <c r="IQ679" s="263"/>
      <c r="IR679" s="263"/>
      <c r="IS679" s="263"/>
      <c r="IT679" s="263"/>
      <c r="IU679" s="263"/>
      <c r="IV679" s="263"/>
      <c r="IW679" s="263"/>
      <c r="IX679" s="263"/>
      <c r="IY679" s="263"/>
      <c r="IZ679" s="263"/>
      <c r="JA679" s="263"/>
      <c r="JB679" s="263"/>
      <c r="JC679" s="263"/>
      <c r="JD679" s="263"/>
      <c r="JE679" s="263"/>
      <c r="JF679" s="263"/>
      <c r="JG679" s="263"/>
      <c r="JH679" s="263"/>
      <c r="JI679" s="263"/>
      <c r="JJ679" s="263"/>
      <c r="JK679" s="263"/>
      <c r="JL679" s="263"/>
      <c r="JM679" s="263"/>
      <c r="JN679" s="263"/>
      <c r="JO679" s="263"/>
      <c r="JP679" s="263"/>
      <c r="JQ679" s="263"/>
      <c r="JR679" s="263"/>
      <c r="JS679" s="263"/>
      <c r="JT679" s="263"/>
      <c r="JU679" s="263"/>
      <c r="JV679" s="263"/>
      <c r="JW679" s="263"/>
      <c r="JX679" s="263"/>
      <c r="JY679" s="263"/>
      <c r="JZ679" s="263"/>
      <c r="KA679" s="263"/>
      <c r="KB679" s="263"/>
      <c r="KC679" s="263"/>
      <c r="KD679" s="263"/>
      <c r="KE679" s="263"/>
      <c r="KF679" s="263"/>
      <c r="KG679" s="263"/>
      <c r="KH679" s="263"/>
      <c r="KI679" s="263"/>
      <c r="KJ679" s="263"/>
      <c r="KK679" s="263"/>
      <c r="KL679" s="263"/>
      <c r="KM679" s="263"/>
      <c r="KN679" s="263"/>
      <c r="KO679" s="263"/>
      <c r="KP679" s="263"/>
      <c r="KQ679" s="263"/>
      <c r="KR679" s="263"/>
      <c r="KS679" s="263"/>
      <c r="KT679" s="263"/>
      <c r="KU679" s="263"/>
      <c r="KV679" s="263"/>
      <c r="KW679" s="263"/>
      <c r="KX679" s="263"/>
      <c r="KY679" s="263"/>
      <c r="KZ679" s="263"/>
      <c r="LA679" s="263"/>
      <c r="LB679" s="263"/>
      <c r="LC679" s="263"/>
      <c r="LD679" s="263"/>
      <c r="LE679" s="263"/>
      <c r="LF679" s="263"/>
      <c r="LG679" s="263"/>
      <c r="LH679" s="263"/>
      <c r="LI679" s="263"/>
      <c r="LJ679" s="263"/>
      <c r="LK679" s="263"/>
      <c r="LL679" s="263"/>
      <c r="LM679" s="263"/>
      <c r="LN679" s="263"/>
      <c r="LO679" s="263"/>
      <c r="LP679" s="263"/>
      <c r="LQ679" s="263"/>
      <c r="LR679" s="263"/>
      <c r="LS679" s="263"/>
      <c r="LT679" s="263"/>
      <c r="LU679" s="263"/>
      <c r="LV679" s="263"/>
      <c r="LW679" s="263"/>
      <c r="LX679" s="263"/>
      <c r="LY679" s="263"/>
      <c r="LZ679" s="263"/>
      <c r="MA679" s="263"/>
      <c r="MB679" s="263"/>
      <c r="MC679" s="263"/>
      <c r="MD679" s="263"/>
      <c r="ME679" s="263"/>
      <c r="MF679" s="263"/>
      <c r="MG679" s="263"/>
      <c r="MH679" s="263"/>
      <c r="MI679" s="263"/>
      <c r="MJ679" s="263"/>
      <c r="MK679" s="263"/>
      <c r="ML679" s="263"/>
      <c r="MM679" s="263"/>
      <c r="MN679" s="263"/>
      <c r="MO679" s="263"/>
      <c r="MP679" s="263"/>
      <c r="MQ679" s="263"/>
      <c r="MR679" s="263"/>
      <c r="MS679" s="263"/>
      <c r="MT679" s="263"/>
      <c r="MU679" s="263"/>
      <c r="MV679" s="263"/>
      <c r="MW679" s="263"/>
      <c r="MX679" s="263"/>
      <c r="MY679" s="263"/>
      <c r="MZ679" s="263"/>
      <c r="NA679" s="263"/>
      <c r="NB679" s="263"/>
      <c r="NC679" s="263"/>
      <c r="ND679" s="263"/>
      <c r="NE679" s="263"/>
      <c r="NF679" s="263"/>
      <c r="NG679" s="263"/>
      <c r="NH679" s="263"/>
      <c r="NI679" s="263"/>
      <c r="NJ679" s="263"/>
      <c r="NK679" s="263"/>
      <c r="NL679" s="263"/>
      <c r="NM679" s="263"/>
      <c r="NN679" s="263"/>
      <c r="NO679" s="263"/>
      <c r="NP679" s="263"/>
      <c r="NQ679" s="263"/>
      <c r="NR679" s="263"/>
      <c r="NS679" s="263"/>
      <c r="NT679" s="263"/>
      <c r="NU679" s="263"/>
      <c r="NV679" s="263"/>
      <c r="NW679" s="263"/>
      <c r="NX679" s="263"/>
      <c r="NY679" s="263"/>
      <c r="NZ679" s="263"/>
      <c r="OA679" s="263"/>
      <c r="OB679" s="263"/>
      <c r="OC679" s="263"/>
      <c r="OD679" s="263"/>
      <c r="OE679" s="263"/>
      <c r="OF679" s="263"/>
      <c r="OG679" s="263"/>
      <c r="OH679" s="263"/>
      <c r="OI679" s="263"/>
      <c r="OJ679" s="263"/>
      <c r="OK679" s="263"/>
      <c r="OL679" s="263"/>
      <c r="OM679" s="263"/>
      <c r="ON679" s="263"/>
      <c r="OO679" s="263"/>
      <c r="OP679" s="263"/>
      <c r="OQ679" s="263"/>
      <c r="OR679" s="263"/>
      <c r="OS679" s="263"/>
      <c r="OT679" s="263"/>
      <c r="OU679" s="263"/>
      <c r="OV679" s="263"/>
      <c r="OW679" s="263"/>
      <c r="OX679" s="263"/>
      <c r="OY679" s="263"/>
      <c r="OZ679" s="263"/>
      <c r="PA679" s="263"/>
      <c r="PB679" s="263"/>
      <c r="PC679" s="263"/>
      <c r="PD679" s="263"/>
      <c r="PE679" s="263"/>
      <c r="PF679" s="263"/>
      <c r="PG679" s="263"/>
      <c r="PH679" s="263"/>
      <c r="PI679" s="263"/>
      <c r="PJ679" s="263"/>
      <c r="PK679" s="263"/>
      <c r="PL679" s="263"/>
      <c r="PM679" s="263"/>
      <c r="PN679" s="263"/>
      <c r="PO679" s="263"/>
      <c r="PP679" s="263"/>
      <c r="PQ679" s="263"/>
      <c r="PR679" s="263"/>
      <c r="PS679" s="263"/>
      <c r="PT679" s="263"/>
      <c r="PU679" s="263"/>
      <c r="PV679" s="263"/>
      <c r="PW679" s="263"/>
      <c r="PX679" s="263"/>
      <c r="PY679" s="263"/>
      <c r="PZ679" s="263"/>
      <c r="QA679" s="263"/>
      <c r="QB679" s="263"/>
      <c r="QC679" s="263"/>
      <c r="QD679" s="263"/>
      <c r="QE679" s="263"/>
      <c r="QF679" s="263"/>
      <c r="QG679" s="263"/>
      <c r="QH679" s="263"/>
      <c r="QI679" s="263"/>
      <c r="QJ679" s="263"/>
      <c r="QK679" s="263"/>
      <c r="QL679" s="263"/>
      <c r="QM679" s="263"/>
      <c r="QN679" s="263"/>
      <c r="QO679" s="263"/>
      <c r="QP679" s="263"/>
      <c r="QQ679" s="263"/>
      <c r="QR679" s="263"/>
      <c r="QS679" s="263"/>
      <c r="QT679" s="263"/>
      <c r="QU679" s="263"/>
      <c r="QV679" s="263"/>
      <c r="QW679" s="263"/>
      <c r="QX679" s="263"/>
      <c r="QY679" s="263"/>
      <c r="QZ679" s="263"/>
      <c r="RA679" s="263"/>
      <c r="RB679" s="263"/>
      <c r="RC679" s="263"/>
      <c r="RD679" s="263"/>
      <c r="RE679" s="263"/>
      <c r="RF679" s="263"/>
      <c r="RG679" s="263"/>
      <c r="RH679" s="263"/>
      <c r="RI679" s="263"/>
      <c r="RJ679" s="263"/>
      <c r="RK679" s="263"/>
      <c r="RL679" s="263"/>
      <c r="RM679" s="263"/>
      <c r="RN679" s="263"/>
      <c r="RO679" s="263"/>
      <c r="RP679" s="263"/>
      <c r="RQ679" s="263"/>
      <c r="RR679" s="263"/>
      <c r="RS679" s="263"/>
      <c r="RT679" s="263"/>
      <c r="RU679" s="263"/>
      <c r="RV679" s="263"/>
      <c r="RW679" s="263"/>
      <c r="RX679" s="263"/>
      <c r="RY679" s="263"/>
      <c r="RZ679" s="263"/>
      <c r="SA679" s="263"/>
      <c r="SB679" s="263"/>
      <c r="SC679" s="263"/>
      <c r="SD679" s="263"/>
      <c r="SE679" s="263"/>
      <c r="SF679" s="263"/>
      <c r="SG679" s="263"/>
      <c r="SH679" s="263"/>
      <c r="SI679" s="263"/>
      <c r="SJ679" s="263"/>
      <c r="SK679" s="263"/>
      <c r="SL679" s="263"/>
      <c r="SM679" s="263"/>
      <c r="SN679" s="263"/>
      <c r="SO679" s="263"/>
      <c r="SP679" s="263"/>
      <c r="SQ679" s="263"/>
      <c r="SR679" s="263"/>
      <c r="SS679" s="263"/>
      <c r="ST679" s="263"/>
      <c r="SU679" s="263"/>
      <c r="SV679" s="263"/>
      <c r="SW679" s="263"/>
      <c r="SX679" s="263"/>
      <c r="SY679" s="263"/>
      <c r="SZ679" s="263"/>
      <c r="TA679" s="263"/>
      <c r="TB679" s="263"/>
      <c r="TC679" s="263"/>
      <c r="TD679" s="263"/>
      <c r="TE679" s="263"/>
      <c r="TF679" s="263"/>
      <c r="TG679" s="263"/>
      <c r="TH679" s="263"/>
      <c r="TI679" s="263"/>
      <c r="TJ679" s="263"/>
      <c r="TK679" s="263"/>
      <c r="TL679" s="263"/>
      <c r="TM679" s="263"/>
      <c r="TN679" s="263"/>
      <c r="TO679" s="263"/>
      <c r="TP679" s="263"/>
      <c r="TQ679" s="263"/>
      <c r="TR679" s="263"/>
      <c r="TS679" s="263"/>
      <c r="TT679" s="263"/>
      <c r="TU679" s="263"/>
      <c r="TV679" s="263"/>
      <c r="TW679" s="263"/>
      <c r="TX679" s="263"/>
      <c r="TY679" s="263"/>
      <c r="TZ679" s="263"/>
      <c r="UA679" s="263"/>
      <c r="UB679" s="263"/>
      <c r="UC679" s="263"/>
      <c r="UD679" s="263"/>
      <c r="UE679" s="263"/>
      <c r="UF679" s="263"/>
      <c r="UG679" s="263"/>
      <c r="UH679" s="263"/>
      <c r="UI679" s="263"/>
      <c r="UJ679" s="263"/>
      <c r="UK679" s="263"/>
      <c r="UL679" s="263"/>
      <c r="UM679" s="263"/>
      <c r="UN679" s="263"/>
      <c r="UO679" s="263"/>
      <c r="UP679" s="263"/>
      <c r="UQ679" s="263"/>
      <c r="UR679" s="263"/>
      <c r="US679" s="263"/>
      <c r="UT679" s="263"/>
      <c r="UU679" s="263"/>
      <c r="UV679" s="263"/>
      <c r="UW679" s="263"/>
      <c r="UX679" s="263"/>
      <c r="UY679" s="263"/>
      <c r="UZ679" s="263"/>
      <c r="VA679" s="263"/>
      <c r="VB679" s="263"/>
      <c r="VC679" s="263"/>
      <c r="VD679" s="263"/>
      <c r="VE679" s="263"/>
      <c r="VF679" s="263"/>
      <c r="VG679" s="263"/>
      <c r="VH679" s="263"/>
      <c r="VI679" s="263"/>
      <c r="VJ679" s="263"/>
      <c r="VK679" s="263"/>
      <c r="VL679" s="263"/>
      <c r="VM679" s="263"/>
      <c r="VN679" s="263"/>
      <c r="VO679" s="263"/>
      <c r="VP679" s="263"/>
      <c r="VQ679" s="263"/>
      <c r="VR679" s="263"/>
      <c r="VS679" s="263"/>
      <c r="VT679" s="263"/>
      <c r="VU679" s="263"/>
      <c r="VV679" s="263"/>
      <c r="VW679" s="263"/>
      <c r="VX679" s="263"/>
      <c r="VY679" s="263"/>
      <c r="VZ679" s="263"/>
      <c r="WA679" s="263"/>
      <c r="WB679" s="263"/>
      <c r="WC679" s="263"/>
      <c r="WD679" s="263"/>
      <c r="WE679" s="263"/>
      <c r="WF679" s="263"/>
      <c r="WG679" s="263"/>
      <c r="WH679" s="263"/>
      <c r="WI679" s="263"/>
      <c r="WJ679" s="263"/>
      <c r="WK679" s="263"/>
      <c r="WL679" s="263"/>
      <c r="WM679" s="263"/>
      <c r="WN679" s="263"/>
      <c r="WO679" s="263"/>
      <c r="WP679" s="263"/>
      <c r="WQ679" s="263"/>
      <c r="WR679" s="263"/>
      <c r="WS679" s="263"/>
      <c r="WT679" s="263"/>
      <c r="WU679" s="263"/>
      <c r="WV679" s="263"/>
      <c r="WW679" s="263"/>
      <c r="WX679" s="263"/>
      <c r="WY679" s="263"/>
      <c r="WZ679" s="263"/>
      <c r="XA679" s="263"/>
      <c r="XB679" s="263"/>
      <c r="XC679" s="263"/>
      <c r="XD679" s="263"/>
      <c r="XE679" s="263"/>
      <c r="XF679" s="263"/>
      <c r="XG679" s="263"/>
      <c r="XH679" s="263"/>
      <c r="XI679" s="263"/>
      <c r="XJ679" s="263"/>
      <c r="XK679" s="263"/>
      <c r="XL679" s="263"/>
      <c r="XM679" s="263"/>
      <c r="XN679" s="263"/>
      <c r="XO679" s="263"/>
      <c r="XP679" s="263"/>
      <c r="XQ679" s="263"/>
      <c r="XR679" s="263"/>
      <c r="XS679" s="263"/>
      <c r="XT679" s="263"/>
      <c r="XU679" s="263"/>
      <c r="XV679" s="263"/>
      <c r="XW679" s="263"/>
      <c r="XX679" s="263"/>
      <c r="XY679" s="263"/>
      <c r="XZ679" s="263"/>
      <c r="YA679" s="263"/>
      <c r="YB679" s="263"/>
      <c r="YC679" s="263"/>
      <c r="YD679" s="263"/>
      <c r="YE679" s="263"/>
      <c r="YF679" s="263"/>
      <c r="YG679" s="263"/>
      <c r="YH679" s="263"/>
      <c r="YI679" s="263"/>
      <c r="YJ679" s="263"/>
      <c r="YK679" s="263"/>
      <c r="YL679" s="263"/>
      <c r="YM679" s="263"/>
      <c r="YN679" s="263"/>
      <c r="YO679" s="263"/>
      <c r="YP679" s="263"/>
      <c r="YQ679" s="263"/>
      <c r="YR679" s="263"/>
      <c r="YS679" s="263"/>
      <c r="YT679" s="263"/>
      <c r="YU679" s="263"/>
      <c r="YV679" s="263"/>
      <c r="YW679" s="263"/>
      <c r="YX679" s="263"/>
      <c r="YY679" s="263"/>
      <c r="YZ679" s="263"/>
      <c r="ZA679" s="263"/>
      <c r="ZB679" s="263"/>
      <c r="ZC679" s="263"/>
      <c r="ZD679" s="263"/>
      <c r="ZE679" s="263"/>
      <c r="ZF679" s="263"/>
      <c r="ZG679" s="263"/>
      <c r="ZH679" s="263"/>
      <c r="ZI679" s="263"/>
      <c r="ZJ679" s="263"/>
      <c r="ZK679" s="263"/>
      <c r="ZL679" s="263"/>
      <c r="ZM679" s="263"/>
      <c r="ZN679" s="263"/>
      <c r="ZO679" s="263"/>
      <c r="ZP679" s="263"/>
      <c r="ZQ679" s="263"/>
      <c r="ZR679" s="263"/>
      <c r="ZS679" s="263"/>
      <c r="ZT679" s="263"/>
      <c r="ZU679" s="263"/>
      <c r="ZV679" s="263"/>
      <c r="ZW679" s="263"/>
      <c r="ZX679" s="263"/>
      <c r="ZY679" s="263"/>
      <c r="ZZ679" s="263"/>
      <c r="AAA679" s="263"/>
      <c r="AAB679" s="263"/>
      <c r="AAC679" s="263"/>
      <c r="AAD679" s="263"/>
      <c r="AAE679" s="263"/>
      <c r="AAF679" s="263"/>
      <c r="AAG679" s="263"/>
      <c r="AAH679" s="263"/>
      <c r="AAI679" s="263"/>
      <c r="AAJ679" s="263"/>
      <c r="AAK679" s="263"/>
      <c r="AAL679" s="263"/>
      <c r="AAM679" s="263"/>
      <c r="AAN679" s="263"/>
      <c r="AAO679" s="263"/>
      <c r="AAP679" s="263"/>
      <c r="AAQ679" s="263"/>
      <c r="AAR679" s="263"/>
      <c r="AAS679" s="263"/>
      <c r="AAT679" s="263"/>
      <c r="AAU679" s="263"/>
      <c r="AAV679" s="263"/>
      <c r="AAW679" s="263"/>
      <c r="AAX679" s="263"/>
      <c r="AAY679" s="263"/>
      <c r="AAZ679" s="263"/>
      <c r="ABA679" s="263"/>
      <c r="ABB679" s="263"/>
      <c r="ABC679" s="263"/>
      <c r="ABD679" s="263"/>
      <c r="ABE679" s="263"/>
      <c r="ABF679" s="263"/>
      <c r="ABG679" s="263"/>
      <c r="ABH679" s="263"/>
      <c r="ABI679" s="263"/>
      <c r="ABJ679" s="263"/>
      <c r="ABK679" s="263"/>
      <c r="ABL679" s="263"/>
      <c r="ABM679" s="263"/>
      <c r="ABN679" s="263"/>
      <c r="ABO679" s="263"/>
      <c r="ABP679" s="263"/>
      <c r="ABQ679" s="263"/>
      <c r="ABR679" s="263"/>
      <c r="ABS679" s="263"/>
      <c r="ABT679" s="263"/>
      <c r="ABU679" s="263"/>
      <c r="ABV679" s="263"/>
      <c r="ABW679" s="263"/>
      <c r="ABX679" s="263"/>
      <c r="ABY679" s="263"/>
      <c r="ABZ679" s="263"/>
      <c r="ACA679" s="263"/>
      <c r="ACB679" s="263"/>
      <c r="ACC679" s="263"/>
      <c r="ACD679" s="263"/>
      <c r="ACE679" s="263"/>
      <c r="ACF679" s="263"/>
      <c r="ACG679" s="263"/>
      <c r="ACH679" s="263"/>
      <c r="ACI679" s="263"/>
      <c r="ACJ679" s="263"/>
      <c r="ACK679" s="263"/>
      <c r="ACL679" s="263"/>
      <c r="ACM679" s="263"/>
      <c r="ACN679" s="263"/>
      <c r="ACO679" s="263"/>
      <c r="ACP679" s="263"/>
      <c r="ACQ679" s="263"/>
      <c r="ACR679" s="263"/>
      <c r="ACS679" s="263"/>
      <c r="ACT679" s="263"/>
      <c r="ACU679" s="263"/>
      <c r="ACV679" s="263"/>
      <c r="ACW679" s="263"/>
      <c r="ACX679" s="263"/>
      <c r="ACY679" s="263"/>
      <c r="ACZ679" s="263"/>
      <c r="ADA679" s="263"/>
      <c r="ADB679" s="263"/>
      <c r="ADC679" s="263"/>
      <c r="ADD679" s="263"/>
      <c r="ADE679" s="263"/>
      <c r="ADF679" s="263"/>
      <c r="ADG679" s="263"/>
      <c r="ADH679" s="263"/>
      <c r="ADI679" s="263"/>
      <c r="ADJ679" s="263"/>
      <c r="ADK679" s="263"/>
      <c r="ADL679" s="263"/>
      <c r="ADM679" s="263"/>
      <c r="ADN679" s="263"/>
      <c r="ADO679" s="263"/>
      <c r="ADP679" s="263"/>
      <c r="ADQ679" s="263"/>
      <c r="ADR679" s="263"/>
      <c r="ADS679" s="263"/>
      <c r="ADT679" s="263"/>
      <c r="ADU679" s="263"/>
      <c r="ADV679" s="263"/>
      <c r="ADW679" s="263"/>
      <c r="ADX679" s="263"/>
      <c r="ADY679" s="263"/>
      <c r="ADZ679" s="263"/>
      <c r="AEA679" s="263"/>
      <c r="AEB679" s="263"/>
      <c r="AEC679" s="263"/>
      <c r="AED679" s="263"/>
      <c r="AEE679" s="263"/>
      <c r="AEF679" s="263"/>
      <c r="AEG679" s="263"/>
      <c r="AEH679" s="263"/>
      <c r="AEI679" s="263"/>
      <c r="AEJ679" s="263"/>
      <c r="AEK679" s="263"/>
      <c r="AEL679" s="263"/>
      <c r="AEM679" s="263"/>
      <c r="AEN679" s="263"/>
      <c r="AEO679" s="263"/>
      <c r="AEP679" s="263"/>
      <c r="AEQ679" s="263"/>
      <c r="AER679" s="263"/>
      <c r="AES679" s="263"/>
      <c r="AET679" s="263"/>
      <c r="AEU679" s="263"/>
      <c r="AEV679" s="263"/>
      <c r="AEW679" s="263"/>
      <c r="AEX679" s="263"/>
      <c r="AEY679" s="263"/>
      <c r="AEZ679" s="263"/>
      <c r="AFA679" s="263"/>
      <c r="AFB679" s="263"/>
      <c r="AFC679" s="263"/>
      <c r="AFD679" s="263"/>
      <c r="AFE679" s="263"/>
      <c r="AFF679" s="263"/>
      <c r="AFG679" s="263"/>
      <c r="AFH679" s="263"/>
      <c r="AFI679" s="263"/>
      <c r="AFJ679" s="263"/>
      <c r="AFK679" s="263"/>
      <c r="AFL679" s="263"/>
      <c r="AFM679" s="263"/>
      <c r="AFN679" s="263"/>
      <c r="AFO679" s="263"/>
      <c r="AFP679" s="263"/>
      <c r="AFQ679" s="263"/>
      <c r="AFR679" s="263"/>
      <c r="AFS679" s="263"/>
      <c r="AFT679" s="263"/>
      <c r="AFU679" s="263"/>
      <c r="AFV679" s="263"/>
      <c r="AFW679" s="263"/>
      <c r="AFX679" s="263"/>
      <c r="AFY679" s="263"/>
      <c r="AFZ679" s="263"/>
      <c r="AGA679" s="263"/>
      <c r="AGB679" s="263"/>
      <c r="AGC679" s="263"/>
      <c r="AGD679" s="263"/>
      <c r="AGE679" s="263"/>
      <c r="AGF679" s="263"/>
      <c r="AGG679" s="263"/>
      <c r="AGH679" s="263"/>
      <c r="AGI679" s="263"/>
      <c r="AGJ679" s="263"/>
      <c r="AGK679" s="263"/>
      <c r="AGL679" s="263"/>
      <c r="AGM679" s="263"/>
      <c r="AGN679" s="263"/>
      <c r="AGO679" s="263"/>
      <c r="AGP679" s="263"/>
      <c r="AGQ679" s="263"/>
      <c r="AGR679" s="263"/>
      <c r="AGS679" s="263"/>
      <c r="AGT679" s="263"/>
      <c r="AGU679" s="263"/>
      <c r="AGV679" s="263"/>
      <c r="AGW679" s="263"/>
      <c r="AGX679" s="263"/>
      <c r="AGY679" s="263"/>
      <c r="AGZ679" s="263"/>
      <c r="AHA679" s="263"/>
      <c r="AHB679" s="263"/>
      <c r="AHC679" s="263"/>
      <c r="AHD679" s="263"/>
      <c r="AHE679" s="263"/>
      <c r="AHF679" s="263"/>
      <c r="AHG679" s="263"/>
      <c r="AHH679" s="263"/>
      <c r="AHI679" s="263"/>
      <c r="AHJ679" s="263"/>
      <c r="AHK679" s="263"/>
      <c r="AHL679" s="263"/>
      <c r="AHM679" s="263"/>
      <c r="AHN679" s="263"/>
      <c r="AHO679" s="263"/>
      <c r="AHP679" s="263"/>
      <c r="AHQ679" s="263"/>
      <c r="AHR679" s="263"/>
      <c r="AHS679" s="263"/>
      <c r="AHT679" s="263"/>
      <c r="AHU679" s="263"/>
      <c r="AHV679" s="263"/>
      <c r="AHW679" s="263"/>
      <c r="AHX679" s="263"/>
      <c r="AHY679" s="263"/>
      <c r="AHZ679" s="263"/>
      <c r="AIA679" s="263"/>
      <c r="AIB679" s="263"/>
      <c r="AIC679" s="263"/>
      <c r="AID679" s="263"/>
      <c r="AIE679" s="263"/>
      <c r="AIF679" s="263"/>
      <c r="AIG679" s="263"/>
      <c r="AIH679" s="263"/>
      <c r="AII679" s="263"/>
      <c r="AIJ679" s="263"/>
      <c r="AIK679" s="263"/>
      <c r="AIL679" s="263"/>
      <c r="AIM679" s="263"/>
      <c r="AIN679" s="263"/>
      <c r="AIO679" s="263"/>
      <c r="AIP679" s="263"/>
      <c r="AIQ679" s="263"/>
      <c r="AIR679" s="263"/>
      <c r="AIS679" s="263"/>
      <c r="AIT679" s="263"/>
      <c r="AIU679" s="263"/>
      <c r="AIV679" s="263"/>
      <c r="AIW679" s="263"/>
      <c r="AIX679" s="263"/>
      <c r="AIY679" s="263"/>
      <c r="AIZ679" s="263"/>
      <c r="AJA679" s="263"/>
      <c r="AJB679" s="263"/>
      <c r="AJC679" s="263"/>
      <c r="AJD679" s="263"/>
      <c r="AJE679" s="263"/>
      <c r="AJF679" s="263"/>
      <c r="AJG679" s="263"/>
      <c r="AJH679" s="263"/>
      <c r="AJI679" s="263"/>
      <c r="AJJ679" s="263"/>
      <c r="AJK679" s="263"/>
      <c r="AJL679" s="263"/>
      <c r="AJM679" s="263"/>
      <c r="AJN679" s="263"/>
      <c r="AJO679" s="263"/>
      <c r="AJP679" s="263"/>
      <c r="AJQ679" s="263"/>
      <c r="AJR679" s="263"/>
      <c r="AJS679" s="263"/>
      <c r="AJT679" s="263"/>
      <c r="AJU679" s="263"/>
      <c r="AJV679" s="263"/>
      <c r="AJW679" s="263"/>
      <c r="AJX679" s="263"/>
      <c r="AJY679" s="263"/>
      <c r="AJZ679" s="263"/>
      <c r="AKA679" s="263"/>
      <c r="AKB679" s="263"/>
      <c r="AKC679" s="263"/>
      <c r="AKD679" s="263"/>
      <c r="AKE679" s="263"/>
      <c r="AKF679" s="263"/>
      <c r="AKG679" s="263"/>
      <c r="AKH679" s="263"/>
      <c r="AKI679" s="263"/>
      <c r="AKJ679" s="263"/>
      <c r="AKK679" s="263"/>
      <c r="AKL679" s="263"/>
      <c r="AKM679" s="263"/>
      <c r="AKN679" s="263"/>
      <c r="AKO679" s="263"/>
      <c r="AKP679" s="263"/>
      <c r="AKQ679" s="263"/>
      <c r="AKR679" s="263"/>
      <c r="AKS679" s="263"/>
      <c r="AKT679" s="263"/>
      <c r="AKU679" s="263"/>
      <c r="AKV679" s="263"/>
      <c r="AKW679" s="263"/>
      <c r="AKX679" s="263"/>
      <c r="AKY679" s="263"/>
      <c r="AKZ679" s="263"/>
      <c r="ALA679" s="263"/>
      <c r="ALB679" s="263"/>
      <c r="ALC679" s="263"/>
      <c r="ALD679" s="263"/>
      <c r="ALE679" s="263"/>
      <c r="ALF679" s="263"/>
      <c r="ALG679" s="263"/>
      <c r="ALH679" s="263"/>
      <c r="ALI679" s="263"/>
      <c r="ALJ679" s="263"/>
      <c r="ALK679" s="263"/>
      <c r="ALL679" s="263"/>
      <c r="ALM679" s="263"/>
      <c r="ALN679" s="263"/>
      <c r="ALO679" s="263"/>
      <c r="ALP679" s="263"/>
      <c r="ALQ679" s="263"/>
      <c r="ALR679" s="263"/>
      <c r="ALS679" s="263"/>
      <c r="ALT679" s="263"/>
      <c r="ALU679" s="263"/>
      <c r="ALV679" s="263"/>
      <c r="ALW679" s="263"/>
      <c r="ALX679" s="263"/>
      <c r="ALY679" s="263"/>
      <c r="ALZ679" s="263"/>
      <c r="AMA679" s="263"/>
      <c r="AMB679" s="263"/>
      <c r="AMC679" s="263"/>
      <c r="AMD679" s="263"/>
      <c r="AME679" s="263"/>
      <c r="AMF679" s="263"/>
      <c r="AMG679" s="263"/>
      <c r="AMH679" s="263"/>
      <c r="AMI679" s="263"/>
      <c r="AMJ679" s="263"/>
      <c r="AMK679" s="263"/>
      <c r="AML679" s="263"/>
      <c r="AMM679" s="263"/>
      <c r="AMN679" s="263"/>
      <c r="AMO679" s="263"/>
      <c r="AMP679" s="263"/>
      <c r="AMQ679" s="263"/>
      <c r="AMR679" s="263"/>
      <c r="AMS679" s="263"/>
      <c r="AMT679" s="263"/>
      <c r="AMU679" s="263"/>
      <c r="AMV679" s="263"/>
      <c r="AMW679" s="263"/>
      <c r="AMX679" s="263"/>
      <c r="AMY679" s="263"/>
      <c r="AMZ679" s="263"/>
      <c r="ANA679" s="263"/>
      <c r="ANB679" s="263"/>
      <c r="ANC679" s="263"/>
      <c r="AND679" s="263"/>
      <c r="ANE679" s="263"/>
      <c r="ANF679" s="263"/>
      <c r="ANG679" s="263"/>
      <c r="ANH679" s="263"/>
      <c r="ANI679" s="263"/>
      <c r="ANJ679" s="263"/>
      <c r="ANK679" s="263"/>
      <c r="ANL679" s="263"/>
      <c r="ANM679" s="263"/>
      <c r="ANN679" s="263"/>
      <c r="ANO679" s="263"/>
      <c r="ANP679" s="263"/>
      <c r="ANQ679" s="263"/>
      <c r="ANR679" s="263"/>
      <c r="ANS679" s="263"/>
      <c r="ANT679" s="263"/>
      <c r="ANU679" s="263"/>
      <c r="ANV679" s="263"/>
      <c r="ANW679" s="263"/>
      <c r="ANX679" s="263"/>
      <c r="ANY679" s="263"/>
      <c r="ANZ679" s="263"/>
      <c r="AOA679" s="263"/>
      <c r="AOB679" s="263"/>
      <c r="AOC679" s="263"/>
      <c r="AOD679" s="263"/>
      <c r="AOE679" s="263"/>
      <c r="AOF679" s="263"/>
      <c r="AOG679" s="263"/>
      <c r="AOH679" s="263"/>
      <c r="AOI679" s="263"/>
      <c r="AOJ679" s="263"/>
      <c r="AOK679" s="263"/>
      <c r="AOL679" s="263"/>
      <c r="AOM679" s="263"/>
      <c r="AON679" s="263"/>
      <c r="AOO679" s="263"/>
      <c r="AOP679" s="263"/>
      <c r="AOQ679" s="263"/>
      <c r="AOR679" s="263"/>
      <c r="AOS679" s="263"/>
      <c r="AOT679" s="263"/>
      <c r="AOU679" s="263"/>
    </row>
    <row r="680" spans="1:1087" s="264" customFormat="1">
      <c r="A680" s="332"/>
      <c r="B680" s="328"/>
      <c r="C680" s="292"/>
      <c r="D680" s="292"/>
      <c r="E680" s="292"/>
      <c r="F680" s="333"/>
      <c r="G680" s="334"/>
      <c r="H680" s="334"/>
      <c r="I680" s="335"/>
      <c r="J680" s="292"/>
      <c r="K680" s="336"/>
      <c r="L680" s="292"/>
      <c r="N680" s="263"/>
      <c r="O680" s="263"/>
      <c r="P680" s="263"/>
      <c r="Q680" s="263"/>
      <c r="R680" s="263"/>
      <c r="S680" s="263"/>
      <c r="T680" s="263"/>
      <c r="U680" s="263"/>
      <c r="V680" s="263"/>
      <c r="W680" s="263"/>
      <c r="X680" s="263"/>
      <c r="Y680" s="263"/>
      <c r="Z680" s="263"/>
      <c r="AA680" s="263"/>
      <c r="AB680" s="263"/>
      <c r="AC680" s="263"/>
      <c r="AD680" s="263"/>
      <c r="AE680" s="263"/>
      <c r="AF680" s="263"/>
      <c r="AG680" s="263"/>
      <c r="AH680" s="263"/>
      <c r="AI680" s="263"/>
      <c r="AJ680" s="263"/>
      <c r="AK680" s="263"/>
      <c r="AL680" s="263"/>
      <c r="AM680" s="263"/>
      <c r="AN680" s="263"/>
      <c r="AO680" s="263"/>
      <c r="AP680" s="263"/>
      <c r="AQ680" s="263"/>
      <c r="AR680" s="263"/>
      <c r="AS680" s="263"/>
      <c r="AT680" s="263"/>
      <c r="AU680" s="263"/>
      <c r="AV680" s="263"/>
      <c r="AW680" s="263"/>
      <c r="AX680" s="263"/>
      <c r="AY680" s="263"/>
      <c r="AZ680" s="263"/>
      <c r="BA680" s="263"/>
      <c r="BB680" s="263"/>
      <c r="BC680" s="263"/>
      <c r="BD680" s="263"/>
      <c r="BE680" s="263"/>
      <c r="BF680" s="263"/>
      <c r="BG680" s="263"/>
      <c r="BH680" s="263"/>
      <c r="BI680" s="263"/>
      <c r="BJ680" s="263"/>
      <c r="BK680" s="263"/>
      <c r="BL680" s="263"/>
      <c r="BM680" s="263"/>
      <c r="BN680" s="263"/>
      <c r="BO680" s="263"/>
      <c r="BP680" s="263"/>
      <c r="BQ680" s="263"/>
      <c r="BR680" s="263"/>
      <c r="BS680" s="263"/>
      <c r="BT680" s="263"/>
      <c r="BU680" s="263"/>
      <c r="BV680" s="263"/>
      <c r="BW680" s="263"/>
      <c r="BX680" s="263"/>
      <c r="BY680" s="263"/>
      <c r="BZ680" s="263"/>
      <c r="CA680" s="263"/>
      <c r="CB680" s="263"/>
      <c r="CC680" s="263"/>
      <c r="CD680" s="263"/>
      <c r="CE680" s="263"/>
      <c r="CF680" s="263"/>
      <c r="CG680" s="263"/>
      <c r="CH680" s="263"/>
      <c r="CI680" s="263"/>
      <c r="CJ680" s="263"/>
      <c r="CK680" s="263"/>
      <c r="CL680" s="263"/>
      <c r="CM680" s="263"/>
      <c r="CN680" s="263"/>
      <c r="CO680" s="263"/>
      <c r="CP680" s="263"/>
      <c r="CQ680" s="263"/>
      <c r="CR680" s="263"/>
      <c r="CS680" s="263"/>
      <c r="CT680" s="263"/>
      <c r="CU680" s="263"/>
      <c r="CV680" s="263"/>
      <c r="CW680" s="263"/>
      <c r="CX680" s="263"/>
      <c r="CY680" s="263"/>
      <c r="CZ680" s="263"/>
      <c r="DA680" s="263"/>
      <c r="DB680" s="263"/>
      <c r="DC680" s="263"/>
      <c r="DD680" s="263"/>
      <c r="DE680" s="263"/>
      <c r="DF680" s="263"/>
      <c r="DG680" s="263"/>
      <c r="DH680" s="263"/>
      <c r="DI680" s="263"/>
      <c r="DJ680" s="263"/>
      <c r="DK680" s="263"/>
      <c r="DL680" s="263"/>
      <c r="DM680" s="263"/>
      <c r="DN680" s="263"/>
      <c r="DO680" s="263"/>
      <c r="DP680" s="263"/>
      <c r="DQ680" s="263"/>
      <c r="DR680" s="263"/>
      <c r="DS680" s="263"/>
      <c r="DT680" s="263"/>
      <c r="DU680" s="263"/>
      <c r="DV680" s="263"/>
      <c r="DW680" s="263"/>
      <c r="DX680" s="263"/>
      <c r="DY680" s="263"/>
      <c r="DZ680" s="263"/>
      <c r="EA680" s="263"/>
      <c r="EB680" s="263"/>
      <c r="EC680" s="263"/>
      <c r="ED680" s="263"/>
      <c r="EE680" s="263"/>
      <c r="EF680" s="263"/>
      <c r="EG680" s="263"/>
      <c r="EH680" s="263"/>
      <c r="EI680" s="263"/>
      <c r="EJ680" s="263"/>
      <c r="EK680" s="263"/>
      <c r="EL680" s="263"/>
      <c r="EM680" s="263"/>
      <c r="EN680" s="263"/>
      <c r="EO680" s="263"/>
      <c r="EP680" s="263"/>
      <c r="EQ680" s="263"/>
      <c r="ER680" s="263"/>
      <c r="ES680" s="263"/>
      <c r="ET680" s="263"/>
      <c r="EU680" s="263"/>
      <c r="EV680" s="263"/>
      <c r="EW680" s="263"/>
      <c r="EX680" s="263"/>
      <c r="EY680" s="263"/>
      <c r="EZ680" s="263"/>
      <c r="FA680" s="263"/>
      <c r="FB680" s="263"/>
      <c r="FC680" s="263"/>
      <c r="FD680" s="263"/>
      <c r="FE680" s="263"/>
      <c r="FF680" s="263"/>
      <c r="FG680" s="263"/>
      <c r="FH680" s="263"/>
      <c r="FI680" s="263"/>
      <c r="FJ680" s="263"/>
      <c r="FK680" s="263"/>
      <c r="FL680" s="263"/>
      <c r="FM680" s="263"/>
      <c r="FN680" s="263"/>
      <c r="FO680" s="263"/>
      <c r="FP680" s="263"/>
      <c r="FQ680" s="263"/>
      <c r="FR680" s="263"/>
      <c r="FS680" s="263"/>
      <c r="FT680" s="263"/>
      <c r="FU680" s="263"/>
      <c r="FV680" s="263"/>
      <c r="FW680" s="263"/>
      <c r="FX680" s="263"/>
      <c r="FY680" s="263"/>
      <c r="FZ680" s="263"/>
      <c r="GA680" s="263"/>
      <c r="GB680" s="263"/>
      <c r="GC680" s="263"/>
      <c r="GD680" s="263"/>
      <c r="GE680" s="263"/>
      <c r="GF680" s="263"/>
      <c r="GG680" s="263"/>
      <c r="GH680" s="263"/>
      <c r="GI680" s="263"/>
      <c r="GJ680" s="263"/>
      <c r="GK680" s="263"/>
      <c r="GL680" s="263"/>
      <c r="GM680" s="263"/>
      <c r="GN680" s="263"/>
      <c r="GO680" s="263"/>
      <c r="GP680" s="263"/>
      <c r="GQ680" s="263"/>
      <c r="GR680" s="263"/>
      <c r="GS680" s="263"/>
      <c r="GT680" s="263"/>
      <c r="GU680" s="263"/>
      <c r="GV680" s="263"/>
      <c r="GW680" s="263"/>
      <c r="GX680" s="263"/>
      <c r="GY680" s="263"/>
      <c r="GZ680" s="263"/>
      <c r="HA680" s="263"/>
      <c r="HB680" s="263"/>
      <c r="HC680" s="263"/>
      <c r="HD680" s="263"/>
      <c r="HE680" s="263"/>
      <c r="HF680" s="263"/>
      <c r="HG680" s="263"/>
      <c r="HH680" s="263"/>
      <c r="HI680" s="263"/>
      <c r="HJ680" s="263"/>
      <c r="HK680" s="263"/>
      <c r="HL680" s="263"/>
      <c r="HM680" s="263"/>
      <c r="HN680" s="263"/>
      <c r="HO680" s="263"/>
      <c r="HP680" s="263"/>
      <c r="HQ680" s="263"/>
      <c r="HR680" s="263"/>
      <c r="HS680" s="263"/>
      <c r="HT680" s="263"/>
      <c r="HU680" s="263"/>
      <c r="HV680" s="263"/>
      <c r="HW680" s="263"/>
      <c r="HX680" s="263"/>
      <c r="HY680" s="263"/>
      <c r="HZ680" s="263"/>
      <c r="IA680" s="263"/>
      <c r="IB680" s="263"/>
      <c r="IC680" s="263"/>
      <c r="ID680" s="263"/>
      <c r="IE680" s="263"/>
      <c r="IF680" s="263"/>
      <c r="IG680" s="263"/>
      <c r="IH680" s="263"/>
      <c r="II680" s="263"/>
      <c r="IJ680" s="263"/>
      <c r="IK680" s="263"/>
      <c r="IL680" s="263"/>
      <c r="IM680" s="263"/>
      <c r="IN680" s="263"/>
      <c r="IO680" s="263"/>
      <c r="IP680" s="263"/>
      <c r="IQ680" s="263"/>
      <c r="IR680" s="263"/>
      <c r="IS680" s="263"/>
      <c r="IT680" s="263"/>
      <c r="IU680" s="263"/>
      <c r="IV680" s="263"/>
      <c r="IW680" s="263"/>
      <c r="IX680" s="263"/>
      <c r="IY680" s="263"/>
      <c r="IZ680" s="263"/>
      <c r="JA680" s="263"/>
      <c r="JB680" s="263"/>
      <c r="JC680" s="263"/>
      <c r="JD680" s="263"/>
      <c r="JE680" s="263"/>
      <c r="JF680" s="263"/>
      <c r="JG680" s="263"/>
      <c r="JH680" s="263"/>
      <c r="JI680" s="263"/>
      <c r="JJ680" s="263"/>
      <c r="JK680" s="263"/>
      <c r="JL680" s="263"/>
      <c r="JM680" s="263"/>
      <c r="JN680" s="263"/>
      <c r="JO680" s="263"/>
      <c r="JP680" s="263"/>
      <c r="JQ680" s="263"/>
      <c r="JR680" s="263"/>
      <c r="JS680" s="263"/>
      <c r="JT680" s="263"/>
      <c r="JU680" s="263"/>
      <c r="JV680" s="263"/>
      <c r="JW680" s="263"/>
      <c r="JX680" s="263"/>
      <c r="JY680" s="263"/>
      <c r="JZ680" s="263"/>
      <c r="KA680" s="263"/>
      <c r="KB680" s="263"/>
      <c r="KC680" s="263"/>
      <c r="KD680" s="263"/>
      <c r="KE680" s="263"/>
      <c r="KF680" s="263"/>
      <c r="KG680" s="263"/>
      <c r="KH680" s="263"/>
      <c r="KI680" s="263"/>
      <c r="KJ680" s="263"/>
      <c r="KK680" s="263"/>
      <c r="KL680" s="263"/>
      <c r="KM680" s="263"/>
      <c r="KN680" s="263"/>
      <c r="KO680" s="263"/>
      <c r="KP680" s="263"/>
      <c r="KQ680" s="263"/>
      <c r="KR680" s="263"/>
      <c r="KS680" s="263"/>
      <c r="KT680" s="263"/>
      <c r="KU680" s="263"/>
      <c r="KV680" s="263"/>
      <c r="KW680" s="263"/>
      <c r="KX680" s="263"/>
      <c r="KY680" s="263"/>
      <c r="KZ680" s="263"/>
      <c r="LA680" s="263"/>
      <c r="LB680" s="263"/>
      <c r="LC680" s="263"/>
      <c r="LD680" s="263"/>
      <c r="LE680" s="263"/>
      <c r="LF680" s="263"/>
      <c r="LG680" s="263"/>
      <c r="LH680" s="263"/>
      <c r="LI680" s="263"/>
      <c r="LJ680" s="263"/>
      <c r="LK680" s="263"/>
      <c r="LL680" s="263"/>
      <c r="LM680" s="263"/>
      <c r="LN680" s="263"/>
      <c r="LO680" s="263"/>
      <c r="LP680" s="263"/>
      <c r="LQ680" s="263"/>
      <c r="LR680" s="263"/>
      <c r="LS680" s="263"/>
      <c r="LT680" s="263"/>
      <c r="LU680" s="263"/>
      <c r="LV680" s="263"/>
      <c r="LW680" s="263"/>
      <c r="LX680" s="263"/>
      <c r="LY680" s="263"/>
      <c r="LZ680" s="263"/>
      <c r="MA680" s="263"/>
      <c r="MB680" s="263"/>
      <c r="MC680" s="263"/>
      <c r="MD680" s="263"/>
      <c r="ME680" s="263"/>
      <c r="MF680" s="263"/>
      <c r="MG680" s="263"/>
      <c r="MH680" s="263"/>
      <c r="MI680" s="263"/>
      <c r="MJ680" s="263"/>
      <c r="MK680" s="263"/>
      <c r="ML680" s="263"/>
      <c r="MM680" s="263"/>
      <c r="MN680" s="263"/>
      <c r="MO680" s="263"/>
      <c r="MP680" s="263"/>
      <c r="MQ680" s="263"/>
      <c r="MR680" s="263"/>
      <c r="MS680" s="263"/>
      <c r="MT680" s="263"/>
      <c r="MU680" s="263"/>
      <c r="MV680" s="263"/>
      <c r="MW680" s="263"/>
      <c r="MX680" s="263"/>
      <c r="MY680" s="263"/>
      <c r="MZ680" s="263"/>
      <c r="NA680" s="263"/>
      <c r="NB680" s="263"/>
      <c r="NC680" s="263"/>
      <c r="ND680" s="263"/>
      <c r="NE680" s="263"/>
      <c r="NF680" s="263"/>
      <c r="NG680" s="263"/>
      <c r="NH680" s="263"/>
      <c r="NI680" s="263"/>
      <c r="NJ680" s="263"/>
      <c r="NK680" s="263"/>
      <c r="NL680" s="263"/>
      <c r="NM680" s="263"/>
      <c r="NN680" s="263"/>
      <c r="NO680" s="263"/>
      <c r="NP680" s="263"/>
      <c r="NQ680" s="263"/>
      <c r="NR680" s="263"/>
      <c r="NS680" s="263"/>
      <c r="NT680" s="263"/>
      <c r="NU680" s="263"/>
      <c r="NV680" s="263"/>
      <c r="NW680" s="263"/>
      <c r="NX680" s="263"/>
      <c r="NY680" s="263"/>
      <c r="NZ680" s="263"/>
      <c r="OA680" s="263"/>
      <c r="OB680" s="263"/>
      <c r="OC680" s="263"/>
      <c r="OD680" s="263"/>
      <c r="OE680" s="263"/>
      <c r="OF680" s="263"/>
      <c r="OG680" s="263"/>
      <c r="OH680" s="263"/>
      <c r="OI680" s="263"/>
      <c r="OJ680" s="263"/>
      <c r="OK680" s="263"/>
      <c r="OL680" s="263"/>
      <c r="OM680" s="263"/>
      <c r="ON680" s="263"/>
      <c r="OO680" s="263"/>
      <c r="OP680" s="263"/>
      <c r="OQ680" s="263"/>
      <c r="OR680" s="263"/>
      <c r="OS680" s="263"/>
      <c r="OT680" s="263"/>
      <c r="OU680" s="263"/>
      <c r="OV680" s="263"/>
      <c r="OW680" s="263"/>
      <c r="OX680" s="263"/>
      <c r="OY680" s="263"/>
      <c r="OZ680" s="263"/>
      <c r="PA680" s="263"/>
      <c r="PB680" s="263"/>
      <c r="PC680" s="263"/>
      <c r="PD680" s="263"/>
      <c r="PE680" s="263"/>
      <c r="PF680" s="263"/>
      <c r="PG680" s="263"/>
      <c r="PH680" s="263"/>
      <c r="PI680" s="263"/>
      <c r="PJ680" s="263"/>
      <c r="PK680" s="263"/>
      <c r="PL680" s="263"/>
      <c r="PM680" s="263"/>
      <c r="PN680" s="263"/>
      <c r="PO680" s="263"/>
      <c r="PP680" s="263"/>
      <c r="PQ680" s="263"/>
      <c r="PR680" s="263"/>
      <c r="PS680" s="263"/>
      <c r="PT680" s="263"/>
      <c r="PU680" s="263"/>
      <c r="PV680" s="263"/>
      <c r="PW680" s="263"/>
      <c r="PX680" s="263"/>
      <c r="PY680" s="263"/>
      <c r="PZ680" s="263"/>
      <c r="QA680" s="263"/>
      <c r="QB680" s="263"/>
      <c r="QC680" s="263"/>
      <c r="QD680" s="263"/>
      <c r="QE680" s="263"/>
      <c r="QF680" s="263"/>
      <c r="QG680" s="263"/>
      <c r="QH680" s="263"/>
      <c r="QI680" s="263"/>
      <c r="QJ680" s="263"/>
      <c r="QK680" s="263"/>
      <c r="QL680" s="263"/>
      <c r="QM680" s="263"/>
      <c r="QN680" s="263"/>
      <c r="QO680" s="263"/>
      <c r="QP680" s="263"/>
      <c r="QQ680" s="263"/>
      <c r="QR680" s="263"/>
      <c r="QS680" s="263"/>
      <c r="QT680" s="263"/>
      <c r="QU680" s="263"/>
      <c r="QV680" s="263"/>
      <c r="QW680" s="263"/>
      <c r="QX680" s="263"/>
      <c r="QY680" s="263"/>
      <c r="QZ680" s="263"/>
      <c r="RA680" s="263"/>
      <c r="RB680" s="263"/>
      <c r="RC680" s="263"/>
      <c r="RD680" s="263"/>
      <c r="RE680" s="263"/>
      <c r="RF680" s="263"/>
      <c r="RG680" s="263"/>
      <c r="RH680" s="263"/>
      <c r="RI680" s="263"/>
      <c r="RJ680" s="263"/>
      <c r="RK680" s="263"/>
      <c r="RL680" s="263"/>
      <c r="RM680" s="263"/>
      <c r="RN680" s="263"/>
      <c r="RO680" s="263"/>
      <c r="RP680" s="263"/>
      <c r="RQ680" s="263"/>
      <c r="RR680" s="263"/>
      <c r="RS680" s="263"/>
      <c r="RT680" s="263"/>
      <c r="RU680" s="263"/>
      <c r="RV680" s="263"/>
      <c r="RW680" s="263"/>
      <c r="RX680" s="263"/>
      <c r="RY680" s="263"/>
      <c r="RZ680" s="263"/>
      <c r="SA680" s="263"/>
      <c r="SB680" s="263"/>
      <c r="SC680" s="263"/>
      <c r="SD680" s="263"/>
      <c r="SE680" s="263"/>
      <c r="SF680" s="263"/>
      <c r="SG680" s="263"/>
      <c r="SH680" s="263"/>
      <c r="SI680" s="263"/>
      <c r="SJ680" s="263"/>
      <c r="SK680" s="263"/>
      <c r="SL680" s="263"/>
      <c r="SM680" s="263"/>
      <c r="SN680" s="263"/>
      <c r="SO680" s="263"/>
      <c r="SP680" s="263"/>
      <c r="SQ680" s="263"/>
      <c r="SR680" s="263"/>
      <c r="SS680" s="263"/>
      <c r="ST680" s="263"/>
      <c r="SU680" s="263"/>
      <c r="SV680" s="263"/>
      <c r="SW680" s="263"/>
      <c r="SX680" s="263"/>
      <c r="SY680" s="263"/>
      <c r="SZ680" s="263"/>
      <c r="TA680" s="263"/>
      <c r="TB680" s="263"/>
      <c r="TC680" s="263"/>
      <c r="TD680" s="263"/>
      <c r="TE680" s="263"/>
      <c r="TF680" s="263"/>
      <c r="TG680" s="263"/>
      <c r="TH680" s="263"/>
      <c r="TI680" s="263"/>
      <c r="TJ680" s="263"/>
      <c r="TK680" s="263"/>
      <c r="TL680" s="263"/>
      <c r="TM680" s="263"/>
      <c r="TN680" s="263"/>
      <c r="TO680" s="263"/>
      <c r="TP680" s="263"/>
      <c r="TQ680" s="263"/>
      <c r="TR680" s="263"/>
      <c r="TS680" s="263"/>
      <c r="TT680" s="263"/>
      <c r="TU680" s="263"/>
      <c r="TV680" s="263"/>
      <c r="TW680" s="263"/>
      <c r="TX680" s="263"/>
      <c r="TY680" s="263"/>
      <c r="TZ680" s="263"/>
      <c r="UA680" s="263"/>
      <c r="UB680" s="263"/>
      <c r="UC680" s="263"/>
      <c r="UD680" s="263"/>
      <c r="UE680" s="263"/>
      <c r="UF680" s="263"/>
      <c r="UG680" s="263"/>
      <c r="UH680" s="263"/>
      <c r="UI680" s="263"/>
      <c r="UJ680" s="263"/>
      <c r="UK680" s="263"/>
      <c r="UL680" s="263"/>
      <c r="UM680" s="263"/>
      <c r="UN680" s="263"/>
      <c r="UO680" s="263"/>
      <c r="UP680" s="263"/>
      <c r="UQ680" s="263"/>
      <c r="UR680" s="263"/>
      <c r="US680" s="263"/>
      <c r="UT680" s="263"/>
      <c r="UU680" s="263"/>
      <c r="UV680" s="263"/>
      <c r="UW680" s="263"/>
      <c r="UX680" s="263"/>
      <c r="UY680" s="263"/>
      <c r="UZ680" s="263"/>
      <c r="VA680" s="263"/>
      <c r="VB680" s="263"/>
      <c r="VC680" s="263"/>
      <c r="VD680" s="263"/>
      <c r="VE680" s="263"/>
      <c r="VF680" s="263"/>
      <c r="VG680" s="263"/>
      <c r="VH680" s="263"/>
      <c r="VI680" s="263"/>
      <c r="VJ680" s="263"/>
      <c r="VK680" s="263"/>
      <c r="VL680" s="263"/>
      <c r="VM680" s="263"/>
      <c r="VN680" s="263"/>
      <c r="VO680" s="263"/>
      <c r="VP680" s="263"/>
      <c r="VQ680" s="263"/>
      <c r="VR680" s="263"/>
      <c r="VS680" s="263"/>
      <c r="VT680" s="263"/>
      <c r="VU680" s="263"/>
      <c r="VV680" s="263"/>
      <c r="VW680" s="263"/>
      <c r="VX680" s="263"/>
      <c r="VY680" s="263"/>
      <c r="VZ680" s="263"/>
      <c r="WA680" s="263"/>
      <c r="WB680" s="263"/>
      <c r="WC680" s="263"/>
      <c r="WD680" s="263"/>
      <c r="WE680" s="263"/>
      <c r="WF680" s="263"/>
      <c r="WG680" s="263"/>
      <c r="WH680" s="263"/>
      <c r="WI680" s="263"/>
      <c r="WJ680" s="263"/>
      <c r="WK680" s="263"/>
      <c r="WL680" s="263"/>
      <c r="WM680" s="263"/>
      <c r="WN680" s="263"/>
      <c r="WO680" s="263"/>
      <c r="WP680" s="263"/>
      <c r="WQ680" s="263"/>
      <c r="WR680" s="263"/>
      <c r="WS680" s="263"/>
      <c r="WT680" s="263"/>
      <c r="WU680" s="263"/>
      <c r="WV680" s="263"/>
      <c r="WW680" s="263"/>
      <c r="WX680" s="263"/>
      <c r="WY680" s="263"/>
      <c r="WZ680" s="263"/>
      <c r="XA680" s="263"/>
      <c r="XB680" s="263"/>
      <c r="XC680" s="263"/>
      <c r="XD680" s="263"/>
      <c r="XE680" s="263"/>
      <c r="XF680" s="263"/>
      <c r="XG680" s="263"/>
      <c r="XH680" s="263"/>
      <c r="XI680" s="263"/>
      <c r="XJ680" s="263"/>
      <c r="XK680" s="263"/>
      <c r="XL680" s="263"/>
      <c r="XM680" s="263"/>
      <c r="XN680" s="263"/>
      <c r="XO680" s="263"/>
      <c r="XP680" s="263"/>
      <c r="XQ680" s="263"/>
      <c r="XR680" s="263"/>
      <c r="XS680" s="263"/>
      <c r="XT680" s="263"/>
      <c r="XU680" s="263"/>
      <c r="XV680" s="263"/>
      <c r="XW680" s="263"/>
      <c r="XX680" s="263"/>
      <c r="XY680" s="263"/>
      <c r="XZ680" s="263"/>
      <c r="YA680" s="263"/>
      <c r="YB680" s="263"/>
      <c r="YC680" s="263"/>
      <c r="YD680" s="263"/>
      <c r="YE680" s="263"/>
      <c r="YF680" s="263"/>
      <c r="YG680" s="263"/>
      <c r="YH680" s="263"/>
      <c r="YI680" s="263"/>
      <c r="YJ680" s="263"/>
      <c r="YK680" s="263"/>
      <c r="YL680" s="263"/>
      <c r="YM680" s="263"/>
      <c r="YN680" s="263"/>
      <c r="YO680" s="263"/>
      <c r="YP680" s="263"/>
      <c r="YQ680" s="263"/>
      <c r="YR680" s="263"/>
      <c r="YS680" s="263"/>
      <c r="YT680" s="263"/>
      <c r="YU680" s="263"/>
      <c r="YV680" s="263"/>
      <c r="YW680" s="263"/>
      <c r="YX680" s="263"/>
      <c r="YY680" s="263"/>
      <c r="YZ680" s="263"/>
      <c r="ZA680" s="263"/>
      <c r="ZB680" s="263"/>
      <c r="ZC680" s="263"/>
      <c r="ZD680" s="263"/>
      <c r="ZE680" s="263"/>
      <c r="ZF680" s="263"/>
      <c r="ZG680" s="263"/>
      <c r="ZH680" s="263"/>
      <c r="ZI680" s="263"/>
      <c r="ZJ680" s="263"/>
      <c r="ZK680" s="263"/>
      <c r="ZL680" s="263"/>
      <c r="ZM680" s="263"/>
      <c r="ZN680" s="263"/>
      <c r="ZO680" s="263"/>
      <c r="ZP680" s="263"/>
      <c r="ZQ680" s="263"/>
      <c r="ZR680" s="263"/>
      <c r="ZS680" s="263"/>
      <c r="ZT680" s="263"/>
      <c r="ZU680" s="263"/>
      <c r="ZV680" s="263"/>
      <c r="ZW680" s="263"/>
      <c r="ZX680" s="263"/>
      <c r="ZY680" s="263"/>
      <c r="ZZ680" s="263"/>
      <c r="AAA680" s="263"/>
      <c r="AAB680" s="263"/>
      <c r="AAC680" s="263"/>
      <c r="AAD680" s="263"/>
      <c r="AAE680" s="263"/>
      <c r="AAF680" s="263"/>
      <c r="AAG680" s="263"/>
      <c r="AAH680" s="263"/>
      <c r="AAI680" s="263"/>
      <c r="AAJ680" s="263"/>
      <c r="AAK680" s="263"/>
      <c r="AAL680" s="263"/>
      <c r="AAM680" s="263"/>
      <c r="AAN680" s="263"/>
      <c r="AAO680" s="263"/>
      <c r="AAP680" s="263"/>
      <c r="AAQ680" s="263"/>
      <c r="AAR680" s="263"/>
      <c r="AAS680" s="263"/>
      <c r="AAT680" s="263"/>
      <c r="AAU680" s="263"/>
      <c r="AAV680" s="263"/>
      <c r="AAW680" s="263"/>
      <c r="AAX680" s="263"/>
      <c r="AAY680" s="263"/>
      <c r="AAZ680" s="263"/>
      <c r="ABA680" s="263"/>
      <c r="ABB680" s="263"/>
      <c r="ABC680" s="263"/>
      <c r="ABD680" s="263"/>
      <c r="ABE680" s="263"/>
      <c r="ABF680" s="263"/>
      <c r="ABG680" s="263"/>
      <c r="ABH680" s="263"/>
      <c r="ABI680" s="263"/>
      <c r="ABJ680" s="263"/>
      <c r="ABK680" s="263"/>
      <c r="ABL680" s="263"/>
      <c r="ABM680" s="263"/>
      <c r="ABN680" s="263"/>
      <c r="ABO680" s="263"/>
      <c r="ABP680" s="263"/>
      <c r="ABQ680" s="263"/>
      <c r="ABR680" s="263"/>
      <c r="ABS680" s="263"/>
      <c r="ABT680" s="263"/>
      <c r="ABU680" s="263"/>
      <c r="ABV680" s="263"/>
      <c r="ABW680" s="263"/>
      <c r="ABX680" s="263"/>
      <c r="ABY680" s="263"/>
      <c r="ABZ680" s="263"/>
      <c r="ACA680" s="263"/>
      <c r="ACB680" s="263"/>
      <c r="ACC680" s="263"/>
      <c r="ACD680" s="263"/>
      <c r="ACE680" s="263"/>
      <c r="ACF680" s="263"/>
      <c r="ACG680" s="263"/>
      <c r="ACH680" s="263"/>
      <c r="ACI680" s="263"/>
      <c r="ACJ680" s="263"/>
      <c r="ACK680" s="263"/>
      <c r="ACL680" s="263"/>
      <c r="ACM680" s="263"/>
      <c r="ACN680" s="263"/>
      <c r="ACO680" s="263"/>
      <c r="ACP680" s="263"/>
      <c r="ACQ680" s="263"/>
      <c r="ACR680" s="263"/>
      <c r="ACS680" s="263"/>
      <c r="ACT680" s="263"/>
      <c r="ACU680" s="263"/>
      <c r="ACV680" s="263"/>
      <c r="ACW680" s="263"/>
      <c r="ACX680" s="263"/>
      <c r="ACY680" s="263"/>
      <c r="ACZ680" s="263"/>
      <c r="ADA680" s="263"/>
      <c r="ADB680" s="263"/>
      <c r="ADC680" s="263"/>
      <c r="ADD680" s="263"/>
      <c r="ADE680" s="263"/>
      <c r="ADF680" s="263"/>
      <c r="ADG680" s="263"/>
      <c r="ADH680" s="263"/>
      <c r="ADI680" s="263"/>
      <c r="ADJ680" s="263"/>
      <c r="ADK680" s="263"/>
      <c r="ADL680" s="263"/>
      <c r="ADM680" s="263"/>
      <c r="ADN680" s="263"/>
      <c r="ADO680" s="263"/>
      <c r="ADP680" s="263"/>
      <c r="ADQ680" s="263"/>
      <c r="ADR680" s="263"/>
      <c r="ADS680" s="263"/>
      <c r="ADT680" s="263"/>
      <c r="ADU680" s="263"/>
      <c r="ADV680" s="263"/>
      <c r="ADW680" s="263"/>
      <c r="ADX680" s="263"/>
      <c r="ADY680" s="263"/>
      <c r="ADZ680" s="263"/>
      <c r="AEA680" s="263"/>
      <c r="AEB680" s="263"/>
      <c r="AEC680" s="263"/>
      <c r="AED680" s="263"/>
      <c r="AEE680" s="263"/>
      <c r="AEF680" s="263"/>
      <c r="AEG680" s="263"/>
      <c r="AEH680" s="263"/>
      <c r="AEI680" s="263"/>
      <c r="AEJ680" s="263"/>
      <c r="AEK680" s="263"/>
      <c r="AEL680" s="263"/>
      <c r="AEM680" s="263"/>
      <c r="AEN680" s="263"/>
      <c r="AEO680" s="263"/>
      <c r="AEP680" s="263"/>
      <c r="AEQ680" s="263"/>
      <c r="AER680" s="263"/>
      <c r="AES680" s="263"/>
      <c r="AET680" s="263"/>
      <c r="AEU680" s="263"/>
      <c r="AEV680" s="263"/>
      <c r="AEW680" s="263"/>
      <c r="AEX680" s="263"/>
      <c r="AEY680" s="263"/>
      <c r="AEZ680" s="263"/>
      <c r="AFA680" s="263"/>
      <c r="AFB680" s="263"/>
      <c r="AFC680" s="263"/>
      <c r="AFD680" s="263"/>
      <c r="AFE680" s="263"/>
      <c r="AFF680" s="263"/>
      <c r="AFG680" s="263"/>
      <c r="AFH680" s="263"/>
      <c r="AFI680" s="263"/>
      <c r="AFJ680" s="263"/>
      <c r="AFK680" s="263"/>
      <c r="AFL680" s="263"/>
      <c r="AFM680" s="263"/>
      <c r="AFN680" s="263"/>
      <c r="AFO680" s="263"/>
      <c r="AFP680" s="263"/>
      <c r="AFQ680" s="263"/>
      <c r="AFR680" s="263"/>
      <c r="AFS680" s="263"/>
      <c r="AFT680" s="263"/>
      <c r="AFU680" s="263"/>
      <c r="AFV680" s="263"/>
      <c r="AFW680" s="263"/>
      <c r="AFX680" s="263"/>
      <c r="AFY680" s="263"/>
      <c r="AFZ680" s="263"/>
      <c r="AGA680" s="263"/>
      <c r="AGB680" s="263"/>
      <c r="AGC680" s="263"/>
      <c r="AGD680" s="263"/>
      <c r="AGE680" s="263"/>
      <c r="AGF680" s="263"/>
      <c r="AGG680" s="263"/>
      <c r="AGH680" s="263"/>
      <c r="AGI680" s="263"/>
      <c r="AGJ680" s="263"/>
      <c r="AGK680" s="263"/>
      <c r="AGL680" s="263"/>
      <c r="AGM680" s="263"/>
      <c r="AGN680" s="263"/>
      <c r="AGO680" s="263"/>
      <c r="AGP680" s="263"/>
      <c r="AGQ680" s="263"/>
      <c r="AGR680" s="263"/>
      <c r="AGS680" s="263"/>
      <c r="AGT680" s="263"/>
      <c r="AGU680" s="263"/>
      <c r="AGV680" s="263"/>
      <c r="AGW680" s="263"/>
      <c r="AGX680" s="263"/>
      <c r="AGY680" s="263"/>
      <c r="AGZ680" s="263"/>
      <c r="AHA680" s="263"/>
      <c r="AHB680" s="263"/>
      <c r="AHC680" s="263"/>
      <c r="AHD680" s="263"/>
      <c r="AHE680" s="263"/>
      <c r="AHF680" s="263"/>
      <c r="AHG680" s="263"/>
      <c r="AHH680" s="263"/>
      <c r="AHI680" s="263"/>
      <c r="AHJ680" s="263"/>
      <c r="AHK680" s="263"/>
      <c r="AHL680" s="263"/>
      <c r="AHM680" s="263"/>
      <c r="AHN680" s="263"/>
      <c r="AHO680" s="263"/>
      <c r="AHP680" s="263"/>
      <c r="AHQ680" s="263"/>
      <c r="AHR680" s="263"/>
      <c r="AHS680" s="263"/>
      <c r="AHT680" s="263"/>
      <c r="AHU680" s="263"/>
      <c r="AHV680" s="263"/>
      <c r="AHW680" s="263"/>
      <c r="AHX680" s="263"/>
      <c r="AHY680" s="263"/>
      <c r="AHZ680" s="263"/>
      <c r="AIA680" s="263"/>
      <c r="AIB680" s="263"/>
      <c r="AIC680" s="263"/>
      <c r="AID680" s="263"/>
      <c r="AIE680" s="263"/>
      <c r="AIF680" s="263"/>
      <c r="AIG680" s="263"/>
      <c r="AIH680" s="263"/>
      <c r="AII680" s="263"/>
      <c r="AIJ680" s="263"/>
      <c r="AIK680" s="263"/>
      <c r="AIL680" s="263"/>
      <c r="AIM680" s="263"/>
      <c r="AIN680" s="263"/>
      <c r="AIO680" s="263"/>
      <c r="AIP680" s="263"/>
      <c r="AIQ680" s="263"/>
      <c r="AIR680" s="263"/>
      <c r="AIS680" s="263"/>
      <c r="AIT680" s="263"/>
      <c r="AIU680" s="263"/>
      <c r="AIV680" s="263"/>
      <c r="AIW680" s="263"/>
      <c r="AIX680" s="263"/>
      <c r="AIY680" s="263"/>
      <c r="AIZ680" s="263"/>
      <c r="AJA680" s="263"/>
      <c r="AJB680" s="263"/>
      <c r="AJC680" s="263"/>
      <c r="AJD680" s="263"/>
      <c r="AJE680" s="263"/>
      <c r="AJF680" s="263"/>
      <c r="AJG680" s="263"/>
      <c r="AJH680" s="263"/>
      <c r="AJI680" s="263"/>
      <c r="AJJ680" s="263"/>
      <c r="AJK680" s="263"/>
      <c r="AJL680" s="263"/>
      <c r="AJM680" s="263"/>
      <c r="AJN680" s="263"/>
      <c r="AJO680" s="263"/>
      <c r="AJP680" s="263"/>
      <c r="AJQ680" s="263"/>
      <c r="AJR680" s="263"/>
      <c r="AJS680" s="263"/>
      <c r="AJT680" s="263"/>
      <c r="AJU680" s="263"/>
      <c r="AJV680" s="263"/>
      <c r="AJW680" s="263"/>
      <c r="AJX680" s="263"/>
      <c r="AJY680" s="263"/>
      <c r="AJZ680" s="263"/>
      <c r="AKA680" s="263"/>
      <c r="AKB680" s="263"/>
      <c r="AKC680" s="263"/>
      <c r="AKD680" s="263"/>
      <c r="AKE680" s="263"/>
      <c r="AKF680" s="263"/>
      <c r="AKG680" s="263"/>
      <c r="AKH680" s="263"/>
      <c r="AKI680" s="263"/>
      <c r="AKJ680" s="263"/>
      <c r="AKK680" s="263"/>
      <c r="AKL680" s="263"/>
      <c r="AKM680" s="263"/>
      <c r="AKN680" s="263"/>
      <c r="AKO680" s="263"/>
      <c r="AKP680" s="263"/>
      <c r="AKQ680" s="263"/>
      <c r="AKR680" s="263"/>
      <c r="AKS680" s="263"/>
      <c r="AKT680" s="263"/>
      <c r="AKU680" s="263"/>
      <c r="AKV680" s="263"/>
      <c r="AKW680" s="263"/>
      <c r="AKX680" s="263"/>
      <c r="AKY680" s="263"/>
      <c r="AKZ680" s="263"/>
      <c r="ALA680" s="263"/>
      <c r="ALB680" s="263"/>
      <c r="ALC680" s="263"/>
      <c r="ALD680" s="263"/>
      <c r="ALE680" s="263"/>
      <c r="ALF680" s="263"/>
      <c r="ALG680" s="263"/>
      <c r="ALH680" s="263"/>
      <c r="ALI680" s="263"/>
      <c r="ALJ680" s="263"/>
      <c r="ALK680" s="263"/>
      <c r="ALL680" s="263"/>
      <c r="ALM680" s="263"/>
      <c r="ALN680" s="263"/>
      <c r="ALO680" s="263"/>
      <c r="ALP680" s="263"/>
      <c r="ALQ680" s="263"/>
      <c r="ALR680" s="263"/>
      <c r="ALS680" s="263"/>
      <c r="ALT680" s="263"/>
      <c r="ALU680" s="263"/>
      <c r="ALV680" s="263"/>
      <c r="ALW680" s="263"/>
      <c r="ALX680" s="263"/>
      <c r="ALY680" s="263"/>
      <c r="ALZ680" s="263"/>
      <c r="AMA680" s="263"/>
      <c r="AMB680" s="263"/>
      <c r="AMC680" s="263"/>
      <c r="AMD680" s="263"/>
      <c r="AME680" s="263"/>
      <c r="AMF680" s="263"/>
      <c r="AMG680" s="263"/>
      <c r="AMH680" s="263"/>
      <c r="AMI680" s="263"/>
      <c r="AMJ680" s="263"/>
      <c r="AMK680" s="263"/>
      <c r="AML680" s="263"/>
      <c r="AMM680" s="263"/>
      <c r="AMN680" s="263"/>
      <c r="AMO680" s="263"/>
      <c r="AMP680" s="263"/>
      <c r="AMQ680" s="263"/>
      <c r="AMR680" s="263"/>
      <c r="AMS680" s="263"/>
      <c r="AMT680" s="263"/>
      <c r="AMU680" s="263"/>
      <c r="AMV680" s="263"/>
      <c r="AMW680" s="263"/>
      <c r="AMX680" s="263"/>
      <c r="AMY680" s="263"/>
      <c r="AMZ680" s="263"/>
      <c r="ANA680" s="263"/>
      <c r="ANB680" s="263"/>
      <c r="ANC680" s="263"/>
      <c r="AND680" s="263"/>
      <c r="ANE680" s="263"/>
      <c r="ANF680" s="263"/>
      <c r="ANG680" s="263"/>
      <c r="ANH680" s="263"/>
      <c r="ANI680" s="263"/>
      <c r="ANJ680" s="263"/>
      <c r="ANK680" s="263"/>
      <c r="ANL680" s="263"/>
      <c r="ANM680" s="263"/>
      <c r="ANN680" s="263"/>
      <c r="ANO680" s="263"/>
      <c r="ANP680" s="263"/>
      <c r="ANQ680" s="263"/>
      <c r="ANR680" s="263"/>
      <c r="ANS680" s="263"/>
      <c r="ANT680" s="263"/>
      <c r="ANU680" s="263"/>
      <c r="ANV680" s="263"/>
      <c r="ANW680" s="263"/>
      <c r="ANX680" s="263"/>
      <c r="ANY680" s="263"/>
      <c r="ANZ680" s="263"/>
      <c r="AOA680" s="263"/>
      <c r="AOB680" s="263"/>
      <c r="AOC680" s="263"/>
      <c r="AOD680" s="263"/>
      <c r="AOE680" s="263"/>
      <c r="AOF680" s="263"/>
      <c r="AOG680" s="263"/>
      <c r="AOH680" s="263"/>
      <c r="AOI680" s="263"/>
      <c r="AOJ680" s="263"/>
      <c r="AOK680" s="263"/>
      <c r="AOL680" s="263"/>
      <c r="AOM680" s="263"/>
      <c r="AON680" s="263"/>
      <c r="AOO680" s="263"/>
      <c r="AOP680" s="263"/>
      <c r="AOQ680" s="263"/>
      <c r="AOR680" s="263"/>
      <c r="AOS680" s="263"/>
      <c r="AOT680" s="263"/>
      <c r="AOU680" s="263"/>
    </row>
    <row r="681" spans="1:1087" s="264" customFormat="1">
      <c r="A681" s="332"/>
      <c r="B681" s="328"/>
      <c r="C681" s="292"/>
      <c r="D681" s="292"/>
      <c r="E681" s="292"/>
      <c r="F681" s="333"/>
      <c r="G681" s="334"/>
      <c r="H681" s="334"/>
      <c r="I681" s="335"/>
      <c r="J681" s="292"/>
      <c r="K681" s="336"/>
      <c r="L681" s="292"/>
      <c r="N681" s="263"/>
      <c r="O681" s="263"/>
      <c r="P681" s="263"/>
      <c r="Q681" s="263"/>
      <c r="R681" s="263"/>
      <c r="S681" s="263"/>
      <c r="T681" s="263"/>
      <c r="U681" s="263"/>
      <c r="V681" s="263"/>
      <c r="W681" s="263"/>
      <c r="X681" s="263"/>
      <c r="Y681" s="263"/>
      <c r="Z681" s="263"/>
      <c r="AA681" s="263"/>
      <c r="AB681" s="263"/>
      <c r="AC681" s="263"/>
      <c r="AD681" s="263"/>
      <c r="AE681" s="263"/>
      <c r="AF681" s="263"/>
      <c r="AG681" s="263"/>
      <c r="AH681" s="263"/>
      <c r="AI681" s="263"/>
      <c r="AJ681" s="263"/>
      <c r="AK681" s="263"/>
      <c r="AL681" s="263"/>
      <c r="AM681" s="263"/>
      <c r="AN681" s="263"/>
      <c r="AO681" s="263"/>
      <c r="AP681" s="263"/>
      <c r="AQ681" s="263"/>
      <c r="AR681" s="263"/>
      <c r="AS681" s="263"/>
      <c r="AT681" s="263"/>
      <c r="AU681" s="263"/>
      <c r="AV681" s="263"/>
      <c r="AW681" s="263"/>
      <c r="AX681" s="263"/>
      <c r="AY681" s="263"/>
      <c r="AZ681" s="263"/>
      <c r="BA681" s="263"/>
      <c r="BB681" s="263"/>
      <c r="BC681" s="263"/>
      <c r="BD681" s="263"/>
      <c r="BE681" s="263"/>
      <c r="BF681" s="263"/>
      <c r="BG681" s="263"/>
      <c r="BH681" s="263"/>
      <c r="BI681" s="263"/>
      <c r="BJ681" s="263"/>
      <c r="BK681" s="263"/>
      <c r="BL681" s="263"/>
      <c r="BM681" s="263"/>
      <c r="BN681" s="263"/>
      <c r="BO681" s="263"/>
      <c r="BP681" s="263"/>
      <c r="BQ681" s="263"/>
      <c r="BR681" s="263"/>
      <c r="BS681" s="263"/>
      <c r="BT681" s="263"/>
      <c r="BU681" s="263"/>
      <c r="BV681" s="263"/>
      <c r="BW681" s="263"/>
      <c r="BX681" s="263"/>
      <c r="BY681" s="263"/>
      <c r="BZ681" s="263"/>
      <c r="CA681" s="263"/>
      <c r="CB681" s="263"/>
      <c r="CC681" s="263"/>
      <c r="CD681" s="263"/>
      <c r="CE681" s="263"/>
      <c r="CF681" s="263"/>
      <c r="CG681" s="263"/>
      <c r="CH681" s="263"/>
      <c r="CI681" s="263"/>
      <c r="CJ681" s="263"/>
      <c r="CK681" s="263"/>
      <c r="CL681" s="263"/>
      <c r="CM681" s="263"/>
      <c r="CN681" s="263"/>
      <c r="CO681" s="263"/>
      <c r="CP681" s="263"/>
      <c r="CQ681" s="263"/>
      <c r="CR681" s="263"/>
      <c r="CS681" s="263"/>
      <c r="CT681" s="263"/>
      <c r="CU681" s="263"/>
      <c r="CV681" s="263"/>
      <c r="CW681" s="263"/>
      <c r="CX681" s="263"/>
      <c r="CY681" s="263"/>
      <c r="CZ681" s="263"/>
      <c r="DA681" s="263"/>
      <c r="DB681" s="263"/>
      <c r="DC681" s="263"/>
      <c r="DD681" s="263"/>
      <c r="DE681" s="263"/>
      <c r="DF681" s="263"/>
      <c r="DG681" s="263"/>
      <c r="DH681" s="263"/>
      <c r="DI681" s="263"/>
      <c r="DJ681" s="263"/>
      <c r="DK681" s="263"/>
      <c r="DL681" s="263"/>
      <c r="DM681" s="263"/>
      <c r="DN681" s="263"/>
      <c r="DO681" s="263"/>
      <c r="DP681" s="263"/>
      <c r="DQ681" s="263"/>
      <c r="DR681" s="263"/>
      <c r="DS681" s="263"/>
      <c r="DT681" s="263"/>
      <c r="DU681" s="263"/>
      <c r="DV681" s="263"/>
      <c r="DW681" s="263"/>
      <c r="DX681" s="263"/>
      <c r="DY681" s="263"/>
      <c r="DZ681" s="263"/>
      <c r="EA681" s="263"/>
      <c r="EB681" s="263"/>
      <c r="EC681" s="263"/>
      <c r="ED681" s="263"/>
      <c r="EE681" s="263"/>
      <c r="EF681" s="263"/>
      <c r="EG681" s="263"/>
      <c r="EH681" s="263"/>
      <c r="EI681" s="263"/>
      <c r="EJ681" s="263"/>
      <c r="EK681" s="263"/>
      <c r="EL681" s="263"/>
      <c r="EM681" s="263"/>
      <c r="EN681" s="263"/>
      <c r="EO681" s="263"/>
      <c r="EP681" s="263"/>
      <c r="EQ681" s="263"/>
      <c r="ER681" s="263"/>
      <c r="ES681" s="263"/>
      <c r="ET681" s="263"/>
      <c r="EU681" s="263"/>
      <c r="EV681" s="263"/>
      <c r="EW681" s="263"/>
      <c r="EX681" s="263"/>
      <c r="EY681" s="263"/>
      <c r="EZ681" s="263"/>
      <c r="FA681" s="263"/>
      <c r="FB681" s="263"/>
      <c r="FC681" s="263"/>
      <c r="FD681" s="263"/>
      <c r="FE681" s="263"/>
      <c r="FF681" s="263"/>
      <c r="FG681" s="263"/>
      <c r="FH681" s="263"/>
      <c r="FI681" s="263"/>
      <c r="FJ681" s="263"/>
      <c r="FK681" s="263"/>
      <c r="FL681" s="263"/>
      <c r="FM681" s="263"/>
      <c r="FN681" s="263"/>
      <c r="FO681" s="263"/>
      <c r="FP681" s="263"/>
      <c r="FQ681" s="263"/>
      <c r="FR681" s="263"/>
      <c r="FS681" s="263"/>
      <c r="FT681" s="263"/>
      <c r="FU681" s="263"/>
      <c r="FV681" s="263"/>
      <c r="FW681" s="263"/>
      <c r="FX681" s="263"/>
      <c r="FY681" s="263"/>
      <c r="FZ681" s="263"/>
      <c r="GA681" s="263"/>
      <c r="GB681" s="263"/>
      <c r="GC681" s="263"/>
      <c r="GD681" s="263"/>
      <c r="GE681" s="263"/>
      <c r="GF681" s="263"/>
      <c r="GG681" s="263"/>
      <c r="GH681" s="263"/>
      <c r="GI681" s="263"/>
      <c r="GJ681" s="263"/>
      <c r="GK681" s="263"/>
      <c r="GL681" s="263"/>
      <c r="GM681" s="263"/>
      <c r="GN681" s="263"/>
      <c r="GO681" s="263"/>
      <c r="GP681" s="263"/>
      <c r="GQ681" s="263"/>
      <c r="GR681" s="263"/>
      <c r="GS681" s="263"/>
      <c r="GT681" s="263"/>
      <c r="GU681" s="263"/>
      <c r="GV681" s="263"/>
      <c r="GW681" s="263"/>
      <c r="GX681" s="263"/>
      <c r="GY681" s="263"/>
      <c r="GZ681" s="263"/>
      <c r="HA681" s="263"/>
      <c r="HB681" s="263"/>
      <c r="HC681" s="263"/>
      <c r="HD681" s="263"/>
      <c r="HE681" s="263"/>
      <c r="HF681" s="263"/>
      <c r="HG681" s="263"/>
      <c r="HH681" s="263"/>
      <c r="HI681" s="263"/>
      <c r="HJ681" s="263"/>
      <c r="HK681" s="263"/>
      <c r="HL681" s="263"/>
      <c r="HM681" s="263"/>
      <c r="HN681" s="263"/>
      <c r="HO681" s="263"/>
      <c r="HP681" s="263"/>
      <c r="HQ681" s="263"/>
      <c r="HR681" s="263"/>
      <c r="HS681" s="263"/>
      <c r="HT681" s="263"/>
      <c r="HU681" s="263"/>
      <c r="HV681" s="263"/>
      <c r="HW681" s="263"/>
      <c r="HX681" s="263"/>
      <c r="HY681" s="263"/>
      <c r="HZ681" s="263"/>
      <c r="IA681" s="263"/>
      <c r="IB681" s="263"/>
      <c r="IC681" s="263"/>
      <c r="ID681" s="263"/>
      <c r="IE681" s="263"/>
      <c r="IF681" s="263"/>
      <c r="IG681" s="263"/>
      <c r="IH681" s="263"/>
      <c r="II681" s="263"/>
      <c r="IJ681" s="263"/>
      <c r="IK681" s="263"/>
      <c r="IL681" s="263"/>
      <c r="IM681" s="263"/>
      <c r="IN681" s="263"/>
      <c r="IO681" s="263"/>
      <c r="IP681" s="263"/>
      <c r="IQ681" s="263"/>
      <c r="IR681" s="263"/>
      <c r="IS681" s="263"/>
      <c r="IT681" s="263"/>
      <c r="IU681" s="263"/>
      <c r="IV681" s="263"/>
      <c r="IW681" s="263"/>
      <c r="IX681" s="263"/>
      <c r="IY681" s="263"/>
      <c r="IZ681" s="263"/>
      <c r="JA681" s="263"/>
      <c r="JB681" s="263"/>
      <c r="JC681" s="263"/>
      <c r="JD681" s="263"/>
      <c r="JE681" s="263"/>
      <c r="JF681" s="263"/>
      <c r="JG681" s="263"/>
      <c r="JH681" s="263"/>
      <c r="JI681" s="263"/>
      <c r="JJ681" s="263"/>
      <c r="JK681" s="263"/>
      <c r="JL681" s="263"/>
      <c r="JM681" s="263"/>
      <c r="JN681" s="263"/>
      <c r="JO681" s="263"/>
      <c r="JP681" s="263"/>
      <c r="JQ681" s="263"/>
      <c r="JR681" s="263"/>
      <c r="JS681" s="263"/>
      <c r="JT681" s="263"/>
      <c r="JU681" s="263"/>
      <c r="JV681" s="263"/>
      <c r="JW681" s="263"/>
      <c r="JX681" s="263"/>
      <c r="JY681" s="263"/>
      <c r="JZ681" s="263"/>
      <c r="KA681" s="263"/>
      <c r="KB681" s="263"/>
      <c r="KC681" s="263"/>
      <c r="KD681" s="263"/>
      <c r="KE681" s="263"/>
      <c r="KF681" s="263"/>
      <c r="KG681" s="263"/>
      <c r="KH681" s="263"/>
      <c r="KI681" s="263"/>
      <c r="KJ681" s="263"/>
      <c r="KK681" s="263"/>
      <c r="KL681" s="263"/>
      <c r="KM681" s="263"/>
      <c r="KN681" s="263"/>
      <c r="KO681" s="263"/>
      <c r="KP681" s="263"/>
      <c r="KQ681" s="263"/>
      <c r="KR681" s="263"/>
      <c r="KS681" s="263"/>
      <c r="KT681" s="263"/>
      <c r="KU681" s="263"/>
      <c r="KV681" s="263"/>
      <c r="KW681" s="263"/>
      <c r="KX681" s="263"/>
      <c r="KY681" s="263"/>
      <c r="KZ681" s="263"/>
      <c r="LA681" s="263"/>
      <c r="LB681" s="263"/>
      <c r="LC681" s="263"/>
      <c r="LD681" s="263"/>
      <c r="LE681" s="263"/>
      <c r="LF681" s="263"/>
      <c r="LG681" s="263"/>
      <c r="LH681" s="263"/>
      <c r="LI681" s="263"/>
      <c r="LJ681" s="263"/>
      <c r="LK681" s="263"/>
      <c r="LL681" s="263"/>
      <c r="LM681" s="263"/>
      <c r="LN681" s="263"/>
      <c r="LO681" s="263"/>
      <c r="LP681" s="263"/>
      <c r="LQ681" s="263"/>
      <c r="LR681" s="263"/>
      <c r="LS681" s="263"/>
      <c r="LT681" s="263"/>
      <c r="LU681" s="263"/>
      <c r="LV681" s="263"/>
      <c r="LW681" s="263"/>
      <c r="LX681" s="263"/>
      <c r="LY681" s="263"/>
      <c r="LZ681" s="263"/>
      <c r="MA681" s="263"/>
      <c r="MB681" s="263"/>
      <c r="MC681" s="263"/>
      <c r="MD681" s="263"/>
      <c r="ME681" s="263"/>
      <c r="MF681" s="263"/>
      <c r="MG681" s="263"/>
      <c r="MH681" s="263"/>
      <c r="MI681" s="263"/>
      <c r="MJ681" s="263"/>
      <c r="MK681" s="263"/>
      <c r="ML681" s="263"/>
      <c r="MM681" s="263"/>
      <c r="MN681" s="263"/>
      <c r="MO681" s="263"/>
      <c r="MP681" s="263"/>
      <c r="MQ681" s="263"/>
      <c r="MR681" s="263"/>
      <c r="MS681" s="263"/>
      <c r="MT681" s="263"/>
      <c r="MU681" s="263"/>
      <c r="MV681" s="263"/>
      <c r="MW681" s="263"/>
      <c r="MX681" s="263"/>
      <c r="MY681" s="263"/>
      <c r="MZ681" s="263"/>
      <c r="NA681" s="263"/>
      <c r="NB681" s="263"/>
      <c r="NC681" s="263"/>
      <c r="ND681" s="263"/>
      <c r="NE681" s="263"/>
      <c r="NF681" s="263"/>
      <c r="NG681" s="263"/>
      <c r="NH681" s="263"/>
      <c r="NI681" s="263"/>
      <c r="NJ681" s="263"/>
      <c r="NK681" s="263"/>
      <c r="NL681" s="263"/>
      <c r="NM681" s="263"/>
      <c r="NN681" s="263"/>
      <c r="NO681" s="263"/>
      <c r="NP681" s="263"/>
      <c r="NQ681" s="263"/>
      <c r="NR681" s="263"/>
      <c r="NS681" s="263"/>
      <c r="NT681" s="263"/>
      <c r="NU681" s="263"/>
      <c r="NV681" s="263"/>
      <c r="NW681" s="263"/>
      <c r="NX681" s="263"/>
      <c r="NY681" s="263"/>
      <c r="NZ681" s="263"/>
      <c r="OA681" s="263"/>
      <c r="OB681" s="263"/>
      <c r="OC681" s="263"/>
      <c r="OD681" s="263"/>
      <c r="OE681" s="263"/>
      <c r="OF681" s="263"/>
      <c r="OG681" s="263"/>
      <c r="OH681" s="263"/>
      <c r="OI681" s="263"/>
      <c r="OJ681" s="263"/>
      <c r="OK681" s="263"/>
      <c r="OL681" s="263"/>
      <c r="OM681" s="263"/>
      <c r="ON681" s="263"/>
      <c r="OO681" s="263"/>
      <c r="OP681" s="263"/>
      <c r="OQ681" s="263"/>
      <c r="OR681" s="263"/>
      <c r="OS681" s="263"/>
      <c r="OT681" s="263"/>
      <c r="OU681" s="263"/>
      <c r="OV681" s="263"/>
      <c r="OW681" s="263"/>
      <c r="OX681" s="263"/>
      <c r="OY681" s="263"/>
      <c r="OZ681" s="263"/>
      <c r="PA681" s="263"/>
      <c r="PB681" s="263"/>
      <c r="PC681" s="263"/>
      <c r="PD681" s="263"/>
      <c r="PE681" s="263"/>
      <c r="PF681" s="263"/>
      <c r="PG681" s="263"/>
      <c r="PH681" s="263"/>
      <c r="PI681" s="263"/>
      <c r="PJ681" s="263"/>
      <c r="PK681" s="263"/>
      <c r="PL681" s="263"/>
      <c r="PM681" s="263"/>
      <c r="PN681" s="263"/>
      <c r="PO681" s="263"/>
      <c r="PP681" s="263"/>
      <c r="PQ681" s="263"/>
      <c r="PR681" s="263"/>
      <c r="PS681" s="263"/>
      <c r="PT681" s="263"/>
      <c r="PU681" s="263"/>
      <c r="PV681" s="263"/>
      <c r="PW681" s="263"/>
      <c r="PX681" s="263"/>
      <c r="PY681" s="263"/>
      <c r="PZ681" s="263"/>
      <c r="QA681" s="263"/>
      <c r="QB681" s="263"/>
      <c r="QC681" s="263"/>
      <c r="QD681" s="263"/>
      <c r="QE681" s="263"/>
      <c r="QF681" s="263"/>
      <c r="QG681" s="263"/>
      <c r="QH681" s="263"/>
      <c r="QI681" s="263"/>
      <c r="QJ681" s="263"/>
      <c r="QK681" s="263"/>
      <c r="QL681" s="263"/>
      <c r="QM681" s="263"/>
      <c r="QN681" s="263"/>
      <c r="QO681" s="263"/>
      <c r="QP681" s="263"/>
      <c r="QQ681" s="263"/>
      <c r="QR681" s="263"/>
      <c r="QS681" s="263"/>
      <c r="QT681" s="263"/>
      <c r="QU681" s="263"/>
      <c r="QV681" s="263"/>
      <c r="QW681" s="263"/>
      <c r="QX681" s="263"/>
      <c r="QY681" s="263"/>
      <c r="QZ681" s="263"/>
      <c r="RA681" s="263"/>
      <c r="RB681" s="263"/>
      <c r="RC681" s="263"/>
      <c r="RD681" s="263"/>
      <c r="RE681" s="263"/>
      <c r="RF681" s="263"/>
      <c r="RG681" s="263"/>
      <c r="RH681" s="263"/>
      <c r="RI681" s="263"/>
      <c r="RJ681" s="263"/>
      <c r="RK681" s="263"/>
      <c r="RL681" s="263"/>
      <c r="RM681" s="263"/>
      <c r="RN681" s="263"/>
      <c r="RO681" s="263"/>
      <c r="RP681" s="263"/>
      <c r="RQ681" s="263"/>
      <c r="RR681" s="263"/>
      <c r="RS681" s="263"/>
      <c r="RT681" s="263"/>
      <c r="RU681" s="263"/>
      <c r="RV681" s="263"/>
      <c r="RW681" s="263"/>
      <c r="RX681" s="263"/>
      <c r="RY681" s="263"/>
      <c r="RZ681" s="263"/>
      <c r="SA681" s="263"/>
      <c r="SB681" s="263"/>
      <c r="SC681" s="263"/>
      <c r="SD681" s="263"/>
      <c r="SE681" s="263"/>
      <c r="SF681" s="263"/>
      <c r="SG681" s="263"/>
      <c r="SH681" s="263"/>
      <c r="SI681" s="263"/>
      <c r="SJ681" s="263"/>
      <c r="SK681" s="263"/>
      <c r="SL681" s="263"/>
      <c r="SM681" s="263"/>
      <c r="SN681" s="263"/>
      <c r="SO681" s="263"/>
      <c r="SP681" s="263"/>
      <c r="SQ681" s="263"/>
      <c r="SR681" s="263"/>
      <c r="SS681" s="263"/>
      <c r="ST681" s="263"/>
      <c r="SU681" s="263"/>
      <c r="SV681" s="263"/>
      <c r="SW681" s="263"/>
      <c r="SX681" s="263"/>
      <c r="SY681" s="263"/>
      <c r="SZ681" s="263"/>
      <c r="TA681" s="263"/>
      <c r="TB681" s="263"/>
      <c r="TC681" s="263"/>
      <c r="TD681" s="263"/>
      <c r="TE681" s="263"/>
      <c r="TF681" s="263"/>
      <c r="TG681" s="263"/>
      <c r="TH681" s="263"/>
      <c r="TI681" s="263"/>
      <c r="TJ681" s="263"/>
      <c r="TK681" s="263"/>
      <c r="TL681" s="263"/>
      <c r="TM681" s="263"/>
      <c r="TN681" s="263"/>
      <c r="TO681" s="263"/>
      <c r="TP681" s="263"/>
      <c r="TQ681" s="263"/>
      <c r="TR681" s="263"/>
      <c r="TS681" s="263"/>
      <c r="TT681" s="263"/>
      <c r="TU681" s="263"/>
      <c r="TV681" s="263"/>
      <c r="TW681" s="263"/>
      <c r="TX681" s="263"/>
      <c r="TY681" s="263"/>
      <c r="TZ681" s="263"/>
      <c r="UA681" s="263"/>
      <c r="UB681" s="263"/>
      <c r="UC681" s="263"/>
      <c r="UD681" s="263"/>
      <c r="UE681" s="263"/>
      <c r="UF681" s="263"/>
      <c r="UG681" s="263"/>
      <c r="UH681" s="263"/>
      <c r="UI681" s="263"/>
      <c r="UJ681" s="263"/>
      <c r="UK681" s="263"/>
      <c r="UL681" s="263"/>
      <c r="UM681" s="263"/>
      <c r="UN681" s="263"/>
      <c r="UO681" s="263"/>
      <c r="UP681" s="263"/>
      <c r="UQ681" s="263"/>
      <c r="UR681" s="263"/>
      <c r="US681" s="263"/>
      <c r="UT681" s="263"/>
      <c r="UU681" s="263"/>
      <c r="UV681" s="263"/>
      <c r="UW681" s="263"/>
      <c r="UX681" s="263"/>
      <c r="UY681" s="263"/>
      <c r="UZ681" s="263"/>
      <c r="VA681" s="263"/>
      <c r="VB681" s="263"/>
      <c r="VC681" s="263"/>
      <c r="VD681" s="263"/>
      <c r="VE681" s="263"/>
      <c r="VF681" s="263"/>
      <c r="VG681" s="263"/>
      <c r="VH681" s="263"/>
      <c r="VI681" s="263"/>
      <c r="VJ681" s="263"/>
      <c r="VK681" s="263"/>
      <c r="VL681" s="263"/>
      <c r="VM681" s="263"/>
      <c r="VN681" s="263"/>
      <c r="VO681" s="263"/>
      <c r="VP681" s="263"/>
      <c r="VQ681" s="263"/>
      <c r="VR681" s="263"/>
      <c r="VS681" s="263"/>
      <c r="VT681" s="263"/>
      <c r="VU681" s="263"/>
      <c r="VV681" s="263"/>
      <c r="VW681" s="263"/>
      <c r="VX681" s="263"/>
      <c r="VY681" s="263"/>
      <c r="VZ681" s="263"/>
      <c r="WA681" s="263"/>
      <c r="WB681" s="263"/>
      <c r="WC681" s="263"/>
      <c r="WD681" s="263"/>
      <c r="WE681" s="263"/>
      <c r="WF681" s="263"/>
      <c r="WG681" s="263"/>
      <c r="WH681" s="263"/>
      <c r="WI681" s="263"/>
      <c r="WJ681" s="263"/>
      <c r="WK681" s="263"/>
      <c r="WL681" s="263"/>
      <c r="WM681" s="263"/>
      <c r="WN681" s="263"/>
      <c r="WO681" s="263"/>
      <c r="WP681" s="263"/>
      <c r="WQ681" s="263"/>
      <c r="WR681" s="263"/>
      <c r="WS681" s="263"/>
      <c r="WT681" s="263"/>
      <c r="WU681" s="263"/>
      <c r="WV681" s="263"/>
      <c r="WW681" s="263"/>
      <c r="WX681" s="263"/>
      <c r="WY681" s="263"/>
      <c r="WZ681" s="263"/>
      <c r="XA681" s="263"/>
      <c r="XB681" s="263"/>
      <c r="XC681" s="263"/>
      <c r="XD681" s="263"/>
      <c r="XE681" s="263"/>
      <c r="XF681" s="263"/>
      <c r="XG681" s="263"/>
      <c r="XH681" s="263"/>
      <c r="XI681" s="263"/>
      <c r="XJ681" s="263"/>
      <c r="XK681" s="263"/>
      <c r="XL681" s="263"/>
      <c r="XM681" s="263"/>
      <c r="XN681" s="263"/>
      <c r="XO681" s="263"/>
      <c r="XP681" s="263"/>
      <c r="XQ681" s="263"/>
      <c r="XR681" s="263"/>
      <c r="XS681" s="263"/>
      <c r="XT681" s="263"/>
      <c r="XU681" s="263"/>
      <c r="XV681" s="263"/>
      <c r="XW681" s="263"/>
      <c r="XX681" s="263"/>
      <c r="XY681" s="263"/>
      <c r="XZ681" s="263"/>
      <c r="YA681" s="263"/>
      <c r="YB681" s="263"/>
      <c r="YC681" s="263"/>
      <c r="YD681" s="263"/>
      <c r="YE681" s="263"/>
      <c r="YF681" s="263"/>
      <c r="YG681" s="263"/>
      <c r="YH681" s="263"/>
      <c r="YI681" s="263"/>
      <c r="YJ681" s="263"/>
      <c r="YK681" s="263"/>
      <c r="YL681" s="263"/>
      <c r="YM681" s="263"/>
      <c r="YN681" s="263"/>
      <c r="YO681" s="263"/>
      <c r="YP681" s="263"/>
      <c r="YQ681" s="263"/>
      <c r="YR681" s="263"/>
      <c r="YS681" s="263"/>
      <c r="YT681" s="263"/>
      <c r="YU681" s="263"/>
      <c r="YV681" s="263"/>
      <c r="YW681" s="263"/>
      <c r="YX681" s="263"/>
      <c r="YY681" s="263"/>
      <c r="YZ681" s="263"/>
      <c r="ZA681" s="263"/>
      <c r="ZB681" s="263"/>
      <c r="ZC681" s="263"/>
      <c r="ZD681" s="263"/>
      <c r="ZE681" s="263"/>
      <c r="ZF681" s="263"/>
      <c r="ZG681" s="263"/>
      <c r="ZH681" s="263"/>
      <c r="ZI681" s="263"/>
      <c r="ZJ681" s="263"/>
      <c r="ZK681" s="263"/>
      <c r="ZL681" s="263"/>
      <c r="ZM681" s="263"/>
      <c r="ZN681" s="263"/>
      <c r="ZO681" s="263"/>
      <c r="ZP681" s="263"/>
      <c r="ZQ681" s="263"/>
      <c r="ZR681" s="263"/>
      <c r="ZS681" s="263"/>
      <c r="ZT681" s="263"/>
      <c r="ZU681" s="263"/>
      <c r="ZV681" s="263"/>
      <c r="ZW681" s="263"/>
      <c r="ZX681" s="263"/>
      <c r="ZY681" s="263"/>
      <c r="ZZ681" s="263"/>
      <c r="AAA681" s="263"/>
      <c r="AAB681" s="263"/>
      <c r="AAC681" s="263"/>
      <c r="AAD681" s="263"/>
      <c r="AAE681" s="263"/>
      <c r="AAF681" s="263"/>
      <c r="AAG681" s="263"/>
      <c r="AAH681" s="263"/>
      <c r="AAI681" s="263"/>
      <c r="AAJ681" s="263"/>
      <c r="AAK681" s="263"/>
      <c r="AAL681" s="263"/>
      <c r="AAM681" s="263"/>
      <c r="AAN681" s="263"/>
      <c r="AAO681" s="263"/>
      <c r="AAP681" s="263"/>
      <c r="AAQ681" s="263"/>
      <c r="AAR681" s="263"/>
      <c r="AAS681" s="263"/>
      <c r="AAT681" s="263"/>
      <c r="AAU681" s="263"/>
      <c r="AAV681" s="263"/>
      <c r="AAW681" s="263"/>
      <c r="AAX681" s="263"/>
      <c r="AAY681" s="263"/>
      <c r="AAZ681" s="263"/>
      <c r="ABA681" s="263"/>
      <c r="ABB681" s="263"/>
      <c r="ABC681" s="263"/>
      <c r="ABD681" s="263"/>
      <c r="ABE681" s="263"/>
      <c r="ABF681" s="263"/>
      <c r="ABG681" s="263"/>
      <c r="ABH681" s="263"/>
      <c r="ABI681" s="263"/>
      <c r="ABJ681" s="263"/>
      <c r="ABK681" s="263"/>
      <c r="ABL681" s="263"/>
      <c r="ABM681" s="263"/>
      <c r="ABN681" s="263"/>
      <c r="ABO681" s="263"/>
      <c r="ABP681" s="263"/>
      <c r="ABQ681" s="263"/>
      <c r="ABR681" s="263"/>
      <c r="ABS681" s="263"/>
      <c r="ABT681" s="263"/>
      <c r="ABU681" s="263"/>
      <c r="ABV681" s="263"/>
      <c r="ABW681" s="263"/>
      <c r="ABX681" s="263"/>
      <c r="ABY681" s="263"/>
      <c r="ABZ681" s="263"/>
      <c r="ACA681" s="263"/>
      <c r="ACB681" s="263"/>
      <c r="ACC681" s="263"/>
      <c r="ACD681" s="263"/>
      <c r="ACE681" s="263"/>
      <c r="ACF681" s="263"/>
      <c r="ACG681" s="263"/>
      <c r="ACH681" s="263"/>
      <c r="ACI681" s="263"/>
      <c r="ACJ681" s="263"/>
      <c r="ACK681" s="263"/>
      <c r="ACL681" s="263"/>
      <c r="ACM681" s="263"/>
      <c r="ACN681" s="263"/>
      <c r="ACO681" s="263"/>
      <c r="ACP681" s="263"/>
      <c r="ACQ681" s="263"/>
      <c r="ACR681" s="263"/>
      <c r="ACS681" s="263"/>
      <c r="ACT681" s="263"/>
      <c r="ACU681" s="263"/>
      <c r="ACV681" s="263"/>
      <c r="ACW681" s="263"/>
      <c r="ACX681" s="263"/>
      <c r="ACY681" s="263"/>
      <c r="ACZ681" s="263"/>
      <c r="ADA681" s="263"/>
      <c r="ADB681" s="263"/>
      <c r="ADC681" s="263"/>
      <c r="ADD681" s="263"/>
      <c r="ADE681" s="263"/>
      <c r="ADF681" s="263"/>
      <c r="ADG681" s="263"/>
      <c r="ADH681" s="263"/>
      <c r="ADI681" s="263"/>
      <c r="ADJ681" s="263"/>
      <c r="ADK681" s="263"/>
      <c r="ADL681" s="263"/>
      <c r="ADM681" s="263"/>
      <c r="ADN681" s="263"/>
      <c r="ADO681" s="263"/>
      <c r="ADP681" s="263"/>
      <c r="ADQ681" s="263"/>
      <c r="ADR681" s="263"/>
      <c r="ADS681" s="263"/>
      <c r="ADT681" s="263"/>
      <c r="ADU681" s="263"/>
      <c r="ADV681" s="263"/>
      <c r="ADW681" s="263"/>
      <c r="ADX681" s="263"/>
      <c r="ADY681" s="263"/>
      <c r="ADZ681" s="263"/>
      <c r="AEA681" s="263"/>
      <c r="AEB681" s="263"/>
      <c r="AEC681" s="263"/>
      <c r="AED681" s="263"/>
      <c r="AEE681" s="263"/>
      <c r="AEF681" s="263"/>
      <c r="AEG681" s="263"/>
      <c r="AEH681" s="263"/>
      <c r="AEI681" s="263"/>
      <c r="AEJ681" s="263"/>
      <c r="AEK681" s="263"/>
      <c r="AEL681" s="263"/>
      <c r="AEM681" s="263"/>
      <c r="AEN681" s="263"/>
      <c r="AEO681" s="263"/>
      <c r="AEP681" s="263"/>
      <c r="AEQ681" s="263"/>
      <c r="AER681" s="263"/>
      <c r="AES681" s="263"/>
      <c r="AET681" s="263"/>
      <c r="AEU681" s="263"/>
      <c r="AEV681" s="263"/>
      <c r="AEW681" s="263"/>
      <c r="AEX681" s="263"/>
      <c r="AEY681" s="263"/>
      <c r="AEZ681" s="263"/>
      <c r="AFA681" s="263"/>
      <c r="AFB681" s="263"/>
      <c r="AFC681" s="263"/>
      <c r="AFD681" s="263"/>
      <c r="AFE681" s="263"/>
      <c r="AFF681" s="263"/>
      <c r="AFG681" s="263"/>
      <c r="AFH681" s="263"/>
      <c r="AFI681" s="263"/>
      <c r="AFJ681" s="263"/>
      <c r="AFK681" s="263"/>
      <c r="AFL681" s="263"/>
      <c r="AFM681" s="263"/>
      <c r="AFN681" s="263"/>
      <c r="AFO681" s="263"/>
      <c r="AFP681" s="263"/>
      <c r="AFQ681" s="263"/>
      <c r="AFR681" s="263"/>
      <c r="AFS681" s="263"/>
      <c r="AFT681" s="263"/>
      <c r="AFU681" s="263"/>
      <c r="AFV681" s="263"/>
      <c r="AFW681" s="263"/>
      <c r="AFX681" s="263"/>
      <c r="AFY681" s="263"/>
      <c r="AFZ681" s="263"/>
      <c r="AGA681" s="263"/>
      <c r="AGB681" s="263"/>
      <c r="AGC681" s="263"/>
      <c r="AGD681" s="263"/>
      <c r="AGE681" s="263"/>
      <c r="AGF681" s="263"/>
      <c r="AGG681" s="263"/>
      <c r="AGH681" s="263"/>
      <c r="AGI681" s="263"/>
      <c r="AGJ681" s="263"/>
      <c r="AGK681" s="263"/>
      <c r="AGL681" s="263"/>
      <c r="AGM681" s="263"/>
      <c r="AGN681" s="263"/>
      <c r="AGO681" s="263"/>
      <c r="AGP681" s="263"/>
      <c r="AGQ681" s="263"/>
      <c r="AGR681" s="263"/>
      <c r="AGS681" s="263"/>
      <c r="AGT681" s="263"/>
      <c r="AGU681" s="263"/>
      <c r="AGV681" s="263"/>
      <c r="AGW681" s="263"/>
      <c r="AGX681" s="263"/>
      <c r="AGY681" s="263"/>
      <c r="AGZ681" s="263"/>
      <c r="AHA681" s="263"/>
      <c r="AHB681" s="263"/>
      <c r="AHC681" s="263"/>
      <c r="AHD681" s="263"/>
      <c r="AHE681" s="263"/>
      <c r="AHF681" s="263"/>
      <c r="AHG681" s="263"/>
      <c r="AHH681" s="263"/>
      <c r="AHI681" s="263"/>
      <c r="AHJ681" s="263"/>
      <c r="AHK681" s="263"/>
      <c r="AHL681" s="263"/>
      <c r="AHM681" s="263"/>
      <c r="AHN681" s="263"/>
      <c r="AHO681" s="263"/>
      <c r="AHP681" s="263"/>
      <c r="AHQ681" s="263"/>
      <c r="AHR681" s="263"/>
      <c r="AHS681" s="263"/>
      <c r="AHT681" s="263"/>
      <c r="AHU681" s="263"/>
      <c r="AHV681" s="263"/>
      <c r="AHW681" s="263"/>
      <c r="AHX681" s="263"/>
      <c r="AHY681" s="263"/>
      <c r="AHZ681" s="263"/>
      <c r="AIA681" s="263"/>
      <c r="AIB681" s="263"/>
      <c r="AIC681" s="263"/>
      <c r="AID681" s="263"/>
      <c r="AIE681" s="263"/>
      <c r="AIF681" s="263"/>
      <c r="AIG681" s="263"/>
      <c r="AIH681" s="263"/>
      <c r="AII681" s="263"/>
      <c r="AIJ681" s="263"/>
      <c r="AIK681" s="263"/>
      <c r="AIL681" s="263"/>
      <c r="AIM681" s="263"/>
      <c r="AIN681" s="263"/>
      <c r="AIO681" s="263"/>
      <c r="AIP681" s="263"/>
      <c r="AIQ681" s="263"/>
      <c r="AIR681" s="263"/>
      <c r="AIS681" s="263"/>
      <c r="AIT681" s="263"/>
      <c r="AIU681" s="263"/>
      <c r="AIV681" s="263"/>
      <c r="AIW681" s="263"/>
      <c r="AIX681" s="263"/>
      <c r="AIY681" s="263"/>
      <c r="AIZ681" s="263"/>
      <c r="AJA681" s="263"/>
      <c r="AJB681" s="263"/>
      <c r="AJC681" s="263"/>
      <c r="AJD681" s="263"/>
      <c r="AJE681" s="263"/>
      <c r="AJF681" s="263"/>
      <c r="AJG681" s="263"/>
      <c r="AJH681" s="263"/>
      <c r="AJI681" s="263"/>
      <c r="AJJ681" s="263"/>
      <c r="AJK681" s="263"/>
      <c r="AJL681" s="263"/>
      <c r="AJM681" s="263"/>
      <c r="AJN681" s="263"/>
      <c r="AJO681" s="263"/>
      <c r="AJP681" s="263"/>
      <c r="AJQ681" s="263"/>
      <c r="AJR681" s="263"/>
      <c r="AJS681" s="263"/>
      <c r="AJT681" s="263"/>
      <c r="AJU681" s="263"/>
      <c r="AJV681" s="263"/>
      <c r="AJW681" s="263"/>
      <c r="AJX681" s="263"/>
      <c r="AJY681" s="263"/>
      <c r="AJZ681" s="263"/>
      <c r="AKA681" s="263"/>
      <c r="AKB681" s="263"/>
      <c r="AKC681" s="263"/>
      <c r="AKD681" s="263"/>
      <c r="AKE681" s="263"/>
      <c r="AKF681" s="263"/>
      <c r="AKG681" s="263"/>
      <c r="AKH681" s="263"/>
      <c r="AKI681" s="263"/>
      <c r="AKJ681" s="263"/>
      <c r="AKK681" s="263"/>
      <c r="AKL681" s="263"/>
      <c r="AKM681" s="263"/>
      <c r="AKN681" s="263"/>
      <c r="AKO681" s="263"/>
      <c r="AKP681" s="263"/>
      <c r="AKQ681" s="263"/>
      <c r="AKR681" s="263"/>
      <c r="AKS681" s="263"/>
      <c r="AKT681" s="263"/>
      <c r="AKU681" s="263"/>
      <c r="AKV681" s="263"/>
      <c r="AKW681" s="263"/>
      <c r="AKX681" s="263"/>
      <c r="AKY681" s="263"/>
      <c r="AKZ681" s="263"/>
      <c r="ALA681" s="263"/>
      <c r="ALB681" s="263"/>
      <c r="ALC681" s="263"/>
      <c r="ALD681" s="263"/>
      <c r="ALE681" s="263"/>
      <c r="ALF681" s="263"/>
      <c r="ALG681" s="263"/>
      <c r="ALH681" s="263"/>
      <c r="ALI681" s="263"/>
      <c r="ALJ681" s="263"/>
      <c r="ALK681" s="263"/>
      <c r="ALL681" s="263"/>
      <c r="ALM681" s="263"/>
      <c r="ALN681" s="263"/>
      <c r="ALO681" s="263"/>
      <c r="ALP681" s="263"/>
      <c r="ALQ681" s="263"/>
      <c r="ALR681" s="263"/>
      <c r="ALS681" s="263"/>
      <c r="ALT681" s="263"/>
      <c r="ALU681" s="263"/>
      <c r="ALV681" s="263"/>
      <c r="ALW681" s="263"/>
      <c r="ALX681" s="263"/>
      <c r="ALY681" s="263"/>
      <c r="ALZ681" s="263"/>
      <c r="AMA681" s="263"/>
      <c r="AMB681" s="263"/>
      <c r="AMC681" s="263"/>
      <c r="AMD681" s="263"/>
      <c r="AME681" s="263"/>
      <c r="AMF681" s="263"/>
      <c r="AMG681" s="263"/>
      <c r="AMH681" s="263"/>
      <c r="AMI681" s="263"/>
      <c r="AMJ681" s="263"/>
      <c r="AMK681" s="263"/>
      <c r="AML681" s="263"/>
      <c r="AMM681" s="263"/>
      <c r="AMN681" s="263"/>
      <c r="AMO681" s="263"/>
      <c r="AMP681" s="263"/>
      <c r="AMQ681" s="263"/>
      <c r="AMR681" s="263"/>
      <c r="AMS681" s="263"/>
      <c r="AMT681" s="263"/>
      <c r="AMU681" s="263"/>
      <c r="AMV681" s="263"/>
      <c r="AMW681" s="263"/>
      <c r="AMX681" s="263"/>
      <c r="AMY681" s="263"/>
      <c r="AMZ681" s="263"/>
      <c r="ANA681" s="263"/>
      <c r="ANB681" s="263"/>
      <c r="ANC681" s="263"/>
      <c r="AND681" s="263"/>
      <c r="ANE681" s="263"/>
      <c r="ANF681" s="263"/>
      <c r="ANG681" s="263"/>
      <c r="ANH681" s="263"/>
      <c r="ANI681" s="263"/>
      <c r="ANJ681" s="263"/>
      <c r="ANK681" s="263"/>
      <c r="ANL681" s="263"/>
      <c r="ANM681" s="263"/>
      <c r="ANN681" s="263"/>
      <c r="ANO681" s="263"/>
      <c r="ANP681" s="263"/>
      <c r="ANQ681" s="263"/>
      <c r="ANR681" s="263"/>
      <c r="ANS681" s="263"/>
      <c r="ANT681" s="263"/>
      <c r="ANU681" s="263"/>
      <c r="ANV681" s="263"/>
      <c r="ANW681" s="263"/>
      <c r="ANX681" s="263"/>
      <c r="ANY681" s="263"/>
      <c r="ANZ681" s="263"/>
      <c r="AOA681" s="263"/>
      <c r="AOB681" s="263"/>
      <c r="AOC681" s="263"/>
      <c r="AOD681" s="263"/>
      <c r="AOE681" s="263"/>
      <c r="AOF681" s="263"/>
      <c r="AOG681" s="263"/>
      <c r="AOH681" s="263"/>
      <c r="AOI681" s="263"/>
      <c r="AOJ681" s="263"/>
      <c r="AOK681" s="263"/>
      <c r="AOL681" s="263"/>
      <c r="AOM681" s="263"/>
      <c r="AON681" s="263"/>
      <c r="AOO681" s="263"/>
      <c r="AOP681" s="263"/>
      <c r="AOQ681" s="263"/>
      <c r="AOR681" s="263"/>
      <c r="AOS681" s="263"/>
      <c r="AOT681" s="263"/>
      <c r="AOU681" s="263"/>
    </row>
    <row r="682" spans="1:1087" s="264" customFormat="1">
      <c r="A682" s="332"/>
      <c r="B682" s="328"/>
      <c r="C682" s="292"/>
      <c r="D682" s="292"/>
      <c r="E682" s="292"/>
      <c r="F682" s="333"/>
      <c r="G682" s="334"/>
      <c r="H682" s="334"/>
      <c r="I682" s="335"/>
      <c r="J682" s="292"/>
      <c r="K682" s="336"/>
      <c r="L682" s="292"/>
      <c r="N682" s="263"/>
      <c r="O682" s="263"/>
      <c r="P682" s="263"/>
      <c r="Q682" s="263"/>
      <c r="R682" s="263"/>
      <c r="S682" s="263"/>
      <c r="T682" s="263"/>
      <c r="U682" s="263"/>
      <c r="V682" s="263"/>
      <c r="W682" s="263"/>
      <c r="X682" s="263"/>
      <c r="Y682" s="263"/>
      <c r="Z682" s="263"/>
      <c r="AA682" s="263"/>
      <c r="AB682" s="263"/>
      <c r="AC682" s="263"/>
      <c r="AD682" s="263"/>
      <c r="AE682" s="263"/>
      <c r="AF682" s="263"/>
      <c r="AG682" s="263"/>
      <c r="AH682" s="263"/>
      <c r="AI682" s="263"/>
      <c r="AJ682" s="263"/>
      <c r="AK682" s="263"/>
      <c r="AL682" s="263"/>
      <c r="AM682" s="263"/>
      <c r="AN682" s="263"/>
      <c r="AO682" s="263"/>
      <c r="AP682" s="263"/>
      <c r="AQ682" s="263"/>
      <c r="AR682" s="263"/>
      <c r="AS682" s="263"/>
      <c r="AT682" s="263"/>
      <c r="AU682" s="263"/>
      <c r="AV682" s="263"/>
      <c r="AW682" s="263"/>
      <c r="AX682" s="263"/>
      <c r="AY682" s="263"/>
      <c r="AZ682" s="263"/>
      <c r="BA682" s="263"/>
      <c r="BB682" s="263"/>
      <c r="BC682" s="263"/>
      <c r="BD682" s="263"/>
      <c r="BE682" s="263"/>
      <c r="BF682" s="263"/>
      <c r="BG682" s="263"/>
      <c r="BH682" s="263"/>
      <c r="BI682" s="263"/>
      <c r="BJ682" s="263"/>
      <c r="BK682" s="263"/>
      <c r="BL682" s="263"/>
      <c r="BM682" s="263"/>
      <c r="BN682" s="263"/>
      <c r="BO682" s="263"/>
      <c r="BP682" s="263"/>
      <c r="BQ682" s="263"/>
      <c r="BR682" s="263"/>
      <c r="BS682" s="263"/>
      <c r="BT682" s="263"/>
      <c r="BU682" s="263"/>
      <c r="BV682" s="263"/>
      <c r="BW682" s="263"/>
      <c r="BX682" s="263"/>
      <c r="BY682" s="263"/>
      <c r="BZ682" s="263"/>
      <c r="CA682" s="263"/>
      <c r="CB682" s="263"/>
      <c r="CC682" s="263"/>
      <c r="CD682" s="263"/>
      <c r="CE682" s="263"/>
      <c r="CF682" s="263"/>
      <c r="CG682" s="263"/>
      <c r="CH682" s="263"/>
      <c r="CI682" s="263"/>
      <c r="CJ682" s="263"/>
      <c r="CK682" s="263"/>
      <c r="CL682" s="263"/>
      <c r="CM682" s="263"/>
      <c r="CN682" s="263"/>
      <c r="CO682" s="263"/>
      <c r="CP682" s="263"/>
      <c r="CQ682" s="263"/>
      <c r="CR682" s="263"/>
      <c r="CS682" s="263"/>
      <c r="CT682" s="263"/>
      <c r="CU682" s="263"/>
      <c r="CV682" s="263"/>
      <c r="CW682" s="263"/>
      <c r="CX682" s="263"/>
      <c r="CY682" s="263"/>
      <c r="CZ682" s="263"/>
      <c r="DA682" s="263"/>
      <c r="DB682" s="263"/>
      <c r="DC682" s="263"/>
      <c r="DD682" s="263"/>
      <c r="DE682" s="263"/>
      <c r="DF682" s="263"/>
      <c r="DG682" s="263"/>
      <c r="DH682" s="263"/>
      <c r="DI682" s="263"/>
      <c r="DJ682" s="263"/>
      <c r="DK682" s="263"/>
      <c r="DL682" s="263"/>
      <c r="DM682" s="263"/>
      <c r="DN682" s="263"/>
      <c r="DO682" s="263"/>
      <c r="DP682" s="263"/>
      <c r="DQ682" s="263"/>
      <c r="DR682" s="263"/>
      <c r="DS682" s="263"/>
      <c r="DT682" s="263"/>
      <c r="DU682" s="263"/>
      <c r="DV682" s="263"/>
      <c r="DW682" s="263"/>
      <c r="DX682" s="263"/>
      <c r="DY682" s="263"/>
      <c r="DZ682" s="263"/>
      <c r="EA682" s="263"/>
      <c r="EB682" s="263"/>
      <c r="EC682" s="263"/>
      <c r="ED682" s="263"/>
      <c r="EE682" s="263"/>
      <c r="EF682" s="263"/>
      <c r="EG682" s="263"/>
      <c r="EH682" s="263"/>
      <c r="EI682" s="263"/>
      <c r="EJ682" s="263"/>
      <c r="EK682" s="263"/>
      <c r="EL682" s="263"/>
      <c r="EM682" s="263"/>
      <c r="EN682" s="263"/>
      <c r="EO682" s="263"/>
      <c r="EP682" s="263"/>
      <c r="EQ682" s="263"/>
      <c r="ER682" s="263"/>
      <c r="ES682" s="263"/>
      <c r="ET682" s="263"/>
      <c r="EU682" s="263"/>
      <c r="EV682" s="263"/>
      <c r="EW682" s="263"/>
      <c r="EX682" s="263"/>
      <c r="EY682" s="263"/>
      <c r="EZ682" s="263"/>
      <c r="FA682" s="263"/>
      <c r="FB682" s="263"/>
      <c r="FC682" s="263"/>
      <c r="FD682" s="263"/>
      <c r="FE682" s="263"/>
      <c r="FF682" s="263"/>
      <c r="FG682" s="263"/>
      <c r="FH682" s="263"/>
      <c r="FI682" s="263"/>
      <c r="FJ682" s="263"/>
      <c r="FK682" s="263"/>
      <c r="FL682" s="263"/>
      <c r="FM682" s="263"/>
      <c r="FN682" s="263"/>
      <c r="FO682" s="263"/>
      <c r="FP682" s="263"/>
      <c r="FQ682" s="263"/>
      <c r="FR682" s="263"/>
      <c r="FS682" s="263"/>
      <c r="FT682" s="263"/>
      <c r="FU682" s="263"/>
      <c r="FV682" s="263"/>
      <c r="FW682" s="263"/>
      <c r="FX682" s="263"/>
      <c r="FY682" s="263"/>
      <c r="FZ682" s="263"/>
      <c r="GA682" s="263"/>
      <c r="GB682" s="263"/>
      <c r="GC682" s="263"/>
      <c r="GD682" s="263"/>
      <c r="GE682" s="263"/>
      <c r="GF682" s="263"/>
      <c r="GG682" s="263"/>
      <c r="GH682" s="263"/>
      <c r="GI682" s="263"/>
      <c r="GJ682" s="263"/>
      <c r="GK682" s="263"/>
      <c r="GL682" s="263"/>
      <c r="GM682" s="263"/>
      <c r="GN682" s="263"/>
      <c r="GO682" s="263"/>
      <c r="GP682" s="263"/>
      <c r="GQ682" s="263"/>
      <c r="GR682" s="263"/>
      <c r="GS682" s="263"/>
      <c r="GT682" s="263"/>
      <c r="GU682" s="263"/>
      <c r="GV682" s="263"/>
      <c r="GW682" s="263"/>
      <c r="GX682" s="263"/>
      <c r="GY682" s="263"/>
      <c r="GZ682" s="263"/>
      <c r="HA682" s="263"/>
      <c r="HB682" s="263"/>
      <c r="HC682" s="263"/>
      <c r="HD682" s="263"/>
      <c r="HE682" s="263"/>
      <c r="HF682" s="263"/>
      <c r="HG682" s="263"/>
      <c r="HH682" s="263"/>
      <c r="HI682" s="263"/>
      <c r="HJ682" s="263"/>
      <c r="HK682" s="263"/>
      <c r="HL682" s="263"/>
      <c r="HM682" s="263"/>
      <c r="HN682" s="263"/>
      <c r="HO682" s="263"/>
      <c r="HP682" s="263"/>
      <c r="HQ682" s="263"/>
      <c r="HR682" s="263"/>
      <c r="HS682" s="263"/>
      <c r="HT682" s="263"/>
      <c r="HU682" s="263"/>
      <c r="HV682" s="263"/>
      <c r="HW682" s="263"/>
      <c r="HX682" s="263"/>
      <c r="HY682" s="263"/>
      <c r="HZ682" s="263"/>
      <c r="IA682" s="263"/>
      <c r="IB682" s="263"/>
      <c r="IC682" s="263"/>
      <c r="ID682" s="263"/>
      <c r="IE682" s="263"/>
      <c r="IF682" s="263"/>
      <c r="IG682" s="263"/>
      <c r="IH682" s="263"/>
      <c r="II682" s="263"/>
      <c r="IJ682" s="263"/>
      <c r="IK682" s="263"/>
      <c r="IL682" s="263"/>
      <c r="IM682" s="263"/>
      <c r="IN682" s="263"/>
      <c r="IO682" s="263"/>
      <c r="IP682" s="263"/>
      <c r="IQ682" s="263"/>
      <c r="IR682" s="263"/>
      <c r="IS682" s="263"/>
      <c r="IT682" s="263"/>
      <c r="IU682" s="263"/>
      <c r="IV682" s="263"/>
      <c r="IW682" s="263"/>
      <c r="IX682" s="263"/>
      <c r="IY682" s="263"/>
      <c r="IZ682" s="263"/>
      <c r="JA682" s="263"/>
      <c r="JB682" s="263"/>
      <c r="JC682" s="263"/>
      <c r="JD682" s="263"/>
      <c r="JE682" s="263"/>
      <c r="JF682" s="263"/>
      <c r="JG682" s="263"/>
      <c r="JH682" s="263"/>
      <c r="JI682" s="263"/>
      <c r="JJ682" s="263"/>
      <c r="JK682" s="263"/>
      <c r="JL682" s="263"/>
      <c r="JM682" s="263"/>
      <c r="JN682" s="263"/>
      <c r="JO682" s="263"/>
      <c r="JP682" s="263"/>
      <c r="JQ682" s="263"/>
      <c r="JR682" s="263"/>
      <c r="JS682" s="263"/>
      <c r="JT682" s="263"/>
      <c r="JU682" s="263"/>
      <c r="JV682" s="263"/>
      <c r="JW682" s="263"/>
      <c r="JX682" s="263"/>
      <c r="JY682" s="263"/>
      <c r="JZ682" s="263"/>
      <c r="KA682" s="263"/>
      <c r="KB682" s="263"/>
      <c r="KC682" s="263"/>
      <c r="KD682" s="263"/>
      <c r="KE682" s="263"/>
      <c r="KF682" s="263"/>
      <c r="KG682" s="263"/>
      <c r="KH682" s="263"/>
      <c r="KI682" s="263"/>
      <c r="KJ682" s="263"/>
      <c r="KK682" s="263"/>
      <c r="KL682" s="263"/>
      <c r="KM682" s="263"/>
      <c r="KN682" s="263"/>
      <c r="KO682" s="263"/>
      <c r="KP682" s="263"/>
      <c r="KQ682" s="263"/>
      <c r="KR682" s="263"/>
      <c r="KS682" s="263"/>
      <c r="KT682" s="263"/>
      <c r="KU682" s="263"/>
      <c r="KV682" s="263"/>
      <c r="KW682" s="263"/>
      <c r="KX682" s="263"/>
      <c r="KY682" s="263"/>
      <c r="KZ682" s="263"/>
      <c r="LA682" s="263"/>
      <c r="LB682" s="263"/>
      <c r="LC682" s="263"/>
      <c r="LD682" s="263"/>
      <c r="LE682" s="263"/>
      <c r="LF682" s="263"/>
      <c r="LG682" s="263"/>
      <c r="LH682" s="263"/>
      <c r="LI682" s="263"/>
      <c r="LJ682" s="263"/>
      <c r="LK682" s="263"/>
      <c r="LL682" s="263"/>
      <c r="LM682" s="263"/>
      <c r="LN682" s="263"/>
      <c r="LO682" s="263"/>
      <c r="LP682" s="263"/>
      <c r="LQ682" s="263"/>
      <c r="LR682" s="263"/>
      <c r="LS682" s="263"/>
      <c r="LT682" s="263"/>
      <c r="LU682" s="263"/>
      <c r="LV682" s="263"/>
      <c r="LW682" s="263"/>
      <c r="LX682" s="263"/>
      <c r="LY682" s="263"/>
      <c r="LZ682" s="263"/>
      <c r="MA682" s="263"/>
      <c r="MB682" s="263"/>
      <c r="MC682" s="263"/>
      <c r="MD682" s="263"/>
      <c r="ME682" s="263"/>
      <c r="MF682" s="263"/>
      <c r="MG682" s="263"/>
      <c r="MH682" s="263"/>
      <c r="MI682" s="263"/>
      <c r="MJ682" s="263"/>
      <c r="MK682" s="263"/>
      <c r="ML682" s="263"/>
      <c r="MM682" s="263"/>
      <c r="MN682" s="263"/>
      <c r="MO682" s="263"/>
      <c r="MP682" s="263"/>
      <c r="MQ682" s="263"/>
      <c r="MR682" s="263"/>
      <c r="MS682" s="263"/>
      <c r="MT682" s="263"/>
      <c r="MU682" s="263"/>
      <c r="MV682" s="263"/>
      <c r="MW682" s="263"/>
      <c r="MX682" s="263"/>
      <c r="MY682" s="263"/>
      <c r="MZ682" s="263"/>
      <c r="NA682" s="263"/>
      <c r="NB682" s="263"/>
      <c r="NC682" s="263"/>
      <c r="ND682" s="263"/>
      <c r="NE682" s="263"/>
      <c r="NF682" s="263"/>
      <c r="NG682" s="263"/>
      <c r="NH682" s="263"/>
      <c r="NI682" s="263"/>
      <c r="NJ682" s="263"/>
      <c r="NK682" s="263"/>
      <c r="NL682" s="263"/>
      <c r="NM682" s="263"/>
      <c r="NN682" s="263"/>
      <c r="NO682" s="263"/>
      <c r="NP682" s="263"/>
      <c r="NQ682" s="263"/>
      <c r="NR682" s="263"/>
      <c r="NS682" s="263"/>
      <c r="NT682" s="263"/>
      <c r="NU682" s="263"/>
      <c r="NV682" s="263"/>
      <c r="NW682" s="263"/>
      <c r="NX682" s="263"/>
      <c r="NY682" s="263"/>
      <c r="NZ682" s="263"/>
      <c r="OA682" s="263"/>
      <c r="OB682" s="263"/>
      <c r="OC682" s="263"/>
      <c r="OD682" s="263"/>
      <c r="OE682" s="263"/>
      <c r="OF682" s="263"/>
      <c r="OG682" s="263"/>
      <c r="OH682" s="263"/>
      <c r="OI682" s="263"/>
      <c r="OJ682" s="263"/>
      <c r="OK682" s="263"/>
      <c r="OL682" s="263"/>
      <c r="OM682" s="263"/>
      <c r="ON682" s="263"/>
      <c r="OO682" s="263"/>
      <c r="OP682" s="263"/>
      <c r="OQ682" s="263"/>
      <c r="OR682" s="263"/>
      <c r="OS682" s="263"/>
      <c r="OT682" s="263"/>
      <c r="OU682" s="263"/>
      <c r="OV682" s="263"/>
      <c r="OW682" s="263"/>
      <c r="OX682" s="263"/>
      <c r="OY682" s="263"/>
      <c r="OZ682" s="263"/>
      <c r="PA682" s="263"/>
      <c r="PB682" s="263"/>
      <c r="PC682" s="263"/>
      <c r="PD682" s="263"/>
      <c r="PE682" s="263"/>
      <c r="PF682" s="263"/>
      <c r="PG682" s="263"/>
      <c r="PH682" s="263"/>
      <c r="PI682" s="263"/>
      <c r="PJ682" s="263"/>
      <c r="PK682" s="263"/>
      <c r="PL682" s="263"/>
      <c r="PM682" s="263"/>
      <c r="PN682" s="263"/>
      <c r="PO682" s="263"/>
      <c r="PP682" s="263"/>
      <c r="PQ682" s="263"/>
      <c r="PR682" s="263"/>
      <c r="PS682" s="263"/>
      <c r="PT682" s="263"/>
      <c r="PU682" s="263"/>
      <c r="PV682" s="263"/>
      <c r="PW682" s="263"/>
      <c r="PX682" s="263"/>
      <c r="PY682" s="263"/>
      <c r="PZ682" s="263"/>
      <c r="QA682" s="263"/>
      <c r="QB682" s="263"/>
      <c r="QC682" s="263"/>
      <c r="QD682" s="263"/>
      <c r="QE682" s="263"/>
      <c r="QF682" s="263"/>
      <c r="QG682" s="263"/>
      <c r="QH682" s="263"/>
      <c r="QI682" s="263"/>
      <c r="QJ682" s="263"/>
      <c r="QK682" s="263"/>
      <c r="QL682" s="263"/>
      <c r="QM682" s="263"/>
      <c r="QN682" s="263"/>
      <c r="QO682" s="263"/>
      <c r="QP682" s="263"/>
      <c r="QQ682" s="263"/>
      <c r="QR682" s="263"/>
      <c r="QS682" s="263"/>
      <c r="QT682" s="263"/>
      <c r="QU682" s="263"/>
      <c r="QV682" s="263"/>
      <c r="QW682" s="263"/>
      <c r="QX682" s="263"/>
      <c r="QY682" s="263"/>
      <c r="QZ682" s="263"/>
      <c r="RA682" s="263"/>
      <c r="RB682" s="263"/>
      <c r="RC682" s="263"/>
      <c r="RD682" s="263"/>
      <c r="RE682" s="263"/>
      <c r="RF682" s="263"/>
      <c r="RG682" s="263"/>
      <c r="RH682" s="263"/>
      <c r="RI682" s="263"/>
      <c r="RJ682" s="263"/>
      <c r="RK682" s="263"/>
      <c r="RL682" s="263"/>
      <c r="RM682" s="263"/>
      <c r="RN682" s="263"/>
      <c r="RO682" s="263"/>
      <c r="RP682" s="263"/>
      <c r="RQ682" s="263"/>
      <c r="RR682" s="263"/>
      <c r="RS682" s="263"/>
      <c r="RT682" s="263"/>
      <c r="RU682" s="263"/>
      <c r="RV682" s="263"/>
      <c r="RW682" s="263"/>
      <c r="RX682" s="263"/>
      <c r="RY682" s="263"/>
      <c r="RZ682" s="263"/>
      <c r="SA682" s="263"/>
      <c r="SB682" s="263"/>
      <c r="SC682" s="263"/>
      <c r="SD682" s="263"/>
      <c r="SE682" s="263"/>
      <c r="SF682" s="263"/>
      <c r="SG682" s="263"/>
      <c r="SH682" s="263"/>
      <c r="SI682" s="263"/>
      <c r="SJ682" s="263"/>
      <c r="SK682" s="263"/>
      <c r="SL682" s="263"/>
      <c r="SM682" s="263"/>
      <c r="SN682" s="263"/>
      <c r="SO682" s="263"/>
      <c r="SP682" s="263"/>
      <c r="SQ682" s="263"/>
      <c r="SR682" s="263"/>
      <c r="SS682" s="263"/>
      <c r="ST682" s="263"/>
      <c r="SU682" s="263"/>
      <c r="SV682" s="263"/>
      <c r="SW682" s="263"/>
      <c r="SX682" s="263"/>
      <c r="SY682" s="263"/>
      <c r="SZ682" s="263"/>
      <c r="TA682" s="263"/>
      <c r="TB682" s="263"/>
      <c r="TC682" s="263"/>
      <c r="TD682" s="263"/>
      <c r="TE682" s="263"/>
      <c r="TF682" s="263"/>
      <c r="TG682" s="263"/>
      <c r="TH682" s="263"/>
      <c r="TI682" s="263"/>
      <c r="TJ682" s="263"/>
      <c r="TK682" s="263"/>
      <c r="TL682" s="263"/>
      <c r="TM682" s="263"/>
      <c r="TN682" s="263"/>
      <c r="TO682" s="263"/>
      <c r="TP682" s="263"/>
      <c r="TQ682" s="263"/>
      <c r="TR682" s="263"/>
      <c r="TS682" s="263"/>
      <c r="TT682" s="263"/>
      <c r="TU682" s="263"/>
      <c r="TV682" s="263"/>
      <c r="TW682" s="263"/>
      <c r="TX682" s="263"/>
      <c r="TY682" s="263"/>
      <c r="TZ682" s="263"/>
      <c r="UA682" s="263"/>
      <c r="UB682" s="263"/>
      <c r="UC682" s="263"/>
      <c r="UD682" s="263"/>
      <c r="UE682" s="263"/>
      <c r="UF682" s="263"/>
      <c r="UG682" s="263"/>
      <c r="UH682" s="263"/>
      <c r="UI682" s="263"/>
      <c r="UJ682" s="263"/>
      <c r="UK682" s="263"/>
      <c r="UL682" s="263"/>
      <c r="UM682" s="263"/>
      <c r="UN682" s="263"/>
      <c r="UO682" s="263"/>
      <c r="UP682" s="263"/>
      <c r="UQ682" s="263"/>
      <c r="UR682" s="263"/>
      <c r="US682" s="263"/>
      <c r="UT682" s="263"/>
      <c r="UU682" s="263"/>
      <c r="UV682" s="263"/>
      <c r="UW682" s="263"/>
      <c r="UX682" s="263"/>
      <c r="UY682" s="263"/>
      <c r="UZ682" s="263"/>
      <c r="VA682" s="263"/>
      <c r="VB682" s="263"/>
      <c r="VC682" s="263"/>
      <c r="VD682" s="263"/>
      <c r="VE682" s="263"/>
      <c r="VF682" s="263"/>
      <c r="VG682" s="263"/>
      <c r="VH682" s="263"/>
      <c r="VI682" s="263"/>
      <c r="VJ682" s="263"/>
      <c r="VK682" s="263"/>
      <c r="VL682" s="263"/>
      <c r="VM682" s="263"/>
      <c r="VN682" s="263"/>
      <c r="VO682" s="263"/>
      <c r="VP682" s="263"/>
      <c r="VQ682" s="263"/>
      <c r="VR682" s="263"/>
      <c r="VS682" s="263"/>
      <c r="VT682" s="263"/>
      <c r="VU682" s="263"/>
      <c r="VV682" s="263"/>
      <c r="VW682" s="263"/>
      <c r="VX682" s="263"/>
      <c r="VY682" s="263"/>
      <c r="VZ682" s="263"/>
      <c r="WA682" s="263"/>
      <c r="WB682" s="263"/>
      <c r="WC682" s="263"/>
      <c r="WD682" s="263"/>
      <c r="WE682" s="263"/>
      <c r="WF682" s="263"/>
      <c r="WG682" s="263"/>
      <c r="WH682" s="263"/>
      <c r="WI682" s="263"/>
      <c r="WJ682" s="263"/>
      <c r="WK682" s="263"/>
      <c r="WL682" s="263"/>
      <c r="WM682" s="263"/>
      <c r="WN682" s="263"/>
      <c r="WO682" s="263"/>
      <c r="WP682" s="263"/>
      <c r="WQ682" s="263"/>
      <c r="WR682" s="263"/>
      <c r="WS682" s="263"/>
      <c r="WT682" s="263"/>
      <c r="WU682" s="263"/>
      <c r="WV682" s="263"/>
      <c r="WW682" s="263"/>
      <c r="WX682" s="263"/>
      <c r="WY682" s="263"/>
      <c r="WZ682" s="263"/>
      <c r="XA682" s="263"/>
      <c r="XB682" s="263"/>
      <c r="XC682" s="263"/>
      <c r="XD682" s="263"/>
      <c r="XE682" s="263"/>
      <c r="XF682" s="263"/>
      <c r="XG682" s="263"/>
      <c r="XH682" s="263"/>
      <c r="XI682" s="263"/>
      <c r="XJ682" s="263"/>
      <c r="XK682" s="263"/>
      <c r="XL682" s="263"/>
      <c r="XM682" s="263"/>
      <c r="XN682" s="263"/>
      <c r="XO682" s="263"/>
      <c r="XP682" s="263"/>
      <c r="XQ682" s="263"/>
      <c r="XR682" s="263"/>
      <c r="XS682" s="263"/>
      <c r="XT682" s="263"/>
      <c r="XU682" s="263"/>
      <c r="XV682" s="263"/>
      <c r="XW682" s="263"/>
      <c r="XX682" s="263"/>
      <c r="XY682" s="263"/>
      <c r="XZ682" s="263"/>
      <c r="YA682" s="263"/>
      <c r="YB682" s="263"/>
      <c r="YC682" s="263"/>
      <c r="YD682" s="263"/>
      <c r="YE682" s="263"/>
      <c r="YF682" s="263"/>
      <c r="YG682" s="263"/>
      <c r="YH682" s="263"/>
      <c r="YI682" s="263"/>
      <c r="YJ682" s="263"/>
      <c r="YK682" s="263"/>
      <c r="YL682" s="263"/>
      <c r="YM682" s="263"/>
      <c r="YN682" s="263"/>
      <c r="YO682" s="263"/>
      <c r="YP682" s="263"/>
      <c r="YQ682" s="263"/>
      <c r="YR682" s="263"/>
      <c r="YS682" s="263"/>
      <c r="YT682" s="263"/>
      <c r="YU682" s="263"/>
      <c r="YV682" s="263"/>
      <c r="YW682" s="263"/>
      <c r="YX682" s="263"/>
      <c r="YY682" s="263"/>
      <c r="YZ682" s="263"/>
      <c r="ZA682" s="263"/>
      <c r="ZB682" s="263"/>
      <c r="ZC682" s="263"/>
      <c r="ZD682" s="263"/>
      <c r="ZE682" s="263"/>
      <c r="ZF682" s="263"/>
      <c r="ZG682" s="263"/>
      <c r="ZH682" s="263"/>
      <c r="ZI682" s="263"/>
      <c r="ZJ682" s="263"/>
      <c r="ZK682" s="263"/>
      <c r="ZL682" s="263"/>
      <c r="ZM682" s="263"/>
      <c r="ZN682" s="263"/>
      <c r="ZO682" s="263"/>
      <c r="ZP682" s="263"/>
      <c r="ZQ682" s="263"/>
      <c r="ZR682" s="263"/>
      <c r="ZS682" s="263"/>
      <c r="ZT682" s="263"/>
      <c r="ZU682" s="263"/>
      <c r="ZV682" s="263"/>
      <c r="ZW682" s="263"/>
      <c r="ZX682" s="263"/>
      <c r="ZY682" s="263"/>
      <c r="ZZ682" s="263"/>
      <c r="AAA682" s="263"/>
      <c r="AAB682" s="263"/>
      <c r="AAC682" s="263"/>
      <c r="AAD682" s="263"/>
      <c r="AAE682" s="263"/>
      <c r="AAF682" s="263"/>
      <c r="AAG682" s="263"/>
      <c r="AAH682" s="263"/>
      <c r="AAI682" s="263"/>
      <c r="AAJ682" s="263"/>
      <c r="AAK682" s="263"/>
      <c r="AAL682" s="263"/>
      <c r="AAM682" s="263"/>
      <c r="AAN682" s="263"/>
      <c r="AAO682" s="263"/>
      <c r="AAP682" s="263"/>
      <c r="AAQ682" s="263"/>
      <c r="AAR682" s="263"/>
      <c r="AAS682" s="263"/>
      <c r="AAT682" s="263"/>
      <c r="AAU682" s="263"/>
      <c r="AAV682" s="263"/>
      <c r="AAW682" s="263"/>
      <c r="AAX682" s="263"/>
      <c r="AAY682" s="263"/>
      <c r="AAZ682" s="263"/>
      <c r="ABA682" s="263"/>
      <c r="ABB682" s="263"/>
      <c r="ABC682" s="263"/>
      <c r="ABD682" s="263"/>
      <c r="ABE682" s="263"/>
      <c r="ABF682" s="263"/>
      <c r="ABG682" s="263"/>
      <c r="ABH682" s="263"/>
      <c r="ABI682" s="263"/>
      <c r="ABJ682" s="263"/>
      <c r="ABK682" s="263"/>
      <c r="ABL682" s="263"/>
      <c r="ABM682" s="263"/>
      <c r="ABN682" s="263"/>
      <c r="ABO682" s="263"/>
      <c r="ABP682" s="263"/>
      <c r="ABQ682" s="263"/>
      <c r="ABR682" s="263"/>
      <c r="ABS682" s="263"/>
      <c r="ABT682" s="263"/>
      <c r="ABU682" s="263"/>
      <c r="ABV682" s="263"/>
      <c r="ABW682" s="263"/>
      <c r="ABX682" s="263"/>
      <c r="ABY682" s="263"/>
      <c r="ABZ682" s="263"/>
      <c r="ACA682" s="263"/>
      <c r="ACB682" s="263"/>
      <c r="ACC682" s="263"/>
      <c r="ACD682" s="263"/>
      <c r="ACE682" s="263"/>
      <c r="ACF682" s="263"/>
      <c r="ACG682" s="263"/>
      <c r="ACH682" s="263"/>
      <c r="ACI682" s="263"/>
      <c r="ACJ682" s="263"/>
      <c r="ACK682" s="263"/>
      <c r="ACL682" s="263"/>
      <c r="ACM682" s="263"/>
      <c r="ACN682" s="263"/>
      <c r="ACO682" s="263"/>
      <c r="ACP682" s="263"/>
      <c r="ACQ682" s="263"/>
      <c r="ACR682" s="263"/>
      <c r="ACS682" s="263"/>
      <c r="ACT682" s="263"/>
      <c r="ACU682" s="263"/>
      <c r="ACV682" s="263"/>
      <c r="ACW682" s="263"/>
      <c r="ACX682" s="263"/>
      <c r="ACY682" s="263"/>
      <c r="ACZ682" s="263"/>
      <c r="ADA682" s="263"/>
      <c r="ADB682" s="263"/>
      <c r="ADC682" s="263"/>
      <c r="ADD682" s="263"/>
      <c r="ADE682" s="263"/>
      <c r="ADF682" s="263"/>
      <c r="ADG682" s="263"/>
      <c r="ADH682" s="263"/>
      <c r="ADI682" s="263"/>
      <c r="ADJ682" s="263"/>
      <c r="ADK682" s="263"/>
      <c r="ADL682" s="263"/>
      <c r="ADM682" s="263"/>
      <c r="ADN682" s="263"/>
      <c r="ADO682" s="263"/>
      <c r="ADP682" s="263"/>
      <c r="ADQ682" s="263"/>
      <c r="ADR682" s="263"/>
      <c r="ADS682" s="263"/>
      <c r="ADT682" s="263"/>
      <c r="ADU682" s="263"/>
      <c r="ADV682" s="263"/>
      <c r="ADW682" s="263"/>
      <c r="ADX682" s="263"/>
      <c r="ADY682" s="263"/>
      <c r="ADZ682" s="263"/>
      <c r="AEA682" s="263"/>
      <c r="AEB682" s="263"/>
      <c r="AEC682" s="263"/>
      <c r="AED682" s="263"/>
      <c r="AEE682" s="263"/>
      <c r="AEF682" s="263"/>
      <c r="AEG682" s="263"/>
      <c r="AEH682" s="263"/>
      <c r="AEI682" s="263"/>
      <c r="AEJ682" s="263"/>
      <c r="AEK682" s="263"/>
      <c r="AEL682" s="263"/>
      <c r="AEM682" s="263"/>
      <c r="AEN682" s="263"/>
      <c r="AEO682" s="263"/>
      <c r="AEP682" s="263"/>
      <c r="AEQ682" s="263"/>
      <c r="AER682" s="263"/>
      <c r="AES682" s="263"/>
      <c r="AET682" s="263"/>
      <c r="AEU682" s="263"/>
      <c r="AEV682" s="263"/>
      <c r="AEW682" s="263"/>
      <c r="AEX682" s="263"/>
      <c r="AEY682" s="263"/>
      <c r="AEZ682" s="263"/>
      <c r="AFA682" s="263"/>
      <c r="AFB682" s="263"/>
      <c r="AFC682" s="263"/>
      <c r="AFD682" s="263"/>
      <c r="AFE682" s="263"/>
      <c r="AFF682" s="263"/>
      <c r="AFG682" s="263"/>
      <c r="AFH682" s="263"/>
      <c r="AFI682" s="263"/>
      <c r="AFJ682" s="263"/>
      <c r="AFK682" s="263"/>
      <c r="AFL682" s="263"/>
      <c r="AFM682" s="263"/>
      <c r="AFN682" s="263"/>
      <c r="AFO682" s="263"/>
      <c r="AFP682" s="263"/>
      <c r="AFQ682" s="263"/>
      <c r="AFR682" s="263"/>
      <c r="AFS682" s="263"/>
      <c r="AFT682" s="263"/>
      <c r="AFU682" s="263"/>
      <c r="AFV682" s="263"/>
      <c r="AFW682" s="263"/>
      <c r="AFX682" s="263"/>
      <c r="AFY682" s="263"/>
      <c r="AFZ682" s="263"/>
      <c r="AGA682" s="263"/>
      <c r="AGB682" s="263"/>
      <c r="AGC682" s="263"/>
      <c r="AGD682" s="263"/>
      <c r="AGE682" s="263"/>
      <c r="AGF682" s="263"/>
      <c r="AGG682" s="263"/>
      <c r="AGH682" s="263"/>
      <c r="AGI682" s="263"/>
      <c r="AGJ682" s="263"/>
      <c r="AGK682" s="263"/>
      <c r="AGL682" s="263"/>
      <c r="AGM682" s="263"/>
      <c r="AGN682" s="263"/>
      <c r="AGO682" s="263"/>
      <c r="AGP682" s="263"/>
      <c r="AGQ682" s="263"/>
      <c r="AGR682" s="263"/>
      <c r="AGS682" s="263"/>
      <c r="AGT682" s="263"/>
      <c r="AGU682" s="263"/>
      <c r="AGV682" s="263"/>
      <c r="AGW682" s="263"/>
      <c r="AGX682" s="263"/>
      <c r="AGY682" s="263"/>
      <c r="AGZ682" s="263"/>
      <c r="AHA682" s="263"/>
      <c r="AHB682" s="263"/>
      <c r="AHC682" s="263"/>
      <c r="AHD682" s="263"/>
      <c r="AHE682" s="263"/>
      <c r="AHF682" s="263"/>
      <c r="AHG682" s="263"/>
      <c r="AHH682" s="263"/>
      <c r="AHI682" s="263"/>
      <c r="AHJ682" s="263"/>
      <c r="AHK682" s="263"/>
      <c r="AHL682" s="263"/>
      <c r="AHM682" s="263"/>
      <c r="AHN682" s="263"/>
      <c r="AHO682" s="263"/>
      <c r="AHP682" s="263"/>
      <c r="AHQ682" s="263"/>
      <c r="AHR682" s="263"/>
      <c r="AHS682" s="263"/>
      <c r="AHT682" s="263"/>
      <c r="AHU682" s="263"/>
      <c r="AHV682" s="263"/>
      <c r="AHW682" s="263"/>
      <c r="AHX682" s="263"/>
      <c r="AHY682" s="263"/>
      <c r="AHZ682" s="263"/>
      <c r="AIA682" s="263"/>
      <c r="AIB682" s="263"/>
      <c r="AIC682" s="263"/>
      <c r="AID682" s="263"/>
      <c r="AIE682" s="263"/>
      <c r="AIF682" s="263"/>
      <c r="AIG682" s="263"/>
      <c r="AIH682" s="263"/>
      <c r="AII682" s="263"/>
      <c r="AIJ682" s="263"/>
      <c r="AIK682" s="263"/>
      <c r="AIL682" s="263"/>
      <c r="AIM682" s="263"/>
      <c r="AIN682" s="263"/>
      <c r="AIO682" s="263"/>
      <c r="AIP682" s="263"/>
      <c r="AIQ682" s="263"/>
      <c r="AIR682" s="263"/>
      <c r="AIS682" s="263"/>
      <c r="AIT682" s="263"/>
      <c r="AIU682" s="263"/>
      <c r="AIV682" s="263"/>
      <c r="AIW682" s="263"/>
      <c r="AIX682" s="263"/>
      <c r="AIY682" s="263"/>
      <c r="AIZ682" s="263"/>
      <c r="AJA682" s="263"/>
      <c r="AJB682" s="263"/>
      <c r="AJC682" s="263"/>
      <c r="AJD682" s="263"/>
      <c r="AJE682" s="263"/>
      <c r="AJF682" s="263"/>
      <c r="AJG682" s="263"/>
      <c r="AJH682" s="263"/>
      <c r="AJI682" s="263"/>
      <c r="AJJ682" s="263"/>
      <c r="AJK682" s="263"/>
      <c r="AJL682" s="263"/>
      <c r="AJM682" s="263"/>
      <c r="AJN682" s="263"/>
      <c r="AJO682" s="263"/>
      <c r="AJP682" s="263"/>
      <c r="AJQ682" s="263"/>
      <c r="AJR682" s="263"/>
      <c r="AJS682" s="263"/>
      <c r="AJT682" s="263"/>
      <c r="AJU682" s="263"/>
      <c r="AJV682" s="263"/>
      <c r="AJW682" s="263"/>
      <c r="AJX682" s="263"/>
      <c r="AJY682" s="263"/>
      <c r="AJZ682" s="263"/>
      <c r="AKA682" s="263"/>
      <c r="AKB682" s="263"/>
      <c r="AKC682" s="263"/>
      <c r="AKD682" s="263"/>
      <c r="AKE682" s="263"/>
      <c r="AKF682" s="263"/>
      <c r="AKG682" s="263"/>
      <c r="AKH682" s="263"/>
      <c r="AKI682" s="263"/>
      <c r="AKJ682" s="263"/>
      <c r="AKK682" s="263"/>
      <c r="AKL682" s="263"/>
      <c r="AKM682" s="263"/>
      <c r="AKN682" s="263"/>
      <c r="AKO682" s="263"/>
      <c r="AKP682" s="263"/>
      <c r="AKQ682" s="263"/>
      <c r="AKR682" s="263"/>
      <c r="AKS682" s="263"/>
      <c r="AKT682" s="263"/>
      <c r="AKU682" s="263"/>
      <c r="AKV682" s="263"/>
      <c r="AKW682" s="263"/>
      <c r="AKX682" s="263"/>
      <c r="AKY682" s="263"/>
      <c r="AKZ682" s="263"/>
      <c r="ALA682" s="263"/>
      <c r="ALB682" s="263"/>
      <c r="ALC682" s="263"/>
      <c r="ALD682" s="263"/>
      <c r="ALE682" s="263"/>
      <c r="ALF682" s="263"/>
      <c r="ALG682" s="263"/>
      <c r="ALH682" s="263"/>
      <c r="ALI682" s="263"/>
      <c r="ALJ682" s="263"/>
      <c r="ALK682" s="263"/>
      <c r="ALL682" s="263"/>
      <c r="ALM682" s="263"/>
      <c r="ALN682" s="263"/>
      <c r="ALO682" s="263"/>
      <c r="ALP682" s="263"/>
      <c r="ALQ682" s="263"/>
      <c r="ALR682" s="263"/>
      <c r="ALS682" s="263"/>
      <c r="ALT682" s="263"/>
      <c r="ALU682" s="263"/>
      <c r="ALV682" s="263"/>
      <c r="ALW682" s="263"/>
      <c r="ALX682" s="263"/>
      <c r="ALY682" s="263"/>
      <c r="ALZ682" s="263"/>
      <c r="AMA682" s="263"/>
      <c r="AMB682" s="263"/>
      <c r="AMC682" s="263"/>
      <c r="AMD682" s="263"/>
      <c r="AME682" s="263"/>
      <c r="AMF682" s="263"/>
      <c r="AMG682" s="263"/>
      <c r="AMH682" s="263"/>
      <c r="AMI682" s="263"/>
      <c r="AMJ682" s="263"/>
      <c r="AMK682" s="263"/>
      <c r="AML682" s="263"/>
      <c r="AMM682" s="263"/>
      <c r="AMN682" s="263"/>
      <c r="AMO682" s="263"/>
      <c r="AMP682" s="263"/>
      <c r="AMQ682" s="263"/>
      <c r="AMR682" s="263"/>
      <c r="AMS682" s="263"/>
      <c r="AMT682" s="263"/>
      <c r="AMU682" s="263"/>
      <c r="AMV682" s="263"/>
      <c r="AMW682" s="263"/>
      <c r="AMX682" s="263"/>
      <c r="AMY682" s="263"/>
      <c r="AMZ682" s="263"/>
      <c r="ANA682" s="263"/>
      <c r="ANB682" s="263"/>
      <c r="ANC682" s="263"/>
      <c r="AND682" s="263"/>
      <c r="ANE682" s="263"/>
      <c r="ANF682" s="263"/>
      <c r="ANG682" s="263"/>
      <c r="ANH682" s="263"/>
      <c r="ANI682" s="263"/>
      <c r="ANJ682" s="263"/>
      <c r="ANK682" s="263"/>
      <c r="ANL682" s="263"/>
      <c r="ANM682" s="263"/>
      <c r="ANN682" s="263"/>
      <c r="ANO682" s="263"/>
      <c r="ANP682" s="263"/>
      <c r="ANQ682" s="263"/>
      <c r="ANR682" s="263"/>
      <c r="ANS682" s="263"/>
      <c r="ANT682" s="263"/>
      <c r="ANU682" s="263"/>
      <c r="ANV682" s="263"/>
      <c r="ANW682" s="263"/>
      <c r="ANX682" s="263"/>
      <c r="ANY682" s="263"/>
      <c r="ANZ682" s="263"/>
      <c r="AOA682" s="263"/>
      <c r="AOB682" s="263"/>
      <c r="AOC682" s="263"/>
      <c r="AOD682" s="263"/>
      <c r="AOE682" s="263"/>
      <c r="AOF682" s="263"/>
      <c r="AOG682" s="263"/>
      <c r="AOH682" s="263"/>
      <c r="AOI682" s="263"/>
      <c r="AOJ682" s="263"/>
      <c r="AOK682" s="263"/>
      <c r="AOL682" s="263"/>
      <c r="AOM682" s="263"/>
      <c r="AON682" s="263"/>
      <c r="AOO682" s="263"/>
      <c r="AOP682" s="263"/>
      <c r="AOQ682" s="263"/>
      <c r="AOR682" s="263"/>
      <c r="AOS682" s="263"/>
      <c r="AOT682" s="263"/>
      <c r="AOU682" s="263"/>
    </row>
    <row r="683" spans="1:1087" s="264" customFormat="1">
      <c r="A683" s="332"/>
      <c r="B683" s="328"/>
      <c r="C683" s="292"/>
      <c r="D683" s="292"/>
      <c r="E683" s="292"/>
      <c r="F683" s="333"/>
      <c r="G683" s="334"/>
      <c r="H683" s="334"/>
      <c r="I683" s="335"/>
      <c r="J683" s="292"/>
      <c r="K683" s="336"/>
      <c r="L683" s="292"/>
      <c r="N683" s="263"/>
      <c r="O683" s="263"/>
      <c r="P683" s="263"/>
      <c r="Q683" s="263"/>
      <c r="R683" s="263"/>
      <c r="S683" s="263"/>
      <c r="T683" s="263"/>
      <c r="U683" s="263"/>
      <c r="V683" s="263"/>
      <c r="W683" s="263"/>
      <c r="X683" s="263"/>
      <c r="Y683" s="263"/>
      <c r="Z683" s="263"/>
      <c r="AA683" s="263"/>
      <c r="AB683" s="263"/>
      <c r="AC683" s="263"/>
      <c r="AD683" s="263"/>
      <c r="AE683" s="263"/>
      <c r="AF683" s="263"/>
      <c r="AG683" s="263"/>
      <c r="AH683" s="263"/>
      <c r="AI683" s="263"/>
      <c r="AJ683" s="263"/>
      <c r="AK683" s="263"/>
      <c r="AL683" s="263"/>
      <c r="AM683" s="263"/>
      <c r="AN683" s="263"/>
      <c r="AO683" s="263"/>
      <c r="AP683" s="263"/>
      <c r="AQ683" s="263"/>
      <c r="AR683" s="263"/>
      <c r="AS683" s="263"/>
      <c r="AT683" s="263"/>
      <c r="AU683" s="263"/>
      <c r="AV683" s="263"/>
      <c r="AW683" s="263"/>
      <c r="AX683" s="263"/>
      <c r="AY683" s="263"/>
      <c r="AZ683" s="263"/>
      <c r="BA683" s="263"/>
      <c r="BB683" s="263"/>
      <c r="BC683" s="263"/>
      <c r="BD683" s="263"/>
      <c r="BE683" s="263"/>
      <c r="BF683" s="263"/>
      <c r="BG683" s="263"/>
      <c r="BH683" s="263"/>
      <c r="BI683" s="263"/>
      <c r="BJ683" s="263"/>
      <c r="BK683" s="263"/>
      <c r="BL683" s="263"/>
      <c r="BM683" s="263"/>
      <c r="BN683" s="263"/>
      <c r="BO683" s="263"/>
      <c r="BP683" s="263"/>
      <c r="BQ683" s="263"/>
      <c r="BR683" s="263"/>
      <c r="BS683" s="263"/>
      <c r="BT683" s="263"/>
      <c r="BU683" s="263"/>
      <c r="BV683" s="263"/>
      <c r="BW683" s="263"/>
      <c r="BX683" s="263"/>
      <c r="BY683" s="263"/>
      <c r="BZ683" s="263"/>
      <c r="CA683" s="263"/>
      <c r="CB683" s="263"/>
      <c r="CC683" s="263"/>
      <c r="CD683" s="263"/>
      <c r="CE683" s="263"/>
      <c r="CF683" s="263"/>
      <c r="CG683" s="263"/>
      <c r="CH683" s="263"/>
      <c r="CI683" s="263"/>
      <c r="CJ683" s="263"/>
      <c r="CK683" s="263"/>
      <c r="CL683" s="263"/>
      <c r="CM683" s="263"/>
      <c r="CN683" s="263"/>
      <c r="CO683" s="263"/>
      <c r="CP683" s="263"/>
      <c r="CQ683" s="263"/>
      <c r="CR683" s="263"/>
      <c r="CS683" s="263"/>
      <c r="CT683" s="263"/>
      <c r="CU683" s="263"/>
      <c r="CV683" s="263"/>
      <c r="CW683" s="263"/>
      <c r="CX683" s="263"/>
      <c r="CY683" s="263"/>
      <c r="CZ683" s="263"/>
      <c r="DA683" s="263"/>
      <c r="DB683" s="263"/>
      <c r="DC683" s="263"/>
      <c r="DD683" s="263"/>
      <c r="DE683" s="263"/>
      <c r="DF683" s="263"/>
      <c r="DG683" s="263"/>
      <c r="DH683" s="263"/>
      <c r="DI683" s="263"/>
      <c r="DJ683" s="263"/>
      <c r="DK683" s="263"/>
      <c r="DL683" s="263"/>
      <c r="DM683" s="263"/>
      <c r="DN683" s="263"/>
      <c r="DO683" s="263"/>
      <c r="DP683" s="263"/>
      <c r="DQ683" s="263"/>
      <c r="DR683" s="263"/>
      <c r="DS683" s="263"/>
      <c r="DT683" s="263"/>
      <c r="DU683" s="263"/>
      <c r="DV683" s="263"/>
      <c r="DW683" s="263"/>
      <c r="DX683" s="263"/>
      <c r="DY683" s="263"/>
      <c r="DZ683" s="263"/>
      <c r="EA683" s="263"/>
      <c r="EB683" s="263"/>
      <c r="EC683" s="263"/>
      <c r="ED683" s="263"/>
      <c r="EE683" s="263"/>
      <c r="EF683" s="263"/>
      <c r="EG683" s="263"/>
      <c r="EH683" s="263"/>
      <c r="EI683" s="263"/>
      <c r="EJ683" s="263"/>
      <c r="EK683" s="263"/>
      <c r="EL683" s="263"/>
      <c r="EM683" s="263"/>
      <c r="EN683" s="263"/>
      <c r="EO683" s="263"/>
      <c r="EP683" s="263"/>
      <c r="EQ683" s="263"/>
      <c r="ER683" s="263"/>
      <c r="ES683" s="263"/>
      <c r="ET683" s="263"/>
      <c r="EU683" s="263"/>
      <c r="EV683" s="263"/>
      <c r="EW683" s="263"/>
      <c r="EX683" s="263"/>
      <c r="EY683" s="263"/>
      <c r="EZ683" s="263"/>
      <c r="FA683" s="263"/>
      <c r="FB683" s="263"/>
      <c r="FC683" s="263"/>
      <c r="FD683" s="263"/>
      <c r="FE683" s="263"/>
      <c r="FF683" s="263"/>
      <c r="FG683" s="263"/>
      <c r="FH683" s="263"/>
      <c r="FI683" s="263"/>
      <c r="FJ683" s="263"/>
      <c r="FK683" s="263"/>
      <c r="FL683" s="263"/>
      <c r="FM683" s="263"/>
      <c r="FN683" s="263"/>
      <c r="FO683" s="263"/>
      <c r="FP683" s="263"/>
      <c r="FQ683" s="263"/>
      <c r="FR683" s="263"/>
      <c r="FS683" s="263"/>
      <c r="FT683" s="263"/>
      <c r="FU683" s="263"/>
      <c r="FV683" s="263"/>
      <c r="FW683" s="263"/>
      <c r="FX683" s="263"/>
      <c r="FY683" s="263"/>
      <c r="FZ683" s="263"/>
      <c r="GA683" s="263"/>
      <c r="GB683" s="263"/>
      <c r="GC683" s="263"/>
      <c r="GD683" s="263"/>
      <c r="GE683" s="263"/>
      <c r="GF683" s="263"/>
      <c r="GG683" s="263"/>
      <c r="GH683" s="263"/>
      <c r="GI683" s="263"/>
      <c r="GJ683" s="263"/>
      <c r="GK683" s="263"/>
      <c r="GL683" s="263"/>
      <c r="GM683" s="263"/>
      <c r="GN683" s="263"/>
      <c r="GO683" s="263"/>
      <c r="GP683" s="263"/>
      <c r="GQ683" s="263"/>
      <c r="GR683" s="263"/>
      <c r="GS683" s="263"/>
      <c r="GT683" s="263"/>
      <c r="GU683" s="263"/>
      <c r="GV683" s="263"/>
      <c r="GW683" s="263"/>
      <c r="GX683" s="263"/>
      <c r="GY683" s="263"/>
      <c r="GZ683" s="263"/>
      <c r="HA683" s="263"/>
      <c r="HB683" s="263"/>
      <c r="HC683" s="263"/>
      <c r="HD683" s="263"/>
      <c r="HE683" s="263"/>
      <c r="HF683" s="263"/>
      <c r="HG683" s="263"/>
      <c r="HH683" s="263"/>
      <c r="HI683" s="263"/>
      <c r="HJ683" s="263"/>
      <c r="HK683" s="263"/>
      <c r="HL683" s="263"/>
      <c r="HM683" s="263"/>
      <c r="HN683" s="263"/>
      <c r="HO683" s="263"/>
      <c r="HP683" s="263"/>
      <c r="HQ683" s="263"/>
      <c r="HR683" s="263"/>
      <c r="HS683" s="263"/>
      <c r="HT683" s="263"/>
      <c r="HU683" s="263"/>
      <c r="HV683" s="263"/>
      <c r="HW683" s="263"/>
      <c r="HX683" s="263"/>
      <c r="HY683" s="263"/>
      <c r="HZ683" s="263"/>
      <c r="IA683" s="263"/>
      <c r="IB683" s="263"/>
      <c r="IC683" s="263"/>
      <c r="ID683" s="263"/>
      <c r="IE683" s="263"/>
      <c r="IF683" s="263"/>
      <c r="IG683" s="263"/>
      <c r="IH683" s="263"/>
      <c r="II683" s="263"/>
      <c r="IJ683" s="263"/>
      <c r="IK683" s="263"/>
      <c r="IL683" s="263"/>
      <c r="IM683" s="263"/>
      <c r="IN683" s="263"/>
      <c r="IO683" s="263"/>
      <c r="IP683" s="263"/>
      <c r="IQ683" s="263"/>
      <c r="IR683" s="263"/>
      <c r="IS683" s="263"/>
      <c r="IT683" s="263"/>
      <c r="IU683" s="263"/>
      <c r="IV683" s="263"/>
      <c r="IW683" s="263"/>
      <c r="IX683" s="263"/>
      <c r="IY683" s="263"/>
      <c r="IZ683" s="263"/>
      <c r="JA683" s="263"/>
      <c r="JB683" s="263"/>
      <c r="JC683" s="263"/>
      <c r="JD683" s="263"/>
      <c r="JE683" s="263"/>
      <c r="JF683" s="263"/>
      <c r="JG683" s="263"/>
      <c r="JH683" s="263"/>
      <c r="JI683" s="263"/>
      <c r="JJ683" s="263"/>
      <c r="JK683" s="263"/>
      <c r="JL683" s="263"/>
      <c r="JM683" s="263"/>
      <c r="JN683" s="263"/>
      <c r="JO683" s="263"/>
      <c r="JP683" s="263"/>
      <c r="JQ683" s="263"/>
      <c r="JR683" s="263"/>
      <c r="JS683" s="263"/>
      <c r="JT683" s="263"/>
      <c r="JU683" s="263"/>
      <c r="JV683" s="263"/>
      <c r="JW683" s="263"/>
      <c r="JX683" s="263"/>
      <c r="JY683" s="263"/>
      <c r="JZ683" s="263"/>
      <c r="KA683" s="263"/>
      <c r="KB683" s="263"/>
      <c r="KC683" s="263"/>
      <c r="KD683" s="263"/>
      <c r="KE683" s="263"/>
      <c r="KF683" s="263"/>
      <c r="KG683" s="263"/>
      <c r="KH683" s="263"/>
      <c r="KI683" s="263"/>
      <c r="KJ683" s="263"/>
      <c r="KK683" s="263"/>
      <c r="KL683" s="263"/>
      <c r="KM683" s="263"/>
      <c r="KN683" s="263"/>
      <c r="KO683" s="263"/>
      <c r="KP683" s="263"/>
      <c r="KQ683" s="263"/>
      <c r="KR683" s="263"/>
      <c r="KS683" s="263"/>
      <c r="KT683" s="263"/>
      <c r="KU683" s="263"/>
      <c r="KV683" s="263"/>
      <c r="KW683" s="263"/>
      <c r="KX683" s="263"/>
      <c r="KY683" s="263"/>
      <c r="KZ683" s="263"/>
      <c r="LA683" s="263"/>
      <c r="LB683" s="263"/>
      <c r="LC683" s="263"/>
      <c r="LD683" s="263"/>
      <c r="LE683" s="263"/>
      <c r="LF683" s="263"/>
      <c r="LG683" s="263"/>
      <c r="LH683" s="263"/>
      <c r="LI683" s="263"/>
      <c r="LJ683" s="263"/>
      <c r="LK683" s="263"/>
      <c r="LL683" s="263"/>
      <c r="LM683" s="263"/>
      <c r="LN683" s="263"/>
      <c r="LO683" s="263"/>
      <c r="LP683" s="263"/>
      <c r="LQ683" s="263"/>
      <c r="LR683" s="263"/>
      <c r="LS683" s="263"/>
      <c r="LT683" s="263"/>
      <c r="LU683" s="263"/>
      <c r="LV683" s="263"/>
      <c r="LW683" s="263"/>
      <c r="LX683" s="263"/>
      <c r="LY683" s="263"/>
      <c r="LZ683" s="263"/>
      <c r="MA683" s="263"/>
      <c r="MB683" s="263"/>
      <c r="MC683" s="263"/>
      <c r="MD683" s="263"/>
      <c r="ME683" s="263"/>
      <c r="MF683" s="263"/>
      <c r="MG683" s="263"/>
      <c r="MH683" s="263"/>
      <c r="MI683" s="263"/>
      <c r="MJ683" s="263"/>
      <c r="MK683" s="263"/>
      <c r="ML683" s="263"/>
      <c r="MM683" s="263"/>
      <c r="MN683" s="263"/>
      <c r="MO683" s="263"/>
      <c r="MP683" s="263"/>
      <c r="MQ683" s="263"/>
      <c r="MR683" s="263"/>
      <c r="MS683" s="263"/>
      <c r="MT683" s="263"/>
      <c r="MU683" s="263"/>
      <c r="MV683" s="263"/>
      <c r="MW683" s="263"/>
      <c r="MX683" s="263"/>
      <c r="MY683" s="263"/>
      <c r="MZ683" s="263"/>
      <c r="NA683" s="263"/>
      <c r="NB683" s="263"/>
      <c r="NC683" s="263"/>
      <c r="ND683" s="263"/>
      <c r="NE683" s="263"/>
      <c r="NF683" s="263"/>
      <c r="NG683" s="263"/>
      <c r="NH683" s="263"/>
      <c r="NI683" s="263"/>
      <c r="NJ683" s="263"/>
      <c r="NK683" s="263"/>
      <c r="NL683" s="263"/>
      <c r="NM683" s="263"/>
      <c r="NN683" s="263"/>
      <c r="NO683" s="263"/>
      <c r="NP683" s="263"/>
      <c r="NQ683" s="263"/>
      <c r="NR683" s="263"/>
      <c r="NS683" s="263"/>
      <c r="NT683" s="263"/>
      <c r="NU683" s="263"/>
      <c r="NV683" s="263"/>
      <c r="NW683" s="263"/>
      <c r="NX683" s="263"/>
      <c r="NY683" s="263"/>
      <c r="NZ683" s="263"/>
      <c r="OA683" s="263"/>
      <c r="OB683" s="263"/>
      <c r="OC683" s="263"/>
      <c r="OD683" s="263"/>
      <c r="OE683" s="263"/>
      <c r="OF683" s="263"/>
      <c r="OG683" s="263"/>
      <c r="OH683" s="263"/>
      <c r="OI683" s="263"/>
      <c r="OJ683" s="263"/>
      <c r="OK683" s="263"/>
      <c r="OL683" s="263"/>
      <c r="OM683" s="263"/>
      <c r="ON683" s="263"/>
      <c r="OO683" s="263"/>
      <c r="OP683" s="263"/>
      <c r="OQ683" s="263"/>
      <c r="OR683" s="263"/>
      <c r="OS683" s="263"/>
      <c r="OT683" s="263"/>
      <c r="OU683" s="263"/>
      <c r="OV683" s="263"/>
      <c r="OW683" s="263"/>
      <c r="OX683" s="263"/>
      <c r="OY683" s="263"/>
      <c r="OZ683" s="263"/>
      <c r="PA683" s="263"/>
      <c r="PB683" s="263"/>
      <c r="PC683" s="263"/>
      <c r="PD683" s="263"/>
      <c r="PE683" s="263"/>
      <c r="PF683" s="263"/>
      <c r="PG683" s="263"/>
      <c r="PH683" s="263"/>
      <c r="PI683" s="263"/>
      <c r="PJ683" s="263"/>
      <c r="PK683" s="263"/>
      <c r="PL683" s="263"/>
      <c r="PM683" s="263"/>
      <c r="PN683" s="263"/>
      <c r="PO683" s="263"/>
      <c r="PP683" s="263"/>
      <c r="PQ683" s="263"/>
      <c r="PR683" s="263"/>
      <c r="PS683" s="263"/>
      <c r="PT683" s="263"/>
      <c r="PU683" s="263"/>
      <c r="PV683" s="263"/>
      <c r="PW683" s="263"/>
      <c r="PX683" s="263"/>
      <c r="PY683" s="263"/>
      <c r="PZ683" s="263"/>
      <c r="QA683" s="263"/>
      <c r="QB683" s="263"/>
      <c r="QC683" s="263"/>
      <c r="QD683" s="263"/>
      <c r="QE683" s="263"/>
      <c r="QF683" s="263"/>
      <c r="QG683" s="263"/>
      <c r="QH683" s="263"/>
      <c r="QI683" s="263"/>
      <c r="QJ683" s="263"/>
      <c r="QK683" s="263"/>
      <c r="QL683" s="263"/>
      <c r="QM683" s="263"/>
      <c r="QN683" s="263"/>
      <c r="QO683" s="263"/>
      <c r="QP683" s="263"/>
      <c r="QQ683" s="263"/>
      <c r="QR683" s="263"/>
      <c r="QS683" s="263"/>
      <c r="QT683" s="263"/>
      <c r="QU683" s="263"/>
      <c r="QV683" s="263"/>
      <c r="QW683" s="263"/>
      <c r="QX683" s="263"/>
      <c r="QY683" s="263"/>
      <c r="QZ683" s="263"/>
      <c r="RA683" s="263"/>
      <c r="RB683" s="263"/>
      <c r="RC683" s="263"/>
      <c r="RD683" s="263"/>
      <c r="RE683" s="263"/>
      <c r="RF683" s="263"/>
      <c r="RG683" s="263"/>
      <c r="RH683" s="263"/>
      <c r="RI683" s="263"/>
      <c r="RJ683" s="263"/>
      <c r="RK683" s="263"/>
      <c r="RL683" s="263"/>
      <c r="RM683" s="263"/>
      <c r="RN683" s="263"/>
      <c r="RO683" s="263"/>
      <c r="RP683" s="263"/>
      <c r="RQ683" s="263"/>
      <c r="RR683" s="263"/>
      <c r="RS683" s="263"/>
      <c r="RT683" s="263"/>
      <c r="RU683" s="263"/>
      <c r="RV683" s="263"/>
      <c r="RW683" s="263"/>
      <c r="RX683" s="263"/>
      <c r="RY683" s="263"/>
      <c r="RZ683" s="263"/>
      <c r="SA683" s="263"/>
      <c r="SB683" s="263"/>
      <c r="SC683" s="263"/>
      <c r="SD683" s="263"/>
      <c r="SE683" s="263"/>
      <c r="SF683" s="263"/>
      <c r="SG683" s="263"/>
      <c r="SH683" s="263"/>
      <c r="SI683" s="263"/>
      <c r="SJ683" s="263"/>
      <c r="SK683" s="263"/>
      <c r="SL683" s="263"/>
      <c r="SM683" s="263"/>
      <c r="SN683" s="263"/>
      <c r="SO683" s="263"/>
      <c r="SP683" s="263"/>
      <c r="SQ683" s="263"/>
      <c r="SR683" s="263"/>
      <c r="SS683" s="263"/>
      <c r="ST683" s="263"/>
      <c r="SU683" s="263"/>
      <c r="SV683" s="263"/>
      <c r="SW683" s="263"/>
      <c r="SX683" s="263"/>
      <c r="SY683" s="263"/>
      <c r="SZ683" s="263"/>
      <c r="TA683" s="263"/>
      <c r="TB683" s="263"/>
      <c r="TC683" s="263"/>
      <c r="TD683" s="263"/>
      <c r="TE683" s="263"/>
      <c r="TF683" s="263"/>
      <c r="TG683" s="263"/>
      <c r="TH683" s="263"/>
      <c r="TI683" s="263"/>
      <c r="TJ683" s="263"/>
      <c r="TK683" s="263"/>
      <c r="TL683" s="263"/>
      <c r="TM683" s="263"/>
      <c r="TN683" s="263"/>
      <c r="TO683" s="263"/>
      <c r="TP683" s="263"/>
      <c r="TQ683" s="263"/>
      <c r="TR683" s="263"/>
      <c r="TS683" s="263"/>
      <c r="TT683" s="263"/>
      <c r="TU683" s="263"/>
      <c r="TV683" s="263"/>
      <c r="TW683" s="263"/>
      <c r="TX683" s="263"/>
      <c r="TY683" s="263"/>
      <c r="TZ683" s="263"/>
      <c r="UA683" s="263"/>
      <c r="UB683" s="263"/>
      <c r="UC683" s="263"/>
      <c r="UD683" s="263"/>
      <c r="UE683" s="263"/>
      <c r="UF683" s="263"/>
      <c r="UG683" s="263"/>
      <c r="UH683" s="263"/>
      <c r="UI683" s="263"/>
      <c r="UJ683" s="263"/>
      <c r="UK683" s="263"/>
      <c r="UL683" s="263"/>
      <c r="UM683" s="263"/>
      <c r="UN683" s="263"/>
      <c r="UO683" s="263"/>
      <c r="UP683" s="263"/>
      <c r="UQ683" s="263"/>
      <c r="UR683" s="263"/>
      <c r="US683" s="263"/>
      <c r="UT683" s="263"/>
      <c r="UU683" s="263"/>
      <c r="UV683" s="263"/>
      <c r="UW683" s="263"/>
      <c r="UX683" s="263"/>
      <c r="UY683" s="263"/>
      <c r="UZ683" s="263"/>
      <c r="VA683" s="263"/>
      <c r="VB683" s="263"/>
      <c r="VC683" s="263"/>
      <c r="VD683" s="263"/>
      <c r="VE683" s="263"/>
      <c r="VF683" s="263"/>
      <c r="VG683" s="263"/>
      <c r="VH683" s="263"/>
      <c r="VI683" s="263"/>
      <c r="VJ683" s="263"/>
      <c r="VK683" s="263"/>
      <c r="VL683" s="263"/>
      <c r="VM683" s="263"/>
      <c r="VN683" s="263"/>
      <c r="VO683" s="263"/>
      <c r="VP683" s="263"/>
      <c r="VQ683" s="263"/>
      <c r="VR683" s="263"/>
      <c r="VS683" s="263"/>
      <c r="VT683" s="263"/>
      <c r="VU683" s="263"/>
      <c r="VV683" s="263"/>
      <c r="VW683" s="263"/>
      <c r="VX683" s="263"/>
      <c r="VY683" s="263"/>
      <c r="VZ683" s="263"/>
      <c r="WA683" s="263"/>
      <c r="WB683" s="263"/>
      <c r="WC683" s="263"/>
      <c r="WD683" s="263"/>
      <c r="WE683" s="263"/>
      <c r="WF683" s="263"/>
      <c r="WG683" s="263"/>
      <c r="WH683" s="263"/>
      <c r="WI683" s="263"/>
      <c r="WJ683" s="263"/>
      <c r="WK683" s="263"/>
      <c r="WL683" s="263"/>
      <c r="WM683" s="263"/>
      <c r="WN683" s="263"/>
      <c r="WO683" s="263"/>
      <c r="WP683" s="263"/>
      <c r="WQ683" s="263"/>
      <c r="WR683" s="263"/>
      <c r="WS683" s="263"/>
      <c r="WT683" s="263"/>
      <c r="WU683" s="263"/>
      <c r="WV683" s="263"/>
      <c r="WW683" s="263"/>
      <c r="WX683" s="263"/>
      <c r="WY683" s="263"/>
      <c r="WZ683" s="263"/>
      <c r="XA683" s="263"/>
      <c r="XB683" s="263"/>
      <c r="XC683" s="263"/>
      <c r="XD683" s="263"/>
      <c r="XE683" s="263"/>
      <c r="XF683" s="263"/>
      <c r="XG683" s="263"/>
      <c r="XH683" s="263"/>
      <c r="XI683" s="263"/>
      <c r="XJ683" s="263"/>
      <c r="XK683" s="263"/>
      <c r="XL683" s="263"/>
      <c r="XM683" s="263"/>
      <c r="XN683" s="263"/>
      <c r="XO683" s="263"/>
      <c r="XP683" s="263"/>
      <c r="XQ683" s="263"/>
      <c r="XR683" s="263"/>
      <c r="XS683" s="263"/>
      <c r="XT683" s="263"/>
      <c r="XU683" s="263"/>
      <c r="XV683" s="263"/>
      <c r="XW683" s="263"/>
      <c r="XX683" s="263"/>
      <c r="XY683" s="263"/>
      <c r="XZ683" s="263"/>
      <c r="YA683" s="263"/>
      <c r="YB683" s="263"/>
      <c r="YC683" s="263"/>
      <c r="YD683" s="263"/>
      <c r="YE683" s="263"/>
      <c r="YF683" s="263"/>
      <c r="YG683" s="263"/>
      <c r="YH683" s="263"/>
      <c r="YI683" s="263"/>
      <c r="YJ683" s="263"/>
      <c r="YK683" s="263"/>
      <c r="YL683" s="263"/>
      <c r="YM683" s="263"/>
      <c r="YN683" s="263"/>
      <c r="YO683" s="263"/>
      <c r="YP683" s="263"/>
      <c r="YQ683" s="263"/>
      <c r="YR683" s="263"/>
      <c r="YS683" s="263"/>
      <c r="YT683" s="263"/>
      <c r="YU683" s="263"/>
      <c r="YV683" s="263"/>
      <c r="YW683" s="263"/>
      <c r="YX683" s="263"/>
      <c r="YY683" s="263"/>
      <c r="YZ683" s="263"/>
      <c r="ZA683" s="263"/>
      <c r="ZB683" s="263"/>
      <c r="ZC683" s="263"/>
      <c r="ZD683" s="263"/>
      <c r="ZE683" s="263"/>
      <c r="ZF683" s="263"/>
      <c r="ZG683" s="263"/>
      <c r="ZH683" s="263"/>
      <c r="ZI683" s="263"/>
      <c r="ZJ683" s="263"/>
      <c r="ZK683" s="263"/>
      <c r="ZL683" s="263"/>
      <c r="ZM683" s="263"/>
      <c r="ZN683" s="263"/>
      <c r="ZO683" s="263"/>
      <c r="ZP683" s="263"/>
      <c r="ZQ683" s="263"/>
      <c r="ZR683" s="263"/>
      <c r="ZS683" s="263"/>
      <c r="ZT683" s="263"/>
      <c r="ZU683" s="263"/>
      <c r="ZV683" s="263"/>
      <c r="ZW683" s="263"/>
      <c r="ZX683" s="263"/>
      <c r="ZY683" s="263"/>
      <c r="ZZ683" s="263"/>
      <c r="AAA683" s="263"/>
      <c r="AAB683" s="263"/>
      <c r="AAC683" s="263"/>
      <c r="AAD683" s="263"/>
      <c r="AAE683" s="263"/>
      <c r="AAF683" s="263"/>
      <c r="AAG683" s="263"/>
      <c r="AAH683" s="263"/>
      <c r="AAI683" s="263"/>
      <c r="AAJ683" s="263"/>
      <c r="AAK683" s="263"/>
      <c r="AAL683" s="263"/>
      <c r="AAM683" s="263"/>
      <c r="AAN683" s="263"/>
      <c r="AAO683" s="263"/>
      <c r="AAP683" s="263"/>
      <c r="AAQ683" s="263"/>
      <c r="AAR683" s="263"/>
      <c r="AAS683" s="263"/>
      <c r="AAT683" s="263"/>
      <c r="AAU683" s="263"/>
      <c r="AAV683" s="263"/>
      <c r="AAW683" s="263"/>
      <c r="AAX683" s="263"/>
      <c r="AAY683" s="263"/>
      <c r="AAZ683" s="263"/>
      <c r="ABA683" s="263"/>
      <c r="ABB683" s="263"/>
      <c r="ABC683" s="263"/>
      <c r="ABD683" s="263"/>
      <c r="ABE683" s="263"/>
      <c r="ABF683" s="263"/>
      <c r="ABG683" s="263"/>
      <c r="ABH683" s="263"/>
      <c r="ABI683" s="263"/>
      <c r="ABJ683" s="263"/>
      <c r="ABK683" s="263"/>
      <c r="ABL683" s="263"/>
      <c r="ABM683" s="263"/>
      <c r="ABN683" s="263"/>
      <c r="ABO683" s="263"/>
      <c r="ABP683" s="263"/>
      <c r="ABQ683" s="263"/>
      <c r="ABR683" s="263"/>
      <c r="ABS683" s="263"/>
      <c r="ABT683" s="263"/>
      <c r="ABU683" s="263"/>
      <c r="ABV683" s="263"/>
      <c r="ABW683" s="263"/>
      <c r="ABX683" s="263"/>
      <c r="ABY683" s="263"/>
      <c r="ABZ683" s="263"/>
      <c r="ACA683" s="263"/>
      <c r="ACB683" s="263"/>
      <c r="ACC683" s="263"/>
      <c r="ACD683" s="263"/>
      <c r="ACE683" s="263"/>
      <c r="ACF683" s="263"/>
      <c r="ACG683" s="263"/>
      <c r="ACH683" s="263"/>
      <c r="ACI683" s="263"/>
      <c r="ACJ683" s="263"/>
      <c r="ACK683" s="263"/>
      <c r="ACL683" s="263"/>
      <c r="ACM683" s="263"/>
      <c r="ACN683" s="263"/>
      <c r="ACO683" s="263"/>
      <c r="ACP683" s="263"/>
      <c r="ACQ683" s="263"/>
      <c r="ACR683" s="263"/>
      <c r="ACS683" s="263"/>
      <c r="ACT683" s="263"/>
      <c r="ACU683" s="263"/>
      <c r="ACV683" s="263"/>
      <c r="ACW683" s="263"/>
      <c r="ACX683" s="263"/>
      <c r="ACY683" s="263"/>
      <c r="ACZ683" s="263"/>
      <c r="ADA683" s="263"/>
      <c r="ADB683" s="263"/>
      <c r="ADC683" s="263"/>
      <c r="ADD683" s="263"/>
      <c r="ADE683" s="263"/>
      <c r="ADF683" s="263"/>
      <c r="ADG683" s="263"/>
      <c r="ADH683" s="263"/>
      <c r="ADI683" s="263"/>
      <c r="ADJ683" s="263"/>
      <c r="ADK683" s="263"/>
      <c r="ADL683" s="263"/>
      <c r="ADM683" s="263"/>
      <c r="ADN683" s="263"/>
      <c r="ADO683" s="263"/>
      <c r="ADP683" s="263"/>
      <c r="ADQ683" s="263"/>
      <c r="ADR683" s="263"/>
      <c r="ADS683" s="263"/>
      <c r="ADT683" s="263"/>
      <c r="ADU683" s="263"/>
      <c r="ADV683" s="263"/>
      <c r="ADW683" s="263"/>
      <c r="ADX683" s="263"/>
      <c r="ADY683" s="263"/>
      <c r="ADZ683" s="263"/>
      <c r="AEA683" s="263"/>
      <c r="AEB683" s="263"/>
      <c r="AEC683" s="263"/>
      <c r="AED683" s="263"/>
      <c r="AEE683" s="263"/>
      <c r="AEF683" s="263"/>
      <c r="AEG683" s="263"/>
      <c r="AEH683" s="263"/>
      <c r="AEI683" s="263"/>
      <c r="AEJ683" s="263"/>
      <c r="AEK683" s="263"/>
      <c r="AEL683" s="263"/>
      <c r="AEM683" s="263"/>
      <c r="AEN683" s="263"/>
      <c r="AEO683" s="263"/>
      <c r="AEP683" s="263"/>
      <c r="AEQ683" s="263"/>
      <c r="AER683" s="263"/>
      <c r="AES683" s="263"/>
      <c r="AET683" s="263"/>
      <c r="AEU683" s="263"/>
      <c r="AEV683" s="263"/>
      <c r="AEW683" s="263"/>
      <c r="AEX683" s="263"/>
      <c r="AEY683" s="263"/>
      <c r="AEZ683" s="263"/>
      <c r="AFA683" s="263"/>
      <c r="AFB683" s="263"/>
      <c r="AFC683" s="263"/>
      <c r="AFD683" s="263"/>
      <c r="AFE683" s="263"/>
      <c r="AFF683" s="263"/>
      <c r="AFG683" s="263"/>
      <c r="AFH683" s="263"/>
      <c r="AFI683" s="263"/>
      <c r="AFJ683" s="263"/>
      <c r="AFK683" s="263"/>
      <c r="AFL683" s="263"/>
      <c r="AFM683" s="263"/>
      <c r="AFN683" s="263"/>
      <c r="AFO683" s="263"/>
      <c r="AFP683" s="263"/>
      <c r="AFQ683" s="263"/>
      <c r="AFR683" s="263"/>
      <c r="AFS683" s="263"/>
      <c r="AFT683" s="263"/>
      <c r="AFU683" s="263"/>
      <c r="AFV683" s="263"/>
      <c r="AFW683" s="263"/>
      <c r="AFX683" s="263"/>
      <c r="AFY683" s="263"/>
      <c r="AFZ683" s="263"/>
      <c r="AGA683" s="263"/>
      <c r="AGB683" s="263"/>
      <c r="AGC683" s="263"/>
      <c r="AGD683" s="263"/>
      <c r="AGE683" s="263"/>
      <c r="AGF683" s="263"/>
      <c r="AGG683" s="263"/>
      <c r="AGH683" s="263"/>
      <c r="AGI683" s="263"/>
      <c r="AGJ683" s="263"/>
      <c r="AGK683" s="263"/>
      <c r="AGL683" s="263"/>
      <c r="AGM683" s="263"/>
      <c r="AGN683" s="263"/>
      <c r="AGO683" s="263"/>
      <c r="AGP683" s="263"/>
      <c r="AGQ683" s="263"/>
      <c r="AGR683" s="263"/>
      <c r="AGS683" s="263"/>
      <c r="AGT683" s="263"/>
      <c r="AGU683" s="263"/>
      <c r="AGV683" s="263"/>
      <c r="AGW683" s="263"/>
      <c r="AGX683" s="263"/>
      <c r="AGY683" s="263"/>
      <c r="AGZ683" s="263"/>
      <c r="AHA683" s="263"/>
      <c r="AHB683" s="263"/>
      <c r="AHC683" s="263"/>
      <c r="AHD683" s="263"/>
      <c r="AHE683" s="263"/>
      <c r="AHF683" s="263"/>
      <c r="AHG683" s="263"/>
      <c r="AHH683" s="263"/>
      <c r="AHI683" s="263"/>
      <c r="AHJ683" s="263"/>
      <c r="AHK683" s="263"/>
      <c r="AHL683" s="263"/>
      <c r="AHM683" s="263"/>
      <c r="AHN683" s="263"/>
      <c r="AHO683" s="263"/>
      <c r="AHP683" s="263"/>
      <c r="AHQ683" s="263"/>
      <c r="AHR683" s="263"/>
      <c r="AHS683" s="263"/>
      <c r="AHT683" s="263"/>
      <c r="AHU683" s="263"/>
      <c r="AHV683" s="263"/>
      <c r="AHW683" s="263"/>
      <c r="AHX683" s="263"/>
      <c r="AHY683" s="263"/>
      <c r="AHZ683" s="263"/>
      <c r="AIA683" s="263"/>
      <c r="AIB683" s="263"/>
      <c r="AIC683" s="263"/>
      <c r="AID683" s="263"/>
      <c r="AIE683" s="263"/>
      <c r="AIF683" s="263"/>
      <c r="AIG683" s="263"/>
      <c r="AIH683" s="263"/>
      <c r="AII683" s="263"/>
      <c r="AIJ683" s="263"/>
      <c r="AIK683" s="263"/>
      <c r="AIL683" s="263"/>
      <c r="AIM683" s="263"/>
      <c r="AIN683" s="263"/>
      <c r="AIO683" s="263"/>
      <c r="AIP683" s="263"/>
      <c r="AIQ683" s="263"/>
      <c r="AIR683" s="263"/>
      <c r="AIS683" s="263"/>
      <c r="AIT683" s="263"/>
      <c r="AIU683" s="263"/>
      <c r="AIV683" s="263"/>
      <c r="AIW683" s="263"/>
      <c r="AIX683" s="263"/>
      <c r="AIY683" s="263"/>
      <c r="AIZ683" s="263"/>
      <c r="AJA683" s="263"/>
      <c r="AJB683" s="263"/>
      <c r="AJC683" s="263"/>
      <c r="AJD683" s="263"/>
      <c r="AJE683" s="263"/>
      <c r="AJF683" s="263"/>
      <c r="AJG683" s="263"/>
      <c r="AJH683" s="263"/>
      <c r="AJI683" s="263"/>
      <c r="AJJ683" s="263"/>
      <c r="AJK683" s="263"/>
      <c r="AJL683" s="263"/>
      <c r="AJM683" s="263"/>
      <c r="AJN683" s="263"/>
      <c r="AJO683" s="263"/>
      <c r="AJP683" s="263"/>
      <c r="AJQ683" s="263"/>
      <c r="AJR683" s="263"/>
      <c r="AJS683" s="263"/>
      <c r="AJT683" s="263"/>
      <c r="AJU683" s="263"/>
      <c r="AJV683" s="263"/>
      <c r="AJW683" s="263"/>
      <c r="AJX683" s="263"/>
      <c r="AJY683" s="263"/>
      <c r="AJZ683" s="263"/>
      <c r="AKA683" s="263"/>
      <c r="AKB683" s="263"/>
      <c r="AKC683" s="263"/>
      <c r="AKD683" s="263"/>
      <c r="AKE683" s="263"/>
      <c r="AKF683" s="263"/>
      <c r="AKG683" s="263"/>
      <c r="AKH683" s="263"/>
      <c r="AKI683" s="263"/>
      <c r="AKJ683" s="263"/>
      <c r="AKK683" s="263"/>
      <c r="AKL683" s="263"/>
      <c r="AKM683" s="263"/>
      <c r="AKN683" s="263"/>
      <c r="AKO683" s="263"/>
      <c r="AKP683" s="263"/>
      <c r="AKQ683" s="263"/>
      <c r="AKR683" s="263"/>
      <c r="AKS683" s="263"/>
      <c r="AKT683" s="263"/>
      <c r="AKU683" s="263"/>
      <c r="AKV683" s="263"/>
      <c r="AKW683" s="263"/>
      <c r="AKX683" s="263"/>
      <c r="AKY683" s="263"/>
      <c r="AKZ683" s="263"/>
      <c r="ALA683" s="263"/>
      <c r="ALB683" s="263"/>
      <c r="ALC683" s="263"/>
      <c r="ALD683" s="263"/>
      <c r="ALE683" s="263"/>
      <c r="ALF683" s="263"/>
      <c r="ALG683" s="263"/>
      <c r="ALH683" s="263"/>
      <c r="ALI683" s="263"/>
      <c r="ALJ683" s="263"/>
      <c r="ALK683" s="263"/>
      <c r="ALL683" s="263"/>
      <c r="ALM683" s="263"/>
      <c r="ALN683" s="263"/>
      <c r="ALO683" s="263"/>
      <c r="ALP683" s="263"/>
      <c r="ALQ683" s="263"/>
      <c r="ALR683" s="263"/>
      <c r="ALS683" s="263"/>
      <c r="ALT683" s="263"/>
      <c r="ALU683" s="263"/>
      <c r="ALV683" s="263"/>
      <c r="ALW683" s="263"/>
      <c r="ALX683" s="263"/>
      <c r="ALY683" s="263"/>
      <c r="ALZ683" s="263"/>
      <c r="AMA683" s="263"/>
      <c r="AMB683" s="263"/>
      <c r="AMC683" s="263"/>
      <c r="AMD683" s="263"/>
      <c r="AME683" s="263"/>
      <c r="AMF683" s="263"/>
      <c r="AMG683" s="263"/>
      <c r="AMH683" s="263"/>
      <c r="AMI683" s="263"/>
      <c r="AMJ683" s="263"/>
      <c r="AMK683" s="263"/>
      <c r="AML683" s="263"/>
      <c r="AMM683" s="263"/>
      <c r="AMN683" s="263"/>
      <c r="AMO683" s="263"/>
      <c r="AMP683" s="263"/>
      <c r="AMQ683" s="263"/>
      <c r="AMR683" s="263"/>
      <c r="AMS683" s="263"/>
      <c r="AMT683" s="263"/>
      <c r="AMU683" s="263"/>
      <c r="AMV683" s="263"/>
      <c r="AMW683" s="263"/>
      <c r="AMX683" s="263"/>
      <c r="AMY683" s="263"/>
      <c r="AMZ683" s="263"/>
      <c r="ANA683" s="263"/>
      <c r="ANB683" s="263"/>
      <c r="ANC683" s="263"/>
      <c r="AND683" s="263"/>
      <c r="ANE683" s="263"/>
      <c r="ANF683" s="263"/>
      <c r="ANG683" s="263"/>
      <c r="ANH683" s="263"/>
      <c r="ANI683" s="263"/>
      <c r="ANJ683" s="263"/>
      <c r="ANK683" s="263"/>
      <c r="ANL683" s="263"/>
      <c r="ANM683" s="263"/>
      <c r="ANN683" s="263"/>
      <c r="ANO683" s="263"/>
      <c r="ANP683" s="263"/>
      <c r="ANQ683" s="263"/>
      <c r="ANR683" s="263"/>
      <c r="ANS683" s="263"/>
      <c r="ANT683" s="263"/>
      <c r="ANU683" s="263"/>
      <c r="ANV683" s="263"/>
      <c r="ANW683" s="263"/>
      <c r="ANX683" s="263"/>
      <c r="ANY683" s="263"/>
      <c r="ANZ683" s="263"/>
      <c r="AOA683" s="263"/>
      <c r="AOB683" s="263"/>
      <c r="AOC683" s="263"/>
      <c r="AOD683" s="263"/>
      <c r="AOE683" s="263"/>
      <c r="AOF683" s="263"/>
      <c r="AOG683" s="263"/>
      <c r="AOH683" s="263"/>
      <c r="AOI683" s="263"/>
      <c r="AOJ683" s="263"/>
      <c r="AOK683" s="263"/>
      <c r="AOL683" s="263"/>
      <c r="AOM683" s="263"/>
      <c r="AON683" s="263"/>
      <c r="AOO683" s="263"/>
      <c r="AOP683" s="263"/>
      <c r="AOQ683" s="263"/>
      <c r="AOR683" s="263"/>
      <c r="AOS683" s="263"/>
      <c r="AOT683" s="263"/>
      <c r="AOU683" s="263"/>
    </row>
    <row r="684" spans="1:1087" s="264" customFormat="1">
      <c r="A684" s="332"/>
      <c r="B684" s="328"/>
      <c r="C684" s="292"/>
      <c r="D684" s="292"/>
      <c r="E684" s="292"/>
      <c r="F684" s="333"/>
      <c r="G684" s="334"/>
      <c r="H684" s="334"/>
      <c r="I684" s="335"/>
      <c r="J684" s="292"/>
      <c r="K684" s="336"/>
      <c r="L684" s="292"/>
      <c r="N684" s="263"/>
      <c r="O684" s="263"/>
      <c r="P684" s="263"/>
      <c r="Q684" s="263"/>
      <c r="R684" s="263"/>
      <c r="S684" s="263"/>
      <c r="T684" s="263"/>
      <c r="U684" s="263"/>
      <c r="V684" s="263"/>
      <c r="W684" s="263"/>
      <c r="X684" s="263"/>
      <c r="Y684" s="263"/>
      <c r="Z684" s="263"/>
      <c r="AA684" s="263"/>
      <c r="AB684" s="263"/>
      <c r="AC684" s="263"/>
      <c r="AD684" s="263"/>
      <c r="AE684" s="263"/>
      <c r="AF684" s="263"/>
      <c r="AG684" s="263"/>
      <c r="AH684" s="263"/>
      <c r="AI684" s="263"/>
      <c r="AJ684" s="263"/>
      <c r="AK684" s="263"/>
      <c r="AL684" s="263"/>
      <c r="AM684" s="263"/>
      <c r="AN684" s="263"/>
      <c r="AO684" s="263"/>
      <c r="AP684" s="263"/>
      <c r="AQ684" s="263"/>
      <c r="AR684" s="263"/>
      <c r="AS684" s="263"/>
      <c r="AT684" s="263"/>
      <c r="AU684" s="263"/>
      <c r="AV684" s="263"/>
      <c r="AW684" s="263"/>
      <c r="AX684" s="263"/>
      <c r="AY684" s="263"/>
      <c r="AZ684" s="263"/>
      <c r="BA684" s="263"/>
      <c r="BB684" s="263"/>
      <c r="BC684" s="263"/>
      <c r="BD684" s="263"/>
      <c r="BE684" s="263"/>
      <c r="BF684" s="263"/>
      <c r="BG684" s="263"/>
      <c r="BH684" s="263"/>
      <c r="BI684" s="263"/>
      <c r="BJ684" s="263"/>
      <c r="BK684" s="263"/>
      <c r="BL684" s="263"/>
      <c r="BM684" s="263"/>
      <c r="BN684" s="263"/>
      <c r="BO684" s="263"/>
      <c r="BP684" s="263"/>
      <c r="BQ684" s="263"/>
      <c r="BR684" s="263"/>
      <c r="BS684" s="263"/>
      <c r="BT684" s="263"/>
      <c r="BU684" s="263"/>
      <c r="BV684" s="263"/>
      <c r="BW684" s="263"/>
      <c r="BX684" s="263"/>
      <c r="BY684" s="263"/>
      <c r="BZ684" s="263"/>
      <c r="CA684" s="263"/>
      <c r="CB684" s="263"/>
      <c r="CC684" s="263"/>
      <c r="CD684" s="263"/>
      <c r="CE684" s="263"/>
      <c r="CF684" s="263"/>
      <c r="CG684" s="263"/>
      <c r="CH684" s="263"/>
      <c r="CI684" s="263"/>
      <c r="CJ684" s="263"/>
      <c r="CK684" s="263"/>
      <c r="CL684" s="263"/>
      <c r="CM684" s="263"/>
      <c r="CN684" s="263"/>
      <c r="CO684" s="263"/>
      <c r="CP684" s="263"/>
      <c r="CQ684" s="263"/>
      <c r="CR684" s="263"/>
      <c r="CS684" s="263"/>
      <c r="CT684" s="263"/>
      <c r="CU684" s="263"/>
      <c r="CV684" s="263"/>
      <c r="CW684" s="263"/>
      <c r="CX684" s="263"/>
      <c r="CY684" s="263"/>
      <c r="CZ684" s="263"/>
      <c r="DA684" s="263"/>
      <c r="DB684" s="263"/>
      <c r="DC684" s="263"/>
      <c r="DD684" s="263"/>
      <c r="DE684" s="263"/>
      <c r="DF684" s="263"/>
      <c r="DG684" s="263"/>
      <c r="DH684" s="263"/>
      <c r="DI684" s="263"/>
      <c r="DJ684" s="263"/>
      <c r="DK684" s="263"/>
      <c r="DL684" s="263"/>
      <c r="DM684" s="263"/>
      <c r="DN684" s="263"/>
      <c r="DO684" s="263"/>
      <c r="DP684" s="263"/>
      <c r="DQ684" s="263"/>
      <c r="DR684" s="263"/>
      <c r="DS684" s="263"/>
      <c r="DT684" s="263"/>
      <c r="DU684" s="263"/>
      <c r="DV684" s="263"/>
      <c r="DW684" s="263"/>
      <c r="DX684" s="263"/>
      <c r="DY684" s="263"/>
      <c r="DZ684" s="263"/>
      <c r="EA684" s="263"/>
      <c r="EB684" s="263"/>
      <c r="EC684" s="263"/>
      <c r="ED684" s="263"/>
      <c r="EE684" s="263"/>
      <c r="EF684" s="263"/>
      <c r="EG684" s="263"/>
      <c r="EH684" s="263"/>
      <c r="EI684" s="263"/>
      <c r="EJ684" s="263"/>
      <c r="EK684" s="263"/>
      <c r="EL684" s="263"/>
      <c r="EM684" s="263"/>
      <c r="EN684" s="263"/>
      <c r="EO684" s="263"/>
      <c r="EP684" s="263"/>
      <c r="EQ684" s="263"/>
      <c r="ER684" s="263"/>
      <c r="ES684" s="263"/>
      <c r="ET684" s="263"/>
      <c r="EU684" s="263"/>
      <c r="EV684" s="263"/>
      <c r="EW684" s="263"/>
      <c r="EX684" s="263"/>
      <c r="EY684" s="263"/>
      <c r="EZ684" s="263"/>
      <c r="FA684" s="263"/>
      <c r="FB684" s="263"/>
      <c r="FC684" s="263"/>
      <c r="FD684" s="263"/>
      <c r="FE684" s="263"/>
      <c r="FF684" s="263"/>
      <c r="FG684" s="263"/>
      <c r="FH684" s="263"/>
      <c r="FI684" s="263"/>
      <c r="FJ684" s="263"/>
      <c r="FK684" s="263"/>
      <c r="FL684" s="263"/>
      <c r="FM684" s="263"/>
      <c r="FN684" s="263"/>
      <c r="FO684" s="263"/>
      <c r="FP684" s="263"/>
      <c r="FQ684" s="263"/>
      <c r="FR684" s="263"/>
      <c r="FS684" s="263"/>
      <c r="FT684" s="263"/>
      <c r="FU684" s="263"/>
      <c r="FV684" s="263"/>
      <c r="FW684" s="263"/>
      <c r="FX684" s="263"/>
      <c r="FY684" s="263"/>
      <c r="FZ684" s="263"/>
      <c r="GA684" s="263"/>
      <c r="GB684" s="263"/>
      <c r="GC684" s="263"/>
      <c r="GD684" s="263"/>
      <c r="GE684" s="263"/>
      <c r="GF684" s="263"/>
      <c r="GG684" s="263"/>
      <c r="GH684" s="263"/>
      <c r="GI684" s="263"/>
      <c r="GJ684" s="263"/>
      <c r="GK684" s="263"/>
      <c r="GL684" s="263"/>
      <c r="GM684" s="263"/>
      <c r="GN684" s="263"/>
      <c r="GO684" s="263"/>
      <c r="GP684" s="263"/>
      <c r="GQ684" s="263"/>
      <c r="GR684" s="263"/>
      <c r="GS684" s="263"/>
      <c r="GT684" s="263"/>
      <c r="GU684" s="263"/>
      <c r="GV684" s="263"/>
      <c r="GW684" s="263"/>
      <c r="GX684" s="263"/>
      <c r="GY684" s="263"/>
      <c r="GZ684" s="263"/>
      <c r="HA684" s="263"/>
      <c r="HB684" s="263"/>
      <c r="HC684" s="263"/>
      <c r="HD684" s="263"/>
      <c r="HE684" s="263"/>
      <c r="HF684" s="263"/>
      <c r="HG684" s="263"/>
      <c r="HH684" s="263"/>
      <c r="HI684" s="263"/>
      <c r="HJ684" s="263"/>
      <c r="HK684" s="263"/>
      <c r="HL684" s="263"/>
      <c r="HM684" s="263"/>
      <c r="HN684" s="263"/>
      <c r="HO684" s="263"/>
      <c r="HP684" s="263"/>
      <c r="HQ684" s="263"/>
      <c r="HR684" s="263"/>
      <c r="HS684" s="263"/>
      <c r="HT684" s="263"/>
      <c r="HU684" s="263"/>
      <c r="HV684" s="263"/>
      <c r="HW684" s="263"/>
      <c r="HX684" s="263"/>
      <c r="HY684" s="263"/>
      <c r="HZ684" s="263"/>
      <c r="IA684" s="263"/>
      <c r="IB684" s="263"/>
      <c r="IC684" s="263"/>
      <c r="ID684" s="263"/>
      <c r="IE684" s="263"/>
      <c r="IF684" s="263"/>
      <c r="IG684" s="263"/>
      <c r="IH684" s="263"/>
      <c r="II684" s="263"/>
      <c r="IJ684" s="263"/>
      <c r="IK684" s="263"/>
      <c r="IL684" s="263"/>
      <c r="IM684" s="263"/>
      <c r="IN684" s="263"/>
      <c r="IO684" s="263"/>
      <c r="IP684" s="263"/>
      <c r="IQ684" s="263"/>
      <c r="IR684" s="263"/>
      <c r="IS684" s="263"/>
      <c r="IT684" s="263"/>
      <c r="IU684" s="263"/>
      <c r="IV684" s="263"/>
      <c r="IW684" s="263"/>
      <c r="IX684" s="263"/>
      <c r="IY684" s="263"/>
      <c r="IZ684" s="263"/>
      <c r="JA684" s="263"/>
      <c r="JB684" s="263"/>
      <c r="JC684" s="263"/>
      <c r="JD684" s="263"/>
      <c r="JE684" s="263"/>
      <c r="JF684" s="263"/>
      <c r="JG684" s="263"/>
      <c r="JH684" s="263"/>
      <c r="JI684" s="263"/>
      <c r="JJ684" s="263"/>
      <c r="JK684" s="263"/>
      <c r="JL684" s="263"/>
      <c r="JM684" s="263"/>
      <c r="JN684" s="263"/>
      <c r="JO684" s="263"/>
      <c r="JP684" s="263"/>
      <c r="JQ684" s="263"/>
      <c r="JR684" s="263"/>
      <c r="JS684" s="263"/>
      <c r="JT684" s="263"/>
      <c r="JU684" s="263"/>
      <c r="JV684" s="263"/>
      <c r="JW684" s="263"/>
      <c r="JX684" s="263"/>
      <c r="JY684" s="263"/>
      <c r="JZ684" s="263"/>
      <c r="KA684" s="263"/>
      <c r="KB684" s="263"/>
      <c r="KC684" s="263"/>
      <c r="KD684" s="263"/>
      <c r="KE684" s="263"/>
      <c r="KF684" s="263"/>
      <c r="KG684" s="263"/>
      <c r="KH684" s="263"/>
      <c r="KI684" s="263"/>
      <c r="KJ684" s="263"/>
      <c r="KK684" s="263"/>
      <c r="KL684" s="263"/>
      <c r="KM684" s="263"/>
      <c r="KN684" s="263"/>
      <c r="KO684" s="263"/>
      <c r="KP684" s="263"/>
      <c r="KQ684" s="263"/>
      <c r="KR684" s="263"/>
      <c r="KS684" s="263"/>
      <c r="KT684" s="263"/>
      <c r="KU684" s="263"/>
      <c r="KV684" s="263"/>
      <c r="KW684" s="263"/>
      <c r="KX684" s="263"/>
      <c r="KY684" s="263"/>
      <c r="KZ684" s="263"/>
      <c r="LA684" s="263"/>
      <c r="LB684" s="263"/>
      <c r="LC684" s="263"/>
      <c r="LD684" s="263"/>
      <c r="LE684" s="263"/>
      <c r="LF684" s="263"/>
      <c r="LG684" s="263"/>
      <c r="LH684" s="263"/>
      <c r="LI684" s="263"/>
      <c r="LJ684" s="263"/>
      <c r="LK684" s="263"/>
      <c r="LL684" s="263"/>
      <c r="LM684" s="263"/>
      <c r="LN684" s="263"/>
      <c r="LO684" s="263"/>
      <c r="LP684" s="263"/>
      <c r="LQ684" s="263"/>
      <c r="LR684" s="263"/>
      <c r="LS684" s="263"/>
      <c r="LT684" s="263"/>
      <c r="LU684" s="263"/>
      <c r="LV684" s="263"/>
      <c r="LW684" s="263"/>
      <c r="LX684" s="263"/>
      <c r="LY684" s="263"/>
      <c r="LZ684" s="263"/>
      <c r="MA684" s="263"/>
      <c r="MB684" s="263"/>
      <c r="MC684" s="263"/>
      <c r="MD684" s="263"/>
      <c r="ME684" s="263"/>
      <c r="MF684" s="263"/>
      <c r="MG684" s="263"/>
      <c r="MH684" s="263"/>
      <c r="MI684" s="263"/>
      <c r="MJ684" s="263"/>
      <c r="MK684" s="263"/>
      <c r="ML684" s="263"/>
      <c r="MM684" s="263"/>
      <c r="MN684" s="263"/>
      <c r="MO684" s="263"/>
      <c r="MP684" s="263"/>
      <c r="MQ684" s="263"/>
      <c r="MR684" s="263"/>
      <c r="MS684" s="263"/>
      <c r="MT684" s="263"/>
      <c r="MU684" s="263"/>
      <c r="MV684" s="263"/>
      <c r="MW684" s="263"/>
      <c r="MX684" s="263"/>
      <c r="MY684" s="263"/>
      <c r="MZ684" s="263"/>
      <c r="NA684" s="263"/>
      <c r="NB684" s="263"/>
      <c r="NC684" s="263"/>
      <c r="ND684" s="263"/>
      <c r="NE684" s="263"/>
      <c r="NF684" s="263"/>
      <c r="NG684" s="263"/>
      <c r="NH684" s="263"/>
      <c r="NI684" s="263"/>
      <c r="NJ684" s="263"/>
      <c r="NK684" s="263"/>
      <c r="NL684" s="263"/>
      <c r="NM684" s="263"/>
      <c r="NN684" s="263"/>
      <c r="NO684" s="263"/>
      <c r="NP684" s="263"/>
      <c r="NQ684" s="263"/>
      <c r="NR684" s="263"/>
      <c r="NS684" s="263"/>
      <c r="NT684" s="263"/>
      <c r="NU684" s="263"/>
      <c r="NV684" s="263"/>
      <c r="NW684" s="263"/>
      <c r="NX684" s="263"/>
      <c r="NY684" s="263"/>
      <c r="NZ684" s="263"/>
      <c r="OA684" s="263"/>
      <c r="OB684" s="263"/>
      <c r="OC684" s="263"/>
      <c r="OD684" s="263"/>
      <c r="OE684" s="263"/>
      <c r="OF684" s="263"/>
      <c r="OG684" s="263"/>
      <c r="OH684" s="263"/>
      <c r="OI684" s="263"/>
      <c r="OJ684" s="263"/>
      <c r="OK684" s="263"/>
      <c r="OL684" s="263"/>
      <c r="OM684" s="263"/>
      <c r="ON684" s="263"/>
      <c r="OO684" s="263"/>
      <c r="OP684" s="263"/>
      <c r="OQ684" s="263"/>
      <c r="OR684" s="263"/>
      <c r="OS684" s="263"/>
      <c r="OT684" s="263"/>
      <c r="OU684" s="263"/>
      <c r="OV684" s="263"/>
      <c r="OW684" s="263"/>
      <c r="OX684" s="263"/>
      <c r="OY684" s="263"/>
      <c r="OZ684" s="263"/>
      <c r="PA684" s="263"/>
      <c r="PB684" s="263"/>
      <c r="PC684" s="263"/>
      <c r="PD684" s="263"/>
      <c r="PE684" s="263"/>
      <c r="PF684" s="263"/>
      <c r="PG684" s="263"/>
      <c r="PH684" s="263"/>
      <c r="PI684" s="263"/>
      <c r="PJ684" s="263"/>
      <c r="PK684" s="263"/>
      <c r="PL684" s="263"/>
      <c r="PM684" s="263"/>
      <c r="PN684" s="263"/>
      <c r="PO684" s="263"/>
      <c r="PP684" s="263"/>
      <c r="PQ684" s="263"/>
      <c r="PR684" s="263"/>
      <c r="PS684" s="263"/>
      <c r="PT684" s="263"/>
      <c r="PU684" s="263"/>
      <c r="PV684" s="263"/>
      <c r="PW684" s="263"/>
      <c r="PX684" s="263"/>
      <c r="PY684" s="263"/>
      <c r="PZ684" s="263"/>
      <c r="QA684" s="263"/>
      <c r="QB684" s="263"/>
      <c r="QC684" s="263"/>
      <c r="QD684" s="263"/>
      <c r="QE684" s="263"/>
      <c r="QF684" s="263"/>
      <c r="QG684" s="263"/>
      <c r="QH684" s="263"/>
      <c r="QI684" s="263"/>
      <c r="QJ684" s="263"/>
      <c r="QK684" s="263"/>
      <c r="QL684" s="263"/>
      <c r="QM684" s="263"/>
      <c r="QN684" s="263"/>
      <c r="QO684" s="263"/>
      <c r="QP684" s="263"/>
      <c r="QQ684" s="263"/>
      <c r="QR684" s="263"/>
      <c r="QS684" s="263"/>
      <c r="QT684" s="263"/>
      <c r="QU684" s="263"/>
      <c r="QV684" s="263"/>
      <c r="QW684" s="263"/>
      <c r="QX684" s="263"/>
      <c r="QY684" s="263"/>
      <c r="QZ684" s="263"/>
      <c r="RA684" s="263"/>
      <c r="RB684" s="263"/>
      <c r="RC684" s="263"/>
      <c r="RD684" s="263"/>
      <c r="RE684" s="263"/>
      <c r="RF684" s="263"/>
      <c r="RG684" s="263"/>
      <c r="RH684" s="263"/>
      <c r="RI684" s="263"/>
      <c r="RJ684" s="263"/>
      <c r="RK684" s="263"/>
      <c r="RL684" s="263"/>
      <c r="RM684" s="263"/>
      <c r="RN684" s="263"/>
      <c r="RO684" s="263"/>
      <c r="RP684" s="263"/>
      <c r="RQ684" s="263"/>
      <c r="RR684" s="263"/>
      <c r="RS684" s="263"/>
      <c r="RT684" s="263"/>
      <c r="RU684" s="263"/>
      <c r="RV684" s="263"/>
      <c r="RW684" s="263"/>
      <c r="RX684" s="263"/>
      <c r="RY684" s="263"/>
      <c r="RZ684" s="263"/>
      <c r="SA684" s="263"/>
      <c r="SB684" s="263"/>
      <c r="SC684" s="263"/>
      <c r="SD684" s="263"/>
      <c r="SE684" s="263"/>
      <c r="SF684" s="263"/>
      <c r="SG684" s="263"/>
      <c r="SH684" s="263"/>
      <c r="SI684" s="263"/>
      <c r="SJ684" s="263"/>
      <c r="SK684" s="263"/>
      <c r="SL684" s="263"/>
      <c r="SM684" s="263"/>
      <c r="SN684" s="263"/>
      <c r="SO684" s="263"/>
      <c r="SP684" s="263"/>
      <c r="SQ684" s="263"/>
      <c r="SR684" s="263"/>
      <c r="SS684" s="263"/>
      <c r="ST684" s="263"/>
      <c r="SU684" s="263"/>
      <c r="SV684" s="263"/>
      <c r="SW684" s="263"/>
      <c r="SX684" s="263"/>
      <c r="SY684" s="263"/>
      <c r="SZ684" s="263"/>
      <c r="TA684" s="263"/>
      <c r="TB684" s="263"/>
      <c r="TC684" s="263"/>
      <c r="TD684" s="263"/>
      <c r="TE684" s="263"/>
      <c r="TF684" s="263"/>
      <c r="TG684" s="263"/>
      <c r="TH684" s="263"/>
      <c r="TI684" s="263"/>
      <c r="TJ684" s="263"/>
      <c r="TK684" s="263"/>
      <c r="TL684" s="263"/>
      <c r="TM684" s="263"/>
      <c r="TN684" s="263"/>
      <c r="TO684" s="263"/>
      <c r="TP684" s="263"/>
      <c r="TQ684" s="263"/>
      <c r="TR684" s="263"/>
      <c r="TS684" s="263"/>
      <c r="TT684" s="263"/>
      <c r="TU684" s="263"/>
      <c r="TV684" s="263"/>
      <c r="TW684" s="263"/>
      <c r="TX684" s="263"/>
      <c r="TY684" s="263"/>
      <c r="TZ684" s="263"/>
      <c r="UA684" s="263"/>
      <c r="UB684" s="263"/>
      <c r="UC684" s="263"/>
      <c r="UD684" s="263"/>
      <c r="UE684" s="263"/>
      <c r="UF684" s="263"/>
      <c r="UG684" s="263"/>
      <c r="UH684" s="263"/>
      <c r="UI684" s="263"/>
      <c r="UJ684" s="263"/>
      <c r="UK684" s="263"/>
      <c r="UL684" s="263"/>
      <c r="UM684" s="263"/>
      <c r="UN684" s="263"/>
      <c r="UO684" s="263"/>
      <c r="UP684" s="263"/>
      <c r="UQ684" s="263"/>
      <c r="UR684" s="263"/>
      <c r="US684" s="263"/>
      <c r="UT684" s="263"/>
      <c r="UU684" s="263"/>
      <c r="UV684" s="263"/>
      <c r="UW684" s="263"/>
      <c r="UX684" s="263"/>
      <c r="UY684" s="263"/>
      <c r="UZ684" s="263"/>
      <c r="VA684" s="263"/>
      <c r="VB684" s="263"/>
      <c r="VC684" s="263"/>
      <c r="VD684" s="263"/>
      <c r="VE684" s="263"/>
      <c r="VF684" s="263"/>
      <c r="VG684" s="263"/>
      <c r="VH684" s="263"/>
      <c r="VI684" s="263"/>
      <c r="VJ684" s="263"/>
      <c r="VK684" s="263"/>
      <c r="VL684" s="263"/>
      <c r="VM684" s="263"/>
      <c r="VN684" s="263"/>
      <c r="VO684" s="263"/>
      <c r="VP684" s="263"/>
      <c r="VQ684" s="263"/>
      <c r="VR684" s="263"/>
      <c r="VS684" s="263"/>
      <c r="VT684" s="263"/>
      <c r="VU684" s="263"/>
      <c r="VV684" s="263"/>
      <c r="VW684" s="263"/>
      <c r="VX684" s="263"/>
      <c r="VY684" s="263"/>
      <c r="VZ684" s="263"/>
      <c r="WA684" s="263"/>
      <c r="WB684" s="263"/>
      <c r="WC684" s="263"/>
      <c r="WD684" s="263"/>
      <c r="WE684" s="263"/>
      <c r="WF684" s="263"/>
      <c r="WG684" s="263"/>
      <c r="WH684" s="263"/>
      <c r="WI684" s="263"/>
      <c r="WJ684" s="263"/>
      <c r="WK684" s="263"/>
      <c r="WL684" s="263"/>
      <c r="WM684" s="263"/>
      <c r="WN684" s="263"/>
      <c r="WO684" s="263"/>
      <c r="WP684" s="263"/>
      <c r="WQ684" s="263"/>
      <c r="WR684" s="263"/>
      <c r="WS684" s="263"/>
      <c r="WT684" s="263"/>
      <c r="WU684" s="263"/>
      <c r="WV684" s="263"/>
      <c r="WW684" s="263"/>
      <c r="WX684" s="263"/>
      <c r="WY684" s="263"/>
      <c r="WZ684" s="263"/>
      <c r="XA684" s="263"/>
      <c r="XB684" s="263"/>
      <c r="XC684" s="263"/>
      <c r="XD684" s="263"/>
      <c r="XE684" s="263"/>
      <c r="XF684" s="263"/>
      <c r="XG684" s="263"/>
      <c r="XH684" s="263"/>
      <c r="XI684" s="263"/>
      <c r="XJ684" s="263"/>
      <c r="XK684" s="263"/>
      <c r="XL684" s="263"/>
      <c r="XM684" s="263"/>
      <c r="XN684" s="263"/>
      <c r="XO684" s="263"/>
      <c r="XP684" s="263"/>
      <c r="XQ684" s="263"/>
      <c r="XR684" s="263"/>
      <c r="XS684" s="263"/>
      <c r="XT684" s="263"/>
      <c r="XU684" s="263"/>
      <c r="XV684" s="263"/>
      <c r="XW684" s="263"/>
      <c r="XX684" s="263"/>
      <c r="XY684" s="263"/>
      <c r="XZ684" s="263"/>
      <c r="YA684" s="263"/>
      <c r="YB684" s="263"/>
      <c r="YC684" s="263"/>
      <c r="YD684" s="263"/>
      <c r="YE684" s="263"/>
      <c r="YF684" s="263"/>
      <c r="YG684" s="263"/>
      <c r="YH684" s="263"/>
      <c r="YI684" s="263"/>
      <c r="YJ684" s="263"/>
      <c r="YK684" s="263"/>
      <c r="YL684" s="263"/>
      <c r="YM684" s="263"/>
      <c r="YN684" s="263"/>
      <c r="YO684" s="263"/>
      <c r="YP684" s="263"/>
      <c r="YQ684" s="263"/>
      <c r="YR684" s="263"/>
      <c r="YS684" s="263"/>
      <c r="YT684" s="263"/>
      <c r="YU684" s="263"/>
      <c r="YV684" s="263"/>
      <c r="YW684" s="263"/>
      <c r="YX684" s="263"/>
      <c r="YY684" s="263"/>
      <c r="YZ684" s="263"/>
      <c r="ZA684" s="263"/>
      <c r="ZB684" s="263"/>
      <c r="ZC684" s="263"/>
      <c r="ZD684" s="263"/>
      <c r="ZE684" s="263"/>
      <c r="ZF684" s="263"/>
      <c r="ZG684" s="263"/>
      <c r="ZH684" s="263"/>
      <c r="ZI684" s="263"/>
      <c r="ZJ684" s="263"/>
      <c r="ZK684" s="263"/>
      <c r="ZL684" s="263"/>
      <c r="ZM684" s="263"/>
      <c r="ZN684" s="263"/>
      <c r="ZO684" s="263"/>
      <c r="ZP684" s="263"/>
      <c r="ZQ684" s="263"/>
      <c r="ZR684" s="263"/>
      <c r="ZS684" s="263"/>
      <c r="ZT684" s="263"/>
      <c r="ZU684" s="263"/>
      <c r="ZV684" s="263"/>
      <c r="ZW684" s="263"/>
      <c r="ZX684" s="263"/>
      <c r="ZY684" s="263"/>
      <c r="ZZ684" s="263"/>
      <c r="AAA684" s="263"/>
      <c r="AAB684" s="263"/>
      <c r="AAC684" s="263"/>
      <c r="AAD684" s="263"/>
      <c r="AAE684" s="263"/>
      <c r="AAF684" s="263"/>
      <c r="AAG684" s="263"/>
      <c r="AAH684" s="263"/>
      <c r="AAI684" s="263"/>
      <c r="AAJ684" s="263"/>
      <c r="AAK684" s="263"/>
      <c r="AAL684" s="263"/>
      <c r="AAM684" s="263"/>
      <c r="AAN684" s="263"/>
      <c r="AAO684" s="263"/>
      <c r="AAP684" s="263"/>
      <c r="AAQ684" s="263"/>
      <c r="AAR684" s="263"/>
      <c r="AAS684" s="263"/>
      <c r="AAT684" s="263"/>
      <c r="AAU684" s="263"/>
      <c r="AAV684" s="263"/>
      <c r="AAW684" s="263"/>
      <c r="AAX684" s="263"/>
      <c r="AAY684" s="263"/>
      <c r="AAZ684" s="263"/>
      <c r="ABA684" s="263"/>
      <c r="ABB684" s="263"/>
      <c r="ABC684" s="263"/>
      <c r="ABD684" s="263"/>
      <c r="ABE684" s="263"/>
      <c r="ABF684" s="263"/>
      <c r="ABG684" s="263"/>
      <c r="ABH684" s="263"/>
      <c r="ABI684" s="263"/>
      <c r="ABJ684" s="263"/>
      <c r="ABK684" s="263"/>
      <c r="ABL684" s="263"/>
      <c r="ABM684" s="263"/>
      <c r="ABN684" s="263"/>
      <c r="ABO684" s="263"/>
      <c r="ABP684" s="263"/>
      <c r="ABQ684" s="263"/>
      <c r="ABR684" s="263"/>
      <c r="ABS684" s="263"/>
      <c r="ABT684" s="263"/>
      <c r="ABU684" s="263"/>
      <c r="ABV684" s="263"/>
      <c r="ABW684" s="263"/>
      <c r="ABX684" s="263"/>
      <c r="ABY684" s="263"/>
      <c r="ABZ684" s="263"/>
      <c r="ACA684" s="263"/>
      <c r="ACB684" s="263"/>
      <c r="ACC684" s="263"/>
      <c r="ACD684" s="263"/>
      <c r="ACE684" s="263"/>
      <c r="ACF684" s="263"/>
      <c r="ACG684" s="263"/>
      <c r="ACH684" s="263"/>
      <c r="ACI684" s="263"/>
      <c r="ACJ684" s="263"/>
      <c r="ACK684" s="263"/>
      <c r="ACL684" s="263"/>
      <c r="ACM684" s="263"/>
      <c r="ACN684" s="263"/>
      <c r="ACO684" s="263"/>
      <c r="ACP684" s="263"/>
      <c r="ACQ684" s="263"/>
      <c r="ACR684" s="263"/>
      <c r="ACS684" s="263"/>
      <c r="ACT684" s="263"/>
      <c r="ACU684" s="263"/>
      <c r="ACV684" s="263"/>
      <c r="ACW684" s="263"/>
      <c r="ACX684" s="263"/>
      <c r="ACY684" s="263"/>
      <c r="ACZ684" s="263"/>
      <c r="ADA684" s="263"/>
      <c r="ADB684" s="263"/>
      <c r="ADC684" s="263"/>
      <c r="ADD684" s="263"/>
      <c r="ADE684" s="263"/>
      <c r="ADF684" s="263"/>
      <c r="ADG684" s="263"/>
      <c r="ADH684" s="263"/>
      <c r="ADI684" s="263"/>
      <c r="ADJ684" s="263"/>
      <c r="ADK684" s="263"/>
      <c r="ADL684" s="263"/>
      <c r="ADM684" s="263"/>
      <c r="ADN684" s="263"/>
      <c r="ADO684" s="263"/>
      <c r="ADP684" s="263"/>
      <c r="ADQ684" s="263"/>
      <c r="ADR684" s="263"/>
      <c r="ADS684" s="263"/>
      <c r="ADT684" s="263"/>
      <c r="ADU684" s="263"/>
      <c r="ADV684" s="263"/>
      <c r="ADW684" s="263"/>
      <c r="ADX684" s="263"/>
      <c r="ADY684" s="263"/>
      <c r="ADZ684" s="263"/>
      <c r="AEA684" s="263"/>
      <c r="AEB684" s="263"/>
      <c r="AEC684" s="263"/>
      <c r="AED684" s="263"/>
      <c r="AEE684" s="263"/>
      <c r="AEF684" s="263"/>
      <c r="AEG684" s="263"/>
      <c r="AEH684" s="263"/>
      <c r="AEI684" s="263"/>
      <c r="AEJ684" s="263"/>
      <c r="AEK684" s="263"/>
      <c r="AEL684" s="263"/>
      <c r="AEM684" s="263"/>
      <c r="AEN684" s="263"/>
      <c r="AEO684" s="263"/>
      <c r="AEP684" s="263"/>
      <c r="AEQ684" s="263"/>
      <c r="AER684" s="263"/>
      <c r="AES684" s="263"/>
      <c r="AET684" s="263"/>
      <c r="AEU684" s="263"/>
      <c r="AEV684" s="263"/>
      <c r="AEW684" s="263"/>
      <c r="AEX684" s="263"/>
      <c r="AEY684" s="263"/>
      <c r="AEZ684" s="263"/>
      <c r="AFA684" s="263"/>
      <c r="AFB684" s="263"/>
      <c r="AFC684" s="263"/>
      <c r="AFD684" s="263"/>
      <c r="AFE684" s="263"/>
      <c r="AFF684" s="263"/>
      <c r="AFG684" s="263"/>
      <c r="AFH684" s="263"/>
      <c r="AFI684" s="263"/>
      <c r="AFJ684" s="263"/>
      <c r="AFK684" s="263"/>
      <c r="AFL684" s="263"/>
      <c r="AFM684" s="263"/>
      <c r="AFN684" s="263"/>
      <c r="AFO684" s="263"/>
      <c r="AFP684" s="263"/>
      <c r="AFQ684" s="263"/>
      <c r="AFR684" s="263"/>
      <c r="AFS684" s="263"/>
      <c r="AFT684" s="263"/>
      <c r="AFU684" s="263"/>
      <c r="AFV684" s="263"/>
      <c r="AFW684" s="263"/>
      <c r="AFX684" s="263"/>
      <c r="AFY684" s="263"/>
      <c r="AFZ684" s="263"/>
      <c r="AGA684" s="263"/>
      <c r="AGB684" s="263"/>
      <c r="AGC684" s="263"/>
      <c r="AGD684" s="263"/>
      <c r="AGE684" s="263"/>
      <c r="AGF684" s="263"/>
      <c r="AGG684" s="263"/>
      <c r="AGH684" s="263"/>
      <c r="AGI684" s="263"/>
      <c r="AGJ684" s="263"/>
      <c r="AGK684" s="263"/>
      <c r="AGL684" s="263"/>
      <c r="AGM684" s="263"/>
      <c r="AGN684" s="263"/>
      <c r="AGO684" s="263"/>
      <c r="AGP684" s="263"/>
      <c r="AGQ684" s="263"/>
      <c r="AGR684" s="263"/>
      <c r="AGS684" s="263"/>
      <c r="AGT684" s="263"/>
      <c r="AGU684" s="263"/>
      <c r="AGV684" s="263"/>
      <c r="AGW684" s="263"/>
      <c r="AGX684" s="263"/>
      <c r="AGY684" s="263"/>
      <c r="AGZ684" s="263"/>
      <c r="AHA684" s="263"/>
      <c r="AHB684" s="263"/>
      <c r="AHC684" s="263"/>
      <c r="AHD684" s="263"/>
      <c r="AHE684" s="263"/>
      <c r="AHF684" s="263"/>
      <c r="AHG684" s="263"/>
      <c r="AHH684" s="263"/>
      <c r="AHI684" s="263"/>
      <c r="AHJ684" s="263"/>
      <c r="AHK684" s="263"/>
      <c r="AHL684" s="263"/>
      <c r="AHM684" s="263"/>
      <c r="AHN684" s="263"/>
      <c r="AHO684" s="263"/>
      <c r="AHP684" s="263"/>
      <c r="AHQ684" s="263"/>
      <c r="AHR684" s="263"/>
      <c r="AHS684" s="263"/>
      <c r="AHT684" s="263"/>
      <c r="AHU684" s="263"/>
      <c r="AHV684" s="263"/>
      <c r="AHW684" s="263"/>
      <c r="AHX684" s="263"/>
      <c r="AHY684" s="263"/>
      <c r="AHZ684" s="263"/>
      <c r="AIA684" s="263"/>
      <c r="AIB684" s="263"/>
      <c r="AIC684" s="263"/>
      <c r="AID684" s="263"/>
      <c r="AIE684" s="263"/>
      <c r="AIF684" s="263"/>
      <c r="AIG684" s="263"/>
      <c r="AIH684" s="263"/>
      <c r="AII684" s="263"/>
      <c r="AIJ684" s="263"/>
      <c r="AIK684" s="263"/>
      <c r="AIL684" s="263"/>
      <c r="AIM684" s="263"/>
      <c r="AIN684" s="263"/>
      <c r="AIO684" s="263"/>
      <c r="AIP684" s="263"/>
      <c r="AIQ684" s="263"/>
      <c r="AIR684" s="263"/>
      <c r="AIS684" s="263"/>
      <c r="AIT684" s="263"/>
      <c r="AIU684" s="263"/>
      <c r="AIV684" s="263"/>
      <c r="AIW684" s="263"/>
      <c r="AIX684" s="263"/>
      <c r="AIY684" s="263"/>
      <c r="AIZ684" s="263"/>
      <c r="AJA684" s="263"/>
      <c r="AJB684" s="263"/>
      <c r="AJC684" s="263"/>
      <c r="AJD684" s="263"/>
      <c r="AJE684" s="263"/>
      <c r="AJF684" s="263"/>
      <c r="AJG684" s="263"/>
      <c r="AJH684" s="263"/>
      <c r="AJI684" s="263"/>
      <c r="AJJ684" s="263"/>
      <c r="AJK684" s="263"/>
      <c r="AJL684" s="263"/>
      <c r="AJM684" s="263"/>
      <c r="AJN684" s="263"/>
      <c r="AJO684" s="263"/>
      <c r="AJP684" s="263"/>
      <c r="AJQ684" s="263"/>
      <c r="AJR684" s="263"/>
      <c r="AJS684" s="263"/>
      <c r="AJT684" s="263"/>
      <c r="AJU684" s="263"/>
      <c r="AJV684" s="263"/>
      <c r="AJW684" s="263"/>
      <c r="AJX684" s="263"/>
      <c r="AJY684" s="263"/>
      <c r="AJZ684" s="263"/>
      <c r="AKA684" s="263"/>
      <c r="AKB684" s="263"/>
      <c r="AKC684" s="263"/>
      <c r="AKD684" s="263"/>
      <c r="AKE684" s="263"/>
      <c r="AKF684" s="263"/>
      <c r="AKG684" s="263"/>
      <c r="AKH684" s="263"/>
      <c r="AKI684" s="263"/>
      <c r="AKJ684" s="263"/>
      <c r="AKK684" s="263"/>
      <c r="AKL684" s="263"/>
      <c r="AKM684" s="263"/>
      <c r="AKN684" s="263"/>
      <c r="AKO684" s="263"/>
      <c r="AKP684" s="263"/>
      <c r="AKQ684" s="263"/>
      <c r="AKR684" s="263"/>
      <c r="AKS684" s="263"/>
      <c r="AKT684" s="263"/>
      <c r="AKU684" s="263"/>
      <c r="AKV684" s="263"/>
      <c r="AKW684" s="263"/>
      <c r="AKX684" s="263"/>
      <c r="AKY684" s="263"/>
      <c r="AKZ684" s="263"/>
      <c r="ALA684" s="263"/>
      <c r="ALB684" s="263"/>
      <c r="ALC684" s="263"/>
      <c r="ALD684" s="263"/>
      <c r="ALE684" s="263"/>
      <c r="ALF684" s="263"/>
      <c r="ALG684" s="263"/>
      <c r="ALH684" s="263"/>
      <c r="ALI684" s="263"/>
      <c r="ALJ684" s="263"/>
      <c r="ALK684" s="263"/>
      <c r="ALL684" s="263"/>
      <c r="ALM684" s="263"/>
      <c r="ALN684" s="263"/>
      <c r="ALO684" s="263"/>
      <c r="ALP684" s="263"/>
      <c r="ALQ684" s="263"/>
      <c r="ALR684" s="263"/>
      <c r="ALS684" s="263"/>
      <c r="ALT684" s="263"/>
      <c r="ALU684" s="263"/>
      <c r="ALV684" s="263"/>
      <c r="ALW684" s="263"/>
      <c r="ALX684" s="263"/>
      <c r="ALY684" s="263"/>
      <c r="ALZ684" s="263"/>
      <c r="AMA684" s="263"/>
      <c r="AMB684" s="263"/>
      <c r="AMC684" s="263"/>
      <c r="AMD684" s="263"/>
      <c r="AME684" s="263"/>
      <c r="AMF684" s="263"/>
      <c r="AMG684" s="263"/>
      <c r="AMH684" s="263"/>
      <c r="AMI684" s="263"/>
      <c r="AMJ684" s="263"/>
      <c r="AMK684" s="263"/>
      <c r="AML684" s="263"/>
      <c r="AMM684" s="263"/>
      <c r="AMN684" s="263"/>
      <c r="AMO684" s="263"/>
      <c r="AMP684" s="263"/>
      <c r="AMQ684" s="263"/>
      <c r="AMR684" s="263"/>
      <c r="AMS684" s="263"/>
      <c r="AMT684" s="263"/>
      <c r="AMU684" s="263"/>
      <c r="AMV684" s="263"/>
      <c r="AMW684" s="263"/>
      <c r="AMX684" s="263"/>
      <c r="AMY684" s="263"/>
      <c r="AMZ684" s="263"/>
      <c r="ANA684" s="263"/>
      <c r="ANB684" s="263"/>
      <c r="ANC684" s="263"/>
      <c r="AND684" s="263"/>
      <c r="ANE684" s="263"/>
      <c r="ANF684" s="263"/>
      <c r="ANG684" s="263"/>
      <c r="ANH684" s="263"/>
      <c r="ANI684" s="263"/>
      <c r="ANJ684" s="263"/>
      <c r="ANK684" s="263"/>
      <c r="ANL684" s="263"/>
      <c r="ANM684" s="263"/>
      <c r="ANN684" s="263"/>
      <c r="ANO684" s="263"/>
      <c r="ANP684" s="263"/>
      <c r="ANQ684" s="263"/>
      <c r="ANR684" s="263"/>
      <c r="ANS684" s="263"/>
      <c r="ANT684" s="263"/>
      <c r="ANU684" s="263"/>
      <c r="ANV684" s="263"/>
      <c r="ANW684" s="263"/>
      <c r="ANX684" s="263"/>
      <c r="ANY684" s="263"/>
      <c r="ANZ684" s="263"/>
      <c r="AOA684" s="263"/>
      <c r="AOB684" s="263"/>
      <c r="AOC684" s="263"/>
      <c r="AOD684" s="263"/>
      <c r="AOE684" s="263"/>
      <c r="AOF684" s="263"/>
      <c r="AOG684" s="263"/>
      <c r="AOH684" s="263"/>
      <c r="AOI684" s="263"/>
      <c r="AOJ684" s="263"/>
      <c r="AOK684" s="263"/>
      <c r="AOL684" s="263"/>
      <c r="AOM684" s="263"/>
      <c r="AON684" s="263"/>
      <c r="AOO684" s="263"/>
      <c r="AOP684" s="263"/>
      <c r="AOQ684" s="263"/>
      <c r="AOR684" s="263"/>
      <c r="AOS684" s="263"/>
      <c r="AOT684" s="263"/>
      <c r="AOU684" s="263"/>
    </row>
    <row r="685" spans="1:1087" s="264" customFormat="1">
      <c r="A685" s="332"/>
      <c r="B685" s="328"/>
      <c r="C685" s="292"/>
      <c r="D685" s="292"/>
      <c r="E685" s="292"/>
      <c r="F685" s="333"/>
      <c r="G685" s="334"/>
      <c r="H685" s="334"/>
      <c r="I685" s="335"/>
      <c r="J685" s="292"/>
      <c r="K685" s="336"/>
      <c r="L685" s="292"/>
      <c r="N685" s="263"/>
      <c r="O685" s="263"/>
      <c r="P685" s="263"/>
      <c r="Q685" s="263"/>
      <c r="R685" s="263"/>
      <c r="S685" s="263"/>
      <c r="T685" s="263"/>
      <c r="U685" s="263"/>
      <c r="V685" s="263"/>
      <c r="W685" s="263"/>
      <c r="X685" s="263"/>
      <c r="Y685" s="263"/>
      <c r="Z685" s="263"/>
      <c r="AA685" s="263"/>
      <c r="AB685" s="263"/>
      <c r="AC685" s="263"/>
      <c r="AD685" s="263"/>
      <c r="AE685" s="263"/>
      <c r="AF685" s="263"/>
      <c r="AG685" s="263"/>
      <c r="AH685" s="263"/>
      <c r="AI685" s="263"/>
      <c r="AJ685" s="263"/>
      <c r="AK685" s="263"/>
      <c r="AL685" s="263"/>
      <c r="AM685" s="263"/>
      <c r="AN685" s="263"/>
      <c r="AO685" s="263"/>
      <c r="AP685" s="263"/>
      <c r="AQ685" s="263"/>
      <c r="AR685" s="263"/>
      <c r="AS685" s="263"/>
      <c r="AT685" s="263"/>
      <c r="AU685" s="263"/>
      <c r="AV685" s="263"/>
      <c r="AW685" s="263"/>
      <c r="AX685" s="263"/>
      <c r="AY685" s="263"/>
      <c r="AZ685" s="263"/>
      <c r="BA685" s="263"/>
      <c r="BB685" s="263"/>
      <c r="BC685" s="263"/>
      <c r="BD685" s="263"/>
      <c r="BE685" s="263"/>
      <c r="BF685" s="263"/>
      <c r="BG685" s="263"/>
      <c r="BH685" s="263"/>
      <c r="BI685" s="263"/>
      <c r="BJ685" s="263"/>
      <c r="BK685" s="263"/>
      <c r="BL685" s="263"/>
      <c r="BM685" s="263"/>
      <c r="BN685" s="263"/>
      <c r="BO685" s="263"/>
      <c r="BP685" s="263"/>
      <c r="BQ685" s="263"/>
      <c r="BR685" s="263"/>
      <c r="BS685" s="263"/>
      <c r="BT685" s="263"/>
      <c r="BU685" s="263"/>
      <c r="BV685" s="263"/>
      <c r="BW685" s="263"/>
      <c r="BX685" s="263"/>
      <c r="BY685" s="263"/>
      <c r="BZ685" s="263"/>
      <c r="CA685" s="263"/>
      <c r="CB685" s="263"/>
      <c r="CC685" s="263"/>
      <c r="CD685" s="263"/>
      <c r="CE685" s="263"/>
      <c r="CF685" s="263"/>
      <c r="CG685" s="263"/>
      <c r="CH685" s="263"/>
      <c r="CI685" s="263"/>
      <c r="CJ685" s="263"/>
      <c r="CK685" s="263"/>
      <c r="CL685" s="263"/>
      <c r="CM685" s="263"/>
      <c r="CN685" s="263"/>
      <c r="CO685" s="263"/>
      <c r="CP685" s="263"/>
      <c r="CQ685" s="263"/>
      <c r="CR685" s="263"/>
      <c r="CS685" s="263"/>
      <c r="CT685" s="263"/>
      <c r="CU685" s="263"/>
      <c r="CV685" s="263"/>
      <c r="CW685" s="263"/>
      <c r="CX685" s="263"/>
      <c r="CY685" s="263"/>
      <c r="CZ685" s="263"/>
      <c r="DA685" s="263"/>
      <c r="DB685" s="263"/>
      <c r="DC685" s="263"/>
      <c r="DD685" s="263"/>
      <c r="DE685" s="263"/>
      <c r="DF685" s="263"/>
      <c r="DG685" s="263"/>
      <c r="DH685" s="263"/>
      <c r="DI685" s="263"/>
      <c r="DJ685" s="263"/>
      <c r="DK685" s="263"/>
      <c r="DL685" s="263"/>
      <c r="DM685" s="263"/>
      <c r="DN685" s="263"/>
      <c r="DO685" s="263"/>
      <c r="DP685" s="263"/>
      <c r="DQ685" s="263"/>
      <c r="DR685" s="263"/>
      <c r="DS685" s="263"/>
      <c r="DT685" s="263"/>
      <c r="DU685" s="263"/>
      <c r="DV685" s="263"/>
      <c r="DW685" s="263"/>
      <c r="DX685" s="263"/>
      <c r="DY685" s="263"/>
      <c r="DZ685" s="263"/>
      <c r="EA685" s="263"/>
      <c r="EB685" s="263"/>
      <c r="EC685" s="263"/>
      <c r="ED685" s="263"/>
      <c r="EE685" s="263"/>
      <c r="EF685" s="263"/>
      <c r="EG685" s="263"/>
      <c r="EH685" s="263"/>
      <c r="EI685" s="263"/>
      <c r="EJ685" s="263"/>
      <c r="EK685" s="263"/>
      <c r="EL685" s="263"/>
      <c r="EM685" s="263"/>
      <c r="EN685" s="263"/>
      <c r="EO685" s="263"/>
      <c r="EP685" s="263"/>
      <c r="EQ685" s="263"/>
      <c r="ER685" s="263"/>
      <c r="ES685" s="263"/>
      <c r="ET685" s="263"/>
      <c r="EU685" s="263"/>
      <c r="EV685" s="263"/>
      <c r="EW685" s="263"/>
      <c r="EX685" s="263"/>
      <c r="EY685" s="263"/>
      <c r="EZ685" s="263"/>
      <c r="FA685" s="263"/>
      <c r="FB685" s="263"/>
      <c r="FC685" s="263"/>
      <c r="FD685" s="263"/>
      <c r="FE685" s="263"/>
      <c r="FF685" s="263"/>
      <c r="FG685" s="263"/>
      <c r="FH685" s="263"/>
      <c r="FI685" s="263"/>
      <c r="FJ685" s="263"/>
      <c r="FK685" s="263"/>
      <c r="FL685" s="263"/>
      <c r="FM685" s="263"/>
      <c r="FN685" s="263"/>
      <c r="FO685" s="263"/>
      <c r="FP685" s="263"/>
      <c r="FQ685" s="263"/>
      <c r="FR685" s="263"/>
      <c r="FS685" s="263"/>
      <c r="FT685" s="263"/>
      <c r="FU685" s="263"/>
      <c r="FV685" s="263"/>
      <c r="FW685" s="263"/>
      <c r="FX685" s="263"/>
      <c r="FY685" s="263"/>
      <c r="FZ685" s="263"/>
      <c r="GA685" s="263"/>
      <c r="GB685" s="263"/>
      <c r="GC685" s="263"/>
      <c r="GD685" s="263"/>
      <c r="GE685" s="263"/>
      <c r="GF685" s="263"/>
      <c r="GG685" s="263"/>
      <c r="GH685" s="263"/>
      <c r="GI685" s="263"/>
      <c r="GJ685" s="263"/>
      <c r="GK685" s="263"/>
      <c r="GL685" s="263"/>
      <c r="GM685" s="263"/>
      <c r="GN685" s="263"/>
      <c r="GO685" s="263"/>
      <c r="GP685" s="263"/>
      <c r="GQ685" s="263"/>
      <c r="GR685" s="263"/>
      <c r="GS685" s="263"/>
      <c r="GT685" s="263"/>
      <c r="GU685" s="263"/>
      <c r="GV685" s="263"/>
      <c r="GW685" s="263"/>
      <c r="GX685" s="263"/>
      <c r="GY685" s="263"/>
      <c r="GZ685" s="263"/>
      <c r="HA685" s="263"/>
      <c r="HB685" s="263"/>
      <c r="HC685" s="263"/>
      <c r="HD685" s="263"/>
      <c r="HE685" s="263"/>
      <c r="HF685" s="263"/>
      <c r="HG685" s="263"/>
      <c r="HH685" s="263"/>
      <c r="HI685" s="263"/>
      <c r="HJ685" s="263"/>
      <c r="HK685" s="263"/>
      <c r="HL685" s="263"/>
      <c r="HM685" s="263"/>
      <c r="HN685" s="263"/>
      <c r="HO685" s="263"/>
      <c r="HP685" s="263"/>
      <c r="HQ685" s="263"/>
      <c r="HR685" s="263"/>
      <c r="HS685" s="263"/>
      <c r="HT685" s="263"/>
      <c r="HU685" s="263"/>
      <c r="HV685" s="263"/>
      <c r="HW685" s="263"/>
      <c r="HX685" s="263"/>
      <c r="HY685" s="263"/>
      <c r="HZ685" s="263"/>
      <c r="IA685" s="263"/>
      <c r="IB685" s="263"/>
      <c r="IC685" s="263"/>
      <c r="ID685" s="263"/>
      <c r="IE685" s="263"/>
      <c r="IF685" s="263"/>
      <c r="IG685" s="263"/>
      <c r="IH685" s="263"/>
      <c r="II685" s="263"/>
      <c r="IJ685" s="263"/>
      <c r="IK685" s="263"/>
      <c r="IL685" s="263"/>
      <c r="IM685" s="263"/>
      <c r="IN685" s="263"/>
      <c r="IO685" s="263"/>
      <c r="IP685" s="263"/>
      <c r="IQ685" s="263"/>
      <c r="IR685" s="263"/>
      <c r="IS685" s="263"/>
      <c r="IT685" s="263"/>
      <c r="IU685" s="263"/>
      <c r="IV685" s="263"/>
      <c r="IW685" s="263"/>
      <c r="IX685" s="263"/>
      <c r="IY685" s="263"/>
      <c r="IZ685" s="263"/>
      <c r="JA685" s="263"/>
      <c r="JB685" s="263"/>
      <c r="JC685" s="263"/>
      <c r="JD685" s="263"/>
      <c r="JE685" s="263"/>
      <c r="JF685" s="263"/>
      <c r="JG685" s="263"/>
      <c r="JH685" s="263"/>
      <c r="JI685" s="263"/>
      <c r="JJ685" s="263"/>
      <c r="JK685" s="263"/>
      <c r="JL685" s="263"/>
      <c r="JM685" s="263"/>
      <c r="JN685" s="263"/>
      <c r="JO685" s="263"/>
      <c r="JP685" s="263"/>
      <c r="JQ685" s="263"/>
      <c r="JR685" s="263"/>
      <c r="JS685" s="263"/>
      <c r="JT685" s="263"/>
      <c r="JU685" s="263"/>
      <c r="JV685" s="263"/>
      <c r="JW685" s="263"/>
      <c r="JX685" s="263"/>
      <c r="JY685" s="263"/>
      <c r="JZ685" s="263"/>
      <c r="KA685" s="263"/>
      <c r="KB685" s="263"/>
      <c r="KC685" s="263"/>
      <c r="KD685" s="263"/>
      <c r="KE685" s="263"/>
      <c r="KF685" s="263"/>
      <c r="KG685" s="263"/>
      <c r="KH685" s="263"/>
      <c r="KI685" s="263"/>
      <c r="KJ685" s="263"/>
      <c r="KK685" s="263"/>
      <c r="KL685" s="263"/>
      <c r="KM685" s="263"/>
      <c r="KN685" s="263"/>
      <c r="KO685" s="263"/>
      <c r="KP685" s="263"/>
      <c r="KQ685" s="263"/>
      <c r="KR685" s="263"/>
      <c r="KS685" s="263"/>
      <c r="KT685" s="263"/>
      <c r="KU685" s="263"/>
      <c r="KV685" s="263"/>
      <c r="KW685" s="263"/>
      <c r="KX685" s="263"/>
      <c r="KY685" s="263"/>
      <c r="KZ685" s="263"/>
      <c r="LA685" s="263"/>
      <c r="LB685" s="263"/>
      <c r="LC685" s="263"/>
      <c r="LD685" s="263"/>
      <c r="LE685" s="263"/>
      <c r="LF685" s="263"/>
      <c r="LG685" s="263"/>
      <c r="LH685" s="263"/>
      <c r="LI685" s="263"/>
      <c r="LJ685" s="263"/>
      <c r="LK685" s="263"/>
      <c r="LL685" s="263"/>
      <c r="LM685" s="263"/>
      <c r="LN685" s="263"/>
      <c r="LO685" s="263"/>
      <c r="LP685" s="263"/>
      <c r="LQ685" s="263"/>
      <c r="LR685" s="263"/>
      <c r="LS685" s="263"/>
      <c r="LT685" s="263"/>
      <c r="LU685" s="263"/>
      <c r="LV685" s="263"/>
      <c r="LW685" s="263"/>
      <c r="LX685" s="263"/>
      <c r="LY685" s="263"/>
      <c r="LZ685" s="263"/>
      <c r="MA685" s="263"/>
      <c r="MB685" s="263"/>
      <c r="MC685" s="263"/>
      <c r="MD685" s="263"/>
      <c r="ME685" s="263"/>
      <c r="MF685" s="263"/>
      <c r="MG685" s="263"/>
      <c r="MH685" s="263"/>
      <c r="MI685" s="263"/>
      <c r="MJ685" s="263"/>
      <c r="MK685" s="263"/>
      <c r="ML685" s="263"/>
      <c r="MM685" s="263"/>
      <c r="MN685" s="263"/>
      <c r="MO685" s="263"/>
      <c r="MP685" s="263"/>
      <c r="MQ685" s="263"/>
      <c r="MR685" s="263"/>
      <c r="MS685" s="263"/>
      <c r="MT685" s="263"/>
      <c r="MU685" s="263"/>
      <c r="MV685" s="263"/>
      <c r="MW685" s="263"/>
      <c r="MX685" s="263"/>
      <c r="MY685" s="263"/>
      <c r="MZ685" s="263"/>
      <c r="NA685" s="263"/>
      <c r="NB685" s="263"/>
      <c r="NC685" s="263"/>
      <c r="ND685" s="263"/>
      <c r="NE685" s="263"/>
      <c r="NF685" s="263"/>
      <c r="NG685" s="263"/>
      <c r="NH685" s="263"/>
      <c r="NI685" s="263"/>
      <c r="NJ685" s="263"/>
      <c r="NK685" s="263"/>
      <c r="NL685" s="263"/>
      <c r="NM685" s="263"/>
      <c r="NN685" s="263"/>
      <c r="NO685" s="263"/>
      <c r="NP685" s="263"/>
      <c r="NQ685" s="263"/>
      <c r="NR685" s="263"/>
      <c r="NS685" s="263"/>
      <c r="NT685" s="263"/>
      <c r="NU685" s="263"/>
      <c r="NV685" s="263"/>
      <c r="NW685" s="263"/>
      <c r="NX685" s="263"/>
      <c r="NY685" s="263"/>
      <c r="NZ685" s="263"/>
      <c r="OA685" s="263"/>
      <c r="OB685" s="263"/>
      <c r="OC685" s="263"/>
      <c r="OD685" s="263"/>
      <c r="OE685" s="263"/>
      <c r="OF685" s="263"/>
      <c r="OG685" s="263"/>
      <c r="OH685" s="263"/>
      <c r="OI685" s="263"/>
      <c r="OJ685" s="263"/>
      <c r="OK685" s="263"/>
      <c r="OL685" s="263"/>
      <c r="OM685" s="263"/>
      <c r="ON685" s="263"/>
      <c r="OO685" s="263"/>
      <c r="OP685" s="263"/>
      <c r="OQ685" s="263"/>
      <c r="OR685" s="263"/>
      <c r="OS685" s="263"/>
      <c r="OT685" s="263"/>
      <c r="OU685" s="263"/>
      <c r="OV685" s="263"/>
      <c r="OW685" s="263"/>
      <c r="OX685" s="263"/>
      <c r="OY685" s="263"/>
      <c r="OZ685" s="263"/>
      <c r="PA685" s="263"/>
      <c r="PB685" s="263"/>
      <c r="PC685" s="263"/>
      <c r="PD685" s="263"/>
      <c r="PE685" s="263"/>
      <c r="PF685" s="263"/>
      <c r="PG685" s="263"/>
      <c r="PH685" s="263"/>
      <c r="PI685" s="263"/>
      <c r="PJ685" s="263"/>
      <c r="PK685" s="263"/>
      <c r="PL685" s="263"/>
      <c r="PM685" s="263"/>
      <c r="PN685" s="263"/>
      <c r="PO685" s="263"/>
      <c r="PP685" s="263"/>
      <c r="PQ685" s="263"/>
      <c r="PR685" s="263"/>
      <c r="PS685" s="263"/>
      <c r="PT685" s="263"/>
      <c r="PU685" s="263"/>
      <c r="PV685" s="263"/>
      <c r="PW685" s="263"/>
      <c r="PX685" s="263"/>
      <c r="PY685" s="263"/>
      <c r="PZ685" s="263"/>
      <c r="QA685" s="263"/>
      <c r="QB685" s="263"/>
      <c r="QC685" s="263"/>
      <c r="QD685" s="263"/>
      <c r="QE685" s="263"/>
      <c r="QF685" s="263"/>
      <c r="QG685" s="263"/>
      <c r="QH685" s="263"/>
      <c r="QI685" s="263"/>
      <c r="QJ685" s="263"/>
      <c r="QK685" s="263"/>
      <c r="QL685" s="263"/>
      <c r="QM685" s="263"/>
      <c r="QN685" s="263"/>
      <c r="QO685" s="263"/>
      <c r="QP685" s="263"/>
      <c r="QQ685" s="263"/>
      <c r="QR685" s="263"/>
      <c r="QS685" s="263"/>
      <c r="QT685" s="263"/>
      <c r="QU685" s="263"/>
      <c r="QV685" s="263"/>
      <c r="QW685" s="263"/>
      <c r="QX685" s="263"/>
      <c r="QY685" s="263"/>
      <c r="QZ685" s="263"/>
      <c r="RA685" s="263"/>
      <c r="RB685" s="263"/>
      <c r="RC685" s="263"/>
      <c r="RD685" s="263"/>
      <c r="RE685" s="263"/>
      <c r="RF685" s="263"/>
      <c r="RG685" s="263"/>
      <c r="RH685" s="263"/>
      <c r="RI685" s="263"/>
      <c r="RJ685" s="263"/>
      <c r="RK685" s="263"/>
      <c r="RL685" s="263"/>
      <c r="RM685" s="263"/>
      <c r="RN685" s="263"/>
      <c r="RO685" s="263"/>
      <c r="RP685" s="263"/>
      <c r="RQ685" s="263"/>
      <c r="RR685" s="263"/>
      <c r="RS685" s="263"/>
      <c r="RT685" s="263"/>
      <c r="RU685" s="263"/>
      <c r="RV685" s="263"/>
      <c r="RW685" s="263"/>
      <c r="RX685" s="263"/>
      <c r="RY685" s="263"/>
      <c r="RZ685" s="263"/>
      <c r="SA685" s="263"/>
      <c r="SB685" s="263"/>
      <c r="SC685" s="263"/>
      <c r="SD685" s="263"/>
      <c r="SE685" s="263"/>
      <c r="SF685" s="263"/>
      <c r="SG685" s="263"/>
      <c r="SH685" s="263"/>
      <c r="SI685" s="263"/>
      <c r="SJ685" s="263"/>
      <c r="SK685" s="263"/>
      <c r="SL685" s="263"/>
      <c r="SM685" s="263"/>
      <c r="SN685" s="263"/>
      <c r="SO685" s="263"/>
      <c r="SP685" s="263"/>
      <c r="SQ685" s="263"/>
      <c r="SR685" s="263"/>
      <c r="SS685" s="263"/>
      <c r="ST685" s="263"/>
      <c r="SU685" s="263"/>
      <c r="SV685" s="263"/>
      <c r="SW685" s="263"/>
      <c r="SX685" s="263"/>
      <c r="SY685" s="263"/>
      <c r="SZ685" s="263"/>
      <c r="TA685" s="263"/>
      <c r="TB685" s="263"/>
      <c r="TC685" s="263"/>
      <c r="TD685" s="263"/>
      <c r="TE685" s="263"/>
      <c r="TF685" s="263"/>
      <c r="TG685" s="263"/>
      <c r="TH685" s="263"/>
      <c r="TI685" s="263"/>
      <c r="TJ685" s="263"/>
      <c r="TK685" s="263"/>
      <c r="TL685" s="263"/>
      <c r="TM685" s="263"/>
      <c r="TN685" s="263"/>
      <c r="TO685" s="263"/>
      <c r="TP685" s="263"/>
      <c r="TQ685" s="263"/>
      <c r="TR685" s="263"/>
      <c r="TS685" s="263"/>
      <c r="TT685" s="263"/>
      <c r="TU685" s="263"/>
      <c r="TV685" s="263"/>
      <c r="TW685" s="263"/>
      <c r="TX685" s="263"/>
      <c r="TY685" s="263"/>
      <c r="TZ685" s="263"/>
      <c r="UA685" s="263"/>
      <c r="UB685" s="263"/>
      <c r="UC685" s="263"/>
      <c r="UD685" s="263"/>
      <c r="UE685" s="263"/>
      <c r="UF685" s="263"/>
      <c r="UG685" s="263"/>
      <c r="UH685" s="263"/>
      <c r="UI685" s="263"/>
      <c r="UJ685" s="263"/>
      <c r="UK685" s="263"/>
      <c r="UL685" s="263"/>
      <c r="UM685" s="263"/>
      <c r="UN685" s="263"/>
      <c r="UO685" s="263"/>
      <c r="UP685" s="263"/>
      <c r="UQ685" s="263"/>
      <c r="UR685" s="263"/>
      <c r="US685" s="263"/>
      <c r="UT685" s="263"/>
      <c r="UU685" s="263"/>
      <c r="UV685" s="263"/>
      <c r="UW685" s="263"/>
      <c r="UX685" s="263"/>
      <c r="UY685" s="263"/>
      <c r="UZ685" s="263"/>
      <c r="VA685" s="263"/>
      <c r="VB685" s="263"/>
      <c r="VC685" s="263"/>
      <c r="VD685" s="263"/>
      <c r="VE685" s="263"/>
      <c r="VF685" s="263"/>
      <c r="VG685" s="263"/>
      <c r="VH685" s="263"/>
      <c r="VI685" s="263"/>
      <c r="VJ685" s="263"/>
      <c r="VK685" s="263"/>
      <c r="VL685" s="263"/>
      <c r="VM685" s="263"/>
      <c r="VN685" s="263"/>
      <c r="VO685" s="263"/>
      <c r="VP685" s="263"/>
      <c r="VQ685" s="263"/>
      <c r="VR685" s="263"/>
      <c r="VS685" s="263"/>
      <c r="VT685" s="263"/>
      <c r="VU685" s="263"/>
      <c r="VV685" s="263"/>
      <c r="VW685" s="263"/>
      <c r="VX685" s="263"/>
      <c r="VY685" s="263"/>
      <c r="VZ685" s="263"/>
      <c r="WA685" s="263"/>
      <c r="WB685" s="263"/>
      <c r="WC685" s="263"/>
      <c r="WD685" s="263"/>
      <c r="WE685" s="263"/>
      <c r="WF685" s="263"/>
      <c r="WG685" s="263"/>
      <c r="WH685" s="263"/>
      <c r="WI685" s="263"/>
      <c r="WJ685" s="263"/>
      <c r="WK685" s="263"/>
      <c r="WL685" s="263"/>
      <c r="WM685" s="263"/>
      <c r="WN685" s="263"/>
      <c r="WO685" s="263"/>
      <c r="WP685" s="263"/>
      <c r="WQ685" s="263"/>
      <c r="WR685" s="263"/>
      <c r="WS685" s="263"/>
      <c r="WT685" s="263"/>
      <c r="WU685" s="263"/>
      <c r="WV685" s="263"/>
      <c r="WW685" s="263"/>
      <c r="WX685" s="263"/>
      <c r="WY685" s="263"/>
      <c r="WZ685" s="263"/>
      <c r="XA685" s="263"/>
      <c r="XB685" s="263"/>
      <c r="XC685" s="263"/>
      <c r="XD685" s="263"/>
      <c r="XE685" s="263"/>
      <c r="XF685" s="263"/>
      <c r="XG685" s="263"/>
      <c r="XH685" s="263"/>
      <c r="XI685" s="263"/>
      <c r="XJ685" s="263"/>
      <c r="XK685" s="263"/>
      <c r="XL685" s="263"/>
      <c r="XM685" s="263"/>
      <c r="XN685" s="263"/>
      <c r="XO685" s="263"/>
      <c r="XP685" s="263"/>
      <c r="XQ685" s="263"/>
      <c r="XR685" s="263"/>
      <c r="XS685" s="263"/>
      <c r="XT685" s="263"/>
      <c r="XU685" s="263"/>
      <c r="XV685" s="263"/>
      <c r="XW685" s="263"/>
      <c r="XX685" s="263"/>
      <c r="XY685" s="263"/>
      <c r="XZ685" s="263"/>
      <c r="YA685" s="263"/>
      <c r="YB685" s="263"/>
      <c r="YC685" s="263"/>
      <c r="YD685" s="263"/>
      <c r="YE685" s="263"/>
      <c r="YF685" s="263"/>
      <c r="YG685" s="263"/>
      <c r="YH685" s="263"/>
      <c r="YI685" s="263"/>
      <c r="YJ685" s="263"/>
      <c r="YK685" s="263"/>
      <c r="YL685" s="263"/>
      <c r="YM685" s="263"/>
      <c r="YN685" s="263"/>
      <c r="YO685" s="263"/>
      <c r="YP685" s="263"/>
      <c r="YQ685" s="263"/>
      <c r="YR685" s="263"/>
      <c r="YS685" s="263"/>
      <c r="YT685" s="263"/>
      <c r="YU685" s="263"/>
      <c r="YV685" s="263"/>
      <c r="YW685" s="263"/>
      <c r="YX685" s="263"/>
      <c r="YY685" s="263"/>
      <c r="YZ685" s="263"/>
      <c r="ZA685" s="263"/>
      <c r="ZB685" s="263"/>
      <c r="ZC685" s="263"/>
      <c r="ZD685" s="263"/>
      <c r="ZE685" s="263"/>
      <c r="ZF685" s="263"/>
      <c r="ZG685" s="263"/>
      <c r="ZH685" s="263"/>
      <c r="ZI685" s="263"/>
      <c r="ZJ685" s="263"/>
      <c r="ZK685" s="263"/>
      <c r="ZL685" s="263"/>
      <c r="ZM685" s="263"/>
      <c r="ZN685" s="263"/>
      <c r="ZO685" s="263"/>
      <c r="ZP685" s="263"/>
      <c r="ZQ685" s="263"/>
      <c r="ZR685" s="263"/>
      <c r="ZS685" s="263"/>
      <c r="ZT685" s="263"/>
      <c r="ZU685" s="263"/>
      <c r="ZV685" s="263"/>
      <c r="ZW685" s="263"/>
      <c r="ZX685" s="263"/>
      <c r="ZY685" s="263"/>
      <c r="ZZ685" s="263"/>
      <c r="AAA685" s="263"/>
      <c r="AAB685" s="263"/>
      <c r="AAC685" s="263"/>
      <c r="AAD685" s="263"/>
      <c r="AAE685" s="263"/>
      <c r="AAF685" s="263"/>
      <c r="AAG685" s="263"/>
      <c r="AAH685" s="263"/>
      <c r="AAI685" s="263"/>
      <c r="AAJ685" s="263"/>
      <c r="AAK685" s="263"/>
      <c r="AAL685" s="263"/>
      <c r="AAM685" s="263"/>
      <c r="AAN685" s="263"/>
      <c r="AAO685" s="263"/>
      <c r="AAP685" s="263"/>
      <c r="AAQ685" s="263"/>
      <c r="AAR685" s="263"/>
      <c r="AAS685" s="263"/>
      <c r="AAT685" s="263"/>
      <c r="AAU685" s="263"/>
      <c r="AAV685" s="263"/>
      <c r="AAW685" s="263"/>
      <c r="AAX685" s="263"/>
      <c r="AAY685" s="263"/>
      <c r="AAZ685" s="263"/>
      <c r="ABA685" s="263"/>
      <c r="ABB685" s="263"/>
      <c r="ABC685" s="263"/>
      <c r="ABD685" s="263"/>
      <c r="ABE685" s="263"/>
      <c r="ABF685" s="263"/>
      <c r="ABG685" s="263"/>
      <c r="ABH685" s="263"/>
      <c r="ABI685" s="263"/>
      <c r="ABJ685" s="263"/>
      <c r="ABK685" s="263"/>
      <c r="ABL685" s="263"/>
      <c r="ABM685" s="263"/>
      <c r="ABN685" s="263"/>
      <c r="ABO685" s="263"/>
      <c r="ABP685" s="263"/>
      <c r="ABQ685" s="263"/>
      <c r="ABR685" s="263"/>
      <c r="ABS685" s="263"/>
      <c r="ABT685" s="263"/>
      <c r="ABU685" s="263"/>
      <c r="ABV685" s="263"/>
      <c r="ABW685" s="263"/>
      <c r="ABX685" s="263"/>
      <c r="ABY685" s="263"/>
      <c r="ABZ685" s="263"/>
      <c r="ACA685" s="263"/>
      <c r="ACB685" s="263"/>
      <c r="ACC685" s="263"/>
      <c r="ACD685" s="263"/>
      <c r="ACE685" s="263"/>
      <c r="ACF685" s="263"/>
      <c r="ACG685" s="263"/>
      <c r="ACH685" s="263"/>
      <c r="ACI685" s="263"/>
      <c r="ACJ685" s="263"/>
      <c r="ACK685" s="263"/>
      <c r="ACL685" s="263"/>
      <c r="ACM685" s="263"/>
      <c r="ACN685" s="263"/>
      <c r="ACO685" s="263"/>
      <c r="ACP685" s="263"/>
      <c r="ACQ685" s="263"/>
      <c r="ACR685" s="263"/>
      <c r="ACS685" s="263"/>
      <c r="ACT685" s="263"/>
      <c r="ACU685" s="263"/>
      <c r="ACV685" s="263"/>
      <c r="ACW685" s="263"/>
      <c r="ACX685" s="263"/>
      <c r="ACY685" s="263"/>
      <c r="ACZ685" s="263"/>
      <c r="ADA685" s="263"/>
      <c r="ADB685" s="263"/>
      <c r="ADC685" s="263"/>
      <c r="ADD685" s="263"/>
      <c r="ADE685" s="263"/>
      <c r="ADF685" s="263"/>
      <c r="ADG685" s="263"/>
      <c r="ADH685" s="263"/>
      <c r="ADI685" s="263"/>
      <c r="ADJ685" s="263"/>
      <c r="ADK685" s="263"/>
      <c r="ADL685" s="263"/>
      <c r="ADM685" s="263"/>
      <c r="ADN685" s="263"/>
      <c r="ADO685" s="263"/>
      <c r="ADP685" s="263"/>
      <c r="ADQ685" s="263"/>
      <c r="ADR685" s="263"/>
      <c r="ADS685" s="263"/>
      <c r="ADT685" s="263"/>
      <c r="ADU685" s="263"/>
      <c r="ADV685" s="263"/>
      <c r="ADW685" s="263"/>
      <c r="ADX685" s="263"/>
      <c r="ADY685" s="263"/>
      <c r="ADZ685" s="263"/>
      <c r="AEA685" s="263"/>
      <c r="AEB685" s="263"/>
      <c r="AEC685" s="263"/>
      <c r="AED685" s="263"/>
      <c r="AEE685" s="263"/>
      <c r="AEF685" s="263"/>
      <c r="AEG685" s="263"/>
      <c r="AEH685" s="263"/>
      <c r="AEI685" s="263"/>
      <c r="AEJ685" s="263"/>
      <c r="AEK685" s="263"/>
      <c r="AEL685" s="263"/>
      <c r="AEM685" s="263"/>
      <c r="AEN685" s="263"/>
      <c r="AEO685" s="263"/>
      <c r="AEP685" s="263"/>
      <c r="AEQ685" s="263"/>
      <c r="AER685" s="263"/>
      <c r="AES685" s="263"/>
      <c r="AET685" s="263"/>
      <c r="AEU685" s="263"/>
      <c r="AEV685" s="263"/>
      <c r="AEW685" s="263"/>
      <c r="AEX685" s="263"/>
      <c r="AEY685" s="263"/>
      <c r="AEZ685" s="263"/>
      <c r="AFA685" s="263"/>
      <c r="AFB685" s="263"/>
      <c r="AFC685" s="263"/>
      <c r="AFD685" s="263"/>
      <c r="AFE685" s="263"/>
      <c r="AFF685" s="263"/>
      <c r="AFG685" s="263"/>
      <c r="AFH685" s="263"/>
      <c r="AFI685" s="263"/>
      <c r="AFJ685" s="263"/>
      <c r="AFK685" s="263"/>
      <c r="AFL685" s="263"/>
      <c r="AFM685" s="263"/>
      <c r="AFN685" s="263"/>
      <c r="AFO685" s="263"/>
      <c r="AFP685" s="263"/>
      <c r="AFQ685" s="263"/>
      <c r="AFR685" s="263"/>
      <c r="AFS685" s="263"/>
      <c r="AFT685" s="263"/>
      <c r="AFU685" s="263"/>
      <c r="AFV685" s="263"/>
      <c r="AFW685" s="263"/>
      <c r="AFX685" s="263"/>
      <c r="AFY685" s="263"/>
      <c r="AFZ685" s="263"/>
      <c r="AGA685" s="263"/>
      <c r="AGB685" s="263"/>
      <c r="AGC685" s="263"/>
      <c r="AGD685" s="263"/>
      <c r="AGE685" s="263"/>
      <c r="AGF685" s="263"/>
      <c r="AGG685" s="263"/>
      <c r="AGH685" s="263"/>
      <c r="AGI685" s="263"/>
      <c r="AGJ685" s="263"/>
      <c r="AGK685" s="263"/>
      <c r="AGL685" s="263"/>
      <c r="AGM685" s="263"/>
      <c r="AGN685" s="263"/>
      <c r="AGO685" s="263"/>
      <c r="AGP685" s="263"/>
      <c r="AGQ685" s="263"/>
      <c r="AGR685" s="263"/>
      <c r="AGS685" s="263"/>
      <c r="AGT685" s="263"/>
      <c r="AGU685" s="263"/>
      <c r="AGV685" s="263"/>
      <c r="AGW685" s="263"/>
      <c r="AGX685" s="263"/>
      <c r="AGY685" s="263"/>
      <c r="AGZ685" s="263"/>
      <c r="AHA685" s="263"/>
      <c r="AHB685" s="263"/>
      <c r="AHC685" s="263"/>
      <c r="AHD685" s="263"/>
      <c r="AHE685" s="263"/>
      <c r="AHF685" s="263"/>
      <c r="AHG685" s="263"/>
      <c r="AHH685" s="263"/>
      <c r="AHI685" s="263"/>
      <c r="AHJ685" s="263"/>
      <c r="AHK685" s="263"/>
      <c r="AHL685" s="263"/>
      <c r="AHM685" s="263"/>
      <c r="AHN685" s="263"/>
      <c r="AHO685" s="263"/>
      <c r="AHP685" s="263"/>
      <c r="AHQ685" s="263"/>
      <c r="AHR685" s="263"/>
      <c r="AHS685" s="263"/>
      <c r="AHT685" s="263"/>
      <c r="AHU685" s="263"/>
      <c r="AHV685" s="263"/>
      <c r="AHW685" s="263"/>
      <c r="AHX685" s="263"/>
      <c r="AHY685" s="263"/>
      <c r="AHZ685" s="263"/>
      <c r="AIA685" s="263"/>
      <c r="AIB685" s="263"/>
      <c r="AIC685" s="263"/>
      <c r="AID685" s="263"/>
      <c r="AIE685" s="263"/>
      <c r="AIF685" s="263"/>
      <c r="AIG685" s="263"/>
      <c r="AIH685" s="263"/>
      <c r="AII685" s="263"/>
      <c r="AIJ685" s="263"/>
      <c r="AIK685" s="263"/>
      <c r="AIL685" s="263"/>
      <c r="AIM685" s="263"/>
      <c r="AIN685" s="263"/>
      <c r="AIO685" s="263"/>
      <c r="AIP685" s="263"/>
      <c r="AIQ685" s="263"/>
      <c r="AIR685" s="263"/>
      <c r="AIS685" s="263"/>
      <c r="AIT685" s="263"/>
      <c r="AIU685" s="263"/>
      <c r="AIV685" s="263"/>
      <c r="AIW685" s="263"/>
      <c r="AIX685" s="263"/>
      <c r="AIY685" s="263"/>
      <c r="AIZ685" s="263"/>
      <c r="AJA685" s="263"/>
      <c r="AJB685" s="263"/>
      <c r="AJC685" s="263"/>
      <c r="AJD685" s="263"/>
      <c r="AJE685" s="263"/>
      <c r="AJF685" s="263"/>
      <c r="AJG685" s="263"/>
      <c r="AJH685" s="263"/>
      <c r="AJI685" s="263"/>
      <c r="AJJ685" s="263"/>
      <c r="AJK685" s="263"/>
      <c r="AJL685" s="263"/>
      <c r="AJM685" s="263"/>
      <c r="AJN685" s="263"/>
      <c r="AJO685" s="263"/>
      <c r="AJP685" s="263"/>
      <c r="AJQ685" s="263"/>
      <c r="AJR685" s="263"/>
      <c r="AJS685" s="263"/>
      <c r="AJT685" s="263"/>
      <c r="AJU685" s="263"/>
      <c r="AJV685" s="263"/>
      <c r="AJW685" s="263"/>
      <c r="AJX685" s="263"/>
      <c r="AJY685" s="263"/>
      <c r="AJZ685" s="263"/>
      <c r="AKA685" s="263"/>
      <c r="AKB685" s="263"/>
      <c r="AKC685" s="263"/>
      <c r="AKD685" s="263"/>
      <c r="AKE685" s="263"/>
      <c r="AKF685" s="263"/>
      <c r="AKG685" s="263"/>
      <c r="AKH685" s="263"/>
      <c r="AKI685" s="263"/>
      <c r="AKJ685" s="263"/>
      <c r="AKK685" s="263"/>
      <c r="AKL685" s="263"/>
      <c r="AKM685" s="263"/>
      <c r="AKN685" s="263"/>
      <c r="AKO685" s="263"/>
      <c r="AKP685" s="263"/>
      <c r="AKQ685" s="263"/>
      <c r="AKR685" s="263"/>
      <c r="AKS685" s="263"/>
      <c r="AKT685" s="263"/>
      <c r="AKU685" s="263"/>
      <c r="AKV685" s="263"/>
      <c r="AKW685" s="263"/>
      <c r="AKX685" s="263"/>
      <c r="AKY685" s="263"/>
      <c r="AKZ685" s="263"/>
      <c r="ALA685" s="263"/>
      <c r="ALB685" s="263"/>
      <c r="ALC685" s="263"/>
      <c r="ALD685" s="263"/>
      <c r="ALE685" s="263"/>
      <c r="ALF685" s="263"/>
      <c r="ALG685" s="263"/>
      <c r="ALH685" s="263"/>
      <c r="ALI685" s="263"/>
      <c r="ALJ685" s="263"/>
      <c r="ALK685" s="263"/>
      <c r="ALL685" s="263"/>
      <c r="ALM685" s="263"/>
      <c r="ALN685" s="263"/>
      <c r="ALO685" s="263"/>
      <c r="ALP685" s="263"/>
      <c r="ALQ685" s="263"/>
      <c r="ALR685" s="263"/>
      <c r="ALS685" s="263"/>
      <c r="ALT685" s="263"/>
      <c r="ALU685" s="263"/>
      <c r="ALV685" s="263"/>
      <c r="ALW685" s="263"/>
      <c r="ALX685" s="263"/>
      <c r="ALY685" s="263"/>
      <c r="ALZ685" s="263"/>
      <c r="AMA685" s="263"/>
      <c r="AMB685" s="263"/>
      <c r="AMC685" s="263"/>
      <c r="AMD685" s="263"/>
      <c r="AME685" s="263"/>
      <c r="AMF685" s="263"/>
      <c r="AMG685" s="263"/>
      <c r="AMH685" s="263"/>
      <c r="AMI685" s="263"/>
      <c r="AMJ685" s="263"/>
      <c r="AMK685" s="263"/>
      <c r="AML685" s="263"/>
      <c r="AMM685" s="263"/>
      <c r="AMN685" s="263"/>
      <c r="AMO685" s="263"/>
      <c r="AMP685" s="263"/>
      <c r="AMQ685" s="263"/>
      <c r="AMR685" s="263"/>
      <c r="AMS685" s="263"/>
      <c r="AMT685" s="263"/>
      <c r="AMU685" s="263"/>
      <c r="AMV685" s="263"/>
      <c r="AMW685" s="263"/>
      <c r="AMX685" s="263"/>
      <c r="AMY685" s="263"/>
      <c r="AMZ685" s="263"/>
      <c r="ANA685" s="263"/>
      <c r="ANB685" s="263"/>
      <c r="ANC685" s="263"/>
      <c r="AND685" s="263"/>
      <c r="ANE685" s="263"/>
      <c r="ANF685" s="263"/>
      <c r="ANG685" s="263"/>
      <c r="ANH685" s="263"/>
      <c r="ANI685" s="263"/>
      <c r="ANJ685" s="263"/>
      <c r="ANK685" s="263"/>
      <c r="ANL685" s="263"/>
      <c r="ANM685" s="263"/>
      <c r="ANN685" s="263"/>
      <c r="ANO685" s="263"/>
      <c r="ANP685" s="263"/>
      <c r="ANQ685" s="263"/>
      <c r="ANR685" s="263"/>
      <c r="ANS685" s="263"/>
      <c r="ANT685" s="263"/>
      <c r="ANU685" s="263"/>
      <c r="ANV685" s="263"/>
      <c r="ANW685" s="263"/>
      <c r="ANX685" s="263"/>
      <c r="ANY685" s="263"/>
      <c r="ANZ685" s="263"/>
      <c r="AOA685" s="263"/>
      <c r="AOB685" s="263"/>
      <c r="AOC685" s="263"/>
      <c r="AOD685" s="263"/>
      <c r="AOE685" s="263"/>
      <c r="AOF685" s="263"/>
      <c r="AOG685" s="263"/>
      <c r="AOH685" s="263"/>
      <c r="AOI685" s="263"/>
      <c r="AOJ685" s="263"/>
      <c r="AOK685" s="263"/>
      <c r="AOL685" s="263"/>
      <c r="AOM685" s="263"/>
      <c r="AON685" s="263"/>
      <c r="AOO685" s="263"/>
      <c r="AOP685" s="263"/>
      <c r="AOQ685" s="263"/>
      <c r="AOR685" s="263"/>
      <c r="AOS685" s="263"/>
      <c r="AOT685" s="263"/>
      <c r="AOU685" s="263"/>
    </row>
    <row r="686" spans="1:1087" s="264" customFormat="1">
      <c r="A686" s="332"/>
      <c r="B686" s="328"/>
      <c r="C686" s="292"/>
      <c r="D686" s="292"/>
      <c r="E686" s="292"/>
      <c r="F686" s="333"/>
      <c r="G686" s="334"/>
      <c r="H686" s="334"/>
      <c r="I686" s="335"/>
      <c r="J686" s="292"/>
      <c r="K686" s="336"/>
      <c r="L686" s="292"/>
      <c r="N686" s="263"/>
      <c r="O686" s="263"/>
      <c r="P686" s="263"/>
      <c r="Q686" s="263"/>
      <c r="R686" s="263"/>
      <c r="S686" s="263"/>
      <c r="T686" s="263"/>
      <c r="U686" s="263"/>
      <c r="V686" s="263"/>
      <c r="W686" s="263"/>
      <c r="X686" s="263"/>
      <c r="Y686" s="263"/>
      <c r="Z686" s="263"/>
      <c r="AA686" s="263"/>
      <c r="AB686" s="263"/>
      <c r="AC686" s="263"/>
      <c r="AD686" s="263"/>
      <c r="AE686" s="263"/>
      <c r="AF686" s="263"/>
      <c r="AG686" s="263"/>
      <c r="AH686" s="263"/>
      <c r="AI686" s="263"/>
      <c r="AJ686" s="263"/>
      <c r="AK686" s="263"/>
      <c r="AL686" s="263"/>
      <c r="AM686" s="263"/>
      <c r="AN686" s="263"/>
      <c r="AO686" s="263"/>
      <c r="AP686" s="263"/>
      <c r="AQ686" s="263"/>
      <c r="AR686" s="263"/>
      <c r="AS686" s="263"/>
      <c r="AT686" s="263"/>
      <c r="AU686" s="263"/>
      <c r="AV686" s="263"/>
      <c r="AW686" s="263"/>
      <c r="AX686" s="263"/>
      <c r="AY686" s="263"/>
      <c r="AZ686" s="263"/>
      <c r="BA686" s="263"/>
      <c r="BB686" s="263"/>
      <c r="BC686" s="263"/>
      <c r="BD686" s="263"/>
      <c r="BE686" s="263"/>
      <c r="BF686" s="263"/>
      <c r="BG686" s="263"/>
      <c r="BH686" s="263"/>
      <c r="BI686" s="263"/>
      <c r="BJ686" s="263"/>
      <c r="BK686" s="263"/>
      <c r="BL686" s="263"/>
      <c r="BM686" s="263"/>
      <c r="BN686" s="263"/>
      <c r="BO686" s="263"/>
      <c r="BP686" s="263"/>
      <c r="BQ686" s="263"/>
      <c r="BR686" s="263"/>
      <c r="BS686" s="263"/>
      <c r="BT686" s="263"/>
      <c r="BU686" s="263"/>
      <c r="BV686" s="263"/>
      <c r="BW686" s="263"/>
      <c r="BX686" s="263"/>
      <c r="BY686" s="263"/>
      <c r="BZ686" s="263"/>
      <c r="CA686" s="263"/>
      <c r="CB686" s="263"/>
      <c r="CC686" s="263"/>
      <c r="CD686" s="263"/>
      <c r="CE686" s="263"/>
      <c r="CF686" s="263"/>
      <c r="CG686" s="263"/>
      <c r="CH686" s="263"/>
      <c r="CI686" s="263"/>
      <c r="CJ686" s="263"/>
      <c r="CK686" s="263"/>
      <c r="CL686" s="263"/>
      <c r="CM686" s="263"/>
      <c r="CN686" s="263"/>
      <c r="CO686" s="263"/>
      <c r="CP686" s="263"/>
      <c r="CQ686" s="263"/>
      <c r="CR686" s="263"/>
      <c r="CS686" s="263"/>
      <c r="CT686" s="263"/>
      <c r="CU686" s="263"/>
      <c r="CV686" s="263"/>
      <c r="CW686" s="263"/>
      <c r="CX686" s="263"/>
      <c r="CY686" s="263"/>
      <c r="CZ686" s="263"/>
      <c r="DA686" s="263"/>
      <c r="DB686" s="263"/>
      <c r="DC686" s="263"/>
      <c r="DD686" s="263"/>
      <c r="DE686" s="263"/>
      <c r="DF686" s="263"/>
      <c r="DG686" s="263"/>
      <c r="DH686" s="263"/>
      <c r="DI686" s="263"/>
      <c r="DJ686" s="263"/>
      <c r="DK686" s="263"/>
      <c r="DL686" s="263"/>
      <c r="DM686" s="263"/>
      <c r="DN686" s="263"/>
      <c r="DO686" s="263"/>
      <c r="DP686" s="263"/>
      <c r="DQ686" s="263"/>
      <c r="DR686" s="263"/>
      <c r="DS686" s="263"/>
      <c r="DT686" s="263"/>
      <c r="DU686" s="263"/>
      <c r="DV686" s="263"/>
      <c r="DW686" s="263"/>
      <c r="DX686" s="263"/>
      <c r="DY686" s="263"/>
      <c r="DZ686" s="263"/>
      <c r="EA686" s="263"/>
      <c r="EB686" s="263"/>
      <c r="EC686" s="263"/>
      <c r="ED686" s="263"/>
      <c r="EE686" s="263"/>
      <c r="EF686" s="263"/>
      <c r="EG686" s="263"/>
      <c r="EH686" s="263"/>
      <c r="EI686" s="263"/>
      <c r="EJ686" s="263"/>
      <c r="EK686" s="263"/>
      <c r="EL686" s="263"/>
      <c r="EM686" s="263"/>
      <c r="EN686" s="263"/>
      <c r="EO686" s="263"/>
      <c r="EP686" s="263"/>
      <c r="EQ686" s="263"/>
      <c r="ER686" s="263"/>
      <c r="ES686" s="263"/>
      <c r="ET686" s="263"/>
      <c r="EU686" s="263"/>
      <c r="EV686" s="263"/>
      <c r="EW686" s="263"/>
      <c r="EX686" s="263"/>
      <c r="EY686" s="263"/>
      <c r="EZ686" s="263"/>
      <c r="FA686" s="263"/>
      <c r="FB686" s="263"/>
      <c r="FC686" s="263"/>
      <c r="FD686" s="263"/>
      <c r="FE686" s="263"/>
      <c r="FF686" s="263"/>
      <c r="FG686" s="263"/>
      <c r="FH686" s="263"/>
      <c r="FI686" s="263"/>
      <c r="FJ686" s="263"/>
      <c r="FK686" s="263"/>
      <c r="FL686" s="263"/>
      <c r="FM686" s="263"/>
      <c r="FN686" s="263"/>
      <c r="FO686" s="263"/>
      <c r="FP686" s="263"/>
      <c r="FQ686" s="263"/>
      <c r="FR686" s="263"/>
      <c r="FS686" s="263"/>
      <c r="FT686" s="263"/>
      <c r="FU686" s="263"/>
      <c r="FV686" s="263"/>
      <c r="FW686" s="263"/>
      <c r="FX686" s="263"/>
      <c r="FY686" s="263"/>
      <c r="FZ686" s="263"/>
      <c r="GA686" s="263"/>
      <c r="GB686" s="263"/>
      <c r="GC686" s="263"/>
      <c r="GD686" s="263"/>
      <c r="GE686" s="263"/>
      <c r="GF686" s="263"/>
      <c r="GG686" s="263"/>
      <c r="GH686" s="263"/>
      <c r="GI686" s="263"/>
      <c r="GJ686" s="263"/>
      <c r="GK686" s="263"/>
      <c r="GL686" s="263"/>
      <c r="GM686" s="263"/>
      <c r="GN686" s="263"/>
      <c r="GO686" s="263"/>
      <c r="GP686" s="263"/>
      <c r="GQ686" s="263"/>
      <c r="GR686" s="263"/>
      <c r="GS686" s="263"/>
      <c r="GT686" s="263"/>
      <c r="GU686" s="263"/>
      <c r="GV686" s="263"/>
      <c r="GW686" s="263"/>
      <c r="GX686" s="263"/>
      <c r="GY686" s="263"/>
      <c r="GZ686" s="263"/>
      <c r="HA686" s="263"/>
      <c r="HB686" s="263"/>
      <c r="HC686" s="263"/>
      <c r="HD686" s="263"/>
      <c r="HE686" s="263"/>
      <c r="HF686" s="263"/>
      <c r="HG686" s="263"/>
      <c r="HH686" s="263"/>
      <c r="HI686" s="263"/>
      <c r="HJ686" s="263"/>
      <c r="HK686" s="263"/>
      <c r="HL686" s="263"/>
      <c r="HM686" s="263"/>
      <c r="HN686" s="263"/>
      <c r="HO686" s="263"/>
      <c r="HP686" s="263"/>
      <c r="HQ686" s="263"/>
      <c r="HR686" s="263"/>
      <c r="HS686" s="263"/>
      <c r="HT686" s="263"/>
      <c r="HU686" s="263"/>
      <c r="HV686" s="263"/>
      <c r="HW686" s="263"/>
      <c r="HX686" s="263"/>
      <c r="HY686" s="263"/>
      <c r="HZ686" s="263"/>
      <c r="IA686" s="263"/>
      <c r="IB686" s="263"/>
      <c r="IC686" s="263"/>
      <c r="ID686" s="263"/>
      <c r="IE686" s="263"/>
      <c r="IF686" s="263"/>
      <c r="IG686" s="263"/>
      <c r="IH686" s="263"/>
      <c r="II686" s="263"/>
      <c r="IJ686" s="263"/>
      <c r="IK686" s="263"/>
      <c r="IL686" s="263"/>
      <c r="IM686" s="263"/>
      <c r="IN686" s="263"/>
      <c r="IO686" s="263"/>
      <c r="IP686" s="263"/>
      <c r="IQ686" s="263"/>
      <c r="IR686" s="263"/>
      <c r="IS686" s="263"/>
      <c r="IT686" s="263"/>
      <c r="IU686" s="263"/>
      <c r="IV686" s="263"/>
      <c r="IW686" s="263"/>
      <c r="IX686" s="263"/>
      <c r="IY686" s="263"/>
      <c r="IZ686" s="263"/>
      <c r="JA686" s="263"/>
      <c r="JB686" s="263"/>
      <c r="JC686" s="263"/>
      <c r="JD686" s="263"/>
      <c r="JE686" s="263"/>
      <c r="JF686" s="263"/>
      <c r="JG686" s="263"/>
      <c r="JH686" s="263"/>
      <c r="JI686" s="263"/>
      <c r="JJ686" s="263"/>
      <c r="JK686" s="263"/>
      <c r="JL686" s="263"/>
      <c r="JM686" s="263"/>
      <c r="JN686" s="263"/>
      <c r="JO686" s="263"/>
      <c r="JP686" s="263"/>
      <c r="JQ686" s="263"/>
      <c r="JR686" s="263"/>
      <c r="JS686" s="263"/>
      <c r="JT686" s="263"/>
      <c r="JU686" s="263"/>
      <c r="JV686" s="263"/>
      <c r="JW686" s="263"/>
      <c r="JX686" s="263"/>
      <c r="JY686" s="263"/>
      <c r="JZ686" s="263"/>
      <c r="KA686" s="263"/>
      <c r="KB686" s="263"/>
      <c r="KC686" s="263"/>
      <c r="KD686" s="263"/>
      <c r="KE686" s="263"/>
      <c r="KF686" s="263"/>
      <c r="KG686" s="263"/>
      <c r="KH686" s="263"/>
      <c r="KI686" s="263"/>
      <c r="KJ686" s="263"/>
      <c r="KK686" s="263"/>
      <c r="KL686" s="263"/>
      <c r="KM686" s="263"/>
      <c r="KN686" s="263"/>
      <c r="KO686" s="263"/>
      <c r="KP686" s="263"/>
      <c r="KQ686" s="263"/>
      <c r="KR686" s="263"/>
      <c r="KS686" s="263"/>
      <c r="KT686" s="263"/>
      <c r="KU686" s="263"/>
      <c r="KV686" s="263"/>
      <c r="KW686" s="263"/>
      <c r="KX686" s="263"/>
      <c r="KY686" s="263"/>
      <c r="KZ686" s="263"/>
      <c r="LA686" s="263"/>
      <c r="LB686" s="263"/>
      <c r="LC686" s="263"/>
      <c r="LD686" s="263"/>
      <c r="LE686" s="263"/>
      <c r="LF686" s="263"/>
      <c r="LG686" s="263"/>
      <c r="LH686" s="263"/>
      <c r="LI686" s="263"/>
      <c r="LJ686" s="263"/>
      <c r="LK686" s="263"/>
      <c r="LL686" s="263"/>
      <c r="LM686" s="263"/>
      <c r="LN686" s="263"/>
      <c r="LO686" s="263"/>
      <c r="LP686" s="263"/>
      <c r="LQ686" s="263"/>
      <c r="LR686" s="263"/>
      <c r="LS686" s="263"/>
      <c r="LT686" s="263"/>
      <c r="LU686" s="263"/>
      <c r="LV686" s="263"/>
      <c r="LW686" s="263"/>
      <c r="LX686" s="263"/>
      <c r="LY686" s="263"/>
      <c r="LZ686" s="263"/>
      <c r="MA686" s="263"/>
      <c r="MB686" s="263"/>
      <c r="MC686" s="263"/>
      <c r="MD686" s="263"/>
      <c r="ME686" s="263"/>
      <c r="MF686" s="263"/>
      <c r="MG686" s="263"/>
      <c r="MH686" s="263"/>
      <c r="MI686" s="263"/>
      <c r="MJ686" s="263"/>
      <c r="MK686" s="263"/>
      <c r="ML686" s="263"/>
      <c r="MM686" s="263"/>
      <c r="MN686" s="263"/>
      <c r="MO686" s="263"/>
      <c r="MP686" s="263"/>
      <c r="MQ686" s="263"/>
      <c r="MR686" s="263"/>
      <c r="MS686" s="263"/>
      <c r="MT686" s="263"/>
      <c r="MU686" s="263"/>
      <c r="MV686" s="263"/>
      <c r="MW686" s="263"/>
      <c r="MX686" s="263"/>
      <c r="MY686" s="263"/>
      <c r="MZ686" s="263"/>
      <c r="NA686" s="263"/>
      <c r="NB686" s="263"/>
      <c r="NC686" s="263"/>
      <c r="ND686" s="263"/>
      <c r="NE686" s="263"/>
      <c r="NF686" s="263"/>
      <c r="NG686" s="263"/>
      <c r="NH686" s="263"/>
      <c r="NI686" s="263"/>
      <c r="NJ686" s="263"/>
      <c r="NK686" s="263"/>
      <c r="NL686" s="263"/>
      <c r="NM686" s="263"/>
      <c r="NN686" s="263"/>
      <c r="NO686" s="263"/>
      <c r="NP686" s="263"/>
      <c r="NQ686" s="263"/>
      <c r="NR686" s="263"/>
      <c r="NS686" s="263"/>
      <c r="NT686" s="263"/>
      <c r="NU686" s="263"/>
      <c r="NV686" s="263"/>
      <c r="NW686" s="263"/>
      <c r="NX686" s="263"/>
      <c r="NY686" s="263"/>
      <c r="NZ686" s="263"/>
      <c r="OA686" s="263"/>
      <c r="OB686" s="263"/>
      <c r="OC686" s="263"/>
      <c r="OD686" s="263"/>
      <c r="OE686" s="263"/>
      <c r="OF686" s="263"/>
      <c r="OG686" s="263"/>
      <c r="OH686" s="263"/>
      <c r="OI686" s="263"/>
      <c r="OJ686" s="263"/>
      <c r="OK686" s="263"/>
      <c r="OL686" s="263"/>
      <c r="OM686" s="263"/>
      <c r="ON686" s="263"/>
      <c r="OO686" s="263"/>
      <c r="OP686" s="263"/>
      <c r="OQ686" s="263"/>
      <c r="OR686" s="263"/>
      <c r="OS686" s="263"/>
      <c r="OT686" s="263"/>
      <c r="OU686" s="263"/>
      <c r="OV686" s="263"/>
      <c r="OW686" s="263"/>
      <c r="OX686" s="263"/>
      <c r="OY686" s="263"/>
      <c r="OZ686" s="263"/>
      <c r="PA686" s="263"/>
      <c r="PB686" s="263"/>
      <c r="PC686" s="263"/>
      <c r="PD686" s="263"/>
      <c r="PE686" s="263"/>
      <c r="PF686" s="263"/>
      <c r="PG686" s="263"/>
      <c r="PH686" s="263"/>
      <c r="PI686" s="263"/>
      <c r="PJ686" s="263"/>
      <c r="PK686" s="263"/>
      <c r="PL686" s="263"/>
      <c r="PM686" s="263"/>
      <c r="PN686" s="263"/>
      <c r="PO686" s="263"/>
      <c r="PP686" s="263"/>
      <c r="PQ686" s="263"/>
      <c r="PR686" s="263"/>
      <c r="PS686" s="263"/>
      <c r="PT686" s="263"/>
      <c r="PU686" s="263"/>
      <c r="PV686" s="263"/>
      <c r="PW686" s="263"/>
      <c r="PX686" s="263"/>
      <c r="PY686" s="263"/>
      <c r="PZ686" s="263"/>
      <c r="QA686" s="263"/>
      <c r="QB686" s="263"/>
      <c r="QC686" s="263"/>
      <c r="QD686" s="263"/>
      <c r="QE686" s="263"/>
      <c r="QF686" s="263"/>
      <c r="QG686" s="263"/>
      <c r="QH686" s="263"/>
      <c r="QI686" s="263"/>
      <c r="QJ686" s="263"/>
      <c r="QK686" s="263"/>
      <c r="QL686" s="263"/>
      <c r="QM686" s="263"/>
      <c r="QN686" s="263"/>
      <c r="QO686" s="263"/>
      <c r="QP686" s="263"/>
      <c r="QQ686" s="263"/>
      <c r="QR686" s="263"/>
      <c r="QS686" s="263"/>
      <c r="QT686" s="263"/>
      <c r="QU686" s="263"/>
      <c r="QV686" s="263"/>
      <c r="QW686" s="263"/>
      <c r="QX686" s="263"/>
      <c r="QY686" s="263"/>
      <c r="QZ686" s="263"/>
      <c r="RA686" s="263"/>
      <c r="RB686" s="263"/>
      <c r="RC686" s="263"/>
      <c r="RD686" s="263"/>
      <c r="RE686" s="263"/>
      <c r="RF686" s="263"/>
      <c r="RG686" s="263"/>
      <c r="RH686" s="263"/>
      <c r="RI686" s="263"/>
      <c r="RJ686" s="263"/>
      <c r="RK686" s="263"/>
      <c r="RL686" s="263"/>
      <c r="RM686" s="263"/>
      <c r="RN686" s="263"/>
      <c r="RO686" s="263"/>
      <c r="RP686" s="263"/>
      <c r="RQ686" s="263"/>
      <c r="RR686" s="263"/>
      <c r="RS686" s="263"/>
      <c r="RT686" s="263"/>
      <c r="RU686" s="263"/>
      <c r="RV686" s="263"/>
      <c r="RW686" s="263"/>
      <c r="RX686" s="263"/>
      <c r="RY686" s="263"/>
      <c r="RZ686" s="263"/>
      <c r="SA686" s="263"/>
      <c r="SB686" s="263"/>
      <c r="SC686" s="263"/>
      <c r="SD686" s="263"/>
      <c r="SE686" s="263"/>
      <c r="SF686" s="263"/>
      <c r="SG686" s="263"/>
      <c r="SH686" s="263"/>
      <c r="SI686" s="263"/>
      <c r="SJ686" s="263"/>
      <c r="SK686" s="263"/>
      <c r="SL686" s="263"/>
      <c r="SM686" s="263"/>
      <c r="SN686" s="263"/>
      <c r="SO686" s="263"/>
      <c r="SP686" s="263"/>
      <c r="SQ686" s="263"/>
      <c r="SR686" s="263"/>
      <c r="SS686" s="263"/>
      <c r="ST686" s="263"/>
      <c r="SU686" s="263"/>
      <c r="SV686" s="263"/>
      <c r="SW686" s="263"/>
      <c r="SX686" s="263"/>
      <c r="SY686" s="263"/>
      <c r="SZ686" s="263"/>
      <c r="TA686" s="263"/>
      <c r="TB686" s="263"/>
      <c r="TC686" s="263"/>
      <c r="TD686" s="263"/>
      <c r="TE686" s="263"/>
      <c r="TF686" s="263"/>
      <c r="TG686" s="263"/>
      <c r="TH686" s="263"/>
      <c r="TI686" s="263"/>
      <c r="TJ686" s="263"/>
      <c r="TK686" s="263"/>
      <c r="TL686" s="263"/>
      <c r="TM686" s="263"/>
      <c r="TN686" s="263"/>
      <c r="TO686" s="263"/>
      <c r="TP686" s="263"/>
      <c r="TQ686" s="263"/>
      <c r="TR686" s="263"/>
      <c r="TS686" s="263"/>
      <c r="TT686" s="263"/>
      <c r="TU686" s="263"/>
      <c r="TV686" s="263"/>
      <c r="TW686" s="263"/>
      <c r="TX686" s="263"/>
      <c r="TY686" s="263"/>
      <c r="TZ686" s="263"/>
      <c r="UA686" s="263"/>
      <c r="UB686" s="263"/>
      <c r="UC686" s="263"/>
      <c r="UD686" s="263"/>
      <c r="UE686" s="263"/>
      <c r="UF686" s="263"/>
      <c r="UG686" s="263"/>
      <c r="UH686" s="263"/>
      <c r="UI686" s="263"/>
      <c r="UJ686" s="263"/>
      <c r="UK686" s="263"/>
      <c r="UL686" s="263"/>
      <c r="UM686" s="263"/>
      <c r="UN686" s="263"/>
      <c r="UO686" s="263"/>
      <c r="UP686" s="263"/>
      <c r="UQ686" s="263"/>
      <c r="UR686" s="263"/>
      <c r="US686" s="263"/>
      <c r="UT686" s="263"/>
      <c r="UU686" s="263"/>
      <c r="UV686" s="263"/>
      <c r="UW686" s="263"/>
      <c r="UX686" s="263"/>
      <c r="UY686" s="263"/>
      <c r="UZ686" s="263"/>
      <c r="VA686" s="263"/>
      <c r="VB686" s="263"/>
      <c r="VC686" s="263"/>
      <c r="VD686" s="263"/>
      <c r="VE686" s="263"/>
      <c r="VF686" s="263"/>
      <c r="VG686" s="263"/>
      <c r="VH686" s="263"/>
      <c r="VI686" s="263"/>
      <c r="VJ686" s="263"/>
      <c r="VK686" s="263"/>
      <c r="VL686" s="263"/>
      <c r="VM686" s="263"/>
      <c r="VN686" s="263"/>
      <c r="VO686" s="263"/>
      <c r="VP686" s="263"/>
      <c r="VQ686" s="263"/>
      <c r="VR686" s="263"/>
      <c r="VS686" s="263"/>
      <c r="VT686" s="263"/>
      <c r="VU686" s="263"/>
      <c r="VV686" s="263"/>
      <c r="VW686" s="263"/>
      <c r="VX686" s="263"/>
      <c r="VY686" s="263"/>
      <c r="VZ686" s="263"/>
      <c r="WA686" s="263"/>
      <c r="WB686" s="263"/>
      <c r="WC686" s="263"/>
      <c r="WD686" s="263"/>
      <c r="WE686" s="263"/>
      <c r="WF686" s="263"/>
      <c r="WG686" s="263"/>
      <c r="WH686" s="263"/>
      <c r="WI686" s="263"/>
      <c r="WJ686" s="263"/>
      <c r="WK686" s="263"/>
      <c r="WL686" s="263"/>
      <c r="WM686" s="263"/>
      <c r="WN686" s="263"/>
      <c r="WO686" s="263"/>
      <c r="WP686" s="263"/>
      <c r="WQ686" s="263"/>
      <c r="WR686" s="263"/>
      <c r="WS686" s="263"/>
      <c r="WT686" s="263"/>
      <c r="WU686" s="263"/>
      <c r="WV686" s="263"/>
      <c r="WW686" s="263"/>
      <c r="WX686" s="263"/>
      <c r="WY686" s="263"/>
      <c r="WZ686" s="263"/>
      <c r="XA686" s="263"/>
      <c r="XB686" s="263"/>
      <c r="XC686" s="263"/>
      <c r="XD686" s="263"/>
      <c r="XE686" s="263"/>
      <c r="XF686" s="263"/>
      <c r="XG686" s="263"/>
      <c r="XH686" s="263"/>
      <c r="XI686" s="263"/>
      <c r="XJ686" s="263"/>
      <c r="XK686" s="263"/>
      <c r="XL686" s="263"/>
      <c r="XM686" s="263"/>
      <c r="XN686" s="263"/>
      <c r="XO686" s="263"/>
      <c r="XP686" s="263"/>
      <c r="XQ686" s="263"/>
      <c r="XR686" s="263"/>
      <c r="XS686" s="263"/>
      <c r="XT686" s="263"/>
      <c r="XU686" s="263"/>
      <c r="XV686" s="263"/>
      <c r="XW686" s="263"/>
      <c r="XX686" s="263"/>
      <c r="XY686" s="263"/>
      <c r="XZ686" s="263"/>
      <c r="YA686" s="263"/>
      <c r="YB686" s="263"/>
      <c r="YC686" s="263"/>
      <c r="YD686" s="263"/>
      <c r="YE686" s="263"/>
      <c r="YF686" s="263"/>
      <c r="YG686" s="263"/>
      <c r="YH686" s="263"/>
      <c r="YI686" s="263"/>
      <c r="YJ686" s="263"/>
      <c r="YK686" s="263"/>
      <c r="YL686" s="263"/>
      <c r="YM686" s="263"/>
      <c r="YN686" s="263"/>
      <c r="YO686" s="263"/>
      <c r="YP686" s="263"/>
      <c r="YQ686" s="263"/>
      <c r="YR686" s="263"/>
      <c r="YS686" s="263"/>
      <c r="YT686" s="263"/>
      <c r="YU686" s="263"/>
      <c r="YV686" s="263"/>
      <c r="YW686" s="263"/>
      <c r="YX686" s="263"/>
      <c r="YY686" s="263"/>
      <c r="YZ686" s="263"/>
      <c r="ZA686" s="263"/>
      <c r="ZB686" s="263"/>
      <c r="ZC686" s="263"/>
      <c r="ZD686" s="263"/>
      <c r="ZE686" s="263"/>
      <c r="ZF686" s="263"/>
      <c r="ZG686" s="263"/>
      <c r="ZH686" s="263"/>
      <c r="ZI686" s="263"/>
      <c r="ZJ686" s="263"/>
      <c r="ZK686" s="263"/>
      <c r="ZL686" s="263"/>
      <c r="ZM686" s="263"/>
      <c r="ZN686" s="263"/>
      <c r="ZO686" s="263"/>
      <c r="ZP686" s="263"/>
      <c r="ZQ686" s="263"/>
      <c r="ZR686" s="263"/>
      <c r="ZS686" s="263"/>
      <c r="ZT686" s="263"/>
      <c r="ZU686" s="263"/>
      <c r="ZV686" s="263"/>
      <c r="ZW686" s="263"/>
      <c r="ZX686" s="263"/>
      <c r="ZY686" s="263"/>
      <c r="ZZ686" s="263"/>
      <c r="AAA686" s="263"/>
      <c r="AAB686" s="263"/>
      <c r="AAC686" s="263"/>
      <c r="AAD686" s="263"/>
      <c r="AAE686" s="263"/>
      <c r="AAF686" s="263"/>
      <c r="AAG686" s="263"/>
      <c r="AAH686" s="263"/>
      <c r="AAI686" s="263"/>
      <c r="AAJ686" s="263"/>
      <c r="AAK686" s="263"/>
      <c r="AAL686" s="263"/>
      <c r="AAM686" s="263"/>
      <c r="AAN686" s="263"/>
      <c r="AAO686" s="263"/>
      <c r="AAP686" s="263"/>
      <c r="AAQ686" s="263"/>
      <c r="AAR686" s="263"/>
      <c r="AAS686" s="263"/>
      <c r="AAT686" s="263"/>
      <c r="AAU686" s="263"/>
      <c r="AAV686" s="263"/>
      <c r="AAW686" s="263"/>
      <c r="AAX686" s="263"/>
      <c r="AAY686" s="263"/>
      <c r="AAZ686" s="263"/>
      <c r="ABA686" s="263"/>
      <c r="ABB686" s="263"/>
      <c r="ABC686" s="263"/>
      <c r="ABD686" s="263"/>
      <c r="ABE686" s="263"/>
      <c r="ABF686" s="263"/>
      <c r="ABG686" s="263"/>
      <c r="ABH686" s="263"/>
      <c r="ABI686" s="263"/>
      <c r="ABJ686" s="263"/>
      <c r="ABK686" s="263"/>
      <c r="ABL686" s="263"/>
      <c r="ABM686" s="263"/>
      <c r="ABN686" s="263"/>
      <c r="ABO686" s="263"/>
      <c r="ABP686" s="263"/>
      <c r="ABQ686" s="263"/>
      <c r="ABR686" s="263"/>
      <c r="ABS686" s="263"/>
      <c r="ABT686" s="263"/>
      <c r="ABU686" s="263"/>
      <c r="ABV686" s="263"/>
      <c r="ABW686" s="263"/>
      <c r="ABX686" s="263"/>
      <c r="ABY686" s="263"/>
      <c r="ABZ686" s="263"/>
      <c r="ACA686" s="263"/>
      <c r="ACB686" s="263"/>
      <c r="ACC686" s="263"/>
      <c r="ACD686" s="263"/>
      <c r="ACE686" s="263"/>
      <c r="ACF686" s="263"/>
      <c r="ACG686" s="263"/>
      <c r="ACH686" s="263"/>
      <c r="ACI686" s="263"/>
      <c r="ACJ686" s="263"/>
      <c r="ACK686" s="263"/>
      <c r="ACL686" s="263"/>
      <c r="ACM686" s="263"/>
      <c r="ACN686" s="263"/>
      <c r="ACO686" s="263"/>
      <c r="ACP686" s="263"/>
      <c r="ACQ686" s="263"/>
      <c r="ACR686" s="263"/>
      <c r="ACS686" s="263"/>
      <c r="ACT686" s="263"/>
      <c r="ACU686" s="263"/>
      <c r="ACV686" s="263"/>
      <c r="ACW686" s="263"/>
      <c r="ACX686" s="263"/>
      <c r="ACY686" s="263"/>
      <c r="ACZ686" s="263"/>
      <c r="ADA686" s="263"/>
      <c r="ADB686" s="263"/>
      <c r="ADC686" s="263"/>
      <c r="ADD686" s="263"/>
      <c r="ADE686" s="263"/>
      <c r="ADF686" s="263"/>
      <c r="ADG686" s="263"/>
      <c r="ADH686" s="263"/>
      <c r="ADI686" s="263"/>
      <c r="ADJ686" s="263"/>
      <c r="ADK686" s="263"/>
      <c r="ADL686" s="263"/>
      <c r="ADM686" s="263"/>
      <c r="ADN686" s="263"/>
      <c r="ADO686" s="263"/>
      <c r="ADP686" s="263"/>
      <c r="ADQ686" s="263"/>
      <c r="ADR686" s="263"/>
      <c r="ADS686" s="263"/>
      <c r="ADT686" s="263"/>
      <c r="ADU686" s="263"/>
      <c r="ADV686" s="263"/>
      <c r="ADW686" s="263"/>
      <c r="ADX686" s="263"/>
      <c r="ADY686" s="263"/>
      <c r="ADZ686" s="263"/>
      <c r="AEA686" s="263"/>
      <c r="AEB686" s="263"/>
      <c r="AEC686" s="263"/>
      <c r="AED686" s="263"/>
      <c r="AEE686" s="263"/>
      <c r="AEF686" s="263"/>
      <c r="AEG686" s="263"/>
      <c r="AEH686" s="263"/>
      <c r="AEI686" s="263"/>
      <c r="AEJ686" s="263"/>
      <c r="AEK686" s="263"/>
      <c r="AEL686" s="263"/>
      <c r="AEM686" s="263"/>
      <c r="AEN686" s="263"/>
      <c r="AEO686" s="263"/>
      <c r="AEP686" s="263"/>
      <c r="AEQ686" s="263"/>
      <c r="AER686" s="263"/>
      <c r="AES686" s="263"/>
      <c r="AET686" s="263"/>
      <c r="AEU686" s="263"/>
      <c r="AEV686" s="263"/>
      <c r="AEW686" s="263"/>
      <c r="AEX686" s="263"/>
      <c r="AEY686" s="263"/>
      <c r="AEZ686" s="263"/>
      <c r="AFA686" s="263"/>
      <c r="AFB686" s="263"/>
      <c r="AFC686" s="263"/>
      <c r="AFD686" s="263"/>
      <c r="AFE686" s="263"/>
      <c r="AFF686" s="263"/>
      <c r="AFG686" s="263"/>
      <c r="AFH686" s="263"/>
      <c r="AFI686" s="263"/>
      <c r="AFJ686" s="263"/>
      <c r="AFK686" s="263"/>
      <c r="AFL686" s="263"/>
      <c r="AFM686" s="263"/>
      <c r="AFN686" s="263"/>
      <c r="AFO686" s="263"/>
      <c r="AFP686" s="263"/>
      <c r="AFQ686" s="263"/>
      <c r="AFR686" s="263"/>
      <c r="AFS686" s="263"/>
      <c r="AFT686" s="263"/>
      <c r="AFU686" s="263"/>
      <c r="AFV686" s="263"/>
      <c r="AFW686" s="263"/>
      <c r="AFX686" s="263"/>
      <c r="AFY686" s="263"/>
      <c r="AFZ686" s="263"/>
      <c r="AGA686" s="263"/>
      <c r="AGB686" s="263"/>
      <c r="AGC686" s="263"/>
      <c r="AGD686" s="263"/>
      <c r="AGE686" s="263"/>
      <c r="AGF686" s="263"/>
      <c r="AGG686" s="263"/>
      <c r="AGH686" s="263"/>
      <c r="AGI686" s="263"/>
      <c r="AGJ686" s="263"/>
      <c r="AGK686" s="263"/>
      <c r="AGL686" s="263"/>
      <c r="AGM686" s="263"/>
      <c r="AGN686" s="263"/>
      <c r="AGO686" s="263"/>
      <c r="AGP686" s="263"/>
      <c r="AGQ686" s="263"/>
      <c r="AGR686" s="263"/>
      <c r="AGS686" s="263"/>
      <c r="AGT686" s="263"/>
      <c r="AGU686" s="263"/>
      <c r="AGV686" s="263"/>
      <c r="AGW686" s="263"/>
      <c r="AGX686" s="263"/>
      <c r="AGY686" s="263"/>
      <c r="AGZ686" s="263"/>
      <c r="AHA686" s="263"/>
      <c r="AHB686" s="263"/>
      <c r="AHC686" s="263"/>
      <c r="AHD686" s="263"/>
      <c r="AHE686" s="263"/>
      <c r="AHF686" s="263"/>
      <c r="AHG686" s="263"/>
      <c r="AHH686" s="263"/>
      <c r="AHI686" s="263"/>
      <c r="AHJ686" s="263"/>
      <c r="AHK686" s="263"/>
      <c r="AHL686" s="263"/>
      <c r="AHM686" s="263"/>
      <c r="AHN686" s="263"/>
      <c r="AHO686" s="263"/>
      <c r="AHP686" s="263"/>
      <c r="AHQ686" s="263"/>
      <c r="AHR686" s="263"/>
      <c r="AHS686" s="263"/>
      <c r="AHT686" s="263"/>
      <c r="AHU686" s="263"/>
      <c r="AHV686" s="263"/>
      <c r="AHW686" s="263"/>
      <c r="AHX686" s="263"/>
      <c r="AHY686" s="263"/>
      <c r="AHZ686" s="263"/>
      <c r="AIA686" s="263"/>
      <c r="AIB686" s="263"/>
      <c r="AIC686" s="263"/>
      <c r="AID686" s="263"/>
      <c r="AIE686" s="263"/>
      <c r="AIF686" s="263"/>
      <c r="AIG686" s="263"/>
      <c r="AIH686" s="263"/>
      <c r="AII686" s="263"/>
      <c r="AIJ686" s="263"/>
      <c r="AIK686" s="263"/>
      <c r="AIL686" s="263"/>
      <c r="AIM686" s="263"/>
      <c r="AIN686" s="263"/>
      <c r="AIO686" s="263"/>
      <c r="AIP686" s="263"/>
      <c r="AIQ686" s="263"/>
      <c r="AIR686" s="263"/>
      <c r="AIS686" s="263"/>
      <c r="AIT686" s="263"/>
      <c r="AIU686" s="263"/>
      <c r="AIV686" s="263"/>
      <c r="AIW686" s="263"/>
      <c r="AIX686" s="263"/>
      <c r="AIY686" s="263"/>
      <c r="AIZ686" s="263"/>
      <c r="AJA686" s="263"/>
      <c r="AJB686" s="263"/>
      <c r="AJC686" s="263"/>
      <c r="AJD686" s="263"/>
      <c r="AJE686" s="263"/>
      <c r="AJF686" s="263"/>
      <c r="AJG686" s="263"/>
      <c r="AJH686" s="263"/>
      <c r="AJI686" s="263"/>
      <c r="AJJ686" s="263"/>
      <c r="AJK686" s="263"/>
      <c r="AJL686" s="263"/>
      <c r="AJM686" s="263"/>
      <c r="AJN686" s="263"/>
      <c r="AJO686" s="263"/>
      <c r="AJP686" s="263"/>
      <c r="AJQ686" s="263"/>
      <c r="AJR686" s="263"/>
      <c r="AJS686" s="263"/>
      <c r="AJT686" s="263"/>
      <c r="AJU686" s="263"/>
      <c r="AJV686" s="263"/>
      <c r="AJW686" s="263"/>
      <c r="AJX686" s="263"/>
      <c r="AJY686" s="263"/>
      <c r="AJZ686" s="263"/>
      <c r="AKA686" s="263"/>
      <c r="AKB686" s="263"/>
      <c r="AKC686" s="263"/>
      <c r="AKD686" s="263"/>
      <c r="AKE686" s="263"/>
      <c r="AKF686" s="263"/>
      <c r="AKG686" s="263"/>
      <c r="AKH686" s="263"/>
      <c r="AKI686" s="263"/>
      <c r="AKJ686" s="263"/>
      <c r="AKK686" s="263"/>
      <c r="AKL686" s="263"/>
      <c r="AKM686" s="263"/>
      <c r="AKN686" s="263"/>
      <c r="AKO686" s="263"/>
      <c r="AKP686" s="263"/>
      <c r="AKQ686" s="263"/>
      <c r="AKR686" s="263"/>
      <c r="AKS686" s="263"/>
      <c r="AKT686" s="263"/>
      <c r="AKU686" s="263"/>
      <c r="AKV686" s="263"/>
      <c r="AKW686" s="263"/>
      <c r="AKX686" s="263"/>
      <c r="AKY686" s="263"/>
      <c r="AKZ686" s="263"/>
      <c r="ALA686" s="263"/>
      <c r="ALB686" s="263"/>
      <c r="ALC686" s="263"/>
      <c r="ALD686" s="263"/>
      <c r="ALE686" s="263"/>
      <c r="ALF686" s="263"/>
      <c r="ALG686" s="263"/>
      <c r="ALH686" s="263"/>
      <c r="ALI686" s="263"/>
      <c r="ALJ686" s="263"/>
      <c r="ALK686" s="263"/>
      <c r="ALL686" s="263"/>
      <c r="ALM686" s="263"/>
      <c r="ALN686" s="263"/>
      <c r="ALO686" s="263"/>
      <c r="ALP686" s="263"/>
      <c r="ALQ686" s="263"/>
      <c r="ALR686" s="263"/>
      <c r="ALS686" s="263"/>
      <c r="ALT686" s="263"/>
      <c r="ALU686" s="263"/>
      <c r="ALV686" s="263"/>
      <c r="ALW686" s="263"/>
      <c r="ALX686" s="263"/>
      <c r="ALY686" s="263"/>
      <c r="ALZ686" s="263"/>
      <c r="AMA686" s="263"/>
      <c r="AMB686" s="263"/>
      <c r="AMC686" s="263"/>
      <c r="AMD686" s="263"/>
      <c r="AME686" s="263"/>
      <c r="AMF686" s="263"/>
      <c r="AMG686" s="263"/>
      <c r="AMH686" s="263"/>
      <c r="AMI686" s="263"/>
      <c r="AMJ686" s="263"/>
      <c r="AMK686" s="263"/>
      <c r="AML686" s="263"/>
      <c r="AMM686" s="263"/>
      <c r="AMN686" s="263"/>
      <c r="AMO686" s="263"/>
      <c r="AMP686" s="263"/>
      <c r="AMQ686" s="263"/>
      <c r="AMR686" s="263"/>
      <c r="AMS686" s="263"/>
      <c r="AMT686" s="263"/>
      <c r="AMU686" s="263"/>
      <c r="AMV686" s="263"/>
      <c r="AMW686" s="263"/>
      <c r="AMX686" s="263"/>
      <c r="AMY686" s="263"/>
      <c r="AMZ686" s="263"/>
      <c r="ANA686" s="263"/>
      <c r="ANB686" s="263"/>
      <c r="ANC686" s="263"/>
      <c r="AND686" s="263"/>
      <c r="ANE686" s="263"/>
      <c r="ANF686" s="263"/>
      <c r="ANG686" s="263"/>
      <c r="ANH686" s="263"/>
      <c r="ANI686" s="263"/>
      <c r="ANJ686" s="263"/>
      <c r="ANK686" s="263"/>
      <c r="ANL686" s="263"/>
      <c r="ANM686" s="263"/>
      <c r="ANN686" s="263"/>
      <c r="ANO686" s="263"/>
      <c r="ANP686" s="263"/>
      <c r="ANQ686" s="263"/>
      <c r="ANR686" s="263"/>
      <c r="ANS686" s="263"/>
      <c r="ANT686" s="263"/>
      <c r="ANU686" s="263"/>
      <c r="ANV686" s="263"/>
      <c r="ANW686" s="263"/>
      <c r="ANX686" s="263"/>
      <c r="ANY686" s="263"/>
      <c r="ANZ686" s="263"/>
      <c r="AOA686" s="263"/>
      <c r="AOB686" s="263"/>
      <c r="AOC686" s="263"/>
      <c r="AOD686" s="263"/>
      <c r="AOE686" s="263"/>
      <c r="AOF686" s="263"/>
      <c r="AOG686" s="263"/>
      <c r="AOH686" s="263"/>
      <c r="AOI686" s="263"/>
      <c r="AOJ686" s="263"/>
      <c r="AOK686" s="263"/>
      <c r="AOL686" s="263"/>
      <c r="AOM686" s="263"/>
      <c r="AON686" s="263"/>
      <c r="AOO686" s="263"/>
      <c r="AOP686" s="263"/>
      <c r="AOQ686" s="263"/>
      <c r="AOR686" s="263"/>
      <c r="AOS686" s="263"/>
      <c r="AOT686" s="263"/>
      <c r="AOU686" s="263"/>
    </row>
    <row r="687" spans="1:1087" s="264" customFormat="1">
      <c r="A687" s="332"/>
      <c r="B687" s="328"/>
      <c r="C687" s="292"/>
      <c r="D687" s="292"/>
      <c r="E687" s="292"/>
      <c r="F687" s="333"/>
      <c r="G687" s="334"/>
      <c r="H687" s="334"/>
      <c r="I687" s="335"/>
      <c r="J687" s="292"/>
      <c r="K687" s="336"/>
      <c r="L687" s="292"/>
      <c r="N687" s="263"/>
      <c r="O687" s="263"/>
      <c r="P687" s="263"/>
      <c r="Q687" s="263"/>
      <c r="R687" s="263"/>
      <c r="S687" s="263"/>
      <c r="T687" s="263"/>
      <c r="U687" s="263"/>
      <c r="V687" s="263"/>
      <c r="W687" s="263"/>
      <c r="X687" s="263"/>
      <c r="Y687" s="263"/>
      <c r="Z687" s="263"/>
      <c r="AA687" s="263"/>
      <c r="AB687" s="263"/>
      <c r="AC687" s="263"/>
      <c r="AD687" s="263"/>
      <c r="AE687" s="263"/>
      <c r="AF687" s="263"/>
      <c r="AG687" s="263"/>
      <c r="AH687" s="263"/>
      <c r="AI687" s="263"/>
      <c r="AJ687" s="263"/>
      <c r="AK687" s="263"/>
      <c r="AL687" s="263"/>
      <c r="AM687" s="263"/>
      <c r="AN687" s="263"/>
      <c r="AO687" s="263"/>
      <c r="AP687" s="263"/>
      <c r="AQ687" s="263"/>
      <c r="AR687" s="263"/>
      <c r="AS687" s="263"/>
      <c r="AT687" s="263"/>
      <c r="AU687" s="263"/>
      <c r="AV687" s="263"/>
      <c r="AW687" s="263"/>
      <c r="AX687" s="263"/>
      <c r="AY687" s="263"/>
      <c r="AZ687" s="263"/>
      <c r="BA687" s="263"/>
      <c r="BB687" s="263"/>
      <c r="BC687" s="263"/>
      <c r="BD687" s="263"/>
      <c r="BE687" s="263"/>
      <c r="BF687" s="263"/>
      <c r="BG687" s="263"/>
      <c r="BH687" s="263"/>
      <c r="BI687" s="263"/>
      <c r="BJ687" s="263"/>
      <c r="BK687" s="263"/>
      <c r="BL687" s="263"/>
      <c r="BM687" s="263"/>
      <c r="BN687" s="263"/>
      <c r="BO687" s="263"/>
      <c r="BP687" s="263"/>
      <c r="BQ687" s="263"/>
      <c r="BR687" s="263"/>
      <c r="BS687" s="263"/>
      <c r="BT687" s="263"/>
      <c r="BU687" s="263"/>
      <c r="BV687" s="263"/>
      <c r="BW687" s="263"/>
      <c r="BX687" s="263"/>
      <c r="BY687" s="263"/>
      <c r="BZ687" s="263"/>
      <c r="CA687" s="263"/>
      <c r="CB687" s="263"/>
      <c r="CC687" s="263"/>
      <c r="CD687" s="263"/>
      <c r="CE687" s="263"/>
      <c r="CF687" s="263"/>
      <c r="CG687" s="263"/>
      <c r="CH687" s="263"/>
      <c r="CI687" s="263"/>
      <c r="CJ687" s="263"/>
      <c r="CK687" s="263"/>
      <c r="CL687" s="263"/>
      <c r="CM687" s="263"/>
      <c r="CN687" s="263"/>
      <c r="CO687" s="263"/>
      <c r="CP687" s="263"/>
      <c r="CQ687" s="263"/>
      <c r="CR687" s="263"/>
      <c r="CS687" s="263"/>
      <c r="CT687" s="263"/>
      <c r="CU687" s="263"/>
      <c r="CV687" s="263"/>
      <c r="CW687" s="263"/>
      <c r="CX687" s="263"/>
      <c r="CY687" s="263"/>
      <c r="CZ687" s="263"/>
      <c r="DA687" s="263"/>
      <c r="DB687" s="263"/>
      <c r="DC687" s="263"/>
      <c r="DD687" s="263"/>
      <c r="DE687" s="263"/>
      <c r="DF687" s="263"/>
      <c r="DG687" s="263"/>
      <c r="DH687" s="263"/>
      <c r="DI687" s="263"/>
      <c r="DJ687" s="263"/>
      <c r="DK687" s="263"/>
      <c r="DL687" s="263"/>
      <c r="DM687" s="263"/>
      <c r="DN687" s="263"/>
      <c r="DO687" s="263"/>
      <c r="DP687" s="263"/>
      <c r="DQ687" s="263"/>
      <c r="DR687" s="263"/>
      <c r="DS687" s="263"/>
      <c r="DT687" s="263"/>
      <c r="DU687" s="263"/>
      <c r="DV687" s="263"/>
      <c r="DW687" s="263"/>
      <c r="DX687" s="263"/>
      <c r="DY687" s="263"/>
      <c r="DZ687" s="263"/>
      <c r="EA687" s="263"/>
      <c r="EB687" s="263"/>
      <c r="EC687" s="263"/>
      <c r="ED687" s="263"/>
      <c r="EE687" s="263"/>
      <c r="EF687" s="263"/>
      <c r="EG687" s="263"/>
      <c r="EH687" s="263"/>
      <c r="EI687" s="263"/>
      <c r="EJ687" s="263"/>
      <c r="EK687" s="263"/>
      <c r="EL687" s="263"/>
      <c r="EM687" s="263"/>
      <c r="EN687" s="263"/>
      <c r="EO687" s="263"/>
      <c r="EP687" s="263"/>
      <c r="EQ687" s="263"/>
      <c r="ER687" s="263"/>
      <c r="ES687" s="263"/>
      <c r="ET687" s="263"/>
      <c r="EU687" s="263"/>
      <c r="EV687" s="263"/>
      <c r="EW687" s="263"/>
      <c r="EX687" s="263"/>
      <c r="EY687" s="263"/>
      <c r="EZ687" s="263"/>
      <c r="FA687" s="263"/>
      <c r="FB687" s="263"/>
      <c r="FC687" s="263"/>
      <c r="FD687" s="263"/>
      <c r="FE687" s="263"/>
      <c r="FF687" s="263"/>
      <c r="FG687" s="263"/>
      <c r="FH687" s="263"/>
      <c r="FI687" s="263"/>
      <c r="FJ687" s="263"/>
      <c r="FK687" s="263"/>
      <c r="FL687" s="263"/>
      <c r="FM687" s="263"/>
      <c r="FN687" s="263"/>
      <c r="FO687" s="263"/>
      <c r="FP687" s="263"/>
      <c r="FQ687" s="263"/>
      <c r="FR687" s="263"/>
      <c r="FS687" s="263"/>
      <c r="FT687" s="263"/>
      <c r="FU687" s="263"/>
      <c r="FV687" s="263"/>
      <c r="FW687" s="263"/>
      <c r="FX687" s="263"/>
      <c r="FY687" s="263"/>
      <c r="FZ687" s="263"/>
      <c r="GA687" s="263"/>
      <c r="GB687" s="263"/>
      <c r="GC687" s="263"/>
      <c r="GD687" s="263"/>
      <c r="GE687" s="263"/>
      <c r="GF687" s="263"/>
      <c r="GG687" s="263"/>
      <c r="GH687" s="263"/>
      <c r="GI687" s="263"/>
      <c r="GJ687" s="263"/>
      <c r="GK687" s="263"/>
      <c r="GL687" s="263"/>
      <c r="GM687" s="263"/>
      <c r="GN687" s="263"/>
      <c r="GO687" s="263"/>
      <c r="GP687" s="263"/>
      <c r="GQ687" s="263"/>
      <c r="GR687" s="263"/>
      <c r="GS687" s="263"/>
      <c r="GT687" s="263"/>
      <c r="GU687" s="263"/>
      <c r="GV687" s="263"/>
      <c r="GW687" s="263"/>
      <c r="GX687" s="263"/>
      <c r="GY687" s="263"/>
      <c r="GZ687" s="263"/>
      <c r="HA687" s="263"/>
      <c r="HB687" s="263"/>
      <c r="HC687" s="263"/>
      <c r="HD687" s="263"/>
      <c r="HE687" s="263"/>
      <c r="HF687" s="263"/>
      <c r="HG687" s="263"/>
      <c r="HH687" s="263"/>
      <c r="HI687" s="263"/>
      <c r="HJ687" s="263"/>
      <c r="HK687" s="263"/>
      <c r="HL687" s="263"/>
      <c r="HM687" s="263"/>
      <c r="HN687" s="263"/>
      <c r="HO687" s="263"/>
      <c r="HP687" s="263"/>
      <c r="HQ687" s="263"/>
      <c r="HR687" s="263"/>
      <c r="HS687" s="263"/>
      <c r="HT687" s="263"/>
      <c r="HU687" s="263"/>
      <c r="HV687" s="263"/>
      <c r="HW687" s="263"/>
      <c r="HX687" s="263"/>
      <c r="HY687" s="263"/>
      <c r="HZ687" s="263"/>
      <c r="IA687" s="263"/>
      <c r="IB687" s="263"/>
      <c r="IC687" s="263"/>
      <c r="ID687" s="263"/>
      <c r="IE687" s="263"/>
      <c r="IF687" s="263"/>
      <c r="IG687" s="263"/>
      <c r="IH687" s="263"/>
      <c r="II687" s="263"/>
      <c r="IJ687" s="263"/>
      <c r="IK687" s="263"/>
      <c r="IL687" s="263"/>
      <c r="IM687" s="263"/>
      <c r="IN687" s="263"/>
      <c r="IO687" s="263"/>
      <c r="IP687" s="263"/>
      <c r="IQ687" s="263"/>
      <c r="IR687" s="263"/>
      <c r="IS687" s="263"/>
      <c r="IT687" s="263"/>
      <c r="IU687" s="263"/>
      <c r="IV687" s="263"/>
      <c r="IW687" s="263"/>
      <c r="IX687" s="263"/>
      <c r="IY687" s="263"/>
      <c r="IZ687" s="263"/>
      <c r="JA687" s="263"/>
      <c r="JB687" s="263"/>
      <c r="JC687" s="263"/>
      <c r="JD687" s="263"/>
      <c r="JE687" s="263"/>
      <c r="JF687" s="263"/>
      <c r="JG687" s="263"/>
      <c r="JH687" s="263"/>
      <c r="JI687" s="263"/>
      <c r="JJ687" s="263"/>
      <c r="JK687" s="263"/>
      <c r="JL687" s="263"/>
      <c r="JM687" s="263"/>
      <c r="JN687" s="263"/>
      <c r="JO687" s="263"/>
      <c r="JP687" s="263"/>
      <c r="JQ687" s="263"/>
      <c r="JR687" s="263"/>
      <c r="JS687" s="263"/>
      <c r="JT687" s="263"/>
      <c r="JU687" s="263"/>
      <c r="JV687" s="263"/>
      <c r="JW687" s="263"/>
      <c r="JX687" s="263"/>
      <c r="JY687" s="263"/>
      <c r="JZ687" s="263"/>
      <c r="KA687" s="263"/>
      <c r="KB687" s="263"/>
      <c r="KC687" s="263"/>
      <c r="KD687" s="263"/>
      <c r="KE687" s="263"/>
      <c r="KF687" s="263"/>
      <c r="KG687" s="263"/>
      <c r="KH687" s="263"/>
      <c r="KI687" s="263"/>
      <c r="KJ687" s="263"/>
      <c r="KK687" s="263"/>
      <c r="KL687" s="263"/>
      <c r="KM687" s="263"/>
      <c r="KN687" s="263"/>
      <c r="KO687" s="263"/>
      <c r="KP687" s="263"/>
      <c r="KQ687" s="263"/>
      <c r="KR687" s="263"/>
      <c r="KS687" s="263"/>
      <c r="KT687" s="263"/>
      <c r="KU687" s="263"/>
      <c r="KV687" s="263"/>
      <c r="KW687" s="263"/>
      <c r="KX687" s="263"/>
      <c r="KY687" s="263"/>
      <c r="KZ687" s="263"/>
      <c r="LA687" s="263"/>
      <c r="LB687" s="263"/>
      <c r="LC687" s="263"/>
      <c r="LD687" s="263"/>
      <c r="LE687" s="263"/>
      <c r="LF687" s="263"/>
      <c r="LG687" s="263"/>
      <c r="LH687" s="263"/>
      <c r="LI687" s="263"/>
      <c r="LJ687" s="263"/>
      <c r="LK687" s="263"/>
      <c r="LL687" s="263"/>
      <c r="LM687" s="263"/>
      <c r="LN687" s="263"/>
      <c r="LO687" s="263"/>
      <c r="LP687" s="263"/>
      <c r="LQ687" s="263"/>
      <c r="LR687" s="263"/>
      <c r="LS687" s="263"/>
      <c r="LT687" s="263"/>
      <c r="LU687" s="263"/>
      <c r="LV687" s="263"/>
      <c r="LW687" s="263"/>
      <c r="LX687" s="263"/>
      <c r="LY687" s="263"/>
      <c r="LZ687" s="263"/>
      <c r="MA687" s="263"/>
      <c r="MB687" s="263"/>
      <c r="MC687" s="263"/>
      <c r="MD687" s="263"/>
      <c r="ME687" s="263"/>
      <c r="MF687" s="263"/>
      <c r="MG687" s="263"/>
      <c r="MH687" s="263"/>
      <c r="MI687" s="263"/>
      <c r="MJ687" s="263"/>
      <c r="MK687" s="263"/>
      <c r="ML687" s="263"/>
      <c r="MM687" s="263"/>
      <c r="MN687" s="263"/>
      <c r="MO687" s="263"/>
      <c r="MP687" s="263"/>
      <c r="MQ687" s="263"/>
      <c r="MR687" s="263"/>
      <c r="MS687" s="263"/>
      <c r="MT687" s="263"/>
      <c r="MU687" s="263"/>
      <c r="MV687" s="263"/>
      <c r="MW687" s="263"/>
      <c r="MX687" s="263"/>
      <c r="MY687" s="263"/>
      <c r="MZ687" s="263"/>
      <c r="NA687" s="263"/>
      <c r="NB687" s="263"/>
      <c r="NC687" s="263"/>
      <c r="ND687" s="263"/>
      <c r="NE687" s="263"/>
      <c r="NF687" s="263"/>
      <c r="NG687" s="263"/>
      <c r="NH687" s="263"/>
      <c r="NI687" s="263"/>
      <c r="NJ687" s="263"/>
      <c r="NK687" s="263"/>
      <c r="NL687" s="263"/>
      <c r="NM687" s="263"/>
      <c r="NN687" s="263"/>
      <c r="NO687" s="263"/>
      <c r="NP687" s="263"/>
      <c r="NQ687" s="263"/>
      <c r="NR687" s="263"/>
      <c r="NS687" s="263"/>
      <c r="NT687" s="263"/>
      <c r="NU687" s="263"/>
      <c r="NV687" s="263"/>
      <c r="NW687" s="263"/>
      <c r="NX687" s="263"/>
      <c r="NY687" s="263"/>
      <c r="NZ687" s="263"/>
      <c r="OA687" s="263"/>
      <c r="OB687" s="263"/>
      <c r="OC687" s="263"/>
      <c r="OD687" s="263"/>
      <c r="OE687" s="263"/>
      <c r="OF687" s="263"/>
      <c r="OG687" s="263"/>
      <c r="OH687" s="263"/>
      <c r="OI687" s="263"/>
      <c r="OJ687" s="263"/>
      <c r="OK687" s="263"/>
      <c r="OL687" s="263"/>
      <c r="OM687" s="263"/>
      <c r="ON687" s="263"/>
      <c r="OO687" s="263"/>
      <c r="OP687" s="263"/>
      <c r="OQ687" s="263"/>
      <c r="OR687" s="263"/>
      <c r="OS687" s="263"/>
      <c r="OT687" s="263"/>
      <c r="OU687" s="263"/>
      <c r="OV687" s="263"/>
      <c r="OW687" s="263"/>
      <c r="OX687" s="263"/>
      <c r="OY687" s="263"/>
      <c r="OZ687" s="263"/>
      <c r="PA687" s="263"/>
      <c r="PB687" s="263"/>
      <c r="PC687" s="263"/>
      <c r="PD687" s="263"/>
      <c r="PE687" s="263"/>
      <c r="PF687" s="263"/>
      <c r="PG687" s="263"/>
      <c r="PH687" s="263"/>
      <c r="PI687" s="263"/>
      <c r="PJ687" s="263"/>
      <c r="PK687" s="263"/>
      <c r="PL687" s="263"/>
      <c r="PM687" s="263"/>
      <c r="PN687" s="263"/>
      <c r="PO687" s="263"/>
      <c r="PP687" s="263"/>
      <c r="PQ687" s="263"/>
      <c r="PR687" s="263"/>
      <c r="PS687" s="263"/>
      <c r="PT687" s="263"/>
      <c r="PU687" s="263"/>
      <c r="PV687" s="263"/>
      <c r="PW687" s="263"/>
      <c r="PX687" s="263"/>
      <c r="PY687" s="263"/>
      <c r="PZ687" s="263"/>
      <c r="QA687" s="263"/>
      <c r="QB687" s="263"/>
      <c r="QC687" s="263"/>
      <c r="QD687" s="263"/>
      <c r="QE687" s="263"/>
      <c r="QF687" s="263"/>
      <c r="QG687" s="263"/>
      <c r="QH687" s="263"/>
      <c r="QI687" s="263"/>
      <c r="QJ687" s="263"/>
      <c r="QK687" s="263"/>
      <c r="QL687" s="263"/>
      <c r="QM687" s="263"/>
      <c r="QN687" s="263"/>
      <c r="QO687" s="263"/>
      <c r="QP687" s="263"/>
      <c r="QQ687" s="263"/>
      <c r="QR687" s="263"/>
      <c r="QS687" s="263"/>
      <c r="QT687" s="263"/>
      <c r="QU687" s="263"/>
      <c r="QV687" s="263"/>
      <c r="QW687" s="263"/>
      <c r="QX687" s="263"/>
      <c r="QY687" s="263"/>
      <c r="QZ687" s="263"/>
      <c r="RA687" s="263"/>
      <c r="RB687" s="263"/>
      <c r="RC687" s="263"/>
      <c r="RD687" s="263"/>
      <c r="RE687" s="263"/>
      <c r="RF687" s="263"/>
      <c r="RG687" s="263"/>
      <c r="RH687" s="263"/>
      <c r="RI687" s="263"/>
      <c r="RJ687" s="263"/>
      <c r="RK687" s="263"/>
      <c r="RL687" s="263"/>
      <c r="RM687" s="263"/>
      <c r="RN687" s="263"/>
      <c r="RO687" s="263"/>
      <c r="RP687" s="263"/>
      <c r="RQ687" s="263"/>
      <c r="RR687" s="263"/>
      <c r="RS687" s="263"/>
      <c r="RT687" s="263"/>
      <c r="RU687" s="263"/>
      <c r="RV687" s="263"/>
      <c r="RW687" s="263"/>
      <c r="RX687" s="263"/>
      <c r="RY687" s="263"/>
      <c r="RZ687" s="263"/>
      <c r="SA687" s="263"/>
      <c r="SB687" s="263"/>
      <c r="SC687" s="263"/>
      <c r="SD687" s="263"/>
      <c r="SE687" s="263"/>
      <c r="SF687" s="263"/>
      <c r="SG687" s="263"/>
      <c r="SH687" s="263"/>
      <c r="SI687" s="263"/>
      <c r="SJ687" s="263"/>
      <c r="SK687" s="263"/>
      <c r="SL687" s="263"/>
      <c r="SM687" s="263"/>
      <c r="SN687" s="263"/>
      <c r="SO687" s="263"/>
      <c r="SP687" s="263"/>
      <c r="SQ687" s="263"/>
      <c r="SR687" s="263"/>
      <c r="SS687" s="263"/>
      <c r="ST687" s="263"/>
      <c r="SU687" s="263"/>
      <c r="SV687" s="263"/>
      <c r="SW687" s="263"/>
      <c r="SX687" s="263"/>
      <c r="SY687" s="263"/>
      <c r="SZ687" s="263"/>
      <c r="TA687" s="263"/>
      <c r="TB687" s="263"/>
      <c r="TC687" s="263"/>
      <c r="TD687" s="263"/>
      <c r="TE687" s="263"/>
      <c r="TF687" s="263"/>
      <c r="TG687" s="263"/>
      <c r="TH687" s="263"/>
      <c r="TI687" s="263"/>
      <c r="TJ687" s="263"/>
      <c r="TK687" s="263"/>
      <c r="TL687" s="263"/>
      <c r="TM687" s="263"/>
      <c r="TN687" s="263"/>
      <c r="TO687" s="263"/>
      <c r="TP687" s="263"/>
      <c r="TQ687" s="263"/>
      <c r="TR687" s="263"/>
      <c r="TS687" s="263"/>
      <c r="TT687" s="263"/>
      <c r="TU687" s="263"/>
      <c r="TV687" s="263"/>
      <c r="TW687" s="263"/>
      <c r="TX687" s="263"/>
      <c r="TY687" s="263"/>
      <c r="TZ687" s="263"/>
      <c r="UA687" s="263"/>
      <c r="UB687" s="263"/>
      <c r="UC687" s="263"/>
      <c r="UD687" s="263"/>
      <c r="UE687" s="263"/>
      <c r="UF687" s="263"/>
      <c r="UG687" s="263"/>
      <c r="UH687" s="263"/>
      <c r="UI687" s="263"/>
      <c r="UJ687" s="263"/>
      <c r="UK687" s="263"/>
      <c r="UL687" s="263"/>
      <c r="UM687" s="263"/>
      <c r="UN687" s="263"/>
      <c r="UO687" s="263"/>
      <c r="UP687" s="263"/>
      <c r="UQ687" s="263"/>
      <c r="UR687" s="263"/>
      <c r="US687" s="263"/>
      <c r="UT687" s="263"/>
      <c r="UU687" s="263"/>
      <c r="UV687" s="263"/>
      <c r="UW687" s="263"/>
      <c r="UX687" s="263"/>
      <c r="UY687" s="263"/>
      <c r="UZ687" s="263"/>
      <c r="VA687" s="263"/>
      <c r="VB687" s="263"/>
      <c r="VC687" s="263"/>
      <c r="VD687" s="263"/>
      <c r="VE687" s="263"/>
      <c r="VF687" s="263"/>
      <c r="VG687" s="263"/>
      <c r="VH687" s="263"/>
      <c r="VI687" s="263"/>
      <c r="VJ687" s="263"/>
      <c r="VK687" s="263"/>
      <c r="VL687" s="263"/>
      <c r="VM687" s="263"/>
      <c r="VN687" s="263"/>
      <c r="VO687" s="263"/>
      <c r="VP687" s="263"/>
      <c r="VQ687" s="263"/>
      <c r="VR687" s="263"/>
      <c r="VS687" s="263"/>
      <c r="VT687" s="263"/>
      <c r="VU687" s="263"/>
      <c r="VV687" s="263"/>
      <c r="VW687" s="263"/>
      <c r="VX687" s="263"/>
      <c r="VY687" s="263"/>
      <c r="VZ687" s="263"/>
      <c r="WA687" s="263"/>
      <c r="WB687" s="263"/>
      <c r="WC687" s="263"/>
      <c r="WD687" s="263"/>
      <c r="WE687" s="263"/>
      <c r="WF687" s="263"/>
      <c r="WG687" s="263"/>
      <c r="WH687" s="263"/>
      <c r="WI687" s="263"/>
      <c r="WJ687" s="263"/>
      <c r="WK687" s="263"/>
      <c r="WL687" s="263"/>
      <c r="WM687" s="263"/>
      <c r="WN687" s="263"/>
      <c r="WO687" s="263"/>
      <c r="WP687" s="263"/>
      <c r="WQ687" s="263"/>
      <c r="WR687" s="263"/>
      <c r="WS687" s="263"/>
      <c r="WT687" s="263"/>
      <c r="WU687" s="263"/>
      <c r="WV687" s="263"/>
      <c r="WW687" s="263"/>
      <c r="WX687" s="263"/>
      <c r="WY687" s="263"/>
      <c r="WZ687" s="263"/>
      <c r="XA687" s="263"/>
      <c r="XB687" s="263"/>
      <c r="XC687" s="263"/>
      <c r="XD687" s="263"/>
      <c r="XE687" s="263"/>
      <c r="XF687" s="263"/>
      <c r="XG687" s="263"/>
      <c r="XH687" s="263"/>
      <c r="XI687" s="263"/>
      <c r="XJ687" s="263"/>
      <c r="XK687" s="263"/>
      <c r="XL687" s="263"/>
      <c r="XM687" s="263"/>
      <c r="XN687" s="263"/>
      <c r="XO687" s="263"/>
      <c r="XP687" s="263"/>
      <c r="XQ687" s="263"/>
      <c r="XR687" s="263"/>
      <c r="XS687" s="263"/>
      <c r="XT687" s="263"/>
      <c r="XU687" s="263"/>
      <c r="XV687" s="263"/>
      <c r="XW687" s="263"/>
      <c r="XX687" s="263"/>
      <c r="XY687" s="263"/>
      <c r="XZ687" s="263"/>
      <c r="YA687" s="263"/>
      <c r="YB687" s="263"/>
      <c r="YC687" s="263"/>
      <c r="YD687" s="263"/>
      <c r="YE687" s="263"/>
      <c r="YF687" s="263"/>
      <c r="YG687" s="263"/>
      <c r="YH687" s="263"/>
      <c r="YI687" s="263"/>
      <c r="YJ687" s="263"/>
      <c r="YK687" s="263"/>
      <c r="YL687" s="263"/>
      <c r="YM687" s="263"/>
      <c r="YN687" s="263"/>
      <c r="YO687" s="263"/>
      <c r="YP687" s="263"/>
      <c r="YQ687" s="263"/>
      <c r="YR687" s="263"/>
      <c r="YS687" s="263"/>
      <c r="YT687" s="263"/>
      <c r="YU687" s="263"/>
      <c r="YV687" s="263"/>
      <c r="YW687" s="263"/>
      <c r="YX687" s="263"/>
      <c r="YY687" s="263"/>
      <c r="YZ687" s="263"/>
      <c r="ZA687" s="263"/>
      <c r="ZB687" s="263"/>
      <c r="ZC687" s="263"/>
      <c r="ZD687" s="263"/>
      <c r="ZE687" s="263"/>
      <c r="ZF687" s="263"/>
      <c r="ZG687" s="263"/>
      <c r="ZH687" s="263"/>
      <c r="ZI687" s="263"/>
      <c r="ZJ687" s="263"/>
      <c r="ZK687" s="263"/>
      <c r="ZL687" s="263"/>
      <c r="ZM687" s="263"/>
      <c r="ZN687" s="263"/>
      <c r="ZO687" s="263"/>
      <c r="ZP687" s="263"/>
      <c r="ZQ687" s="263"/>
      <c r="ZR687" s="263"/>
      <c r="ZS687" s="263"/>
      <c r="ZT687" s="263"/>
      <c r="ZU687" s="263"/>
      <c r="ZV687" s="263"/>
      <c r="ZW687" s="263"/>
      <c r="ZX687" s="263"/>
      <c r="ZY687" s="263"/>
      <c r="ZZ687" s="263"/>
      <c r="AAA687" s="263"/>
      <c r="AAB687" s="263"/>
      <c r="AAC687" s="263"/>
      <c r="AAD687" s="263"/>
      <c r="AAE687" s="263"/>
      <c r="AAF687" s="263"/>
      <c r="AAG687" s="263"/>
      <c r="AAH687" s="263"/>
      <c r="AAI687" s="263"/>
      <c r="AAJ687" s="263"/>
      <c r="AAK687" s="263"/>
      <c r="AAL687" s="263"/>
      <c r="AAM687" s="263"/>
      <c r="AAN687" s="263"/>
      <c r="AAO687" s="263"/>
      <c r="AAP687" s="263"/>
      <c r="AAQ687" s="263"/>
      <c r="AAR687" s="263"/>
      <c r="AAS687" s="263"/>
      <c r="AAT687" s="263"/>
      <c r="AAU687" s="263"/>
      <c r="AAV687" s="263"/>
      <c r="AAW687" s="263"/>
      <c r="AAX687" s="263"/>
      <c r="AAY687" s="263"/>
      <c r="AAZ687" s="263"/>
      <c r="ABA687" s="263"/>
      <c r="ABB687" s="263"/>
      <c r="ABC687" s="263"/>
      <c r="ABD687" s="263"/>
      <c r="ABE687" s="263"/>
      <c r="ABF687" s="263"/>
      <c r="ABG687" s="263"/>
      <c r="ABH687" s="263"/>
      <c r="ABI687" s="263"/>
      <c r="ABJ687" s="263"/>
      <c r="ABK687" s="263"/>
      <c r="ABL687" s="263"/>
      <c r="ABM687" s="263"/>
      <c r="ABN687" s="263"/>
      <c r="ABO687" s="263"/>
      <c r="ABP687" s="263"/>
      <c r="ABQ687" s="263"/>
      <c r="ABR687" s="263"/>
      <c r="ABS687" s="263"/>
      <c r="ABT687" s="263"/>
      <c r="ABU687" s="263"/>
      <c r="ABV687" s="263"/>
      <c r="ABW687" s="263"/>
      <c r="ABX687" s="263"/>
      <c r="ABY687" s="263"/>
      <c r="ABZ687" s="263"/>
      <c r="ACA687" s="263"/>
      <c r="ACB687" s="263"/>
      <c r="ACC687" s="263"/>
      <c r="ACD687" s="263"/>
      <c r="ACE687" s="263"/>
      <c r="ACF687" s="263"/>
      <c r="ACG687" s="263"/>
      <c r="ACH687" s="263"/>
      <c r="ACI687" s="263"/>
      <c r="ACJ687" s="263"/>
      <c r="ACK687" s="263"/>
      <c r="ACL687" s="263"/>
      <c r="ACM687" s="263"/>
      <c r="ACN687" s="263"/>
      <c r="ACO687" s="263"/>
      <c r="ACP687" s="263"/>
      <c r="ACQ687" s="263"/>
      <c r="ACR687" s="263"/>
      <c r="ACS687" s="263"/>
      <c r="ACT687" s="263"/>
      <c r="ACU687" s="263"/>
      <c r="ACV687" s="263"/>
      <c r="ACW687" s="263"/>
      <c r="ACX687" s="263"/>
      <c r="ACY687" s="263"/>
      <c r="ACZ687" s="263"/>
      <c r="ADA687" s="263"/>
      <c r="ADB687" s="263"/>
      <c r="ADC687" s="263"/>
      <c r="ADD687" s="263"/>
      <c r="ADE687" s="263"/>
      <c r="ADF687" s="263"/>
      <c r="ADG687" s="263"/>
      <c r="ADH687" s="263"/>
      <c r="ADI687" s="263"/>
      <c r="ADJ687" s="263"/>
      <c r="ADK687" s="263"/>
      <c r="ADL687" s="263"/>
      <c r="ADM687" s="263"/>
      <c r="ADN687" s="263"/>
      <c r="ADO687" s="263"/>
      <c r="ADP687" s="263"/>
      <c r="ADQ687" s="263"/>
      <c r="ADR687" s="263"/>
      <c r="ADS687" s="263"/>
      <c r="ADT687" s="263"/>
      <c r="ADU687" s="263"/>
      <c r="ADV687" s="263"/>
      <c r="ADW687" s="263"/>
      <c r="ADX687" s="263"/>
      <c r="ADY687" s="263"/>
      <c r="ADZ687" s="263"/>
      <c r="AEA687" s="263"/>
      <c r="AEB687" s="263"/>
      <c r="AEC687" s="263"/>
      <c r="AED687" s="263"/>
      <c r="AEE687" s="263"/>
      <c r="AEF687" s="263"/>
      <c r="AEG687" s="263"/>
      <c r="AEH687" s="263"/>
      <c r="AEI687" s="263"/>
      <c r="AEJ687" s="263"/>
      <c r="AEK687" s="263"/>
      <c r="AEL687" s="263"/>
      <c r="AEM687" s="263"/>
      <c r="AEN687" s="263"/>
      <c r="AEO687" s="263"/>
      <c r="AEP687" s="263"/>
      <c r="AEQ687" s="263"/>
      <c r="AER687" s="263"/>
      <c r="AES687" s="263"/>
      <c r="AET687" s="263"/>
      <c r="AEU687" s="263"/>
      <c r="AEV687" s="263"/>
      <c r="AEW687" s="263"/>
      <c r="AEX687" s="263"/>
      <c r="AEY687" s="263"/>
      <c r="AEZ687" s="263"/>
      <c r="AFA687" s="263"/>
      <c r="AFB687" s="263"/>
      <c r="AFC687" s="263"/>
      <c r="AFD687" s="263"/>
      <c r="AFE687" s="263"/>
      <c r="AFF687" s="263"/>
      <c r="AFG687" s="263"/>
      <c r="AFH687" s="263"/>
      <c r="AFI687" s="263"/>
      <c r="AFJ687" s="263"/>
      <c r="AFK687" s="263"/>
      <c r="AFL687" s="263"/>
      <c r="AFM687" s="263"/>
      <c r="AFN687" s="263"/>
      <c r="AFO687" s="263"/>
      <c r="AFP687" s="263"/>
      <c r="AFQ687" s="263"/>
      <c r="AFR687" s="263"/>
      <c r="AFS687" s="263"/>
      <c r="AFT687" s="263"/>
      <c r="AFU687" s="263"/>
      <c r="AFV687" s="263"/>
      <c r="AFW687" s="263"/>
      <c r="AFX687" s="263"/>
      <c r="AFY687" s="263"/>
      <c r="AFZ687" s="263"/>
      <c r="AGA687" s="263"/>
      <c r="AGB687" s="263"/>
      <c r="AGC687" s="263"/>
      <c r="AGD687" s="263"/>
      <c r="AGE687" s="263"/>
      <c r="AGF687" s="263"/>
      <c r="AGG687" s="263"/>
      <c r="AGH687" s="263"/>
      <c r="AGI687" s="263"/>
      <c r="AGJ687" s="263"/>
      <c r="AGK687" s="263"/>
      <c r="AGL687" s="263"/>
      <c r="AGM687" s="263"/>
      <c r="AGN687" s="263"/>
      <c r="AGO687" s="263"/>
      <c r="AGP687" s="263"/>
      <c r="AGQ687" s="263"/>
      <c r="AGR687" s="263"/>
      <c r="AGS687" s="263"/>
      <c r="AGT687" s="263"/>
      <c r="AGU687" s="263"/>
      <c r="AGV687" s="263"/>
      <c r="AGW687" s="263"/>
      <c r="AGX687" s="263"/>
      <c r="AGY687" s="263"/>
      <c r="AGZ687" s="263"/>
      <c r="AHA687" s="263"/>
      <c r="AHB687" s="263"/>
      <c r="AHC687" s="263"/>
      <c r="AHD687" s="263"/>
      <c r="AHE687" s="263"/>
      <c r="AHF687" s="263"/>
      <c r="AHG687" s="263"/>
      <c r="AHH687" s="263"/>
      <c r="AHI687" s="263"/>
      <c r="AHJ687" s="263"/>
      <c r="AHK687" s="263"/>
      <c r="AHL687" s="263"/>
      <c r="AHM687" s="263"/>
      <c r="AHN687" s="263"/>
      <c r="AHO687" s="263"/>
      <c r="AHP687" s="263"/>
      <c r="AHQ687" s="263"/>
      <c r="AHR687" s="263"/>
      <c r="AHS687" s="263"/>
      <c r="AHT687" s="263"/>
      <c r="AHU687" s="263"/>
      <c r="AHV687" s="263"/>
      <c r="AHW687" s="263"/>
      <c r="AHX687" s="263"/>
      <c r="AHY687" s="263"/>
      <c r="AHZ687" s="263"/>
      <c r="AIA687" s="263"/>
      <c r="AIB687" s="263"/>
      <c r="AIC687" s="263"/>
      <c r="AID687" s="263"/>
      <c r="AIE687" s="263"/>
      <c r="AIF687" s="263"/>
      <c r="AIG687" s="263"/>
      <c r="AIH687" s="263"/>
      <c r="AII687" s="263"/>
      <c r="AIJ687" s="263"/>
      <c r="AIK687" s="263"/>
      <c r="AIL687" s="263"/>
      <c r="AIM687" s="263"/>
      <c r="AIN687" s="263"/>
      <c r="AIO687" s="263"/>
      <c r="AIP687" s="263"/>
      <c r="AIQ687" s="263"/>
      <c r="AIR687" s="263"/>
      <c r="AIS687" s="263"/>
      <c r="AIT687" s="263"/>
      <c r="AIU687" s="263"/>
      <c r="AIV687" s="263"/>
      <c r="AIW687" s="263"/>
      <c r="AIX687" s="263"/>
      <c r="AIY687" s="263"/>
      <c r="AIZ687" s="263"/>
      <c r="AJA687" s="263"/>
      <c r="AJB687" s="263"/>
      <c r="AJC687" s="263"/>
      <c r="AJD687" s="263"/>
      <c r="AJE687" s="263"/>
      <c r="AJF687" s="263"/>
      <c r="AJG687" s="263"/>
      <c r="AJH687" s="263"/>
      <c r="AJI687" s="263"/>
      <c r="AJJ687" s="263"/>
      <c r="AJK687" s="263"/>
      <c r="AJL687" s="263"/>
      <c r="AJM687" s="263"/>
      <c r="AJN687" s="263"/>
      <c r="AJO687" s="263"/>
      <c r="AJP687" s="263"/>
      <c r="AJQ687" s="263"/>
      <c r="AJR687" s="263"/>
      <c r="AJS687" s="263"/>
      <c r="AJT687" s="263"/>
      <c r="AJU687" s="263"/>
      <c r="AJV687" s="263"/>
      <c r="AJW687" s="263"/>
      <c r="AJX687" s="263"/>
      <c r="AJY687" s="263"/>
      <c r="AJZ687" s="263"/>
      <c r="AKA687" s="263"/>
      <c r="AKB687" s="263"/>
      <c r="AKC687" s="263"/>
      <c r="AKD687" s="263"/>
      <c r="AKE687" s="263"/>
      <c r="AKF687" s="263"/>
      <c r="AKG687" s="263"/>
      <c r="AKH687" s="263"/>
      <c r="AKI687" s="263"/>
      <c r="AKJ687" s="263"/>
      <c r="AKK687" s="263"/>
      <c r="AKL687" s="263"/>
      <c r="AKM687" s="263"/>
      <c r="AKN687" s="263"/>
      <c r="AKO687" s="263"/>
      <c r="AKP687" s="263"/>
      <c r="AKQ687" s="263"/>
      <c r="AKR687" s="263"/>
      <c r="AKS687" s="263"/>
      <c r="AKT687" s="263"/>
      <c r="AKU687" s="263"/>
      <c r="AKV687" s="263"/>
      <c r="AKW687" s="263"/>
      <c r="AKX687" s="263"/>
      <c r="AKY687" s="263"/>
      <c r="AKZ687" s="263"/>
      <c r="ALA687" s="263"/>
      <c r="ALB687" s="263"/>
      <c r="ALC687" s="263"/>
      <c r="ALD687" s="263"/>
      <c r="ALE687" s="263"/>
      <c r="ALF687" s="263"/>
      <c r="ALG687" s="263"/>
      <c r="ALH687" s="263"/>
      <c r="ALI687" s="263"/>
      <c r="ALJ687" s="263"/>
      <c r="ALK687" s="263"/>
      <c r="ALL687" s="263"/>
      <c r="ALM687" s="263"/>
      <c r="ALN687" s="263"/>
      <c r="ALO687" s="263"/>
      <c r="ALP687" s="263"/>
      <c r="ALQ687" s="263"/>
      <c r="ALR687" s="263"/>
      <c r="ALS687" s="263"/>
      <c r="ALT687" s="263"/>
      <c r="ALU687" s="263"/>
      <c r="ALV687" s="263"/>
      <c r="ALW687" s="263"/>
      <c r="ALX687" s="263"/>
      <c r="ALY687" s="263"/>
      <c r="ALZ687" s="263"/>
      <c r="AMA687" s="263"/>
      <c r="AMB687" s="263"/>
      <c r="AMC687" s="263"/>
      <c r="AMD687" s="263"/>
      <c r="AME687" s="263"/>
      <c r="AMF687" s="263"/>
      <c r="AMG687" s="263"/>
      <c r="AMH687" s="263"/>
      <c r="AMI687" s="263"/>
      <c r="AMJ687" s="263"/>
      <c r="AMK687" s="263"/>
      <c r="AML687" s="263"/>
      <c r="AMM687" s="263"/>
      <c r="AMN687" s="263"/>
      <c r="AMO687" s="263"/>
      <c r="AMP687" s="263"/>
      <c r="AMQ687" s="263"/>
      <c r="AMR687" s="263"/>
      <c r="AMS687" s="263"/>
      <c r="AMT687" s="263"/>
      <c r="AMU687" s="263"/>
      <c r="AMV687" s="263"/>
      <c r="AMW687" s="263"/>
      <c r="AMX687" s="263"/>
      <c r="AMY687" s="263"/>
      <c r="AMZ687" s="263"/>
      <c r="ANA687" s="263"/>
      <c r="ANB687" s="263"/>
      <c r="ANC687" s="263"/>
      <c r="AND687" s="263"/>
      <c r="ANE687" s="263"/>
      <c r="ANF687" s="263"/>
      <c r="ANG687" s="263"/>
      <c r="ANH687" s="263"/>
      <c r="ANI687" s="263"/>
      <c r="ANJ687" s="263"/>
      <c r="ANK687" s="263"/>
      <c r="ANL687" s="263"/>
      <c r="ANM687" s="263"/>
      <c r="ANN687" s="263"/>
      <c r="ANO687" s="263"/>
      <c r="ANP687" s="263"/>
      <c r="ANQ687" s="263"/>
      <c r="ANR687" s="263"/>
      <c r="ANS687" s="263"/>
      <c r="ANT687" s="263"/>
      <c r="ANU687" s="263"/>
      <c r="ANV687" s="263"/>
      <c r="ANW687" s="263"/>
      <c r="ANX687" s="263"/>
      <c r="ANY687" s="263"/>
      <c r="ANZ687" s="263"/>
      <c r="AOA687" s="263"/>
      <c r="AOB687" s="263"/>
      <c r="AOC687" s="263"/>
      <c r="AOD687" s="263"/>
      <c r="AOE687" s="263"/>
      <c r="AOF687" s="263"/>
      <c r="AOG687" s="263"/>
      <c r="AOH687" s="263"/>
      <c r="AOI687" s="263"/>
      <c r="AOJ687" s="263"/>
      <c r="AOK687" s="263"/>
      <c r="AOL687" s="263"/>
      <c r="AOM687" s="263"/>
      <c r="AON687" s="263"/>
      <c r="AOO687" s="263"/>
      <c r="AOP687" s="263"/>
      <c r="AOQ687" s="263"/>
      <c r="AOR687" s="263"/>
      <c r="AOS687" s="263"/>
      <c r="AOT687" s="263"/>
      <c r="AOU687" s="263"/>
    </row>
    <row r="688" spans="1:1087" s="264" customFormat="1">
      <c r="A688" s="332"/>
      <c r="B688" s="328"/>
      <c r="C688" s="292"/>
      <c r="D688" s="292"/>
      <c r="E688" s="292"/>
      <c r="F688" s="333"/>
      <c r="G688" s="334"/>
      <c r="H688" s="334"/>
      <c r="I688" s="335"/>
      <c r="J688" s="292"/>
      <c r="K688" s="336"/>
      <c r="L688" s="292"/>
      <c r="N688" s="263"/>
      <c r="O688" s="263"/>
      <c r="P688" s="263"/>
      <c r="Q688" s="263"/>
      <c r="R688" s="263"/>
      <c r="S688" s="263"/>
      <c r="T688" s="263"/>
      <c r="U688" s="263"/>
      <c r="V688" s="263"/>
      <c r="W688" s="263"/>
      <c r="X688" s="263"/>
      <c r="Y688" s="263"/>
      <c r="Z688" s="263"/>
      <c r="AA688" s="263"/>
      <c r="AB688" s="263"/>
      <c r="AC688" s="263"/>
      <c r="AD688" s="263"/>
      <c r="AE688" s="263"/>
      <c r="AF688" s="263"/>
      <c r="AG688" s="263"/>
      <c r="AH688" s="263"/>
      <c r="AI688" s="263"/>
      <c r="AJ688" s="263"/>
      <c r="AK688" s="263"/>
      <c r="AL688" s="263"/>
      <c r="AM688" s="263"/>
      <c r="AN688" s="263"/>
      <c r="AO688" s="263"/>
      <c r="AP688" s="263"/>
      <c r="AQ688" s="263"/>
      <c r="AR688" s="263"/>
      <c r="AS688" s="263"/>
      <c r="AT688" s="263"/>
      <c r="AU688" s="263"/>
      <c r="AV688" s="263"/>
      <c r="AW688" s="263"/>
      <c r="AX688" s="263"/>
      <c r="AY688" s="263"/>
      <c r="AZ688" s="263"/>
      <c r="BA688" s="263"/>
      <c r="BB688" s="263"/>
      <c r="BC688" s="263"/>
      <c r="BD688" s="263"/>
      <c r="BE688" s="263"/>
      <c r="BF688" s="263"/>
      <c r="BG688" s="263"/>
      <c r="BH688" s="263"/>
      <c r="BI688" s="263"/>
      <c r="BJ688" s="263"/>
      <c r="BK688" s="263"/>
      <c r="BL688" s="263"/>
      <c r="BM688" s="263"/>
      <c r="BN688" s="263"/>
      <c r="BO688" s="263"/>
      <c r="BP688" s="263"/>
      <c r="BQ688" s="263"/>
      <c r="BR688" s="263"/>
      <c r="BS688" s="263"/>
      <c r="BT688" s="263"/>
      <c r="BU688" s="263"/>
      <c r="BV688" s="263"/>
      <c r="BW688" s="263"/>
      <c r="BX688" s="263"/>
      <c r="BY688" s="263"/>
      <c r="BZ688" s="263"/>
      <c r="CA688" s="263"/>
      <c r="CB688" s="263"/>
      <c r="CC688" s="263"/>
      <c r="CD688" s="263"/>
      <c r="CE688" s="263"/>
      <c r="CF688" s="263"/>
      <c r="CG688" s="263"/>
      <c r="CH688" s="263"/>
      <c r="CI688" s="263"/>
      <c r="CJ688" s="263"/>
      <c r="CK688" s="263"/>
      <c r="CL688" s="263"/>
      <c r="CM688" s="263"/>
      <c r="CN688" s="263"/>
      <c r="CO688" s="263"/>
      <c r="CP688" s="263"/>
      <c r="CQ688" s="263"/>
      <c r="CR688" s="263"/>
      <c r="CS688" s="263"/>
      <c r="CT688" s="263"/>
      <c r="CU688" s="263"/>
      <c r="CV688" s="263"/>
      <c r="CW688" s="263"/>
      <c r="CX688" s="263"/>
      <c r="CY688" s="263"/>
      <c r="CZ688" s="263"/>
      <c r="DA688" s="263"/>
      <c r="DB688" s="263"/>
      <c r="DC688" s="263"/>
      <c r="DD688" s="263"/>
      <c r="DE688" s="263"/>
      <c r="DF688" s="263"/>
      <c r="DG688" s="263"/>
      <c r="DH688" s="263"/>
      <c r="DI688" s="263"/>
      <c r="DJ688" s="263"/>
      <c r="DK688" s="263"/>
      <c r="DL688" s="263"/>
      <c r="DM688" s="263"/>
      <c r="DN688" s="263"/>
      <c r="DO688" s="263"/>
      <c r="DP688" s="263"/>
      <c r="DQ688" s="263"/>
      <c r="DR688" s="263"/>
      <c r="DS688" s="263"/>
      <c r="DT688" s="263"/>
      <c r="DU688" s="263"/>
      <c r="DV688" s="263"/>
      <c r="DW688" s="263"/>
      <c r="DX688" s="263"/>
      <c r="DY688" s="263"/>
      <c r="DZ688" s="263"/>
      <c r="EA688" s="263"/>
      <c r="EB688" s="263"/>
      <c r="EC688" s="263"/>
      <c r="ED688" s="263"/>
      <c r="EE688" s="263"/>
      <c r="EF688" s="263"/>
      <c r="EG688" s="263"/>
      <c r="EH688" s="263"/>
      <c r="EI688" s="263"/>
      <c r="EJ688" s="263"/>
      <c r="EK688" s="263"/>
      <c r="EL688" s="263"/>
      <c r="EM688" s="263"/>
      <c r="EN688" s="263"/>
      <c r="EO688" s="263"/>
      <c r="EP688" s="263"/>
      <c r="EQ688" s="263"/>
      <c r="ER688" s="263"/>
      <c r="ES688" s="263"/>
      <c r="ET688" s="263"/>
      <c r="EU688" s="263"/>
      <c r="EV688" s="263"/>
      <c r="EW688" s="263"/>
      <c r="EX688" s="263"/>
      <c r="EY688" s="263"/>
      <c r="EZ688" s="263"/>
      <c r="FA688" s="263"/>
      <c r="FB688" s="263"/>
      <c r="FC688" s="263"/>
      <c r="FD688" s="263"/>
      <c r="FE688" s="263"/>
      <c r="FF688" s="263"/>
      <c r="FG688" s="263"/>
      <c r="FH688" s="263"/>
      <c r="FI688" s="263"/>
      <c r="FJ688" s="263"/>
      <c r="FK688" s="263"/>
      <c r="FL688" s="263"/>
      <c r="FM688" s="263"/>
      <c r="FN688" s="263"/>
      <c r="FO688" s="263"/>
      <c r="FP688" s="263"/>
      <c r="FQ688" s="263"/>
      <c r="FR688" s="263"/>
      <c r="FS688" s="263"/>
      <c r="FT688" s="263"/>
      <c r="FU688" s="263"/>
      <c r="FV688" s="263"/>
      <c r="FW688" s="263"/>
      <c r="FX688" s="263"/>
      <c r="FY688" s="263"/>
      <c r="FZ688" s="263"/>
      <c r="GA688" s="263"/>
      <c r="GB688" s="263"/>
      <c r="GC688" s="263"/>
      <c r="GD688" s="263"/>
      <c r="GE688" s="263"/>
      <c r="GF688" s="263"/>
      <c r="GG688" s="263"/>
      <c r="GH688" s="263"/>
      <c r="GI688" s="263"/>
      <c r="GJ688" s="263"/>
      <c r="GK688" s="263"/>
      <c r="GL688" s="263"/>
      <c r="GM688" s="263"/>
      <c r="GN688" s="263"/>
      <c r="GO688" s="263"/>
      <c r="GP688" s="263"/>
      <c r="GQ688" s="263"/>
      <c r="GR688" s="263"/>
      <c r="GS688" s="263"/>
      <c r="GT688" s="263"/>
      <c r="GU688" s="263"/>
      <c r="GV688" s="263"/>
      <c r="GW688" s="263"/>
      <c r="GX688" s="263"/>
      <c r="GY688" s="263"/>
      <c r="GZ688" s="263"/>
      <c r="HA688" s="263"/>
      <c r="HB688" s="263"/>
      <c r="HC688" s="263"/>
      <c r="HD688" s="263"/>
      <c r="HE688" s="263"/>
      <c r="HF688" s="263"/>
      <c r="HG688" s="263"/>
      <c r="HH688" s="263"/>
      <c r="HI688" s="263"/>
      <c r="HJ688" s="263"/>
      <c r="HK688" s="263"/>
      <c r="HL688" s="263"/>
      <c r="HM688" s="263"/>
      <c r="HN688" s="263"/>
      <c r="HO688" s="263"/>
      <c r="HP688" s="263"/>
      <c r="HQ688" s="263"/>
      <c r="HR688" s="263"/>
      <c r="HS688" s="263"/>
      <c r="HT688" s="263"/>
      <c r="HU688" s="263"/>
      <c r="HV688" s="263"/>
      <c r="HW688" s="263"/>
      <c r="HX688" s="263"/>
      <c r="HY688" s="263"/>
      <c r="HZ688" s="263"/>
      <c r="IA688" s="263"/>
      <c r="IB688" s="263"/>
      <c r="IC688" s="263"/>
      <c r="ID688" s="263"/>
      <c r="IE688" s="263"/>
      <c r="IF688" s="263"/>
      <c r="IG688" s="263"/>
      <c r="IH688" s="263"/>
      <c r="II688" s="263"/>
      <c r="IJ688" s="263"/>
      <c r="IK688" s="263"/>
      <c r="IL688" s="263"/>
      <c r="IM688" s="263"/>
      <c r="IN688" s="263"/>
      <c r="IO688" s="263"/>
      <c r="IP688" s="263"/>
      <c r="IQ688" s="263"/>
      <c r="IR688" s="263"/>
      <c r="IS688" s="263"/>
      <c r="IT688" s="263"/>
      <c r="IU688" s="263"/>
      <c r="IV688" s="263"/>
      <c r="IW688" s="263"/>
      <c r="IX688" s="263"/>
      <c r="IY688" s="263"/>
      <c r="IZ688" s="263"/>
      <c r="JA688" s="263"/>
      <c r="JB688" s="263"/>
      <c r="JC688" s="263"/>
      <c r="JD688" s="263"/>
      <c r="JE688" s="263"/>
      <c r="JF688" s="263"/>
      <c r="JG688" s="263"/>
      <c r="JH688" s="263"/>
      <c r="JI688" s="263"/>
      <c r="JJ688" s="263"/>
      <c r="JK688" s="263"/>
      <c r="JL688" s="263"/>
      <c r="JM688" s="263"/>
      <c r="JN688" s="263"/>
      <c r="JO688" s="263"/>
      <c r="JP688" s="263"/>
      <c r="JQ688" s="263"/>
      <c r="JR688" s="263"/>
      <c r="JS688" s="263"/>
      <c r="JT688" s="263"/>
      <c r="JU688" s="263"/>
      <c r="JV688" s="263"/>
      <c r="JW688" s="263"/>
      <c r="JX688" s="263"/>
      <c r="JY688" s="263"/>
      <c r="JZ688" s="263"/>
      <c r="KA688" s="263"/>
      <c r="KB688" s="263"/>
      <c r="KC688" s="263"/>
      <c r="KD688" s="263"/>
      <c r="KE688" s="263"/>
      <c r="KF688" s="263"/>
      <c r="KG688" s="263"/>
      <c r="KH688" s="263"/>
      <c r="KI688" s="263"/>
      <c r="KJ688" s="263"/>
      <c r="KK688" s="263"/>
      <c r="KL688" s="263"/>
      <c r="KM688" s="263"/>
      <c r="KN688" s="263"/>
      <c r="KO688" s="263"/>
      <c r="KP688" s="263"/>
      <c r="KQ688" s="263"/>
      <c r="KR688" s="263"/>
      <c r="KS688" s="263"/>
      <c r="KT688" s="263"/>
      <c r="KU688" s="263"/>
      <c r="KV688" s="263"/>
      <c r="KW688" s="263"/>
      <c r="KX688" s="263"/>
      <c r="KY688" s="263"/>
      <c r="KZ688" s="263"/>
      <c r="LA688" s="263"/>
      <c r="LB688" s="263"/>
      <c r="LC688" s="263"/>
      <c r="LD688" s="263"/>
      <c r="LE688" s="263"/>
      <c r="LF688" s="263"/>
      <c r="LG688" s="263"/>
      <c r="LH688" s="263"/>
      <c r="LI688" s="263"/>
      <c r="LJ688" s="263"/>
      <c r="LK688" s="263"/>
      <c r="LL688" s="263"/>
      <c r="LM688" s="263"/>
      <c r="LN688" s="263"/>
      <c r="LO688" s="263"/>
      <c r="LP688" s="263"/>
      <c r="LQ688" s="263"/>
      <c r="LR688" s="263"/>
      <c r="LS688" s="263"/>
      <c r="LT688" s="263"/>
      <c r="LU688" s="263"/>
      <c r="LV688" s="263"/>
      <c r="LW688" s="263"/>
      <c r="LX688" s="263"/>
      <c r="LY688" s="263"/>
      <c r="LZ688" s="263"/>
      <c r="MA688" s="263"/>
      <c r="MB688" s="263"/>
      <c r="MC688" s="263"/>
      <c r="MD688" s="263"/>
      <c r="ME688" s="263"/>
      <c r="MF688" s="263"/>
      <c r="MG688" s="263"/>
      <c r="MH688" s="263"/>
      <c r="MI688" s="263"/>
      <c r="MJ688" s="263"/>
      <c r="MK688" s="263"/>
      <c r="ML688" s="263"/>
      <c r="MM688" s="263"/>
      <c r="MN688" s="263"/>
      <c r="MO688" s="263"/>
      <c r="MP688" s="263"/>
      <c r="MQ688" s="263"/>
      <c r="MR688" s="263"/>
      <c r="MS688" s="263"/>
      <c r="MT688" s="263"/>
      <c r="MU688" s="263"/>
      <c r="MV688" s="263"/>
      <c r="MW688" s="263"/>
      <c r="MX688" s="263"/>
      <c r="MY688" s="263"/>
      <c r="MZ688" s="263"/>
      <c r="NA688" s="263"/>
      <c r="NB688" s="263"/>
      <c r="NC688" s="263"/>
      <c r="ND688" s="263"/>
      <c r="NE688" s="263"/>
      <c r="NF688" s="263"/>
      <c r="NG688" s="263"/>
      <c r="NH688" s="263"/>
      <c r="NI688" s="263"/>
      <c r="NJ688" s="263"/>
      <c r="NK688" s="263"/>
      <c r="NL688" s="263"/>
      <c r="NM688" s="263"/>
      <c r="NN688" s="263"/>
      <c r="NO688" s="263"/>
      <c r="NP688" s="263"/>
      <c r="NQ688" s="263"/>
      <c r="NR688" s="263"/>
      <c r="NS688" s="263"/>
      <c r="NT688" s="263"/>
      <c r="NU688" s="263"/>
      <c r="NV688" s="263"/>
      <c r="NW688" s="263"/>
      <c r="NX688" s="263"/>
      <c r="NY688" s="263"/>
      <c r="NZ688" s="263"/>
      <c r="OA688" s="263"/>
      <c r="OB688" s="263"/>
      <c r="OC688" s="263"/>
      <c r="OD688" s="263"/>
      <c r="OE688" s="263"/>
      <c r="OF688" s="263"/>
      <c r="OG688" s="263"/>
      <c r="OH688" s="263"/>
      <c r="OI688" s="263"/>
      <c r="OJ688" s="263"/>
      <c r="OK688" s="263"/>
      <c r="OL688" s="263"/>
      <c r="OM688" s="263"/>
      <c r="ON688" s="263"/>
      <c r="OO688" s="263"/>
      <c r="OP688" s="263"/>
      <c r="OQ688" s="263"/>
      <c r="OR688" s="263"/>
      <c r="OS688" s="263"/>
      <c r="OT688" s="263"/>
      <c r="OU688" s="263"/>
      <c r="OV688" s="263"/>
      <c r="OW688" s="263"/>
      <c r="OX688" s="263"/>
      <c r="OY688" s="263"/>
      <c r="OZ688" s="263"/>
      <c r="PA688" s="263"/>
      <c r="PB688" s="263"/>
      <c r="PC688" s="263"/>
      <c r="PD688" s="263"/>
      <c r="PE688" s="263"/>
      <c r="PF688" s="263"/>
      <c r="PG688" s="263"/>
      <c r="PH688" s="263"/>
      <c r="PI688" s="263"/>
      <c r="PJ688" s="263"/>
      <c r="PK688" s="263"/>
      <c r="PL688" s="263"/>
      <c r="PM688" s="263"/>
      <c r="PN688" s="263"/>
      <c r="PO688" s="263"/>
      <c r="PP688" s="263"/>
      <c r="PQ688" s="263"/>
      <c r="PR688" s="263"/>
      <c r="PS688" s="263"/>
      <c r="PT688" s="263"/>
      <c r="PU688" s="263"/>
      <c r="PV688" s="263"/>
      <c r="PW688" s="263"/>
      <c r="PX688" s="263"/>
      <c r="PY688" s="263"/>
      <c r="PZ688" s="263"/>
      <c r="QA688" s="263"/>
      <c r="QB688" s="263"/>
      <c r="QC688" s="263"/>
      <c r="QD688" s="263"/>
      <c r="QE688" s="263"/>
      <c r="QF688" s="263"/>
      <c r="QG688" s="263"/>
      <c r="QH688" s="263"/>
      <c r="QI688" s="263"/>
      <c r="QJ688" s="263"/>
      <c r="QK688" s="263"/>
      <c r="QL688" s="263"/>
      <c r="QM688" s="263"/>
      <c r="QN688" s="263"/>
      <c r="QO688" s="263"/>
      <c r="QP688" s="263"/>
      <c r="QQ688" s="263"/>
      <c r="QR688" s="263"/>
      <c r="QS688" s="263"/>
      <c r="QT688" s="263"/>
      <c r="QU688" s="263"/>
      <c r="QV688" s="263"/>
      <c r="QW688" s="263"/>
      <c r="QX688" s="263"/>
      <c r="QY688" s="263"/>
      <c r="QZ688" s="263"/>
      <c r="RA688" s="263"/>
      <c r="RB688" s="263"/>
      <c r="RC688" s="263"/>
      <c r="RD688" s="263"/>
      <c r="RE688" s="263"/>
      <c r="RF688" s="263"/>
      <c r="RG688" s="263"/>
      <c r="RH688" s="263"/>
      <c r="RI688" s="263"/>
      <c r="RJ688" s="263"/>
      <c r="RK688" s="263"/>
      <c r="RL688" s="263"/>
      <c r="RM688" s="263"/>
      <c r="RN688" s="263"/>
      <c r="RO688" s="263"/>
      <c r="RP688" s="263"/>
      <c r="RQ688" s="263"/>
      <c r="RR688" s="263"/>
      <c r="RS688" s="263"/>
      <c r="RT688" s="263"/>
      <c r="RU688" s="263"/>
      <c r="RV688" s="263"/>
      <c r="RW688" s="263"/>
      <c r="RX688" s="263"/>
      <c r="RY688" s="263"/>
      <c r="RZ688" s="263"/>
      <c r="SA688" s="263"/>
      <c r="SB688" s="263"/>
      <c r="SC688" s="263"/>
      <c r="SD688" s="263"/>
      <c r="SE688" s="263"/>
      <c r="SF688" s="263"/>
      <c r="SG688" s="263"/>
      <c r="SH688" s="263"/>
      <c r="SI688" s="263"/>
      <c r="SJ688" s="263"/>
      <c r="SK688" s="263"/>
      <c r="SL688" s="263"/>
      <c r="SM688" s="263"/>
      <c r="SN688" s="263"/>
      <c r="SO688" s="263"/>
      <c r="SP688" s="263"/>
      <c r="SQ688" s="263"/>
      <c r="SR688" s="263"/>
      <c r="SS688" s="263"/>
      <c r="ST688" s="263"/>
      <c r="SU688" s="263"/>
      <c r="SV688" s="263"/>
      <c r="SW688" s="263"/>
      <c r="SX688" s="263"/>
      <c r="SY688" s="263"/>
      <c r="SZ688" s="263"/>
      <c r="TA688" s="263"/>
      <c r="TB688" s="263"/>
      <c r="TC688" s="263"/>
      <c r="TD688" s="263"/>
      <c r="TE688" s="263"/>
      <c r="TF688" s="263"/>
      <c r="TG688" s="263"/>
      <c r="TH688" s="263"/>
      <c r="TI688" s="263"/>
      <c r="TJ688" s="263"/>
      <c r="TK688" s="263"/>
      <c r="TL688" s="263"/>
      <c r="TM688" s="263"/>
      <c r="TN688" s="263"/>
      <c r="TO688" s="263"/>
      <c r="TP688" s="263"/>
      <c r="TQ688" s="263"/>
      <c r="TR688" s="263"/>
      <c r="TS688" s="263"/>
      <c r="TT688" s="263"/>
      <c r="TU688" s="263"/>
      <c r="TV688" s="263"/>
      <c r="TW688" s="263"/>
      <c r="TX688" s="263"/>
      <c r="TY688" s="263"/>
      <c r="TZ688" s="263"/>
      <c r="UA688" s="263"/>
      <c r="UB688" s="263"/>
      <c r="UC688" s="263"/>
      <c r="UD688" s="263"/>
      <c r="UE688" s="263"/>
      <c r="UF688" s="263"/>
      <c r="UG688" s="263"/>
      <c r="UH688" s="263"/>
      <c r="UI688" s="263"/>
      <c r="UJ688" s="263"/>
      <c r="UK688" s="263"/>
      <c r="UL688" s="263"/>
      <c r="UM688" s="263"/>
      <c r="UN688" s="263"/>
      <c r="UO688" s="263"/>
      <c r="UP688" s="263"/>
      <c r="UQ688" s="263"/>
      <c r="UR688" s="263"/>
      <c r="US688" s="263"/>
      <c r="UT688" s="263"/>
      <c r="UU688" s="263"/>
      <c r="UV688" s="263"/>
      <c r="UW688" s="263"/>
      <c r="UX688" s="263"/>
      <c r="UY688" s="263"/>
      <c r="UZ688" s="263"/>
      <c r="VA688" s="263"/>
      <c r="VB688" s="263"/>
      <c r="VC688" s="263"/>
      <c r="VD688" s="263"/>
      <c r="VE688" s="263"/>
      <c r="VF688" s="263"/>
      <c r="VG688" s="263"/>
      <c r="VH688" s="263"/>
      <c r="VI688" s="263"/>
      <c r="VJ688" s="263"/>
      <c r="VK688" s="263"/>
      <c r="VL688" s="263"/>
      <c r="VM688" s="263"/>
      <c r="VN688" s="263"/>
      <c r="VO688" s="263"/>
      <c r="VP688" s="263"/>
      <c r="VQ688" s="263"/>
      <c r="VR688" s="263"/>
      <c r="VS688" s="263"/>
      <c r="VT688" s="263"/>
      <c r="VU688" s="263"/>
      <c r="VV688" s="263"/>
      <c r="VW688" s="263"/>
      <c r="VX688" s="263"/>
      <c r="VY688" s="263"/>
      <c r="VZ688" s="263"/>
      <c r="WA688" s="263"/>
      <c r="WB688" s="263"/>
      <c r="WC688" s="263"/>
      <c r="WD688" s="263"/>
      <c r="WE688" s="263"/>
      <c r="WF688" s="263"/>
      <c r="WG688" s="263"/>
      <c r="WH688" s="263"/>
      <c r="WI688" s="263"/>
      <c r="WJ688" s="263"/>
      <c r="WK688" s="263"/>
      <c r="WL688" s="263"/>
      <c r="WM688" s="263"/>
      <c r="WN688" s="263"/>
      <c r="WO688" s="263"/>
      <c r="WP688" s="263"/>
      <c r="WQ688" s="263"/>
      <c r="WR688" s="263"/>
      <c r="WS688" s="263"/>
      <c r="WT688" s="263"/>
      <c r="WU688" s="263"/>
      <c r="WV688" s="263"/>
      <c r="WW688" s="263"/>
      <c r="WX688" s="263"/>
      <c r="WY688" s="263"/>
      <c r="WZ688" s="263"/>
      <c r="XA688" s="263"/>
      <c r="XB688" s="263"/>
      <c r="XC688" s="263"/>
      <c r="XD688" s="263"/>
      <c r="XE688" s="263"/>
      <c r="XF688" s="263"/>
      <c r="XG688" s="263"/>
      <c r="XH688" s="263"/>
      <c r="XI688" s="263"/>
      <c r="XJ688" s="263"/>
      <c r="XK688" s="263"/>
      <c r="XL688" s="263"/>
      <c r="XM688" s="263"/>
      <c r="XN688" s="263"/>
      <c r="XO688" s="263"/>
      <c r="XP688" s="263"/>
      <c r="XQ688" s="263"/>
      <c r="XR688" s="263"/>
      <c r="XS688" s="263"/>
      <c r="XT688" s="263"/>
      <c r="XU688" s="263"/>
      <c r="XV688" s="263"/>
      <c r="XW688" s="263"/>
      <c r="XX688" s="263"/>
      <c r="XY688" s="263"/>
      <c r="XZ688" s="263"/>
      <c r="YA688" s="263"/>
      <c r="YB688" s="263"/>
      <c r="YC688" s="263"/>
      <c r="YD688" s="263"/>
      <c r="YE688" s="263"/>
      <c r="YF688" s="263"/>
      <c r="YG688" s="263"/>
      <c r="YH688" s="263"/>
      <c r="YI688" s="263"/>
      <c r="YJ688" s="263"/>
      <c r="YK688" s="263"/>
      <c r="YL688" s="263"/>
      <c r="YM688" s="263"/>
      <c r="YN688" s="263"/>
      <c r="YO688" s="263"/>
      <c r="YP688" s="263"/>
      <c r="YQ688" s="263"/>
      <c r="YR688" s="263"/>
      <c r="YS688" s="263"/>
      <c r="YT688" s="263"/>
      <c r="YU688" s="263"/>
      <c r="YV688" s="263"/>
      <c r="YW688" s="263"/>
      <c r="YX688" s="263"/>
      <c r="YY688" s="263"/>
      <c r="YZ688" s="263"/>
      <c r="ZA688" s="263"/>
      <c r="ZB688" s="263"/>
      <c r="ZC688" s="263"/>
      <c r="ZD688" s="263"/>
      <c r="ZE688" s="263"/>
      <c r="ZF688" s="263"/>
      <c r="ZG688" s="263"/>
      <c r="ZH688" s="263"/>
      <c r="ZI688" s="263"/>
      <c r="ZJ688" s="263"/>
      <c r="ZK688" s="263"/>
      <c r="ZL688" s="263"/>
      <c r="ZM688" s="263"/>
      <c r="ZN688" s="263"/>
      <c r="ZO688" s="263"/>
      <c r="ZP688" s="263"/>
      <c r="ZQ688" s="263"/>
      <c r="ZR688" s="263"/>
      <c r="ZS688" s="263"/>
      <c r="ZT688" s="263"/>
      <c r="ZU688" s="263"/>
      <c r="ZV688" s="263"/>
      <c r="ZW688" s="263"/>
      <c r="ZX688" s="263"/>
      <c r="ZY688" s="263"/>
      <c r="ZZ688" s="263"/>
      <c r="AAA688" s="263"/>
      <c r="AAB688" s="263"/>
      <c r="AAC688" s="263"/>
      <c r="AAD688" s="263"/>
      <c r="AAE688" s="263"/>
      <c r="AAF688" s="263"/>
      <c r="AAG688" s="263"/>
      <c r="AAH688" s="263"/>
      <c r="AAI688" s="263"/>
      <c r="AAJ688" s="263"/>
      <c r="AAK688" s="263"/>
      <c r="AAL688" s="263"/>
      <c r="AAM688" s="263"/>
      <c r="AAN688" s="263"/>
      <c r="AAO688" s="263"/>
      <c r="AAP688" s="263"/>
      <c r="AAQ688" s="263"/>
      <c r="AAR688" s="263"/>
      <c r="AAS688" s="263"/>
      <c r="AAT688" s="263"/>
      <c r="AAU688" s="263"/>
      <c r="AAV688" s="263"/>
      <c r="AAW688" s="263"/>
      <c r="AAX688" s="263"/>
      <c r="AAY688" s="263"/>
      <c r="AAZ688" s="263"/>
      <c r="ABA688" s="263"/>
      <c r="ABB688" s="263"/>
      <c r="ABC688" s="263"/>
      <c r="ABD688" s="263"/>
      <c r="ABE688" s="263"/>
      <c r="ABF688" s="263"/>
      <c r="ABG688" s="263"/>
      <c r="ABH688" s="263"/>
      <c r="ABI688" s="263"/>
      <c r="ABJ688" s="263"/>
      <c r="ABK688" s="263"/>
      <c r="ABL688" s="263"/>
      <c r="ABM688" s="263"/>
      <c r="ABN688" s="263"/>
      <c r="ABO688" s="263"/>
      <c r="ABP688" s="263"/>
      <c r="ABQ688" s="263"/>
      <c r="ABR688" s="263"/>
      <c r="ABS688" s="263"/>
      <c r="ABT688" s="263"/>
      <c r="ABU688" s="263"/>
      <c r="ABV688" s="263"/>
      <c r="ABW688" s="263"/>
      <c r="ABX688" s="263"/>
      <c r="ABY688" s="263"/>
      <c r="ABZ688" s="263"/>
      <c r="ACA688" s="263"/>
      <c r="ACB688" s="263"/>
      <c r="ACC688" s="263"/>
      <c r="ACD688" s="263"/>
      <c r="ACE688" s="263"/>
      <c r="ACF688" s="263"/>
      <c r="ACG688" s="263"/>
      <c r="ACH688" s="263"/>
      <c r="ACI688" s="263"/>
      <c r="ACJ688" s="263"/>
      <c r="ACK688" s="263"/>
      <c r="ACL688" s="263"/>
      <c r="ACM688" s="263"/>
      <c r="ACN688" s="263"/>
      <c r="ACO688" s="263"/>
      <c r="ACP688" s="263"/>
      <c r="ACQ688" s="263"/>
      <c r="ACR688" s="263"/>
      <c r="ACS688" s="263"/>
      <c r="ACT688" s="263"/>
      <c r="ACU688" s="263"/>
      <c r="ACV688" s="263"/>
      <c r="ACW688" s="263"/>
      <c r="ACX688" s="263"/>
      <c r="ACY688" s="263"/>
      <c r="ACZ688" s="263"/>
      <c r="ADA688" s="263"/>
      <c r="ADB688" s="263"/>
      <c r="ADC688" s="263"/>
      <c r="ADD688" s="263"/>
      <c r="ADE688" s="263"/>
      <c r="ADF688" s="263"/>
      <c r="ADG688" s="263"/>
      <c r="ADH688" s="263"/>
      <c r="ADI688" s="263"/>
      <c r="ADJ688" s="263"/>
      <c r="ADK688" s="263"/>
      <c r="ADL688" s="263"/>
      <c r="ADM688" s="263"/>
      <c r="ADN688" s="263"/>
      <c r="ADO688" s="263"/>
      <c r="ADP688" s="263"/>
      <c r="ADQ688" s="263"/>
      <c r="ADR688" s="263"/>
      <c r="ADS688" s="263"/>
      <c r="ADT688" s="263"/>
      <c r="ADU688" s="263"/>
      <c r="ADV688" s="263"/>
      <c r="ADW688" s="263"/>
      <c r="ADX688" s="263"/>
      <c r="ADY688" s="263"/>
      <c r="ADZ688" s="263"/>
      <c r="AEA688" s="263"/>
      <c r="AEB688" s="263"/>
      <c r="AEC688" s="263"/>
      <c r="AED688" s="263"/>
      <c r="AEE688" s="263"/>
      <c r="AEF688" s="263"/>
      <c r="AEG688" s="263"/>
      <c r="AEH688" s="263"/>
      <c r="AEI688" s="263"/>
      <c r="AEJ688" s="263"/>
      <c r="AEK688" s="263"/>
      <c r="AEL688" s="263"/>
      <c r="AEM688" s="263"/>
      <c r="AEN688" s="263"/>
      <c r="AEO688" s="263"/>
      <c r="AEP688" s="263"/>
      <c r="AEQ688" s="263"/>
      <c r="AER688" s="263"/>
      <c r="AES688" s="263"/>
      <c r="AET688" s="263"/>
      <c r="AEU688" s="263"/>
      <c r="AEV688" s="263"/>
      <c r="AEW688" s="263"/>
      <c r="AEX688" s="263"/>
      <c r="AEY688" s="263"/>
      <c r="AEZ688" s="263"/>
      <c r="AFA688" s="263"/>
      <c r="AFB688" s="263"/>
      <c r="AFC688" s="263"/>
      <c r="AFD688" s="263"/>
      <c r="AFE688" s="263"/>
      <c r="AFF688" s="263"/>
      <c r="AFG688" s="263"/>
      <c r="AFH688" s="263"/>
      <c r="AFI688" s="263"/>
      <c r="AFJ688" s="263"/>
      <c r="AFK688" s="263"/>
      <c r="AFL688" s="263"/>
      <c r="AFM688" s="263"/>
      <c r="AFN688" s="263"/>
      <c r="AFO688" s="263"/>
      <c r="AFP688" s="263"/>
      <c r="AFQ688" s="263"/>
      <c r="AFR688" s="263"/>
      <c r="AFS688" s="263"/>
      <c r="AFT688" s="263"/>
      <c r="AFU688" s="263"/>
      <c r="AFV688" s="263"/>
      <c r="AFW688" s="263"/>
      <c r="AFX688" s="263"/>
      <c r="AFY688" s="263"/>
      <c r="AFZ688" s="263"/>
      <c r="AGA688" s="263"/>
      <c r="AGB688" s="263"/>
      <c r="AGC688" s="263"/>
      <c r="AGD688" s="263"/>
      <c r="AGE688" s="263"/>
      <c r="AGF688" s="263"/>
      <c r="AGG688" s="263"/>
      <c r="AGH688" s="263"/>
      <c r="AGI688" s="263"/>
      <c r="AGJ688" s="263"/>
      <c r="AGK688" s="263"/>
      <c r="AGL688" s="263"/>
      <c r="AGM688" s="263"/>
      <c r="AGN688" s="263"/>
      <c r="AGO688" s="263"/>
      <c r="AGP688" s="263"/>
      <c r="AGQ688" s="263"/>
      <c r="AGR688" s="263"/>
      <c r="AGS688" s="263"/>
      <c r="AGT688" s="263"/>
      <c r="AGU688" s="263"/>
      <c r="AGV688" s="263"/>
      <c r="AGW688" s="263"/>
      <c r="AGX688" s="263"/>
      <c r="AGY688" s="263"/>
      <c r="AGZ688" s="263"/>
      <c r="AHA688" s="263"/>
      <c r="AHB688" s="263"/>
      <c r="AHC688" s="263"/>
      <c r="AHD688" s="263"/>
      <c r="AHE688" s="263"/>
      <c r="AHF688" s="263"/>
      <c r="AHG688" s="263"/>
      <c r="AHH688" s="263"/>
      <c r="AHI688" s="263"/>
      <c r="AHJ688" s="263"/>
      <c r="AHK688" s="263"/>
      <c r="AHL688" s="263"/>
      <c r="AHM688" s="263"/>
      <c r="AHN688" s="263"/>
      <c r="AHO688" s="263"/>
      <c r="AHP688" s="263"/>
      <c r="AHQ688" s="263"/>
      <c r="AHR688" s="263"/>
      <c r="AHS688" s="263"/>
      <c r="AHT688" s="263"/>
      <c r="AHU688" s="263"/>
      <c r="AHV688" s="263"/>
      <c r="AHW688" s="263"/>
      <c r="AHX688" s="263"/>
      <c r="AHY688" s="263"/>
      <c r="AHZ688" s="263"/>
      <c r="AIA688" s="263"/>
      <c r="AIB688" s="263"/>
      <c r="AIC688" s="263"/>
      <c r="AID688" s="263"/>
      <c r="AIE688" s="263"/>
      <c r="AIF688" s="263"/>
      <c r="AIG688" s="263"/>
      <c r="AIH688" s="263"/>
      <c r="AII688" s="263"/>
      <c r="AIJ688" s="263"/>
      <c r="AIK688" s="263"/>
      <c r="AIL688" s="263"/>
      <c r="AIM688" s="263"/>
      <c r="AIN688" s="263"/>
      <c r="AIO688" s="263"/>
      <c r="AIP688" s="263"/>
      <c r="AIQ688" s="263"/>
      <c r="AIR688" s="263"/>
      <c r="AIS688" s="263"/>
      <c r="AIT688" s="263"/>
      <c r="AIU688" s="263"/>
      <c r="AIV688" s="263"/>
      <c r="AIW688" s="263"/>
      <c r="AIX688" s="263"/>
      <c r="AIY688" s="263"/>
      <c r="AIZ688" s="263"/>
      <c r="AJA688" s="263"/>
      <c r="AJB688" s="263"/>
      <c r="AJC688" s="263"/>
      <c r="AJD688" s="263"/>
      <c r="AJE688" s="263"/>
      <c r="AJF688" s="263"/>
      <c r="AJG688" s="263"/>
      <c r="AJH688" s="263"/>
      <c r="AJI688" s="263"/>
      <c r="AJJ688" s="263"/>
      <c r="AJK688" s="263"/>
      <c r="AJL688" s="263"/>
      <c r="AJM688" s="263"/>
      <c r="AJN688" s="263"/>
      <c r="AJO688" s="263"/>
      <c r="AJP688" s="263"/>
      <c r="AJQ688" s="263"/>
      <c r="AJR688" s="263"/>
      <c r="AJS688" s="263"/>
      <c r="AJT688" s="263"/>
      <c r="AJU688" s="263"/>
      <c r="AJV688" s="263"/>
      <c r="AJW688" s="263"/>
      <c r="AJX688" s="263"/>
      <c r="AJY688" s="263"/>
      <c r="AJZ688" s="263"/>
      <c r="AKA688" s="263"/>
      <c r="AKB688" s="263"/>
      <c r="AKC688" s="263"/>
      <c r="AKD688" s="263"/>
      <c r="AKE688" s="263"/>
      <c r="AKF688" s="263"/>
      <c r="AKG688" s="263"/>
      <c r="AKH688" s="263"/>
      <c r="AKI688" s="263"/>
      <c r="AKJ688" s="263"/>
      <c r="AKK688" s="263"/>
      <c r="AKL688" s="263"/>
      <c r="AKM688" s="263"/>
      <c r="AKN688" s="263"/>
      <c r="AKO688" s="263"/>
      <c r="AKP688" s="263"/>
      <c r="AKQ688" s="263"/>
      <c r="AKR688" s="263"/>
      <c r="AKS688" s="263"/>
      <c r="AKT688" s="263"/>
      <c r="AKU688" s="263"/>
      <c r="AKV688" s="263"/>
      <c r="AKW688" s="263"/>
      <c r="AKX688" s="263"/>
      <c r="AKY688" s="263"/>
      <c r="AKZ688" s="263"/>
      <c r="ALA688" s="263"/>
      <c r="ALB688" s="263"/>
      <c r="ALC688" s="263"/>
      <c r="ALD688" s="263"/>
      <c r="ALE688" s="263"/>
      <c r="ALF688" s="263"/>
      <c r="ALG688" s="263"/>
      <c r="ALH688" s="263"/>
      <c r="ALI688" s="263"/>
      <c r="ALJ688" s="263"/>
      <c r="ALK688" s="263"/>
      <c r="ALL688" s="263"/>
      <c r="ALM688" s="263"/>
      <c r="ALN688" s="263"/>
      <c r="ALO688" s="263"/>
      <c r="ALP688" s="263"/>
      <c r="ALQ688" s="263"/>
      <c r="ALR688" s="263"/>
      <c r="ALS688" s="263"/>
      <c r="ALT688" s="263"/>
      <c r="ALU688" s="263"/>
      <c r="ALV688" s="263"/>
      <c r="ALW688" s="263"/>
      <c r="ALX688" s="263"/>
      <c r="ALY688" s="263"/>
      <c r="ALZ688" s="263"/>
      <c r="AMA688" s="263"/>
      <c r="AMB688" s="263"/>
      <c r="AMC688" s="263"/>
      <c r="AMD688" s="263"/>
      <c r="AME688" s="263"/>
      <c r="AMF688" s="263"/>
      <c r="AMG688" s="263"/>
      <c r="AMH688" s="263"/>
      <c r="AMI688" s="263"/>
      <c r="AMJ688" s="263"/>
      <c r="AMK688" s="263"/>
      <c r="AML688" s="263"/>
      <c r="AMM688" s="263"/>
      <c r="AMN688" s="263"/>
      <c r="AMO688" s="263"/>
      <c r="AMP688" s="263"/>
      <c r="AMQ688" s="263"/>
      <c r="AMR688" s="263"/>
      <c r="AMS688" s="263"/>
      <c r="AMT688" s="263"/>
      <c r="AMU688" s="263"/>
      <c r="AMV688" s="263"/>
      <c r="AMW688" s="263"/>
      <c r="AMX688" s="263"/>
      <c r="AMY688" s="263"/>
      <c r="AMZ688" s="263"/>
      <c r="ANA688" s="263"/>
      <c r="ANB688" s="263"/>
      <c r="ANC688" s="263"/>
      <c r="AND688" s="263"/>
      <c r="ANE688" s="263"/>
      <c r="ANF688" s="263"/>
      <c r="ANG688" s="263"/>
      <c r="ANH688" s="263"/>
      <c r="ANI688" s="263"/>
      <c r="ANJ688" s="263"/>
      <c r="ANK688" s="263"/>
      <c r="ANL688" s="263"/>
      <c r="ANM688" s="263"/>
      <c r="ANN688" s="263"/>
      <c r="ANO688" s="263"/>
      <c r="ANP688" s="263"/>
      <c r="ANQ688" s="263"/>
      <c r="ANR688" s="263"/>
      <c r="ANS688" s="263"/>
      <c r="ANT688" s="263"/>
      <c r="ANU688" s="263"/>
      <c r="ANV688" s="263"/>
      <c r="ANW688" s="263"/>
      <c r="ANX688" s="263"/>
      <c r="ANY688" s="263"/>
      <c r="ANZ688" s="263"/>
      <c r="AOA688" s="263"/>
      <c r="AOB688" s="263"/>
      <c r="AOC688" s="263"/>
      <c r="AOD688" s="263"/>
      <c r="AOE688" s="263"/>
      <c r="AOF688" s="263"/>
      <c r="AOG688" s="263"/>
      <c r="AOH688" s="263"/>
      <c r="AOI688" s="263"/>
      <c r="AOJ688" s="263"/>
      <c r="AOK688" s="263"/>
      <c r="AOL688" s="263"/>
      <c r="AOM688" s="263"/>
      <c r="AON688" s="263"/>
      <c r="AOO688" s="263"/>
      <c r="AOP688" s="263"/>
      <c r="AOQ688" s="263"/>
      <c r="AOR688" s="263"/>
      <c r="AOS688" s="263"/>
      <c r="AOT688" s="263"/>
      <c r="AOU688" s="263"/>
    </row>
    <row r="689" spans="1:1087" s="264" customFormat="1">
      <c r="A689" s="332"/>
      <c r="B689" s="328"/>
      <c r="C689" s="292"/>
      <c r="D689" s="292"/>
      <c r="E689" s="292"/>
      <c r="F689" s="333"/>
      <c r="G689" s="334"/>
      <c r="H689" s="334"/>
      <c r="I689" s="335"/>
      <c r="J689" s="292"/>
      <c r="K689" s="336"/>
      <c r="L689" s="292"/>
      <c r="N689" s="263"/>
      <c r="O689" s="263"/>
      <c r="P689" s="263"/>
      <c r="Q689" s="263"/>
      <c r="R689" s="263"/>
      <c r="S689" s="263"/>
      <c r="T689" s="263"/>
      <c r="U689" s="263"/>
      <c r="V689" s="263"/>
      <c r="W689" s="263"/>
      <c r="X689" s="263"/>
      <c r="Y689" s="263"/>
      <c r="Z689" s="263"/>
      <c r="AA689" s="263"/>
      <c r="AB689" s="263"/>
      <c r="AC689" s="263"/>
      <c r="AD689" s="263"/>
      <c r="AE689" s="263"/>
      <c r="AF689" s="263"/>
      <c r="AG689" s="263"/>
      <c r="AH689" s="263"/>
      <c r="AI689" s="263"/>
      <c r="AJ689" s="263"/>
      <c r="AK689" s="263"/>
      <c r="AL689" s="263"/>
      <c r="AM689" s="263"/>
      <c r="AN689" s="263"/>
      <c r="AO689" s="263"/>
      <c r="AP689" s="263"/>
      <c r="AQ689" s="263"/>
      <c r="AR689" s="263"/>
      <c r="AS689" s="263"/>
      <c r="AT689" s="263"/>
      <c r="AU689" s="263"/>
      <c r="AV689" s="263"/>
      <c r="AW689" s="263"/>
      <c r="AX689" s="263"/>
      <c r="AY689" s="263"/>
      <c r="AZ689" s="263"/>
      <c r="BA689" s="263"/>
      <c r="BB689" s="263"/>
      <c r="BC689" s="263"/>
      <c r="BD689" s="263"/>
      <c r="BE689" s="263"/>
      <c r="BF689" s="263"/>
      <c r="BG689" s="263"/>
      <c r="BH689" s="263"/>
      <c r="BI689" s="263"/>
      <c r="BJ689" s="263"/>
      <c r="BK689" s="263"/>
      <c r="BL689" s="263"/>
      <c r="BM689" s="263"/>
      <c r="BN689" s="263"/>
      <c r="BO689" s="263"/>
      <c r="BP689" s="263"/>
      <c r="BQ689" s="263"/>
      <c r="BR689" s="263"/>
      <c r="BS689" s="263"/>
      <c r="BT689" s="263"/>
      <c r="BU689" s="263"/>
      <c r="BV689" s="263"/>
      <c r="BW689" s="263"/>
      <c r="BX689" s="263"/>
      <c r="BY689" s="263"/>
      <c r="BZ689" s="263"/>
      <c r="CA689" s="263"/>
      <c r="CB689" s="263"/>
      <c r="CC689" s="263"/>
      <c r="CD689" s="263"/>
      <c r="CE689" s="263"/>
      <c r="CF689" s="263"/>
      <c r="CG689" s="263"/>
      <c r="CH689" s="263"/>
      <c r="CI689" s="263"/>
      <c r="CJ689" s="263"/>
      <c r="CK689" s="263"/>
      <c r="CL689" s="263"/>
      <c r="CM689" s="263"/>
      <c r="CN689" s="263"/>
      <c r="CO689" s="263"/>
      <c r="CP689" s="263"/>
      <c r="CQ689" s="263"/>
      <c r="CR689" s="263"/>
      <c r="CS689" s="263"/>
      <c r="CT689" s="263"/>
      <c r="CU689" s="263"/>
      <c r="CV689" s="263"/>
      <c r="CW689" s="263"/>
      <c r="CX689" s="263"/>
      <c r="CY689" s="263"/>
      <c r="CZ689" s="263"/>
      <c r="DA689" s="263"/>
      <c r="DB689" s="263"/>
      <c r="DC689" s="263"/>
      <c r="DD689" s="263"/>
      <c r="DE689" s="263"/>
      <c r="DF689" s="263"/>
      <c r="DG689" s="263"/>
      <c r="DH689" s="263"/>
      <c r="DI689" s="263"/>
      <c r="DJ689" s="263"/>
      <c r="DK689" s="263"/>
      <c r="DL689" s="263"/>
      <c r="DM689" s="263"/>
      <c r="DN689" s="263"/>
      <c r="DO689" s="263"/>
      <c r="DP689" s="263"/>
      <c r="DQ689" s="263"/>
      <c r="DR689" s="263"/>
      <c r="DS689" s="263"/>
      <c r="DT689" s="263"/>
      <c r="DU689" s="263"/>
      <c r="DV689" s="263"/>
      <c r="DW689" s="263"/>
      <c r="DX689" s="263"/>
      <c r="DY689" s="263"/>
      <c r="DZ689" s="263"/>
      <c r="EA689" s="263"/>
      <c r="EB689" s="263"/>
      <c r="EC689" s="263"/>
      <c r="ED689" s="263"/>
      <c r="EE689" s="263"/>
      <c r="EF689" s="263"/>
      <c r="EG689" s="263"/>
      <c r="EH689" s="263"/>
      <c r="EI689" s="263"/>
      <c r="EJ689" s="263"/>
      <c r="EK689" s="263"/>
      <c r="EL689" s="263"/>
      <c r="EM689" s="263"/>
      <c r="EN689" s="263"/>
      <c r="EO689" s="263"/>
      <c r="EP689" s="263"/>
      <c r="EQ689" s="263"/>
      <c r="ER689" s="263"/>
      <c r="ES689" s="263"/>
      <c r="ET689" s="263"/>
      <c r="EU689" s="263"/>
      <c r="EV689" s="263"/>
      <c r="EW689" s="263"/>
      <c r="EX689" s="263"/>
      <c r="EY689" s="263"/>
      <c r="EZ689" s="263"/>
      <c r="FA689" s="263"/>
      <c r="FB689" s="263"/>
      <c r="FC689" s="263"/>
      <c r="FD689" s="263"/>
      <c r="FE689" s="263"/>
      <c r="FF689" s="263"/>
      <c r="FG689" s="263"/>
      <c r="FH689" s="263"/>
      <c r="FI689" s="263"/>
      <c r="FJ689" s="263"/>
      <c r="FK689" s="263"/>
      <c r="FL689" s="263"/>
      <c r="FM689" s="263"/>
      <c r="FN689" s="263"/>
      <c r="FO689" s="263"/>
      <c r="FP689" s="263"/>
      <c r="FQ689" s="263"/>
      <c r="FR689" s="263"/>
      <c r="FS689" s="263"/>
      <c r="FT689" s="263"/>
      <c r="FU689" s="263"/>
      <c r="FV689" s="263"/>
      <c r="FW689" s="263"/>
      <c r="FX689" s="263"/>
      <c r="FY689" s="263"/>
      <c r="FZ689" s="263"/>
      <c r="GA689" s="263"/>
      <c r="GB689" s="263"/>
      <c r="GC689" s="263"/>
      <c r="GD689" s="263"/>
      <c r="GE689" s="263"/>
      <c r="GF689" s="263"/>
      <c r="GG689" s="263"/>
      <c r="GH689" s="263"/>
      <c r="GI689" s="263"/>
      <c r="GJ689" s="263"/>
      <c r="GK689" s="263"/>
      <c r="GL689" s="263"/>
      <c r="GM689" s="263"/>
      <c r="GN689" s="263"/>
      <c r="GO689" s="263"/>
      <c r="GP689" s="263"/>
      <c r="GQ689" s="263"/>
      <c r="GR689" s="263"/>
      <c r="GS689" s="263"/>
      <c r="GT689" s="263"/>
      <c r="GU689" s="263"/>
      <c r="GV689" s="263"/>
      <c r="GW689" s="263"/>
      <c r="GX689" s="263"/>
      <c r="GY689" s="263"/>
      <c r="GZ689" s="263"/>
      <c r="HA689" s="263"/>
      <c r="HB689" s="263"/>
      <c r="HC689" s="263"/>
      <c r="HD689" s="263"/>
      <c r="HE689" s="263"/>
      <c r="HF689" s="263"/>
      <c r="HG689" s="263"/>
      <c r="HH689" s="263"/>
      <c r="HI689" s="263"/>
      <c r="HJ689" s="263"/>
      <c r="HK689" s="263"/>
      <c r="HL689" s="263"/>
      <c r="HM689" s="263"/>
      <c r="HN689" s="263"/>
      <c r="HO689" s="263"/>
      <c r="HP689" s="263"/>
      <c r="HQ689" s="263"/>
      <c r="HR689" s="263"/>
      <c r="HS689" s="263"/>
      <c r="HT689" s="263"/>
      <c r="HU689" s="263"/>
      <c r="HV689" s="263"/>
      <c r="HW689" s="263"/>
      <c r="HX689" s="263"/>
      <c r="HY689" s="263"/>
      <c r="HZ689" s="263"/>
      <c r="IA689" s="263"/>
      <c r="IB689" s="263"/>
      <c r="IC689" s="263"/>
      <c r="ID689" s="263"/>
      <c r="IE689" s="263"/>
      <c r="IF689" s="263"/>
      <c r="IG689" s="263"/>
      <c r="IH689" s="263"/>
      <c r="II689" s="263"/>
      <c r="IJ689" s="263"/>
      <c r="IK689" s="263"/>
      <c r="IL689" s="263"/>
      <c r="IM689" s="263"/>
      <c r="IN689" s="263"/>
      <c r="IO689" s="263"/>
      <c r="IP689" s="263"/>
      <c r="IQ689" s="263"/>
      <c r="IR689" s="263"/>
      <c r="IS689" s="263"/>
      <c r="IT689" s="263"/>
      <c r="IU689" s="263"/>
      <c r="IV689" s="263"/>
      <c r="IW689" s="263"/>
      <c r="IX689" s="263"/>
      <c r="IY689" s="263"/>
      <c r="IZ689" s="263"/>
      <c r="JA689" s="263"/>
      <c r="JB689" s="263"/>
      <c r="JC689" s="263"/>
      <c r="JD689" s="263"/>
      <c r="JE689" s="263"/>
      <c r="JF689" s="263"/>
      <c r="JG689" s="263"/>
      <c r="JH689" s="263"/>
      <c r="JI689" s="263"/>
      <c r="JJ689" s="263"/>
      <c r="JK689" s="263"/>
      <c r="JL689" s="263"/>
      <c r="JM689" s="263"/>
      <c r="JN689" s="263"/>
      <c r="JO689" s="263"/>
      <c r="JP689" s="263"/>
      <c r="JQ689" s="263"/>
      <c r="JR689" s="263"/>
      <c r="JS689" s="263"/>
      <c r="JT689" s="263"/>
      <c r="JU689" s="263"/>
      <c r="JV689" s="263"/>
      <c r="JW689" s="263"/>
      <c r="JX689" s="263"/>
      <c r="JY689" s="263"/>
      <c r="JZ689" s="263"/>
      <c r="KA689" s="263"/>
      <c r="KB689" s="263"/>
      <c r="KC689" s="263"/>
      <c r="KD689" s="263"/>
      <c r="KE689" s="263"/>
      <c r="KF689" s="263"/>
      <c r="KG689" s="263"/>
      <c r="KH689" s="263"/>
      <c r="KI689" s="263"/>
      <c r="KJ689" s="263"/>
      <c r="KK689" s="263"/>
      <c r="KL689" s="263"/>
      <c r="KM689" s="263"/>
      <c r="KN689" s="263"/>
      <c r="KO689" s="263"/>
      <c r="KP689" s="263"/>
      <c r="KQ689" s="263"/>
      <c r="KR689" s="263"/>
      <c r="KS689" s="263"/>
      <c r="KT689" s="263"/>
      <c r="KU689" s="263"/>
      <c r="KV689" s="263"/>
      <c r="KW689" s="263"/>
      <c r="KX689" s="263"/>
      <c r="KY689" s="263"/>
      <c r="KZ689" s="263"/>
      <c r="LA689" s="263"/>
      <c r="LB689" s="263"/>
      <c r="LC689" s="263"/>
      <c r="LD689" s="263"/>
      <c r="LE689" s="263"/>
      <c r="LF689" s="263"/>
      <c r="LG689" s="263"/>
      <c r="LH689" s="263"/>
      <c r="LI689" s="263"/>
      <c r="LJ689" s="263"/>
      <c r="LK689" s="263"/>
      <c r="LL689" s="263"/>
      <c r="LM689" s="263"/>
      <c r="LN689" s="263"/>
      <c r="LO689" s="263"/>
      <c r="LP689" s="263"/>
      <c r="LQ689" s="263"/>
      <c r="LR689" s="263"/>
      <c r="LS689" s="263"/>
      <c r="LT689" s="263"/>
      <c r="LU689" s="263"/>
      <c r="LV689" s="263"/>
      <c r="LW689" s="263"/>
      <c r="LX689" s="263"/>
      <c r="LY689" s="263"/>
      <c r="LZ689" s="263"/>
      <c r="MA689" s="263"/>
      <c r="MB689" s="263"/>
      <c r="MC689" s="263"/>
      <c r="MD689" s="263"/>
      <c r="ME689" s="263"/>
      <c r="MF689" s="263"/>
      <c r="MG689" s="263"/>
      <c r="MH689" s="263"/>
      <c r="MI689" s="263"/>
      <c r="MJ689" s="263"/>
      <c r="MK689" s="263"/>
      <c r="ML689" s="263"/>
      <c r="MM689" s="263"/>
      <c r="MN689" s="263"/>
      <c r="MO689" s="263"/>
      <c r="MP689" s="263"/>
      <c r="MQ689" s="263"/>
      <c r="MR689" s="263"/>
      <c r="MS689" s="263"/>
      <c r="MT689" s="263"/>
      <c r="MU689" s="263"/>
      <c r="MV689" s="263"/>
      <c r="MW689" s="263"/>
      <c r="MX689" s="263"/>
      <c r="MY689" s="263"/>
      <c r="MZ689" s="263"/>
      <c r="NA689" s="263"/>
      <c r="NB689" s="263"/>
      <c r="NC689" s="263"/>
      <c r="ND689" s="263"/>
      <c r="NE689" s="263"/>
      <c r="NF689" s="263"/>
      <c r="NG689" s="263"/>
      <c r="NH689" s="263"/>
      <c r="NI689" s="263"/>
      <c r="NJ689" s="263"/>
      <c r="NK689" s="263"/>
      <c r="NL689" s="263"/>
      <c r="NM689" s="263"/>
      <c r="NN689" s="263"/>
      <c r="NO689" s="263"/>
      <c r="NP689" s="263"/>
      <c r="NQ689" s="263"/>
      <c r="NR689" s="263"/>
      <c r="NS689" s="263"/>
      <c r="NT689" s="263"/>
      <c r="NU689" s="263"/>
      <c r="NV689" s="263"/>
      <c r="NW689" s="263"/>
      <c r="NX689" s="263"/>
      <c r="NY689" s="263"/>
      <c r="NZ689" s="263"/>
      <c r="OA689" s="263"/>
      <c r="OB689" s="263"/>
      <c r="OC689" s="263"/>
      <c r="OD689" s="263"/>
      <c r="OE689" s="263"/>
      <c r="OF689" s="263"/>
      <c r="OG689" s="263"/>
      <c r="OH689" s="263"/>
      <c r="OI689" s="263"/>
      <c r="OJ689" s="263"/>
      <c r="OK689" s="263"/>
      <c r="OL689" s="263"/>
      <c r="OM689" s="263"/>
      <c r="ON689" s="263"/>
      <c r="OO689" s="263"/>
      <c r="OP689" s="263"/>
      <c r="OQ689" s="263"/>
      <c r="OR689" s="263"/>
      <c r="OS689" s="263"/>
      <c r="OT689" s="263"/>
      <c r="OU689" s="263"/>
      <c r="OV689" s="263"/>
      <c r="OW689" s="263"/>
      <c r="OX689" s="263"/>
      <c r="OY689" s="263"/>
      <c r="OZ689" s="263"/>
      <c r="PA689" s="263"/>
      <c r="PB689" s="263"/>
      <c r="PC689" s="263"/>
      <c r="PD689" s="263"/>
      <c r="PE689" s="263"/>
      <c r="PF689" s="263"/>
      <c r="PG689" s="263"/>
      <c r="PH689" s="263"/>
      <c r="PI689" s="263"/>
      <c r="PJ689" s="263"/>
      <c r="PK689" s="263"/>
      <c r="PL689" s="263"/>
      <c r="PM689" s="263"/>
      <c r="PN689" s="263"/>
      <c r="PO689" s="263"/>
      <c r="PP689" s="263"/>
      <c r="PQ689" s="263"/>
      <c r="PR689" s="263"/>
      <c r="PS689" s="263"/>
      <c r="PT689" s="263"/>
      <c r="PU689" s="263"/>
      <c r="PV689" s="263"/>
      <c r="PW689" s="263"/>
      <c r="PX689" s="263"/>
      <c r="PY689" s="263"/>
      <c r="PZ689" s="263"/>
      <c r="QA689" s="263"/>
      <c r="QB689" s="263"/>
      <c r="QC689" s="263"/>
      <c r="QD689" s="263"/>
      <c r="QE689" s="263"/>
      <c r="QF689" s="263"/>
      <c r="QG689" s="263"/>
      <c r="QH689" s="263"/>
      <c r="QI689" s="263"/>
      <c r="QJ689" s="263"/>
      <c r="QK689" s="263"/>
      <c r="QL689" s="263"/>
      <c r="QM689" s="263"/>
      <c r="QN689" s="263"/>
      <c r="QO689" s="263"/>
      <c r="QP689" s="263"/>
      <c r="QQ689" s="263"/>
      <c r="QR689" s="263"/>
      <c r="QS689" s="263"/>
      <c r="QT689" s="263"/>
      <c r="QU689" s="263"/>
      <c r="QV689" s="263"/>
      <c r="QW689" s="263"/>
      <c r="QX689" s="263"/>
      <c r="QY689" s="263"/>
      <c r="QZ689" s="263"/>
      <c r="RA689" s="263"/>
      <c r="RB689" s="263"/>
      <c r="RC689" s="263"/>
      <c r="RD689" s="263"/>
      <c r="RE689" s="263"/>
      <c r="RF689" s="263"/>
      <c r="RG689" s="263"/>
      <c r="RH689" s="263"/>
      <c r="RI689" s="263"/>
      <c r="RJ689" s="263"/>
      <c r="RK689" s="263"/>
      <c r="RL689" s="263"/>
      <c r="RM689" s="263"/>
      <c r="RN689" s="263"/>
      <c r="RO689" s="263"/>
      <c r="RP689" s="263"/>
      <c r="RQ689" s="263"/>
      <c r="RR689" s="263"/>
      <c r="RS689" s="263"/>
      <c r="RT689" s="263"/>
      <c r="RU689" s="263"/>
      <c r="RV689" s="263"/>
      <c r="RW689" s="263"/>
      <c r="RX689" s="263"/>
      <c r="RY689" s="263"/>
      <c r="RZ689" s="263"/>
      <c r="SA689" s="263"/>
      <c r="SB689" s="263"/>
      <c r="SC689" s="263"/>
      <c r="SD689" s="263"/>
      <c r="SE689" s="263"/>
      <c r="SF689" s="263"/>
      <c r="SG689" s="263"/>
      <c r="SH689" s="263"/>
      <c r="SI689" s="263"/>
      <c r="SJ689" s="263"/>
      <c r="SK689" s="263"/>
      <c r="SL689" s="263"/>
      <c r="SM689" s="263"/>
      <c r="SN689" s="263"/>
      <c r="SO689" s="263"/>
      <c r="SP689" s="263"/>
      <c r="SQ689" s="263"/>
      <c r="SR689" s="263"/>
      <c r="SS689" s="263"/>
      <c r="ST689" s="263"/>
      <c r="SU689" s="263"/>
      <c r="SV689" s="263"/>
      <c r="SW689" s="263"/>
      <c r="SX689" s="263"/>
      <c r="SY689" s="263"/>
      <c r="SZ689" s="263"/>
      <c r="TA689" s="263"/>
      <c r="TB689" s="263"/>
      <c r="TC689" s="263"/>
      <c r="TD689" s="263"/>
      <c r="TE689" s="263"/>
      <c r="TF689" s="263"/>
      <c r="TG689" s="263"/>
      <c r="TH689" s="263"/>
      <c r="TI689" s="263"/>
      <c r="TJ689" s="263"/>
      <c r="TK689" s="263"/>
      <c r="TL689" s="263"/>
      <c r="TM689" s="263"/>
      <c r="TN689" s="263"/>
      <c r="TO689" s="263"/>
      <c r="TP689" s="263"/>
      <c r="TQ689" s="263"/>
      <c r="TR689" s="263"/>
      <c r="TS689" s="263"/>
      <c r="TT689" s="263"/>
      <c r="TU689" s="263"/>
      <c r="TV689" s="263"/>
      <c r="TW689" s="263"/>
      <c r="TX689" s="263"/>
      <c r="TY689" s="263"/>
      <c r="TZ689" s="263"/>
      <c r="UA689" s="263"/>
      <c r="UB689" s="263"/>
      <c r="UC689" s="263"/>
      <c r="UD689" s="263"/>
      <c r="UE689" s="263"/>
      <c r="UF689" s="263"/>
      <c r="UG689" s="263"/>
      <c r="UH689" s="263"/>
      <c r="UI689" s="263"/>
      <c r="UJ689" s="263"/>
      <c r="UK689" s="263"/>
      <c r="UL689" s="263"/>
      <c r="UM689" s="263"/>
      <c r="UN689" s="263"/>
      <c r="UO689" s="263"/>
      <c r="UP689" s="263"/>
      <c r="UQ689" s="263"/>
      <c r="UR689" s="263"/>
      <c r="US689" s="263"/>
      <c r="UT689" s="263"/>
      <c r="UU689" s="263"/>
      <c r="UV689" s="263"/>
      <c r="UW689" s="263"/>
      <c r="UX689" s="263"/>
      <c r="UY689" s="263"/>
      <c r="UZ689" s="263"/>
      <c r="VA689" s="263"/>
      <c r="VB689" s="263"/>
      <c r="VC689" s="263"/>
      <c r="VD689" s="263"/>
      <c r="VE689" s="263"/>
      <c r="VF689" s="263"/>
      <c r="VG689" s="263"/>
      <c r="VH689" s="263"/>
      <c r="VI689" s="263"/>
      <c r="VJ689" s="263"/>
      <c r="VK689" s="263"/>
      <c r="VL689" s="263"/>
      <c r="VM689" s="263"/>
      <c r="VN689" s="263"/>
      <c r="VO689" s="263"/>
      <c r="VP689" s="263"/>
      <c r="VQ689" s="263"/>
      <c r="VR689" s="263"/>
      <c r="VS689" s="263"/>
      <c r="VT689" s="263"/>
      <c r="VU689" s="263"/>
      <c r="VV689" s="263"/>
      <c r="VW689" s="263"/>
      <c r="VX689" s="263"/>
      <c r="VY689" s="263"/>
      <c r="VZ689" s="263"/>
      <c r="WA689" s="263"/>
      <c r="WB689" s="263"/>
      <c r="WC689" s="263"/>
      <c r="WD689" s="263"/>
      <c r="WE689" s="263"/>
      <c r="WF689" s="263"/>
      <c r="WG689" s="263"/>
      <c r="WH689" s="263"/>
      <c r="WI689" s="263"/>
      <c r="WJ689" s="263"/>
      <c r="WK689" s="263"/>
      <c r="WL689" s="263"/>
      <c r="WM689" s="263"/>
      <c r="WN689" s="263"/>
      <c r="WO689" s="263"/>
      <c r="WP689" s="263"/>
      <c r="WQ689" s="263"/>
      <c r="WR689" s="263"/>
      <c r="WS689" s="263"/>
      <c r="WT689" s="263"/>
      <c r="WU689" s="263"/>
      <c r="WV689" s="263"/>
      <c r="WW689" s="263"/>
      <c r="WX689" s="263"/>
      <c r="WY689" s="263"/>
      <c r="WZ689" s="263"/>
      <c r="XA689" s="263"/>
      <c r="XB689" s="263"/>
      <c r="XC689" s="263"/>
      <c r="XD689" s="263"/>
      <c r="XE689" s="263"/>
      <c r="XF689" s="263"/>
      <c r="XG689" s="263"/>
      <c r="XH689" s="263"/>
      <c r="XI689" s="263"/>
      <c r="XJ689" s="263"/>
      <c r="XK689" s="263"/>
      <c r="XL689" s="263"/>
      <c r="XM689" s="263"/>
      <c r="XN689" s="263"/>
      <c r="XO689" s="263"/>
      <c r="XP689" s="263"/>
      <c r="XQ689" s="263"/>
      <c r="XR689" s="263"/>
      <c r="XS689" s="263"/>
      <c r="XT689" s="263"/>
      <c r="XU689" s="263"/>
      <c r="XV689" s="263"/>
      <c r="XW689" s="263"/>
      <c r="XX689" s="263"/>
      <c r="XY689" s="263"/>
      <c r="XZ689" s="263"/>
      <c r="YA689" s="263"/>
      <c r="YB689" s="263"/>
      <c r="YC689" s="263"/>
      <c r="YD689" s="263"/>
      <c r="YE689" s="263"/>
      <c r="YF689" s="263"/>
      <c r="YG689" s="263"/>
      <c r="YH689" s="263"/>
      <c r="YI689" s="263"/>
      <c r="YJ689" s="263"/>
      <c r="YK689" s="263"/>
      <c r="YL689" s="263"/>
      <c r="YM689" s="263"/>
      <c r="YN689" s="263"/>
      <c r="YO689" s="263"/>
      <c r="YP689" s="263"/>
      <c r="YQ689" s="263"/>
      <c r="YR689" s="263"/>
      <c r="YS689" s="263"/>
      <c r="YT689" s="263"/>
      <c r="YU689" s="263"/>
      <c r="YV689" s="263"/>
      <c r="YW689" s="263"/>
      <c r="YX689" s="263"/>
      <c r="YY689" s="263"/>
      <c r="YZ689" s="263"/>
      <c r="ZA689" s="263"/>
      <c r="ZB689" s="263"/>
      <c r="ZC689" s="263"/>
      <c r="ZD689" s="263"/>
      <c r="ZE689" s="263"/>
      <c r="ZF689" s="263"/>
      <c r="ZG689" s="263"/>
      <c r="ZH689" s="263"/>
      <c r="ZI689" s="263"/>
      <c r="ZJ689" s="263"/>
      <c r="ZK689" s="263"/>
      <c r="ZL689" s="263"/>
      <c r="ZM689" s="263"/>
      <c r="ZN689" s="263"/>
      <c r="ZO689" s="263"/>
      <c r="ZP689" s="263"/>
      <c r="ZQ689" s="263"/>
      <c r="ZR689" s="263"/>
      <c r="ZS689" s="263"/>
      <c r="ZT689" s="263"/>
      <c r="ZU689" s="263"/>
      <c r="ZV689" s="263"/>
      <c r="ZW689" s="263"/>
      <c r="ZX689" s="263"/>
      <c r="ZY689" s="263"/>
      <c r="ZZ689" s="263"/>
      <c r="AAA689" s="263"/>
      <c r="AAB689" s="263"/>
      <c r="AAC689" s="263"/>
      <c r="AAD689" s="263"/>
      <c r="AAE689" s="263"/>
      <c r="AAF689" s="263"/>
      <c r="AAG689" s="263"/>
      <c r="AAH689" s="263"/>
      <c r="AAI689" s="263"/>
      <c r="AAJ689" s="263"/>
      <c r="AAK689" s="263"/>
      <c r="AAL689" s="263"/>
      <c r="AAM689" s="263"/>
      <c r="AAN689" s="263"/>
      <c r="AAO689" s="263"/>
      <c r="AAP689" s="263"/>
      <c r="AAQ689" s="263"/>
      <c r="AAR689" s="263"/>
      <c r="AAS689" s="263"/>
      <c r="AAT689" s="263"/>
      <c r="AAU689" s="263"/>
      <c r="AAV689" s="263"/>
      <c r="AAW689" s="263"/>
      <c r="AAX689" s="263"/>
      <c r="AAY689" s="263"/>
      <c r="AAZ689" s="263"/>
      <c r="ABA689" s="263"/>
      <c r="ABB689" s="263"/>
      <c r="ABC689" s="263"/>
      <c r="ABD689" s="263"/>
      <c r="ABE689" s="263"/>
      <c r="ABF689" s="263"/>
      <c r="ABG689" s="263"/>
      <c r="ABH689" s="263"/>
      <c r="ABI689" s="263"/>
      <c r="ABJ689" s="263"/>
      <c r="ABK689" s="263"/>
      <c r="ABL689" s="263"/>
      <c r="ABM689" s="263"/>
      <c r="ABN689" s="263"/>
      <c r="ABO689" s="263"/>
      <c r="ABP689" s="263"/>
      <c r="ABQ689" s="263"/>
      <c r="ABR689" s="263"/>
      <c r="ABS689" s="263"/>
      <c r="ABT689" s="263"/>
      <c r="ABU689" s="263"/>
      <c r="ABV689" s="263"/>
      <c r="ABW689" s="263"/>
      <c r="ABX689" s="263"/>
      <c r="ABY689" s="263"/>
      <c r="ABZ689" s="263"/>
      <c r="ACA689" s="263"/>
      <c r="ACB689" s="263"/>
      <c r="ACC689" s="263"/>
      <c r="ACD689" s="263"/>
      <c r="ACE689" s="263"/>
      <c r="ACF689" s="263"/>
      <c r="ACG689" s="263"/>
      <c r="ACH689" s="263"/>
      <c r="ACI689" s="263"/>
      <c r="ACJ689" s="263"/>
      <c r="ACK689" s="263"/>
      <c r="ACL689" s="263"/>
      <c r="ACM689" s="263"/>
      <c r="ACN689" s="263"/>
      <c r="ACO689" s="263"/>
      <c r="ACP689" s="263"/>
      <c r="ACQ689" s="263"/>
      <c r="ACR689" s="263"/>
      <c r="ACS689" s="263"/>
      <c r="ACT689" s="263"/>
      <c r="ACU689" s="263"/>
      <c r="ACV689" s="263"/>
      <c r="ACW689" s="263"/>
      <c r="ACX689" s="263"/>
      <c r="ACY689" s="263"/>
      <c r="ACZ689" s="263"/>
      <c r="ADA689" s="263"/>
      <c r="ADB689" s="263"/>
      <c r="ADC689" s="263"/>
      <c r="ADD689" s="263"/>
      <c r="ADE689" s="263"/>
      <c r="ADF689" s="263"/>
      <c r="ADG689" s="263"/>
      <c r="ADH689" s="263"/>
      <c r="ADI689" s="263"/>
      <c r="ADJ689" s="263"/>
      <c r="ADK689" s="263"/>
      <c r="ADL689" s="263"/>
      <c r="ADM689" s="263"/>
      <c r="ADN689" s="263"/>
      <c r="ADO689" s="263"/>
      <c r="ADP689" s="263"/>
      <c r="ADQ689" s="263"/>
      <c r="ADR689" s="263"/>
      <c r="ADS689" s="263"/>
      <c r="ADT689" s="263"/>
      <c r="ADU689" s="263"/>
      <c r="ADV689" s="263"/>
      <c r="ADW689" s="263"/>
      <c r="ADX689" s="263"/>
      <c r="ADY689" s="263"/>
      <c r="ADZ689" s="263"/>
      <c r="AEA689" s="263"/>
      <c r="AEB689" s="263"/>
      <c r="AEC689" s="263"/>
      <c r="AED689" s="263"/>
      <c r="AEE689" s="263"/>
      <c r="AEF689" s="263"/>
      <c r="AEG689" s="263"/>
      <c r="AEH689" s="263"/>
      <c r="AEI689" s="263"/>
      <c r="AEJ689" s="263"/>
      <c r="AEK689" s="263"/>
      <c r="AEL689" s="263"/>
      <c r="AEM689" s="263"/>
      <c r="AEN689" s="263"/>
      <c r="AEO689" s="263"/>
      <c r="AEP689" s="263"/>
      <c r="AEQ689" s="263"/>
      <c r="AER689" s="263"/>
      <c r="AES689" s="263"/>
      <c r="AET689" s="263"/>
      <c r="AEU689" s="263"/>
      <c r="AEV689" s="263"/>
      <c r="AEW689" s="263"/>
      <c r="AEX689" s="263"/>
      <c r="AEY689" s="263"/>
      <c r="AEZ689" s="263"/>
      <c r="AFA689" s="263"/>
      <c r="AFB689" s="263"/>
      <c r="AFC689" s="263"/>
      <c r="AFD689" s="263"/>
      <c r="AFE689" s="263"/>
      <c r="AFF689" s="263"/>
      <c r="AFG689" s="263"/>
      <c r="AFH689" s="263"/>
      <c r="AFI689" s="263"/>
      <c r="AFJ689" s="263"/>
      <c r="AFK689" s="263"/>
      <c r="AFL689" s="263"/>
      <c r="AFM689" s="263"/>
      <c r="AFN689" s="263"/>
      <c r="AFO689" s="263"/>
      <c r="AFP689" s="263"/>
      <c r="AFQ689" s="263"/>
      <c r="AFR689" s="263"/>
      <c r="AFS689" s="263"/>
      <c r="AFT689" s="263"/>
      <c r="AFU689" s="263"/>
      <c r="AFV689" s="263"/>
      <c r="AFW689" s="263"/>
      <c r="AFX689" s="263"/>
      <c r="AFY689" s="263"/>
      <c r="AFZ689" s="263"/>
      <c r="AGA689" s="263"/>
      <c r="AGB689" s="263"/>
      <c r="AGC689" s="263"/>
      <c r="AGD689" s="263"/>
      <c r="AGE689" s="263"/>
      <c r="AGF689" s="263"/>
      <c r="AGG689" s="263"/>
      <c r="AGH689" s="263"/>
      <c r="AGI689" s="263"/>
      <c r="AGJ689" s="263"/>
      <c r="AGK689" s="263"/>
      <c r="AGL689" s="263"/>
      <c r="AGM689" s="263"/>
      <c r="AGN689" s="263"/>
      <c r="AGO689" s="263"/>
      <c r="AGP689" s="263"/>
      <c r="AGQ689" s="263"/>
      <c r="AGR689" s="263"/>
      <c r="AGS689" s="263"/>
      <c r="AGT689" s="263"/>
      <c r="AGU689" s="263"/>
      <c r="AGV689" s="263"/>
      <c r="AGW689" s="263"/>
      <c r="AGX689" s="263"/>
      <c r="AGY689" s="263"/>
      <c r="AGZ689" s="263"/>
      <c r="AHA689" s="263"/>
      <c r="AHB689" s="263"/>
      <c r="AHC689" s="263"/>
      <c r="AHD689" s="263"/>
      <c r="AHE689" s="263"/>
      <c r="AHF689" s="263"/>
      <c r="AHG689" s="263"/>
      <c r="AHH689" s="263"/>
      <c r="AHI689" s="263"/>
      <c r="AHJ689" s="263"/>
      <c r="AHK689" s="263"/>
      <c r="AHL689" s="263"/>
      <c r="AHM689" s="263"/>
      <c r="AHN689" s="263"/>
      <c r="AHO689" s="263"/>
      <c r="AHP689" s="263"/>
      <c r="AHQ689" s="263"/>
      <c r="AHR689" s="263"/>
      <c r="AHS689" s="263"/>
      <c r="AHT689" s="263"/>
      <c r="AHU689" s="263"/>
      <c r="AHV689" s="263"/>
      <c r="AHW689" s="263"/>
      <c r="AHX689" s="263"/>
      <c r="AHY689" s="263"/>
      <c r="AHZ689" s="263"/>
      <c r="AIA689" s="263"/>
      <c r="AIB689" s="263"/>
      <c r="AIC689" s="263"/>
      <c r="AID689" s="263"/>
      <c r="AIE689" s="263"/>
      <c r="AIF689" s="263"/>
      <c r="AIG689" s="263"/>
      <c r="AIH689" s="263"/>
      <c r="AII689" s="263"/>
      <c r="AIJ689" s="263"/>
      <c r="AIK689" s="263"/>
      <c r="AIL689" s="263"/>
      <c r="AIM689" s="263"/>
      <c r="AIN689" s="263"/>
      <c r="AIO689" s="263"/>
      <c r="AIP689" s="263"/>
      <c r="AIQ689" s="263"/>
      <c r="AIR689" s="263"/>
      <c r="AIS689" s="263"/>
      <c r="AIT689" s="263"/>
      <c r="AIU689" s="263"/>
      <c r="AIV689" s="263"/>
      <c r="AIW689" s="263"/>
      <c r="AIX689" s="263"/>
      <c r="AIY689" s="263"/>
      <c r="AIZ689" s="263"/>
      <c r="AJA689" s="263"/>
      <c r="AJB689" s="263"/>
      <c r="AJC689" s="263"/>
      <c r="AJD689" s="263"/>
      <c r="AJE689" s="263"/>
      <c r="AJF689" s="263"/>
      <c r="AJG689" s="263"/>
      <c r="AJH689" s="263"/>
      <c r="AJI689" s="263"/>
      <c r="AJJ689" s="263"/>
      <c r="AJK689" s="263"/>
      <c r="AJL689" s="263"/>
      <c r="AJM689" s="263"/>
      <c r="AJN689" s="263"/>
      <c r="AJO689" s="263"/>
      <c r="AJP689" s="263"/>
      <c r="AJQ689" s="263"/>
      <c r="AJR689" s="263"/>
      <c r="AJS689" s="263"/>
      <c r="AJT689" s="263"/>
      <c r="AJU689" s="263"/>
      <c r="AJV689" s="263"/>
      <c r="AJW689" s="263"/>
      <c r="AJX689" s="263"/>
      <c r="AJY689" s="263"/>
      <c r="AJZ689" s="263"/>
      <c r="AKA689" s="263"/>
      <c r="AKB689" s="263"/>
      <c r="AKC689" s="263"/>
      <c r="AKD689" s="263"/>
      <c r="AKE689" s="263"/>
      <c r="AKF689" s="263"/>
      <c r="AKG689" s="263"/>
      <c r="AKH689" s="263"/>
      <c r="AKI689" s="263"/>
      <c r="AKJ689" s="263"/>
      <c r="AKK689" s="263"/>
      <c r="AKL689" s="263"/>
      <c r="AKM689" s="263"/>
      <c r="AKN689" s="263"/>
      <c r="AKO689" s="263"/>
      <c r="AKP689" s="263"/>
      <c r="AKQ689" s="263"/>
      <c r="AKR689" s="263"/>
      <c r="AKS689" s="263"/>
      <c r="AKT689" s="263"/>
      <c r="AKU689" s="263"/>
      <c r="AKV689" s="263"/>
      <c r="AKW689" s="263"/>
      <c r="AKX689" s="263"/>
      <c r="AKY689" s="263"/>
      <c r="AKZ689" s="263"/>
      <c r="ALA689" s="263"/>
      <c r="ALB689" s="263"/>
      <c r="ALC689" s="263"/>
      <c r="ALD689" s="263"/>
      <c r="ALE689" s="263"/>
      <c r="ALF689" s="263"/>
      <c r="ALG689" s="263"/>
      <c r="ALH689" s="263"/>
      <c r="ALI689" s="263"/>
      <c r="ALJ689" s="263"/>
      <c r="ALK689" s="263"/>
      <c r="ALL689" s="263"/>
      <c r="ALM689" s="263"/>
      <c r="ALN689" s="263"/>
      <c r="ALO689" s="263"/>
      <c r="ALP689" s="263"/>
      <c r="ALQ689" s="263"/>
      <c r="ALR689" s="263"/>
      <c r="ALS689" s="263"/>
      <c r="ALT689" s="263"/>
      <c r="ALU689" s="263"/>
      <c r="ALV689" s="263"/>
      <c r="ALW689" s="263"/>
      <c r="ALX689" s="263"/>
      <c r="ALY689" s="263"/>
      <c r="ALZ689" s="263"/>
      <c r="AMA689" s="263"/>
      <c r="AMB689" s="263"/>
      <c r="AMC689" s="263"/>
      <c r="AMD689" s="263"/>
      <c r="AME689" s="263"/>
      <c r="AMF689" s="263"/>
      <c r="AMG689" s="263"/>
      <c r="AMH689" s="263"/>
      <c r="AMI689" s="263"/>
      <c r="AMJ689" s="263"/>
      <c r="AMK689" s="263"/>
      <c r="AML689" s="263"/>
      <c r="AMM689" s="263"/>
      <c r="AMN689" s="263"/>
      <c r="AMO689" s="263"/>
      <c r="AMP689" s="263"/>
      <c r="AMQ689" s="263"/>
      <c r="AMR689" s="263"/>
      <c r="AMS689" s="263"/>
      <c r="AMT689" s="263"/>
      <c r="AMU689" s="263"/>
      <c r="AMV689" s="263"/>
      <c r="AMW689" s="263"/>
      <c r="AMX689" s="263"/>
      <c r="AMY689" s="263"/>
      <c r="AMZ689" s="263"/>
      <c r="ANA689" s="263"/>
      <c r="ANB689" s="263"/>
      <c r="ANC689" s="263"/>
      <c r="AND689" s="263"/>
      <c r="ANE689" s="263"/>
      <c r="ANF689" s="263"/>
      <c r="ANG689" s="263"/>
      <c r="ANH689" s="263"/>
      <c r="ANI689" s="263"/>
      <c r="ANJ689" s="263"/>
      <c r="ANK689" s="263"/>
      <c r="ANL689" s="263"/>
      <c r="ANM689" s="263"/>
      <c r="ANN689" s="263"/>
      <c r="ANO689" s="263"/>
      <c r="ANP689" s="263"/>
      <c r="ANQ689" s="263"/>
      <c r="ANR689" s="263"/>
      <c r="ANS689" s="263"/>
      <c r="ANT689" s="263"/>
      <c r="ANU689" s="263"/>
      <c r="ANV689" s="263"/>
      <c r="ANW689" s="263"/>
      <c r="ANX689" s="263"/>
      <c r="ANY689" s="263"/>
      <c r="ANZ689" s="263"/>
      <c r="AOA689" s="263"/>
      <c r="AOB689" s="263"/>
      <c r="AOC689" s="263"/>
      <c r="AOD689" s="263"/>
      <c r="AOE689" s="263"/>
      <c r="AOF689" s="263"/>
      <c r="AOG689" s="263"/>
      <c r="AOH689" s="263"/>
      <c r="AOI689" s="263"/>
      <c r="AOJ689" s="263"/>
      <c r="AOK689" s="263"/>
      <c r="AOL689" s="263"/>
      <c r="AOM689" s="263"/>
      <c r="AON689" s="263"/>
      <c r="AOO689" s="263"/>
      <c r="AOP689" s="263"/>
      <c r="AOQ689" s="263"/>
      <c r="AOR689" s="263"/>
      <c r="AOS689" s="263"/>
      <c r="AOT689" s="263"/>
      <c r="AOU689" s="263"/>
    </row>
    <row r="690" spans="1:1087" s="264" customFormat="1">
      <c r="A690" s="332"/>
      <c r="B690" s="328"/>
      <c r="C690" s="292"/>
      <c r="D690" s="292"/>
      <c r="E690" s="292"/>
      <c r="F690" s="333"/>
      <c r="G690" s="334"/>
      <c r="H690" s="334"/>
      <c r="I690" s="335"/>
      <c r="J690" s="292"/>
      <c r="K690" s="336"/>
      <c r="L690" s="292"/>
      <c r="N690" s="263"/>
      <c r="O690" s="263"/>
      <c r="P690" s="263"/>
      <c r="Q690" s="263"/>
      <c r="R690" s="263"/>
      <c r="S690" s="263"/>
      <c r="T690" s="263"/>
      <c r="U690" s="263"/>
      <c r="V690" s="263"/>
      <c r="W690" s="263"/>
      <c r="X690" s="263"/>
      <c r="Y690" s="263"/>
      <c r="Z690" s="263"/>
      <c r="AA690" s="263"/>
      <c r="AB690" s="263"/>
      <c r="AC690" s="263"/>
      <c r="AD690" s="263"/>
      <c r="AE690" s="263"/>
      <c r="AF690" s="263"/>
      <c r="AG690" s="263"/>
      <c r="AH690" s="263"/>
      <c r="AI690" s="263"/>
      <c r="AJ690" s="263"/>
      <c r="AK690" s="263"/>
      <c r="AL690" s="263"/>
      <c r="AM690" s="263"/>
      <c r="AN690" s="263"/>
      <c r="AO690" s="263"/>
      <c r="AP690" s="263"/>
      <c r="AQ690" s="263"/>
      <c r="AR690" s="263"/>
      <c r="AS690" s="263"/>
      <c r="AT690" s="263"/>
      <c r="AU690" s="263"/>
      <c r="AV690" s="263"/>
      <c r="AW690" s="263"/>
      <c r="AX690" s="263"/>
      <c r="AY690" s="263"/>
      <c r="AZ690" s="263"/>
      <c r="BA690" s="263"/>
      <c r="BB690" s="263"/>
      <c r="BC690" s="263"/>
      <c r="BD690" s="263"/>
      <c r="BE690" s="263"/>
      <c r="BF690" s="263"/>
      <c r="BG690" s="263"/>
      <c r="BH690" s="263"/>
      <c r="BI690" s="263"/>
      <c r="BJ690" s="263"/>
      <c r="BK690" s="263"/>
      <c r="BL690" s="263"/>
      <c r="BM690" s="263"/>
      <c r="BN690" s="263"/>
      <c r="BO690" s="263"/>
      <c r="BP690" s="263"/>
      <c r="BQ690" s="263"/>
      <c r="BR690" s="263"/>
      <c r="BS690" s="263"/>
      <c r="BT690" s="263"/>
      <c r="BU690" s="263"/>
      <c r="BV690" s="263"/>
      <c r="BW690" s="263"/>
      <c r="BX690" s="263"/>
      <c r="BY690" s="263"/>
      <c r="BZ690" s="263"/>
      <c r="CA690" s="263"/>
      <c r="CB690" s="263"/>
      <c r="CC690" s="263"/>
      <c r="CD690" s="263"/>
      <c r="CE690" s="263"/>
      <c r="CF690" s="263"/>
      <c r="CG690" s="263"/>
      <c r="CH690" s="263"/>
      <c r="CI690" s="263"/>
      <c r="CJ690" s="263"/>
      <c r="CK690" s="263"/>
      <c r="CL690" s="263"/>
      <c r="CM690" s="263"/>
      <c r="CN690" s="263"/>
      <c r="CO690" s="263"/>
      <c r="CP690" s="263"/>
      <c r="CQ690" s="263"/>
      <c r="CR690" s="263"/>
      <c r="CS690" s="263"/>
      <c r="CT690" s="263"/>
      <c r="CU690" s="263"/>
      <c r="CV690" s="263"/>
      <c r="CW690" s="263"/>
      <c r="CX690" s="263"/>
      <c r="CY690" s="263"/>
      <c r="CZ690" s="263"/>
      <c r="DA690" s="263"/>
      <c r="DB690" s="263"/>
      <c r="DC690" s="263"/>
      <c r="DD690" s="263"/>
      <c r="DE690" s="263"/>
      <c r="DF690" s="263"/>
      <c r="DG690" s="263"/>
      <c r="DH690" s="263"/>
      <c r="DI690" s="263"/>
      <c r="DJ690" s="263"/>
      <c r="DK690" s="263"/>
      <c r="DL690" s="263"/>
      <c r="DM690" s="263"/>
      <c r="DN690" s="263"/>
      <c r="DO690" s="263"/>
      <c r="DP690" s="263"/>
      <c r="DQ690" s="263"/>
      <c r="DR690" s="263"/>
      <c r="DS690" s="263"/>
      <c r="DT690" s="263"/>
      <c r="DU690" s="263"/>
      <c r="DV690" s="263"/>
      <c r="DW690" s="263"/>
      <c r="DX690" s="263"/>
      <c r="DY690" s="263"/>
      <c r="DZ690" s="263"/>
      <c r="EA690" s="263"/>
      <c r="EB690" s="263"/>
      <c r="EC690" s="263"/>
      <c r="ED690" s="263"/>
      <c r="EE690" s="263"/>
      <c r="EF690" s="263"/>
      <c r="EG690" s="263"/>
      <c r="EH690" s="263"/>
      <c r="EI690" s="263"/>
      <c r="EJ690" s="263"/>
      <c r="EK690" s="263"/>
      <c r="EL690" s="263"/>
      <c r="EM690" s="263"/>
      <c r="EN690" s="263"/>
      <c r="EO690" s="263"/>
      <c r="EP690" s="263"/>
      <c r="EQ690" s="263"/>
      <c r="ER690" s="263"/>
      <c r="ES690" s="263"/>
      <c r="ET690" s="263"/>
      <c r="EU690" s="263"/>
      <c r="EV690" s="263"/>
      <c r="EW690" s="263"/>
      <c r="EX690" s="263"/>
      <c r="EY690" s="263"/>
      <c r="EZ690" s="263"/>
      <c r="FA690" s="263"/>
      <c r="FB690" s="263"/>
      <c r="FC690" s="263"/>
      <c r="FD690" s="263"/>
      <c r="FE690" s="263"/>
      <c r="FF690" s="263"/>
      <c r="FG690" s="263"/>
      <c r="FH690" s="263"/>
      <c r="FI690" s="263"/>
      <c r="FJ690" s="263"/>
      <c r="FK690" s="263"/>
      <c r="FL690" s="263"/>
      <c r="FM690" s="263"/>
      <c r="FN690" s="263"/>
      <c r="FO690" s="263"/>
      <c r="FP690" s="263"/>
      <c r="FQ690" s="263"/>
      <c r="FR690" s="263"/>
      <c r="FS690" s="263"/>
      <c r="FT690" s="263"/>
      <c r="FU690" s="263"/>
      <c r="FV690" s="263"/>
      <c r="FW690" s="263"/>
      <c r="FX690" s="263"/>
      <c r="FY690" s="263"/>
      <c r="FZ690" s="263"/>
      <c r="GA690" s="263"/>
      <c r="GB690" s="263"/>
      <c r="GC690" s="263"/>
      <c r="GD690" s="263"/>
      <c r="GE690" s="263"/>
      <c r="GF690" s="263"/>
      <c r="GG690" s="263"/>
      <c r="GH690" s="263"/>
      <c r="GI690" s="263"/>
      <c r="GJ690" s="263"/>
      <c r="GK690" s="263"/>
      <c r="GL690" s="263"/>
      <c r="GM690" s="263"/>
      <c r="GN690" s="263"/>
      <c r="GO690" s="263"/>
      <c r="GP690" s="263"/>
      <c r="GQ690" s="263"/>
      <c r="GR690" s="263"/>
      <c r="GS690" s="263"/>
      <c r="GT690" s="263"/>
      <c r="GU690" s="263"/>
      <c r="GV690" s="263"/>
      <c r="GW690" s="263"/>
      <c r="GX690" s="263"/>
      <c r="GY690" s="263"/>
      <c r="GZ690" s="263"/>
      <c r="HA690" s="263"/>
      <c r="HB690" s="263"/>
      <c r="HC690" s="263"/>
      <c r="HD690" s="263"/>
      <c r="HE690" s="263"/>
      <c r="HF690" s="263"/>
      <c r="HG690" s="263"/>
      <c r="HH690" s="263"/>
      <c r="HI690" s="263"/>
      <c r="HJ690" s="263"/>
      <c r="HK690" s="263"/>
      <c r="HL690" s="263"/>
      <c r="HM690" s="263"/>
      <c r="HN690" s="263"/>
      <c r="HO690" s="263"/>
      <c r="HP690" s="263"/>
      <c r="HQ690" s="263"/>
      <c r="HR690" s="263"/>
      <c r="HS690" s="263"/>
      <c r="HT690" s="263"/>
      <c r="HU690" s="263"/>
      <c r="HV690" s="263"/>
      <c r="HW690" s="263"/>
      <c r="HX690" s="263"/>
      <c r="HY690" s="263"/>
      <c r="HZ690" s="263"/>
      <c r="IA690" s="263"/>
      <c r="IB690" s="263"/>
      <c r="IC690" s="263"/>
      <c r="ID690" s="263"/>
      <c r="IE690" s="263"/>
      <c r="IF690" s="263"/>
      <c r="IG690" s="263"/>
      <c r="IH690" s="263"/>
      <c r="II690" s="263"/>
      <c r="IJ690" s="263"/>
      <c r="IK690" s="263"/>
      <c r="IL690" s="263"/>
      <c r="IM690" s="263"/>
      <c r="IN690" s="263"/>
      <c r="IO690" s="263"/>
      <c r="IP690" s="263"/>
      <c r="IQ690" s="263"/>
      <c r="IR690" s="263"/>
      <c r="IS690" s="263"/>
      <c r="IT690" s="263"/>
      <c r="IU690" s="263"/>
      <c r="IV690" s="263"/>
      <c r="IW690" s="263"/>
      <c r="IX690" s="263"/>
      <c r="IY690" s="263"/>
      <c r="IZ690" s="263"/>
      <c r="JA690" s="263"/>
      <c r="JB690" s="263"/>
      <c r="JC690" s="263"/>
      <c r="JD690" s="263"/>
      <c r="JE690" s="263"/>
      <c r="JF690" s="263"/>
      <c r="JG690" s="263"/>
      <c r="JH690" s="263"/>
      <c r="JI690" s="263"/>
      <c r="JJ690" s="263"/>
      <c r="JK690" s="263"/>
      <c r="JL690" s="263"/>
      <c r="JM690" s="263"/>
      <c r="JN690" s="263"/>
      <c r="JO690" s="263"/>
      <c r="JP690" s="263"/>
      <c r="JQ690" s="263"/>
      <c r="JR690" s="263"/>
      <c r="JS690" s="263"/>
      <c r="JT690" s="263"/>
      <c r="JU690" s="263"/>
      <c r="JV690" s="263"/>
      <c r="JW690" s="263"/>
      <c r="JX690" s="263"/>
      <c r="JY690" s="263"/>
      <c r="JZ690" s="263"/>
      <c r="KA690" s="263"/>
      <c r="KB690" s="263"/>
      <c r="KC690" s="263"/>
      <c r="KD690" s="263"/>
      <c r="KE690" s="263"/>
      <c r="KF690" s="263"/>
      <c r="KG690" s="263"/>
      <c r="KH690" s="263"/>
      <c r="KI690" s="263"/>
      <c r="KJ690" s="263"/>
      <c r="KK690" s="263"/>
      <c r="KL690" s="263"/>
      <c r="KM690" s="263"/>
      <c r="KN690" s="263"/>
      <c r="KO690" s="263"/>
      <c r="KP690" s="263"/>
      <c r="KQ690" s="263"/>
      <c r="KR690" s="263"/>
      <c r="KS690" s="263"/>
      <c r="KT690" s="263"/>
      <c r="KU690" s="263"/>
      <c r="KV690" s="263"/>
      <c r="KW690" s="263"/>
      <c r="KX690" s="263"/>
      <c r="KY690" s="263"/>
      <c r="KZ690" s="263"/>
      <c r="LA690" s="263"/>
      <c r="LB690" s="263"/>
      <c r="LC690" s="263"/>
      <c r="LD690" s="263"/>
      <c r="LE690" s="263"/>
      <c r="LF690" s="263"/>
      <c r="LG690" s="263"/>
      <c r="LH690" s="263"/>
      <c r="LI690" s="263"/>
      <c r="LJ690" s="263"/>
      <c r="LK690" s="263"/>
      <c r="LL690" s="263"/>
      <c r="LM690" s="263"/>
      <c r="LN690" s="263"/>
      <c r="LO690" s="263"/>
      <c r="LP690" s="263"/>
      <c r="LQ690" s="263"/>
      <c r="LR690" s="263"/>
      <c r="LS690" s="263"/>
      <c r="LT690" s="263"/>
      <c r="LU690" s="263"/>
      <c r="LV690" s="263"/>
      <c r="LW690" s="263"/>
      <c r="LX690" s="263"/>
      <c r="LY690" s="263"/>
      <c r="LZ690" s="263"/>
      <c r="MA690" s="263"/>
      <c r="MB690" s="263"/>
      <c r="MC690" s="263"/>
      <c r="MD690" s="263"/>
      <c r="ME690" s="263"/>
      <c r="MF690" s="263"/>
      <c r="MG690" s="263"/>
      <c r="MH690" s="263"/>
      <c r="MI690" s="263"/>
      <c r="MJ690" s="263"/>
      <c r="MK690" s="263"/>
      <c r="ML690" s="263"/>
      <c r="MM690" s="263"/>
      <c r="MN690" s="263"/>
      <c r="MO690" s="263"/>
      <c r="MP690" s="263"/>
      <c r="MQ690" s="263"/>
      <c r="MR690" s="263"/>
      <c r="MS690" s="263"/>
      <c r="MT690" s="263"/>
      <c r="MU690" s="263"/>
      <c r="MV690" s="263"/>
      <c r="MW690" s="263"/>
      <c r="MX690" s="263"/>
      <c r="MY690" s="263"/>
      <c r="MZ690" s="263"/>
      <c r="NA690" s="263"/>
      <c r="NB690" s="263"/>
      <c r="NC690" s="263"/>
      <c r="ND690" s="263"/>
      <c r="NE690" s="263"/>
      <c r="NF690" s="263"/>
      <c r="NG690" s="263"/>
      <c r="NH690" s="263"/>
      <c r="NI690" s="263"/>
      <c r="NJ690" s="263"/>
      <c r="NK690" s="263"/>
      <c r="NL690" s="263"/>
      <c r="NM690" s="263"/>
      <c r="NN690" s="263"/>
      <c r="NO690" s="263"/>
      <c r="NP690" s="263"/>
      <c r="NQ690" s="263"/>
      <c r="NR690" s="263"/>
      <c r="NS690" s="263"/>
      <c r="NT690" s="263"/>
      <c r="NU690" s="263"/>
      <c r="NV690" s="263"/>
      <c r="NW690" s="263"/>
      <c r="NX690" s="263"/>
      <c r="NY690" s="263"/>
      <c r="NZ690" s="263"/>
      <c r="OA690" s="263"/>
      <c r="OB690" s="263"/>
      <c r="OC690" s="263"/>
      <c r="OD690" s="263"/>
      <c r="OE690" s="263"/>
      <c r="OF690" s="263"/>
      <c r="OG690" s="263"/>
      <c r="OH690" s="263"/>
      <c r="OI690" s="263"/>
      <c r="OJ690" s="263"/>
      <c r="OK690" s="263"/>
      <c r="OL690" s="263"/>
      <c r="OM690" s="263"/>
      <c r="ON690" s="263"/>
      <c r="OO690" s="263"/>
      <c r="OP690" s="263"/>
      <c r="OQ690" s="263"/>
      <c r="OR690" s="263"/>
      <c r="OS690" s="263"/>
      <c r="OT690" s="263"/>
      <c r="OU690" s="263"/>
      <c r="OV690" s="263"/>
      <c r="OW690" s="263"/>
      <c r="OX690" s="263"/>
      <c r="OY690" s="263"/>
      <c r="OZ690" s="263"/>
      <c r="PA690" s="263"/>
      <c r="PB690" s="263"/>
      <c r="PC690" s="263"/>
      <c r="PD690" s="263"/>
      <c r="PE690" s="263"/>
      <c r="PF690" s="263"/>
      <c r="PG690" s="263"/>
      <c r="PH690" s="263"/>
      <c r="PI690" s="263"/>
      <c r="PJ690" s="263"/>
      <c r="PK690" s="263"/>
      <c r="PL690" s="263"/>
      <c r="PM690" s="263"/>
      <c r="PN690" s="263"/>
      <c r="PO690" s="263"/>
      <c r="PP690" s="263"/>
      <c r="PQ690" s="263"/>
      <c r="PR690" s="263"/>
      <c r="PS690" s="263"/>
      <c r="PT690" s="263"/>
      <c r="PU690" s="263"/>
      <c r="PV690" s="263"/>
      <c r="PW690" s="263"/>
      <c r="PX690" s="263"/>
      <c r="PY690" s="263"/>
      <c r="PZ690" s="263"/>
      <c r="QA690" s="263"/>
      <c r="QB690" s="263"/>
      <c r="QC690" s="263"/>
      <c r="QD690" s="263"/>
      <c r="QE690" s="263"/>
      <c r="QF690" s="263"/>
      <c r="QG690" s="263"/>
      <c r="QH690" s="263"/>
      <c r="QI690" s="263"/>
      <c r="QJ690" s="263"/>
      <c r="QK690" s="263"/>
      <c r="QL690" s="263"/>
      <c r="QM690" s="263"/>
      <c r="QN690" s="263"/>
      <c r="QO690" s="263"/>
      <c r="QP690" s="263"/>
      <c r="QQ690" s="263"/>
      <c r="QR690" s="263"/>
      <c r="QS690" s="263"/>
      <c r="QT690" s="263"/>
      <c r="QU690" s="263"/>
      <c r="QV690" s="263"/>
      <c r="QW690" s="263"/>
      <c r="QX690" s="263"/>
      <c r="QY690" s="263"/>
      <c r="QZ690" s="263"/>
      <c r="RA690" s="263"/>
      <c r="RB690" s="263"/>
      <c r="RC690" s="263"/>
      <c r="RD690" s="263"/>
      <c r="RE690" s="263"/>
      <c r="RF690" s="263"/>
      <c r="RG690" s="263"/>
      <c r="RH690" s="263"/>
      <c r="RI690" s="263"/>
      <c r="RJ690" s="263"/>
      <c r="RK690" s="263"/>
      <c r="RL690" s="263"/>
      <c r="RM690" s="263"/>
      <c r="RN690" s="263"/>
      <c r="RO690" s="263"/>
      <c r="RP690" s="263"/>
      <c r="RQ690" s="263"/>
      <c r="RR690" s="263"/>
      <c r="RS690" s="263"/>
      <c r="RT690" s="263"/>
      <c r="RU690" s="263"/>
      <c r="RV690" s="263"/>
      <c r="RW690" s="263"/>
      <c r="RX690" s="263"/>
      <c r="RY690" s="263"/>
      <c r="RZ690" s="263"/>
      <c r="SA690" s="263"/>
      <c r="SB690" s="263"/>
      <c r="SC690" s="263"/>
      <c r="SD690" s="263"/>
      <c r="SE690" s="263"/>
      <c r="SF690" s="263"/>
      <c r="SG690" s="263"/>
      <c r="SH690" s="263"/>
      <c r="SI690" s="263"/>
      <c r="SJ690" s="263"/>
      <c r="SK690" s="263"/>
      <c r="SL690" s="263"/>
      <c r="SM690" s="263"/>
      <c r="SN690" s="263"/>
      <c r="SO690" s="263"/>
      <c r="SP690" s="263"/>
      <c r="SQ690" s="263"/>
      <c r="SR690" s="263"/>
      <c r="SS690" s="263"/>
      <c r="ST690" s="263"/>
      <c r="SU690" s="263"/>
      <c r="SV690" s="263"/>
      <c r="SW690" s="263"/>
      <c r="SX690" s="263"/>
      <c r="SY690" s="263"/>
      <c r="SZ690" s="263"/>
      <c r="TA690" s="263"/>
      <c r="TB690" s="263"/>
      <c r="TC690" s="263"/>
      <c r="TD690" s="263"/>
      <c r="TE690" s="263"/>
      <c r="TF690" s="263"/>
      <c r="TG690" s="263"/>
      <c r="TH690" s="263"/>
      <c r="TI690" s="263"/>
      <c r="TJ690" s="263"/>
      <c r="TK690" s="263"/>
      <c r="TL690" s="263"/>
      <c r="TM690" s="263"/>
      <c r="TN690" s="263"/>
      <c r="TO690" s="263"/>
      <c r="TP690" s="263"/>
      <c r="TQ690" s="263"/>
      <c r="TR690" s="263"/>
      <c r="TS690" s="263"/>
      <c r="TT690" s="263"/>
      <c r="TU690" s="263"/>
      <c r="TV690" s="263"/>
      <c r="TW690" s="263"/>
      <c r="TX690" s="263"/>
      <c r="TY690" s="263"/>
      <c r="TZ690" s="263"/>
      <c r="UA690" s="263"/>
      <c r="UB690" s="263"/>
      <c r="UC690" s="263"/>
      <c r="UD690" s="263"/>
      <c r="UE690" s="263"/>
      <c r="UF690" s="263"/>
      <c r="UG690" s="263"/>
      <c r="UH690" s="263"/>
      <c r="UI690" s="263"/>
      <c r="UJ690" s="263"/>
      <c r="UK690" s="263"/>
      <c r="UL690" s="263"/>
      <c r="UM690" s="263"/>
      <c r="UN690" s="263"/>
      <c r="UO690" s="263"/>
      <c r="UP690" s="263"/>
      <c r="UQ690" s="263"/>
      <c r="UR690" s="263"/>
      <c r="US690" s="263"/>
      <c r="UT690" s="263"/>
      <c r="UU690" s="263"/>
      <c r="UV690" s="263"/>
      <c r="UW690" s="263"/>
      <c r="UX690" s="263"/>
      <c r="UY690" s="263"/>
      <c r="UZ690" s="263"/>
      <c r="VA690" s="263"/>
      <c r="VB690" s="263"/>
      <c r="VC690" s="263"/>
      <c r="VD690" s="263"/>
      <c r="VE690" s="263"/>
      <c r="VF690" s="263"/>
      <c r="VG690" s="263"/>
      <c r="VH690" s="263"/>
      <c r="VI690" s="263"/>
      <c r="VJ690" s="263"/>
      <c r="VK690" s="263"/>
      <c r="VL690" s="263"/>
      <c r="VM690" s="263"/>
      <c r="VN690" s="263"/>
      <c r="VO690" s="263"/>
      <c r="VP690" s="263"/>
      <c r="VQ690" s="263"/>
      <c r="VR690" s="263"/>
      <c r="VS690" s="263"/>
      <c r="VT690" s="263"/>
      <c r="VU690" s="263"/>
      <c r="VV690" s="263"/>
      <c r="VW690" s="263"/>
      <c r="VX690" s="263"/>
      <c r="VY690" s="263"/>
      <c r="VZ690" s="263"/>
      <c r="WA690" s="263"/>
      <c r="WB690" s="263"/>
      <c r="WC690" s="263"/>
      <c r="WD690" s="263"/>
      <c r="WE690" s="263"/>
      <c r="WF690" s="263"/>
      <c r="WG690" s="263"/>
      <c r="WH690" s="263"/>
      <c r="WI690" s="263"/>
      <c r="WJ690" s="263"/>
      <c r="WK690" s="263"/>
      <c r="WL690" s="263"/>
      <c r="WM690" s="263"/>
      <c r="WN690" s="263"/>
      <c r="WO690" s="263"/>
      <c r="WP690" s="263"/>
      <c r="WQ690" s="263"/>
      <c r="WR690" s="263"/>
      <c r="WS690" s="263"/>
      <c r="WT690" s="263"/>
      <c r="WU690" s="263"/>
      <c r="WV690" s="263"/>
      <c r="WW690" s="263"/>
      <c r="WX690" s="263"/>
      <c r="WY690" s="263"/>
      <c r="WZ690" s="263"/>
      <c r="XA690" s="263"/>
      <c r="XB690" s="263"/>
      <c r="XC690" s="263"/>
      <c r="XD690" s="263"/>
      <c r="XE690" s="263"/>
      <c r="XF690" s="263"/>
      <c r="XG690" s="263"/>
      <c r="XH690" s="263"/>
      <c r="XI690" s="263"/>
      <c r="XJ690" s="263"/>
      <c r="XK690" s="263"/>
      <c r="XL690" s="263"/>
      <c r="XM690" s="263"/>
      <c r="XN690" s="263"/>
      <c r="XO690" s="263"/>
      <c r="XP690" s="263"/>
      <c r="XQ690" s="263"/>
      <c r="XR690" s="263"/>
      <c r="XS690" s="263"/>
      <c r="XT690" s="263"/>
      <c r="XU690" s="263"/>
      <c r="XV690" s="263"/>
      <c r="XW690" s="263"/>
      <c r="XX690" s="263"/>
      <c r="XY690" s="263"/>
      <c r="XZ690" s="263"/>
      <c r="YA690" s="263"/>
      <c r="YB690" s="263"/>
      <c r="YC690" s="263"/>
      <c r="YD690" s="263"/>
      <c r="YE690" s="263"/>
      <c r="YF690" s="263"/>
      <c r="YG690" s="263"/>
      <c r="YH690" s="263"/>
      <c r="YI690" s="263"/>
      <c r="YJ690" s="263"/>
      <c r="YK690" s="263"/>
      <c r="YL690" s="263"/>
      <c r="YM690" s="263"/>
      <c r="YN690" s="263"/>
      <c r="YO690" s="263"/>
      <c r="YP690" s="263"/>
      <c r="YQ690" s="263"/>
      <c r="YR690" s="263"/>
      <c r="YS690" s="263"/>
      <c r="YT690" s="263"/>
      <c r="YU690" s="263"/>
      <c r="YV690" s="263"/>
      <c r="YW690" s="263"/>
      <c r="YX690" s="263"/>
      <c r="YY690" s="263"/>
      <c r="YZ690" s="263"/>
      <c r="ZA690" s="263"/>
      <c r="ZB690" s="263"/>
      <c r="ZC690" s="263"/>
      <c r="ZD690" s="263"/>
      <c r="ZE690" s="263"/>
      <c r="ZF690" s="263"/>
      <c r="ZG690" s="263"/>
      <c r="ZH690" s="263"/>
      <c r="ZI690" s="263"/>
      <c r="ZJ690" s="263"/>
      <c r="ZK690" s="263"/>
      <c r="ZL690" s="263"/>
      <c r="ZM690" s="263"/>
      <c r="ZN690" s="263"/>
      <c r="ZO690" s="263"/>
      <c r="ZP690" s="263"/>
      <c r="ZQ690" s="263"/>
      <c r="ZR690" s="263"/>
      <c r="ZS690" s="263"/>
      <c r="ZT690" s="263"/>
      <c r="ZU690" s="263"/>
      <c r="ZV690" s="263"/>
      <c r="ZW690" s="263"/>
      <c r="ZX690" s="263"/>
      <c r="ZY690" s="263"/>
      <c r="ZZ690" s="263"/>
      <c r="AAA690" s="263"/>
      <c r="AAB690" s="263"/>
      <c r="AAC690" s="263"/>
      <c r="AAD690" s="263"/>
      <c r="AAE690" s="263"/>
      <c r="AAF690" s="263"/>
      <c r="AAG690" s="263"/>
      <c r="AAH690" s="263"/>
      <c r="AAI690" s="263"/>
      <c r="AAJ690" s="263"/>
      <c r="AAK690" s="263"/>
      <c r="AAL690" s="263"/>
      <c r="AAM690" s="263"/>
      <c r="AAN690" s="263"/>
      <c r="AAO690" s="263"/>
      <c r="AAP690" s="263"/>
      <c r="AAQ690" s="263"/>
      <c r="AAR690" s="263"/>
      <c r="AAS690" s="263"/>
      <c r="AAT690" s="263"/>
      <c r="AAU690" s="263"/>
      <c r="AAV690" s="263"/>
      <c r="AAW690" s="263"/>
      <c r="AAX690" s="263"/>
      <c r="AAY690" s="263"/>
      <c r="AAZ690" s="263"/>
      <c r="ABA690" s="263"/>
      <c r="ABB690" s="263"/>
      <c r="ABC690" s="263"/>
      <c r="ABD690" s="263"/>
      <c r="ABE690" s="263"/>
      <c r="ABF690" s="263"/>
      <c r="ABG690" s="263"/>
      <c r="ABH690" s="263"/>
      <c r="ABI690" s="263"/>
      <c r="ABJ690" s="263"/>
      <c r="ABK690" s="263"/>
      <c r="ABL690" s="263"/>
      <c r="ABM690" s="263"/>
      <c r="ABN690" s="263"/>
      <c r="ABO690" s="263"/>
      <c r="ABP690" s="263"/>
      <c r="ABQ690" s="263"/>
      <c r="ABR690" s="263"/>
      <c r="ABS690" s="263"/>
      <c r="ABT690" s="263"/>
      <c r="ABU690" s="263"/>
      <c r="ABV690" s="263"/>
      <c r="ABW690" s="263"/>
      <c r="ABX690" s="263"/>
      <c r="ABY690" s="263"/>
      <c r="ABZ690" s="263"/>
      <c r="ACA690" s="263"/>
      <c r="ACB690" s="263"/>
      <c r="ACC690" s="263"/>
      <c r="ACD690" s="263"/>
      <c r="ACE690" s="263"/>
      <c r="ACF690" s="263"/>
      <c r="ACG690" s="263"/>
      <c r="ACH690" s="263"/>
      <c r="ACI690" s="263"/>
      <c r="ACJ690" s="263"/>
      <c r="ACK690" s="263"/>
      <c r="ACL690" s="263"/>
      <c r="ACM690" s="263"/>
      <c r="ACN690" s="263"/>
      <c r="ACO690" s="263"/>
      <c r="ACP690" s="263"/>
      <c r="ACQ690" s="263"/>
      <c r="ACR690" s="263"/>
      <c r="ACS690" s="263"/>
      <c r="ACT690" s="263"/>
      <c r="ACU690" s="263"/>
      <c r="ACV690" s="263"/>
      <c r="ACW690" s="263"/>
      <c r="ACX690" s="263"/>
      <c r="ACY690" s="263"/>
      <c r="ACZ690" s="263"/>
      <c r="ADA690" s="263"/>
      <c r="ADB690" s="263"/>
      <c r="ADC690" s="263"/>
      <c r="ADD690" s="263"/>
      <c r="ADE690" s="263"/>
      <c r="ADF690" s="263"/>
      <c r="ADG690" s="263"/>
      <c r="ADH690" s="263"/>
      <c r="ADI690" s="263"/>
      <c r="ADJ690" s="263"/>
      <c r="ADK690" s="263"/>
      <c r="ADL690" s="263"/>
      <c r="ADM690" s="263"/>
      <c r="ADN690" s="263"/>
      <c r="ADO690" s="263"/>
      <c r="ADP690" s="263"/>
      <c r="ADQ690" s="263"/>
      <c r="ADR690" s="263"/>
      <c r="ADS690" s="263"/>
      <c r="ADT690" s="263"/>
      <c r="ADU690" s="263"/>
      <c r="ADV690" s="263"/>
      <c r="ADW690" s="263"/>
      <c r="ADX690" s="263"/>
      <c r="ADY690" s="263"/>
      <c r="ADZ690" s="263"/>
      <c r="AEA690" s="263"/>
      <c r="AEB690" s="263"/>
      <c r="AEC690" s="263"/>
      <c r="AED690" s="263"/>
      <c r="AEE690" s="263"/>
      <c r="AEF690" s="263"/>
      <c r="AEG690" s="263"/>
      <c r="AEH690" s="263"/>
      <c r="AEI690" s="263"/>
      <c r="AEJ690" s="263"/>
      <c r="AEK690" s="263"/>
      <c r="AEL690" s="263"/>
      <c r="AEM690" s="263"/>
      <c r="AEN690" s="263"/>
      <c r="AEO690" s="263"/>
      <c r="AEP690" s="263"/>
      <c r="AEQ690" s="263"/>
      <c r="AER690" s="263"/>
      <c r="AES690" s="263"/>
      <c r="AET690" s="263"/>
      <c r="AEU690" s="263"/>
      <c r="AEV690" s="263"/>
      <c r="AEW690" s="263"/>
      <c r="AEX690" s="263"/>
      <c r="AEY690" s="263"/>
      <c r="AEZ690" s="263"/>
      <c r="AFA690" s="263"/>
      <c r="AFB690" s="263"/>
      <c r="AFC690" s="263"/>
      <c r="AFD690" s="263"/>
      <c r="AFE690" s="263"/>
      <c r="AFF690" s="263"/>
      <c r="AFG690" s="263"/>
      <c r="AFH690" s="263"/>
      <c r="AFI690" s="263"/>
      <c r="AFJ690" s="263"/>
      <c r="AFK690" s="263"/>
      <c r="AFL690" s="263"/>
      <c r="AFM690" s="263"/>
      <c r="AFN690" s="263"/>
      <c r="AFO690" s="263"/>
      <c r="AFP690" s="263"/>
      <c r="AFQ690" s="263"/>
      <c r="AFR690" s="263"/>
      <c r="AFS690" s="263"/>
      <c r="AFT690" s="263"/>
      <c r="AFU690" s="263"/>
      <c r="AFV690" s="263"/>
      <c r="AFW690" s="263"/>
      <c r="AFX690" s="263"/>
      <c r="AFY690" s="263"/>
      <c r="AFZ690" s="263"/>
      <c r="AGA690" s="263"/>
      <c r="AGB690" s="263"/>
      <c r="AGC690" s="263"/>
      <c r="AGD690" s="263"/>
      <c r="AGE690" s="263"/>
      <c r="AGF690" s="263"/>
      <c r="AGG690" s="263"/>
      <c r="AGH690" s="263"/>
      <c r="AGI690" s="263"/>
      <c r="AGJ690" s="263"/>
      <c r="AGK690" s="263"/>
      <c r="AGL690" s="263"/>
      <c r="AGM690" s="263"/>
      <c r="AGN690" s="263"/>
      <c r="AGO690" s="263"/>
      <c r="AGP690" s="263"/>
      <c r="AGQ690" s="263"/>
      <c r="AGR690" s="263"/>
      <c r="AGS690" s="263"/>
      <c r="AGT690" s="263"/>
      <c r="AGU690" s="263"/>
      <c r="AGV690" s="263"/>
      <c r="AGW690" s="263"/>
      <c r="AGX690" s="263"/>
      <c r="AGY690" s="263"/>
      <c r="AGZ690" s="263"/>
      <c r="AHA690" s="263"/>
      <c r="AHB690" s="263"/>
      <c r="AHC690" s="263"/>
      <c r="AHD690" s="263"/>
      <c r="AHE690" s="263"/>
      <c r="AHF690" s="263"/>
      <c r="AHG690" s="263"/>
      <c r="AHH690" s="263"/>
      <c r="AHI690" s="263"/>
      <c r="AHJ690" s="263"/>
      <c r="AHK690" s="263"/>
      <c r="AHL690" s="263"/>
      <c r="AHM690" s="263"/>
      <c r="AHN690" s="263"/>
      <c r="AHO690" s="263"/>
      <c r="AHP690" s="263"/>
      <c r="AHQ690" s="263"/>
      <c r="AHR690" s="263"/>
      <c r="AHS690" s="263"/>
      <c r="AHT690" s="263"/>
      <c r="AHU690" s="263"/>
      <c r="AHV690" s="263"/>
      <c r="AHW690" s="263"/>
      <c r="AHX690" s="263"/>
      <c r="AHY690" s="263"/>
      <c r="AHZ690" s="263"/>
      <c r="AIA690" s="263"/>
      <c r="AIB690" s="263"/>
      <c r="AIC690" s="263"/>
      <c r="AID690" s="263"/>
      <c r="AIE690" s="263"/>
      <c r="AIF690" s="263"/>
      <c r="AIG690" s="263"/>
      <c r="AIH690" s="263"/>
      <c r="AII690" s="263"/>
      <c r="AIJ690" s="263"/>
      <c r="AIK690" s="263"/>
      <c r="AIL690" s="263"/>
      <c r="AIM690" s="263"/>
      <c r="AIN690" s="263"/>
      <c r="AIO690" s="263"/>
      <c r="AIP690" s="263"/>
      <c r="AIQ690" s="263"/>
      <c r="AIR690" s="263"/>
      <c r="AIS690" s="263"/>
      <c r="AIT690" s="263"/>
      <c r="AIU690" s="263"/>
      <c r="AIV690" s="263"/>
      <c r="AIW690" s="263"/>
      <c r="AIX690" s="263"/>
      <c r="AIY690" s="263"/>
      <c r="AIZ690" s="263"/>
      <c r="AJA690" s="263"/>
      <c r="AJB690" s="263"/>
      <c r="AJC690" s="263"/>
      <c r="AJD690" s="263"/>
      <c r="AJE690" s="263"/>
      <c r="AJF690" s="263"/>
      <c r="AJG690" s="263"/>
      <c r="AJH690" s="263"/>
      <c r="AJI690" s="263"/>
      <c r="AJJ690" s="263"/>
      <c r="AJK690" s="263"/>
      <c r="AJL690" s="263"/>
      <c r="AJM690" s="263"/>
      <c r="AJN690" s="263"/>
      <c r="AJO690" s="263"/>
      <c r="AJP690" s="263"/>
      <c r="AJQ690" s="263"/>
      <c r="AJR690" s="263"/>
      <c r="AJS690" s="263"/>
      <c r="AJT690" s="263"/>
      <c r="AJU690" s="263"/>
      <c r="AJV690" s="263"/>
      <c r="AJW690" s="263"/>
      <c r="AJX690" s="263"/>
      <c r="AJY690" s="263"/>
      <c r="AJZ690" s="263"/>
      <c r="AKA690" s="263"/>
      <c r="AKB690" s="263"/>
      <c r="AKC690" s="263"/>
      <c r="AKD690" s="263"/>
      <c r="AKE690" s="263"/>
      <c r="AKF690" s="263"/>
      <c r="AKG690" s="263"/>
      <c r="AKH690" s="263"/>
      <c r="AKI690" s="263"/>
      <c r="AKJ690" s="263"/>
      <c r="AKK690" s="263"/>
      <c r="AKL690" s="263"/>
      <c r="AKM690" s="263"/>
      <c r="AKN690" s="263"/>
      <c r="AKO690" s="263"/>
      <c r="AKP690" s="263"/>
      <c r="AKQ690" s="263"/>
      <c r="AKR690" s="263"/>
      <c r="AKS690" s="263"/>
      <c r="AKT690" s="263"/>
      <c r="AKU690" s="263"/>
      <c r="AKV690" s="263"/>
      <c r="AKW690" s="263"/>
      <c r="AKX690" s="263"/>
      <c r="AKY690" s="263"/>
      <c r="AKZ690" s="263"/>
      <c r="ALA690" s="263"/>
      <c r="ALB690" s="263"/>
      <c r="ALC690" s="263"/>
      <c r="ALD690" s="263"/>
      <c r="ALE690" s="263"/>
      <c r="ALF690" s="263"/>
      <c r="ALG690" s="263"/>
      <c r="ALH690" s="263"/>
      <c r="ALI690" s="263"/>
      <c r="ALJ690" s="263"/>
      <c r="ALK690" s="263"/>
      <c r="ALL690" s="263"/>
      <c r="ALM690" s="263"/>
      <c r="ALN690" s="263"/>
      <c r="ALO690" s="263"/>
      <c r="ALP690" s="263"/>
      <c r="ALQ690" s="263"/>
      <c r="ALR690" s="263"/>
      <c r="ALS690" s="263"/>
      <c r="ALT690" s="263"/>
      <c r="ALU690" s="263"/>
      <c r="ALV690" s="263"/>
      <c r="ALW690" s="263"/>
      <c r="ALX690" s="263"/>
      <c r="ALY690" s="263"/>
      <c r="ALZ690" s="263"/>
      <c r="AMA690" s="263"/>
      <c r="AMB690" s="263"/>
      <c r="AMC690" s="263"/>
      <c r="AMD690" s="263"/>
      <c r="AME690" s="263"/>
      <c r="AMF690" s="263"/>
      <c r="AMG690" s="263"/>
      <c r="AMH690" s="263"/>
      <c r="AMI690" s="263"/>
      <c r="AMJ690" s="263"/>
      <c r="AMK690" s="263"/>
      <c r="AML690" s="263"/>
      <c r="AMM690" s="263"/>
      <c r="AMN690" s="263"/>
      <c r="AMO690" s="263"/>
      <c r="AMP690" s="263"/>
      <c r="AMQ690" s="263"/>
      <c r="AMR690" s="263"/>
      <c r="AMS690" s="263"/>
      <c r="AMT690" s="263"/>
      <c r="AMU690" s="263"/>
      <c r="AMV690" s="263"/>
      <c r="AMW690" s="263"/>
      <c r="AMX690" s="263"/>
      <c r="AMY690" s="263"/>
      <c r="AMZ690" s="263"/>
      <c r="ANA690" s="263"/>
      <c r="ANB690" s="263"/>
      <c r="ANC690" s="263"/>
      <c r="AND690" s="263"/>
      <c r="ANE690" s="263"/>
      <c r="ANF690" s="263"/>
      <c r="ANG690" s="263"/>
      <c r="ANH690" s="263"/>
      <c r="ANI690" s="263"/>
      <c r="ANJ690" s="263"/>
      <c r="ANK690" s="263"/>
      <c r="ANL690" s="263"/>
      <c r="ANM690" s="263"/>
      <c r="ANN690" s="263"/>
      <c r="ANO690" s="263"/>
      <c r="ANP690" s="263"/>
      <c r="ANQ690" s="263"/>
      <c r="ANR690" s="263"/>
      <c r="ANS690" s="263"/>
      <c r="ANT690" s="263"/>
      <c r="ANU690" s="263"/>
      <c r="ANV690" s="263"/>
      <c r="ANW690" s="263"/>
      <c r="ANX690" s="263"/>
      <c r="ANY690" s="263"/>
      <c r="ANZ690" s="263"/>
      <c r="AOA690" s="263"/>
      <c r="AOB690" s="263"/>
      <c r="AOC690" s="263"/>
      <c r="AOD690" s="263"/>
      <c r="AOE690" s="263"/>
      <c r="AOF690" s="263"/>
      <c r="AOG690" s="263"/>
      <c r="AOH690" s="263"/>
      <c r="AOI690" s="263"/>
      <c r="AOJ690" s="263"/>
      <c r="AOK690" s="263"/>
      <c r="AOL690" s="263"/>
      <c r="AOM690" s="263"/>
      <c r="AON690" s="263"/>
      <c r="AOO690" s="263"/>
      <c r="AOP690" s="263"/>
      <c r="AOQ690" s="263"/>
      <c r="AOR690" s="263"/>
      <c r="AOS690" s="263"/>
      <c r="AOT690" s="263"/>
      <c r="AOU690" s="263"/>
    </row>
    <row r="691" spans="1:1087" s="264" customFormat="1">
      <c r="A691" s="332"/>
      <c r="B691" s="328"/>
      <c r="C691" s="292"/>
      <c r="D691" s="292"/>
      <c r="E691" s="292"/>
      <c r="F691" s="333"/>
      <c r="G691" s="334"/>
      <c r="H691" s="334"/>
      <c r="I691" s="335"/>
      <c r="J691" s="292"/>
      <c r="K691" s="336"/>
      <c r="L691" s="292"/>
      <c r="N691" s="263"/>
      <c r="O691" s="263"/>
      <c r="P691" s="263"/>
      <c r="Q691" s="263"/>
      <c r="R691" s="263"/>
      <c r="S691" s="263"/>
      <c r="T691" s="263"/>
      <c r="U691" s="263"/>
      <c r="V691" s="263"/>
      <c r="W691" s="263"/>
      <c r="X691" s="263"/>
      <c r="Y691" s="263"/>
      <c r="Z691" s="263"/>
      <c r="AA691" s="263"/>
      <c r="AB691" s="263"/>
      <c r="AC691" s="263"/>
      <c r="AD691" s="263"/>
      <c r="AE691" s="263"/>
      <c r="AF691" s="263"/>
      <c r="AG691" s="263"/>
      <c r="AH691" s="263"/>
      <c r="AI691" s="263"/>
      <c r="AJ691" s="263"/>
      <c r="AK691" s="263"/>
      <c r="AL691" s="263"/>
      <c r="AM691" s="263"/>
      <c r="AN691" s="263"/>
      <c r="AO691" s="263"/>
      <c r="AP691" s="263"/>
      <c r="AQ691" s="263"/>
      <c r="AR691" s="263"/>
      <c r="AS691" s="263"/>
      <c r="AT691" s="263"/>
      <c r="AU691" s="263"/>
      <c r="AV691" s="263"/>
      <c r="AW691" s="263"/>
      <c r="AX691" s="263"/>
      <c r="AY691" s="263"/>
      <c r="AZ691" s="263"/>
      <c r="BA691" s="263"/>
      <c r="BB691" s="263"/>
      <c r="BC691" s="263"/>
      <c r="BD691" s="263"/>
      <c r="BE691" s="263"/>
      <c r="BF691" s="263"/>
      <c r="BG691" s="263"/>
      <c r="BH691" s="263"/>
      <c r="BI691" s="263"/>
      <c r="BJ691" s="263"/>
      <c r="BK691" s="263"/>
      <c r="BL691" s="263"/>
      <c r="BM691" s="263"/>
      <c r="BN691" s="263"/>
      <c r="BO691" s="263"/>
      <c r="BP691" s="263"/>
      <c r="BQ691" s="263"/>
      <c r="BR691" s="263"/>
      <c r="BS691" s="263"/>
      <c r="BT691" s="263"/>
      <c r="BU691" s="263"/>
      <c r="BV691" s="263"/>
      <c r="BW691" s="263"/>
      <c r="BX691" s="263"/>
      <c r="BY691" s="263"/>
      <c r="BZ691" s="263"/>
      <c r="CA691" s="263"/>
      <c r="CB691" s="263"/>
      <c r="CC691" s="263"/>
      <c r="CD691" s="263"/>
      <c r="CE691" s="263"/>
      <c r="CF691" s="263"/>
      <c r="CG691" s="263"/>
      <c r="CH691" s="263"/>
      <c r="CI691" s="263"/>
      <c r="CJ691" s="263"/>
      <c r="CK691" s="263"/>
      <c r="CL691" s="263"/>
      <c r="CM691" s="263"/>
      <c r="CN691" s="263"/>
      <c r="CO691" s="263"/>
      <c r="CP691" s="263"/>
      <c r="CQ691" s="263"/>
      <c r="CR691" s="263"/>
      <c r="CS691" s="263"/>
      <c r="CT691" s="263"/>
      <c r="CU691" s="263"/>
      <c r="CV691" s="263"/>
      <c r="CW691" s="263"/>
      <c r="CX691" s="263"/>
      <c r="CY691" s="263"/>
      <c r="CZ691" s="263"/>
      <c r="DA691" s="263"/>
      <c r="DB691" s="263"/>
      <c r="DC691" s="263"/>
      <c r="DD691" s="263"/>
      <c r="DE691" s="263"/>
      <c r="DF691" s="263"/>
      <c r="DG691" s="263"/>
      <c r="DH691" s="263"/>
      <c r="DI691" s="263"/>
      <c r="DJ691" s="263"/>
      <c r="DK691" s="263"/>
      <c r="DL691" s="263"/>
      <c r="DM691" s="263"/>
      <c r="DN691" s="263"/>
      <c r="DO691" s="263"/>
      <c r="DP691" s="263"/>
      <c r="DQ691" s="263"/>
      <c r="DR691" s="263"/>
      <c r="DS691" s="263"/>
      <c r="DT691" s="263"/>
      <c r="DU691" s="263"/>
      <c r="DV691" s="263"/>
      <c r="DW691" s="263"/>
      <c r="DX691" s="263"/>
      <c r="DY691" s="263"/>
      <c r="DZ691" s="263"/>
      <c r="EA691" s="263"/>
      <c r="EB691" s="263"/>
      <c r="EC691" s="263"/>
      <c r="ED691" s="263"/>
      <c r="EE691" s="263"/>
      <c r="EF691" s="263"/>
      <c r="EG691" s="263"/>
      <c r="EH691" s="263"/>
      <c r="EI691" s="263"/>
      <c r="EJ691" s="263"/>
      <c r="EK691" s="263"/>
      <c r="EL691" s="263"/>
      <c r="EM691" s="263"/>
      <c r="EN691" s="263"/>
      <c r="EO691" s="263"/>
      <c r="EP691" s="263"/>
      <c r="EQ691" s="263"/>
      <c r="ER691" s="263"/>
      <c r="ES691" s="263"/>
      <c r="ET691" s="263"/>
      <c r="EU691" s="263"/>
      <c r="EV691" s="263"/>
      <c r="EW691" s="263"/>
      <c r="EX691" s="263"/>
      <c r="EY691" s="263"/>
      <c r="EZ691" s="263"/>
      <c r="FA691" s="263"/>
      <c r="FB691" s="263"/>
      <c r="FC691" s="263"/>
      <c r="FD691" s="263"/>
      <c r="FE691" s="263"/>
      <c r="FF691" s="263"/>
      <c r="FG691" s="263"/>
      <c r="FH691" s="263"/>
      <c r="FI691" s="263"/>
      <c r="FJ691" s="263"/>
      <c r="FK691" s="263"/>
      <c r="FL691" s="263"/>
      <c r="FM691" s="263"/>
      <c r="FN691" s="263"/>
      <c r="FO691" s="263"/>
      <c r="FP691" s="263"/>
      <c r="FQ691" s="263"/>
      <c r="FR691" s="263"/>
      <c r="FS691" s="263"/>
      <c r="FT691" s="263"/>
      <c r="FU691" s="263"/>
      <c r="FV691" s="263"/>
      <c r="FW691" s="263"/>
      <c r="FX691" s="263"/>
      <c r="FY691" s="263"/>
      <c r="FZ691" s="263"/>
      <c r="GA691" s="263"/>
      <c r="GB691" s="263"/>
      <c r="GC691" s="263"/>
      <c r="GD691" s="263"/>
      <c r="GE691" s="263"/>
      <c r="GF691" s="263"/>
      <c r="GG691" s="263"/>
      <c r="GH691" s="263"/>
      <c r="GI691" s="263"/>
      <c r="GJ691" s="263"/>
      <c r="GK691" s="263"/>
      <c r="GL691" s="263"/>
      <c r="GM691" s="263"/>
      <c r="GN691" s="263"/>
      <c r="GO691" s="263"/>
      <c r="GP691" s="263"/>
      <c r="GQ691" s="263"/>
      <c r="GR691" s="263"/>
      <c r="GS691" s="263"/>
      <c r="GT691" s="263"/>
      <c r="GU691" s="263"/>
      <c r="GV691" s="263"/>
      <c r="GW691" s="263"/>
      <c r="GX691" s="263"/>
      <c r="GY691" s="263"/>
      <c r="GZ691" s="263"/>
      <c r="HA691" s="263"/>
      <c r="HB691" s="263"/>
      <c r="HC691" s="263"/>
      <c r="HD691" s="263"/>
      <c r="HE691" s="263"/>
      <c r="HF691" s="263"/>
      <c r="HG691" s="263"/>
      <c r="HH691" s="263"/>
      <c r="HI691" s="263"/>
      <c r="HJ691" s="263"/>
      <c r="HK691" s="263"/>
      <c r="HL691" s="263"/>
      <c r="HM691" s="263"/>
      <c r="HN691" s="263"/>
      <c r="HO691" s="263"/>
      <c r="HP691" s="263"/>
      <c r="HQ691" s="263"/>
      <c r="HR691" s="263"/>
      <c r="HS691" s="263"/>
      <c r="HT691" s="263"/>
      <c r="HU691" s="263"/>
      <c r="HV691" s="263"/>
      <c r="HW691" s="263"/>
      <c r="HX691" s="263"/>
      <c r="HY691" s="263"/>
      <c r="HZ691" s="263"/>
      <c r="IA691" s="263"/>
      <c r="IB691" s="263"/>
      <c r="IC691" s="263"/>
      <c r="ID691" s="263"/>
      <c r="IE691" s="263"/>
      <c r="IF691" s="263"/>
      <c r="IG691" s="263"/>
      <c r="IH691" s="263"/>
      <c r="II691" s="263"/>
      <c r="IJ691" s="263"/>
      <c r="IK691" s="263"/>
      <c r="IL691" s="263"/>
      <c r="IM691" s="263"/>
      <c r="IN691" s="263"/>
      <c r="IO691" s="263"/>
      <c r="IP691" s="263"/>
      <c r="IQ691" s="263"/>
      <c r="IR691" s="263"/>
      <c r="IS691" s="263"/>
      <c r="IT691" s="263"/>
      <c r="IU691" s="263"/>
      <c r="IV691" s="263"/>
      <c r="IW691" s="263"/>
      <c r="IX691" s="263"/>
      <c r="IY691" s="263"/>
      <c r="IZ691" s="263"/>
      <c r="JA691" s="263"/>
      <c r="JB691" s="263"/>
      <c r="JC691" s="263"/>
      <c r="JD691" s="263"/>
      <c r="JE691" s="263"/>
      <c r="JF691" s="263"/>
      <c r="JG691" s="263"/>
      <c r="JH691" s="263"/>
      <c r="JI691" s="263"/>
      <c r="JJ691" s="263"/>
      <c r="JK691" s="263"/>
      <c r="JL691" s="263"/>
      <c r="JM691" s="263"/>
      <c r="JN691" s="263"/>
      <c r="JO691" s="263"/>
      <c r="JP691" s="263"/>
      <c r="JQ691" s="263"/>
      <c r="JR691" s="263"/>
      <c r="JS691" s="263"/>
      <c r="JT691" s="263"/>
      <c r="JU691" s="263"/>
      <c r="JV691" s="263"/>
      <c r="JW691" s="263"/>
      <c r="JX691" s="263"/>
      <c r="JY691" s="263"/>
      <c r="JZ691" s="263"/>
      <c r="KA691" s="263"/>
      <c r="KB691" s="263"/>
      <c r="KC691" s="263"/>
      <c r="KD691" s="263"/>
      <c r="KE691" s="263"/>
      <c r="KF691" s="263"/>
      <c r="KG691" s="263"/>
      <c r="KH691" s="263"/>
      <c r="KI691" s="263"/>
      <c r="KJ691" s="263"/>
      <c r="KK691" s="263"/>
      <c r="KL691" s="263"/>
      <c r="KM691" s="263"/>
      <c r="KN691" s="263"/>
      <c r="KO691" s="263"/>
      <c r="KP691" s="263"/>
      <c r="KQ691" s="263"/>
      <c r="KR691" s="263"/>
      <c r="KS691" s="263"/>
      <c r="KT691" s="263"/>
      <c r="KU691" s="263"/>
      <c r="KV691" s="263"/>
      <c r="KW691" s="263"/>
      <c r="KX691" s="263"/>
      <c r="KY691" s="263"/>
      <c r="KZ691" s="263"/>
      <c r="LA691" s="263"/>
      <c r="LB691" s="263"/>
      <c r="LC691" s="263"/>
      <c r="LD691" s="263"/>
      <c r="LE691" s="263"/>
      <c r="LF691" s="263"/>
      <c r="LG691" s="263"/>
      <c r="LH691" s="263"/>
      <c r="LI691" s="263"/>
      <c r="LJ691" s="263"/>
      <c r="LK691" s="263"/>
      <c r="LL691" s="263"/>
      <c r="LM691" s="263"/>
      <c r="LN691" s="263"/>
      <c r="LO691" s="263"/>
      <c r="LP691" s="263"/>
      <c r="LQ691" s="263"/>
      <c r="LR691" s="263"/>
      <c r="LS691" s="263"/>
      <c r="LT691" s="263"/>
      <c r="LU691" s="263"/>
      <c r="LV691" s="263"/>
      <c r="LW691" s="263"/>
      <c r="LX691" s="263"/>
      <c r="LY691" s="263"/>
      <c r="LZ691" s="263"/>
      <c r="MA691" s="263"/>
      <c r="MB691" s="263"/>
      <c r="MC691" s="263"/>
      <c r="MD691" s="263"/>
      <c r="ME691" s="263"/>
      <c r="MF691" s="263"/>
      <c r="MG691" s="263"/>
      <c r="MH691" s="263"/>
      <c r="MI691" s="263"/>
      <c r="MJ691" s="263"/>
      <c r="MK691" s="263"/>
      <c r="ML691" s="263"/>
      <c r="MM691" s="263"/>
      <c r="MN691" s="263"/>
      <c r="MO691" s="263"/>
      <c r="MP691" s="263"/>
      <c r="MQ691" s="263"/>
      <c r="MR691" s="263"/>
      <c r="MS691" s="263"/>
      <c r="MT691" s="263"/>
      <c r="MU691" s="263"/>
      <c r="MV691" s="263"/>
      <c r="MW691" s="263"/>
      <c r="MX691" s="263"/>
      <c r="MY691" s="263"/>
      <c r="MZ691" s="263"/>
      <c r="NA691" s="263"/>
      <c r="NB691" s="263"/>
      <c r="NC691" s="263"/>
      <c r="ND691" s="263"/>
      <c r="NE691" s="263"/>
      <c r="NF691" s="263"/>
      <c r="NG691" s="263"/>
      <c r="NH691" s="263"/>
      <c r="NI691" s="263"/>
      <c r="NJ691" s="263"/>
      <c r="NK691" s="263"/>
      <c r="NL691" s="263"/>
      <c r="NM691" s="263"/>
      <c r="NN691" s="263"/>
      <c r="NO691" s="263"/>
      <c r="NP691" s="263"/>
      <c r="NQ691" s="263"/>
      <c r="NR691" s="263"/>
      <c r="NS691" s="263"/>
      <c r="NT691" s="263"/>
      <c r="NU691" s="263"/>
      <c r="NV691" s="263"/>
      <c r="NW691" s="263"/>
      <c r="NX691" s="263"/>
      <c r="NY691" s="263"/>
      <c r="NZ691" s="263"/>
      <c r="OA691" s="263"/>
      <c r="OB691" s="263"/>
      <c r="OC691" s="263"/>
      <c r="OD691" s="263"/>
      <c r="OE691" s="263"/>
      <c r="OF691" s="263"/>
      <c r="OG691" s="263"/>
      <c r="OH691" s="263"/>
      <c r="OI691" s="263"/>
      <c r="OJ691" s="263"/>
      <c r="OK691" s="263"/>
      <c r="OL691" s="263"/>
      <c r="OM691" s="263"/>
      <c r="ON691" s="263"/>
      <c r="OO691" s="263"/>
      <c r="OP691" s="263"/>
      <c r="OQ691" s="263"/>
      <c r="OR691" s="263"/>
      <c r="OS691" s="263"/>
      <c r="OT691" s="263"/>
      <c r="OU691" s="263"/>
      <c r="OV691" s="263"/>
      <c r="OW691" s="263"/>
      <c r="OX691" s="263"/>
      <c r="OY691" s="263"/>
      <c r="OZ691" s="263"/>
      <c r="PA691" s="263"/>
      <c r="PB691" s="263"/>
      <c r="PC691" s="263"/>
      <c r="PD691" s="263"/>
      <c r="PE691" s="263"/>
      <c r="PF691" s="263"/>
      <c r="PG691" s="263"/>
      <c r="PH691" s="263"/>
      <c r="PI691" s="263"/>
      <c r="PJ691" s="263"/>
      <c r="PK691" s="263"/>
      <c r="PL691" s="263"/>
      <c r="PM691" s="263"/>
      <c r="PN691" s="263"/>
      <c r="PO691" s="263"/>
      <c r="PP691" s="263"/>
      <c r="PQ691" s="263"/>
      <c r="PR691" s="263"/>
      <c r="PS691" s="263"/>
      <c r="PT691" s="263"/>
      <c r="PU691" s="263"/>
      <c r="PV691" s="263"/>
      <c r="PW691" s="263"/>
      <c r="PX691" s="263"/>
      <c r="PY691" s="263"/>
      <c r="PZ691" s="263"/>
      <c r="QA691" s="263"/>
      <c r="QB691" s="263"/>
      <c r="QC691" s="263"/>
      <c r="QD691" s="263"/>
      <c r="QE691" s="263"/>
      <c r="QF691" s="263"/>
      <c r="QG691" s="263"/>
      <c r="QH691" s="263"/>
      <c r="QI691" s="263"/>
      <c r="QJ691" s="263"/>
      <c r="QK691" s="263"/>
      <c r="QL691" s="263"/>
      <c r="QM691" s="263"/>
      <c r="QN691" s="263"/>
      <c r="QO691" s="263"/>
      <c r="QP691" s="263"/>
      <c r="QQ691" s="263"/>
      <c r="QR691" s="263"/>
      <c r="QS691" s="263"/>
      <c r="QT691" s="263"/>
      <c r="QU691" s="263"/>
      <c r="QV691" s="263"/>
      <c r="QW691" s="263"/>
      <c r="QX691" s="263"/>
      <c r="QY691" s="263"/>
      <c r="QZ691" s="263"/>
      <c r="RA691" s="263"/>
      <c r="RB691" s="263"/>
      <c r="RC691" s="263"/>
      <c r="RD691" s="263"/>
      <c r="RE691" s="263"/>
      <c r="RF691" s="263"/>
      <c r="RG691" s="263"/>
      <c r="RH691" s="263"/>
      <c r="RI691" s="263"/>
      <c r="RJ691" s="263"/>
      <c r="RK691" s="263"/>
      <c r="RL691" s="263"/>
      <c r="RM691" s="263"/>
      <c r="RN691" s="263"/>
      <c r="RO691" s="263"/>
      <c r="RP691" s="263"/>
      <c r="RQ691" s="263"/>
      <c r="RR691" s="263"/>
      <c r="RS691" s="263"/>
      <c r="RT691" s="263"/>
      <c r="RU691" s="263"/>
      <c r="RV691" s="263"/>
      <c r="RW691" s="263"/>
      <c r="RX691" s="263"/>
      <c r="RY691" s="263"/>
      <c r="RZ691" s="263"/>
      <c r="SA691" s="263"/>
      <c r="SB691" s="263"/>
      <c r="SC691" s="263"/>
      <c r="SD691" s="263"/>
      <c r="SE691" s="263"/>
      <c r="SF691" s="263"/>
      <c r="SG691" s="263"/>
      <c r="SH691" s="263"/>
      <c r="SI691" s="263"/>
      <c r="SJ691" s="263"/>
      <c r="SK691" s="263"/>
      <c r="SL691" s="263"/>
      <c r="SM691" s="263"/>
      <c r="SN691" s="263"/>
      <c r="SO691" s="263"/>
      <c r="SP691" s="263"/>
      <c r="SQ691" s="263"/>
      <c r="SR691" s="263"/>
      <c r="SS691" s="263"/>
      <c r="ST691" s="263"/>
      <c r="SU691" s="263"/>
      <c r="SV691" s="263"/>
      <c r="SW691" s="263"/>
      <c r="SX691" s="263"/>
      <c r="SY691" s="263"/>
      <c r="SZ691" s="263"/>
      <c r="TA691" s="263"/>
      <c r="TB691" s="263"/>
      <c r="TC691" s="263"/>
      <c r="TD691" s="263"/>
      <c r="TE691" s="263"/>
      <c r="TF691" s="263"/>
      <c r="TG691" s="263"/>
      <c r="TH691" s="263"/>
      <c r="TI691" s="263"/>
      <c r="TJ691" s="263"/>
      <c r="TK691" s="263"/>
      <c r="TL691" s="263"/>
      <c r="TM691" s="263"/>
      <c r="TN691" s="263"/>
      <c r="TO691" s="263"/>
      <c r="TP691" s="263"/>
      <c r="TQ691" s="263"/>
      <c r="TR691" s="263"/>
      <c r="TS691" s="263"/>
      <c r="TT691" s="263"/>
      <c r="TU691" s="263"/>
      <c r="TV691" s="263"/>
      <c r="TW691" s="263"/>
      <c r="TX691" s="263"/>
      <c r="TY691" s="263"/>
      <c r="TZ691" s="263"/>
      <c r="UA691" s="263"/>
      <c r="UB691" s="263"/>
      <c r="UC691" s="263"/>
      <c r="UD691" s="263"/>
      <c r="UE691" s="263"/>
      <c r="UF691" s="263"/>
      <c r="UG691" s="263"/>
      <c r="UH691" s="263"/>
      <c r="UI691" s="263"/>
      <c r="UJ691" s="263"/>
      <c r="UK691" s="263"/>
      <c r="UL691" s="263"/>
      <c r="UM691" s="263"/>
      <c r="UN691" s="263"/>
      <c r="UO691" s="263"/>
      <c r="UP691" s="263"/>
      <c r="UQ691" s="263"/>
      <c r="UR691" s="263"/>
      <c r="US691" s="263"/>
      <c r="UT691" s="263"/>
      <c r="UU691" s="263"/>
      <c r="UV691" s="263"/>
      <c r="UW691" s="263"/>
      <c r="UX691" s="263"/>
      <c r="UY691" s="263"/>
      <c r="UZ691" s="263"/>
      <c r="VA691" s="263"/>
      <c r="VB691" s="263"/>
      <c r="VC691" s="263"/>
      <c r="VD691" s="263"/>
      <c r="VE691" s="263"/>
      <c r="VF691" s="263"/>
      <c r="VG691" s="263"/>
      <c r="VH691" s="263"/>
      <c r="VI691" s="263"/>
      <c r="VJ691" s="263"/>
      <c r="VK691" s="263"/>
      <c r="VL691" s="263"/>
      <c r="VM691" s="263"/>
      <c r="VN691" s="263"/>
      <c r="VO691" s="263"/>
      <c r="VP691" s="263"/>
      <c r="VQ691" s="263"/>
      <c r="VR691" s="263"/>
      <c r="VS691" s="263"/>
      <c r="VT691" s="263"/>
      <c r="VU691" s="263"/>
      <c r="VV691" s="263"/>
      <c r="VW691" s="263"/>
      <c r="VX691" s="263"/>
      <c r="VY691" s="263"/>
      <c r="VZ691" s="263"/>
      <c r="WA691" s="263"/>
      <c r="WB691" s="263"/>
      <c r="WC691" s="263"/>
      <c r="WD691" s="263"/>
      <c r="WE691" s="263"/>
      <c r="WF691" s="263"/>
      <c r="WG691" s="263"/>
      <c r="WH691" s="263"/>
      <c r="WI691" s="263"/>
      <c r="WJ691" s="263"/>
      <c r="WK691" s="263"/>
      <c r="WL691" s="263"/>
      <c r="WM691" s="263"/>
      <c r="WN691" s="263"/>
      <c r="WO691" s="263"/>
      <c r="WP691" s="263"/>
      <c r="WQ691" s="263"/>
      <c r="WR691" s="263"/>
      <c r="WS691" s="263"/>
      <c r="WT691" s="263"/>
      <c r="WU691" s="263"/>
      <c r="WV691" s="263"/>
      <c r="WW691" s="263"/>
      <c r="WX691" s="263"/>
      <c r="WY691" s="263"/>
      <c r="WZ691" s="263"/>
      <c r="XA691" s="263"/>
      <c r="XB691" s="263"/>
      <c r="XC691" s="263"/>
      <c r="XD691" s="263"/>
      <c r="XE691" s="263"/>
      <c r="XF691" s="263"/>
      <c r="XG691" s="263"/>
      <c r="XH691" s="263"/>
      <c r="XI691" s="263"/>
      <c r="XJ691" s="263"/>
      <c r="XK691" s="263"/>
      <c r="XL691" s="263"/>
      <c r="XM691" s="263"/>
      <c r="XN691" s="263"/>
      <c r="XO691" s="263"/>
      <c r="XP691" s="263"/>
      <c r="XQ691" s="263"/>
      <c r="XR691" s="263"/>
      <c r="XS691" s="263"/>
      <c r="XT691" s="263"/>
      <c r="XU691" s="263"/>
      <c r="XV691" s="263"/>
      <c r="XW691" s="263"/>
      <c r="XX691" s="263"/>
      <c r="XY691" s="263"/>
      <c r="XZ691" s="263"/>
      <c r="YA691" s="263"/>
      <c r="YB691" s="263"/>
      <c r="YC691" s="263"/>
      <c r="YD691" s="263"/>
      <c r="YE691" s="263"/>
      <c r="YF691" s="263"/>
      <c r="YG691" s="263"/>
      <c r="YH691" s="263"/>
      <c r="YI691" s="263"/>
      <c r="YJ691" s="263"/>
      <c r="YK691" s="263"/>
      <c r="YL691" s="263"/>
      <c r="YM691" s="263"/>
      <c r="YN691" s="263"/>
      <c r="YO691" s="263"/>
      <c r="YP691" s="263"/>
      <c r="YQ691" s="263"/>
      <c r="YR691" s="263"/>
      <c r="YS691" s="263"/>
      <c r="YT691" s="263"/>
      <c r="YU691" s="263"/>
      <c r="YV691" s="263"/>
      <c r="YW691" s="263"/>
      <c r="YX691" s="263"/>
      <c r="YY691" s="263"/>
      <c r="YZ691" s="263"/>
      <c r="ZA691" s="263"/>
      <c r="ZB691" s="263"/>
      <c r="ZC691" s="263"/>
      <c r="ZD691" s="263"/>
      <c r="ZE691" s="263"/>
      <c r="ZF691" s="263"/>
      <c r="ZG691" s="263"/>
      <c r="ZH691" s="263"/>
      <c r="ZI691" s="263"/>
      <c r="ZJ691" s="263"/>
      <c r="ZK691" s="263"/>
      <c r="ZL691" s="263"/>
      <c r="ZM691" s="263"/>
      <c r="ZN691" s="263"/>
      <c r="ZO691" s="263"/>
      <c r="ZP691" s="263"/>
      <c r="ZQ691" s="263"/>
      <c r="ZR691" s="263"/>
      <c r="ZS691" s="263"/>
      <c r="ZT691" s="263"/>
      <c r="ZU691" s="263"/>
      <c r="ZV691" s="263"/>
      <c r="ZW691" s="263"/>
      <c r="ZX691" s="263"/>
      <c r="ZY691" s="263"/>
      <c r="ZZ691" s="263"/>
      <c r="AAA691" s="263"/>
      <c r="AAB691" s="263"/>
      <c r="AAC691" s="263"/>
      <c r="AAD691" s="263"/>
      <c r="AAE691" s="263"/>
      <c r="AAF691" s="263"/>
      <c r="AAG691" s="263"/>
      <c r="AAH691" s="263"/>
      <c r="AAI691" s="263"/>
      <c r="AAJ691" s="263"/>
      <c r="AAK691" s="263"/>
      <c r="AAL691" s="263"/>
      <c r="AAM691" s="263"/>
      <c r="AAN691" s="263"/>
      <c r="AAO691" s="263"/>
      <c r="AAP691" s="263"/>
      <c r="AAQ691" s="263"/>
      <c r="AAR691" s="263"/>
      <c r="AAS691" s="263"/>
      <c r="AAT691" s="263"/>
      <c r="AAU691" s="263"/>
      <c r="AAV691" s="263"/>
      <c r="AAW691" s="263"/>
      <c r="AAX691" s="263"/>
      <c r="AAY691" s="263"/>
      <c r="AAZ691" s="263"/>
      <c r="ABA691" s="263"/>
      <c r="ABB691" s="263"/>
      <c r="ABC691" s="263"/>
      <c r="ABD691" s="263"/>
      <c r="ABE691" s="263"/>
      <c r="ABF691" s="263"/>
      <c r="ABG691" s="263"/>
      <c r="ABH691" s="263"/>
      <c r="ABI691" s="263"/>
      <c r="ABJ691" s="263"/>
      <c r="ABK691" s="263"/>
      <c r="ABL691" s="263"/>
      <c r="ABM691" s="263"/>
      <c r="ABN691" s="263"/>
      <c r="ABO691" s="263"/>
      <c r="ABP691" s="263"/>
      <c r="ABQ691" s="263"/>
      <c r="ABR691" s="263"/>
      <c r="ABS691" s="263"/>
      <c r="ABT691" s="263"/>
      <c r="ABU691" s="263"/>
      <c r="ABV691" s="263"/>
      <c r="ABW691" s="263"/>
      <c r="ABX691" s="263"/>
      <c r="ABY691" s="263"/>
      <c r="ABZ691" s="263"/>
      <c r="ACA691" s="263"/>
      <c r="ACB691" s="263"/>
      <c r="ACC691" s="263"/>
      <c r="ACD691" s="263"/>
      <c r="ACE691" s="263"/>
      <c r="ACF691" s="263"/>
      <c r="ACG691" s="263"/>
      <c r="ACH691" s="263"/>
      <c r="ACI691" s="263"/>
      <c r="ACJ691" s="263"/>
      <c r="ACK691" s="263"/>
      <c r="ACL691" s="263"/>
      <c r="ACM691" s="263"/>
      <c r="ACN691" s="263"/>
      <c r="ACO691" s="263"/>
      <c r="ACP691" s="263"/>
      <c r="ACQ691" s="263"/>
      <c r="ACR691" s="263"/>
      <c r="ACS691" s="263"/>
      <c r="ACT691" s="263"/>
      <c r="ACU691" s="263"/>
      <c r="ACV691" s="263"/>
      <c r="ACW691" s="263"/>
      <c r="ACX691" s="263"/>
      <c r="ACY691" s="263"/>
      <c r="ACZ691" s="263"/>
      <c r="ADA691" s="263"/>
      <c r="ADB691" s="263"/>
      <c r="ADC691" s="263"/>
      <c r="ADD691" s="263"/>
      <c r="ADE691" s="263"/>
      <c r="ADF691" s="263"/>
      <c r="ADG691" s="263"/>
      <c r="ADH691" s="263"/>
      <c r="ADI691" s="263"/>
      <c r="ADJ691" s="263"/>
      <c r="ADK691" s="263"/>
      <c r="ADL691" s="263"/>
      <c r="ADM691" s="263"/>
      <c r="ADN691" s="263"/>
      <c r="ADO691" s="263"/>
      <c r="ADP691" s="263"/>
      <c r="ADQ691" s="263"/>
      <c r="ADR691" s="263"/>
      <c r="ADS691" s="263"/>
      <c r="ADT691" s="263"/>
      <c r="ADU691" s="263"/>
      <c r="ADV691" s="263"/>
      <c r="ADW691" s="263"/>
      <c r="ADX691" s="263"/>
      <c r="ADY691" s="263"/>
      <c r="ADZ691" s="263"/>
      <c r="AEA691" s="263"/>
      <c r="AEB691" s="263"/>
      <c r="AEC691" s="263"/>
      <c r="AED691" s="263"/>
      <c r="AEE691" s="263"/>
      <c r="AEF691" s="263"/>
      <c r="AEG691" s="263"/>
      <c r="AEH691" s="263"/>
      <c r="AEI691" s="263"/>
      <c r="AEJ691" s="263"/>
      <c r="AEK691" s="263"/>
      <c r="AEL691" s="263"/>
      <c r="AEM691" s="263"/>
      <c r="AEN691" s="263"/>
      <c r="AEO691" s="263"/>
      <c r="AEP691" s="263"/>
      <c r="AEQ691" s="263"/>
      <c r="AER691" s="263"/>
      <c r="AES691" s="263"/>
      <c r="AET691" s="263"/>
      <c r="AEU691" s="263"/>
      <c r="AEV691" s="263"/>
      <c r="AEW691" s="263"/>
      <c r="AEX691" s="263"/>
      <c r="AEY691" s="263"/>
      <c r="AEZ691" s="263"/>
      <c r="AFA691" s="263"/>
      <c r="AFB691" s="263"/>
      <c r="AFC691" s="263"/>
      <c r="AFD691" s="263"/>
      <c r="AFE691" s="263"/>
      <c r="AFF691" s="263"/>
      <c r="AFG691" s="263"/>
      <c r="AFH691" s="263"/>
      <c r="AFI691" s="263"/>
      <c r="AFJ691" s="263"/>
      <c r="AFK691" s="263"/>
      <c r="AFL691" s="263"/>
      <c r="AFM691" s="263"/>
      <c r="AFN691" s="263"/>
      <c r="AFO691" s="263"/>
      <c r="AFP691" s="263"/>
      <c r="AFQ691" s="263"/>
      <c r="AFR691" s="263"/>
      <c r="AFS691" s="263"/>
      <c r="AFT691" s="263"/>
      <c r="AFU691" s="263"/>
      <c r="AFV691" s="263"/>
      <c r="AFW691" s="263"/>
      <c r="AFX691" s="263"/>
      <c r="AFY691" s="263"/>
      <c r="AFZ691" s="263"/>
      <c r="AGA691" s="263"/>
      <c r="AGB691" s="263"/>
      <c r="AGC691" s="263"/>
      <c r="AGD691" s="263"/>
      <c r="AGE691" s="263"/>
      <c r="AGF691" s="263"/>
      <c r="AGG691" s="263"/>
      <c r="AGH691" s="263"/>
      <c r="AGI691" s="263"/>
      <c r="AGJ691" s="263"/>
      <c r="AGK691" s="263"/>
      <c r="AGL691" s="263"/>
      <c r="AGM691" s="263"/>
      <c r="AGN691" s="263"/>
      <c r="AGO691" s="263"/>
      <c r="AGP691" s="263"/>
      <c r="AGQ691" s="263"/>
      <c r="AGR691" s="263"/>
      <c r="AGS691" s="263"/>
      <c r="AGT691" s="263"/>
      <c r="AGU691" s="263"/>
      <c r="AGV691" s="263"/>
      <c r="AGW691" s="263"/>
      <c r="AGX691" s="263"/>
      <c r="AGY691" s="263"/>
      <c r="AGZ691" s="263"/>
      <c r="AHA691" s="263"/>
      <c r="AHB691" s="263"/>
      <c r="AHC691" s="263"/>
      <c r="AHD691" s="263"/>
      <c r="AHE691" s="263"/>
      <c r="AHF691" s="263"/>
      <c r="AHG691" s="263"/>
      <c r="AHH691" s="263"/>
      <c r="AHI691" s="263"/>
      <c r="AHJ691" s="263"/>
      <c r="AHK691" s="263"/>
      <c r="AHL691" s="263"/>
      <c r="AHM691" s="263"/>
      <c r="AHN691" s="263"/>
      <c r="AHO691" s="263"/>
      <c r="AHP691" s="263"/>
      <c r="AHQ691" s="263"/>
      <c r="AHR691" s="263"/>
      <c r="AHS691" s="263"/>
      <c r="AHT691" s="263"/>
      <c r="AHU691" s="263"/>
      <c r="AHV691" s="263"/>
      <c r="AHW691" s="263"/>
      <c r="AHX691" s="263"/>
      <c r="AHY691" s="263"/>
      <c r="AHZ691" s="263"/>
      <c r="AIA691" s="263"/>
      <c r="AIB691" s="263"/>
      <c r="AIC691" s="263"/>
      <c r="AID691" s="263"/>
      <c r="AIE691" s="263"/>
      <c r="AIF691" s="263"/>
      <c r="AIG691" s="263"/>
      <c r="AIH691" s="263"/>
      <c r="AII691" s="263"/>
      <c r="AIJ691" s="263"/>
      <c r="AIK691" s="263"/>
      <c r="AIL691" s="263"/>
      <c r="AIM691" s="263"/>
      <c r="AIN691" s="263"/>
      <c r="AIO691" s="263"/>
      <c r="AIP691" s="263"/>
      <c r="AIQ691" s="263"/>
      <c r="AIR691" s="263"/>
      <c r="AIS691" s="263"/>
      <c r="AIT691" s="263"/>
      <c r="AIU691" s="263"/>
      <c r="AIV691" s="263"/>
      <c r="AIW691" s="263"/>
      <c r="AIX691" s="263"/>
      <c r="AIY691" s="263"/>
      <c r="AIZ691" s="263"/>
      <c r="AJA691" s="263"/>
      <c r="AJB691" s="263"/>
      <c r="AJC691" s="263"/>
      <c r="AJD691" s="263"/>
      <c r="AJE691" s="263"/>
      <c r="AJF691" s="263"/>
      <c r="AJG691" s="263"/>
      <c r="AJH691" s="263"/>
      <c r="AJI691" s="263"/>
      <c r="AJJ691" s="263"/>
      <c r="AJK691" s="263"/>
      <c r="AJL691" s="263"/>
      <c r="AJM691" s="263"/>
      <c r="AJN691" s="263"/>
      <c r="AJO691" s="263"/>
      <c r="AJP691" s="263"/>
      <c r="AJQ691" s="263"/>
      <c r="AJR691" s="263"/>
      <c r="AJS691" s="263"/>
      <c r="AJT691" s="263"/>
      <c r="AJU691" s="263"/>
      <c r="AJV691" s="263"/>
      <c r="AJW691" s="263"/>
      <c r="AJX691" s="263"/>
      <c r="AJY691" s="263"/>
      <c r="AJZ691" s="263"/>
      <c r="AKA691" s="263"/>
      <c r="AKB691" s="263"/>
      <c r="AKC691" s="263"/>
      <c r="AKD691" s="263"/>
      <c r="AKE691" s="263"/>
      <c r="AKF691" s="263"/>
      <c r="AKG691" s="263"/>
      <c r="AKH691" s="263"/>
      <c r="AKI691" s="263"/>
      <c r="AKJ691" s="263"/>
      <c r="AKK691" s="263"/>
      <c r="AKL691" s="263"/>
      <c r="AKM691" s="263"/>
      <c r="AKN691" s="263"/>
      <c r="AKO691" s="263"/>
      <c r="AKP691" s="263"/>
      <c r="AKQ691" s="263"/>
      <c r="AKR691" s="263"/>
      <c r="AKS691" s="263"/>
      <c r="AKT691" s="263"/>
      <c r="AKU691" s="263"/>
      <c r="AKV691" s="263"/>
      <c r="AKW691" s="263"/>
      <c r="AKX691" s="263"/>
      <c r="AKY691" s="263"/>
      <c r="AKZ691" s="263"/>
      <c r="ALA691" s="263"/>
      <c r="ALB691" s="263"/>
      <c r="ALC691" s="263"/>
      <c r="ALD691" s="263"/>
      <c r="ALE691" s="263"/>
      <c r="ALF691" s="263"/>
      <c r="ALG691" s="263"/>
      <c r="ALH691" s="263"/>
      <c r="ALI691" s="263"/>
      <c r="ALJ691" s="263"/>
      <c r="ALK691" s="263"/>
      <c r="ALL691" s="263"/>
      <c r="ALM691" s="263"/>
      <c r="ALN691" s="263"/>
      <c r="ALO691" s="263"/>
      <c r="ALP691" s="263"/>
      <c r="ALQ691" s="263"/>
      <c r="ALR691" s="263"/>
      <c r="ALS691" s="263"/>
      <c r="ALT691" s="263"/>
      <c r="ALU691" s="263"/>
      <c r="ALV691" s="263"/>
      <c r="ALW691" s="263"/>
      <c r="ALX691" s="263"/>
      <c r="ALY691" s="263"/>
      <c r="ALZ691" s="263"/>
      <c r="AMA691" s="263"/>
      <c r="AMB691" s="263"/>
      <c r="AMC691" s="263"/>
      <c r="AMD691" s="263"/>
      <c r="AME691" s="263"/>
      <c r="AMF691" s="263"/>
      <c r="AMG691" s="263"/>
      <c r="AMH691" s="263"/>
      <c r="AMI691" s="263"/>
      <c r="AMJ691" s="263"/>
      <c r="AMK691" s="263"/>
      <c r="AML691" s="263"/>
      <c r="AMM691" s="263"/>
      <c r="AMN691" s="263"/>
      <c r="AMO691" s="263"/>
      <c r="AMP691" s="263"/>
      <c r="AMQ691" s="263"/>
      <c r="AMR691" s="263"/>
      <c r="AMS691" s="263"/>
      <c r="AMT691" s="263"/>
      <c r="AMU691" s="263"/>
      <c r="AMV691" s="263"/>
      <c r="AMW691" s="263"/>
      <c r="AMX691" s="263"/>
      <c r="AMY691" s="263"/>
      <c r="AMZ691" s="263"/>
      <c r="ANA691" s="263"/>
      <c r="ANB691" s="263"/>
      <c r="ANC691" s="263"/>
      <c r="AND691" s="263"/>
      <c r="ANE691" s="263"/>
      <c r="ANF691" s="263"/>
      <c r="ANG691" s="263"/>
      <c r="ANH691" s="263"/>
      <c r="ANI691" s="263"/>
      <c r="ANJ691" s="263"/>
      <c r="ANK691" s="263"/>
      <c r="ANL691" s="263"/>
      <c r="ANM691" s="263"/>
      <c r="ANN691" s="263"/>
      <c r="ANO691" s="263"/>
      <c r="ANP691" s="263"/>
      <c r="ANQ691" s="263"/>
      <c r="ANR691" s="263"/>
      <c r="ANS691" s="263"/>
      <c r="ANT691" s="263"/>
      <c r="ANU691" s="263"/>
      <c r="ANV691" s="263"/>
      <c r="ANW691" s="263"/>
      <c r="ANX691" s="263"/>
      <c r="ANY691" s="263"/>
      <c r="ANZ691" s="263"/>
      <c r="AOA691" s="263"/>
      <c r="AOB691" s="263"/>
      <c r="AOC691" s="263"/>
      <c r="AOD691" s="263"/>
      <c r="AOE691" s="263"/>
      <c r="AOF691" s="263"/>
      <c r="AOG691" s="263"/>
      <c r="AOH691" s="263"/>
      <c r="AOI691" s="263"/>
      <c r="AOJ691" s="263"/>
      <c r="AOK691" s="263"/>
      <c r="AOL691" s="263"/>
      <c r="AOM691" s="263"/>
      <c r="AON691" s="263"/>
      <c r="AOO691" s="263"/>
      <c r="AOP691" s="263"/>
      <c r="AOQ691" s="263"/>
      <c r="AOR691" s="263"/>
      <c r="AOS691" s="263"/>
      <c r="AOT691" s="263"/>
      <c r="AOU691" s="263"/>
    </row>
    <row r="692" spans="1:1087" s="264" customFormat="1">
      <c r="A692" s="332"/>
      <c r="B692" s="328"/>
      <c r="C692" s="292"/>
      <c r="D692" s="292"/>
      <c r="E692" s="292"/>
      <c r="F692" s="333"/>
      <c r="G692" s="334"/>
      <c r="H692" s="334"/>
      <c r="I692" s="335"/>
      <c r="J692" s="292"/>
      <c r="K692" s="336"/>
      <c r="L692" s="292"/>
      <c r="N692" s="263"/>
      <c r="O692" s="263"/>
      <c r="P692" s="263"/>
      <c r="Q692" s="263"/>
      <c r="R692" s="263"/>
      <c r="S692" s="263"/>
      <c r="T692" s="263"/>
      <c r="U692" s="263"/>
      <c r="V692" s="263"/>
      <c r="W692" s="263"/>
      <c r="X692" s="263"/>
      <c r="Y692" s="263"/>
      <c r="Z692" s="263"/>
      <c r="AA692" s="263"/>
      <c r="AB692" s="263"/>
      <c r="AC692" s="263"/>
      <c r="AD692" s="263"/>
      <c r="AE692" s="263"/>
      <c r="AF692" s="263"/>
      <c r="AG692" s="263"/>
      <c r="AH692" s="263"/>
      <c r="AI692" s="263"/>
      <c r="AJ692" s="263"/>
      <c r="AK692" s="263"/>
      <c r="AL692" s="263"/>
      <c r="AM692" s="263"/>
      <c r="AN692" s="263"/>
      <c r="AO692" s="263"/>
      <c r="AP692" s="263"/>
      <c r="AQ692" s="263"/>
      <c r="AR692" s="263"/>
      <c r="AS692" s="263"/>
      <c r="AT692" s="263"/>
      <c r="AU692" s="263"/>
      <c r="AV692" s="263"/>
      <c r="AW692" s="263"/>
      <c r="AX692" s="263"/>
      <c r="AY692" s="263"/>
      <c r="AZ692" s="263"/>
      <c r="BA692" s="263"/>
      <c r="BB692" s="263"/>
      <c r="BC692" s="263"/>
      <c r="BD692" s="263"/>
      <c r="BE692" s="263"/>
      <c r="BF692" s="263"/>
      <c r="BG692" s="263"/>
      <c r="BH692" s="263"/>
      <c r="BI692" s="263"/>
      <c r="BJ692" s="263"/>
      <c r="BK692" s="263"/>
      <c r="BL692" s="263"/>
      <c r="BM692" s="263"/>
      <c r="BN692" s="263"/>
      <c r="BO692" s="263"/>
      <c r="BP692" s="263"/>
      <c r="BQ692" s="263"/>
      <c r="BR692" s="263"/>
      <c r="BS692" s="263"/>
      <c r="BT692" s="263"/>
      <c r="BU692" s="263"/>
      <c r="BV692" s="263"/>
      <c r="BW692" s="263"/>
      <c r="BX692" s="263"/>
      <c r="BY692" s="263"/>
      <c r="BZ692" s="263"/>
      <c r="CA692" s="263"/>
      <c r="CB692" s="263"/>
      <c r="CC692" s="263"/>
      <c r="CD692" s="263"/>
      <c r="CE692" s="263"/>
      <c r="CF692" s="263"/>
      <c r="CG692" s="263"/>
      <c r="CH692" s="263"/>
      <c r="CI692" s="263"/>
      <c r="CJ692" s="263"/>
      <c r="CK692" s="263"/>
      <c r="CL692" s="263"/>
      <c r="CM692" s="263"/>
      <c r="CN692" s="263"/>
      <c r="CO692" s="263"/>
      <c r="CP692" s="263"/>
      <c r="CQ692" s="263"/>
      <c r="CR692" s="263"/>
      <c r="CS692" s="263"/>
      <c r="CT692" s="263"/>
      <c r="CU692" s="263"/>
      <c r="CV692" s="263"/>
      <c r="CW692" s="263"/>
      <c r="CX692" s="263"/>
      <c r="CY692" s="263"/>
      <c r="CZ692" s="263"/>
      <c r="DA692" s="263"/>
      <c r="DB692" s="263"/>
      <c r="DC692" s="263"/>
      <c r="DD692" s="263"/>
      <c r="DE692" s="263"/>
      <c r="DF692" s="263"/>
      <c r="DG692" s="263"/>
      <c r="DH692" s="263"/>
      <c r="DI692" s="263"/>
      <c r="DJ692" s="263"/>
      <c r="DK692" s="263"/>
      <c r="DL692" s="263"/>
      <c r="DM692" s="263"/>
      <c r="DN692" s="263"/>
      <c r="DO692" s="263"/>
      <c r="DP692" s="263"/>
      <c r="DQ692" s="263"/>
      <c r="DR692" s="263"/>
      <c r="DS692" s="263"/>
      <c r="DT692" s="263"/>
      <c r="DU692" s="263"/>
      <c r="DV692" s="263"/>
      <c r="DW692" s="263"/>
      <c r="DX692" s="263"/>
      <c r="DY692" s="263"/>
      <c r="DZ692" s="263"/>
      <c r="EA692" s="263"/>
      <c r="EB692" s="263"/>
      <c r="EC692" s="263"/>
      <c r="ED692" s="263"/>
      <c r="EE692" s="263"/>
      <c r="EF692" s="263"/>
      <c r="EG692" s="263"/>
      <c r="EH692" s="263"/>
      <c r="EI692" s="263"/>
      <c r="EJ692" s="263"/>
      <c r="EK692" s="263"/>
      <c r="EL692" s="263"/>
      <c r="EM692" s="263"/>
      <c r="EN692" s="263"/>
      <c r="EO692" s="263"/>
      <c r="EP692" s="263"/>
      <c r="EQ692" s="263"/>
      <c r="ER692" s="263"/>
      <c r="ES692" s="263"/>
      <c r="ET692" s="263"/>
      <c r="EU692" s="263"/>
      <c r="EV692" s="263"/>
      <c r="EW692" s="263"/>
      <c r="EX692" s="263"/>
      <c r="EY692" s="263"/>
      <c r="EZ692" s="263"/>
      <c r="FA692" s="263"/>
      <c r="FB692" s="263"/>
      <c r="FC692" s="263"/>
      <c r="FD692" s="263"/>
      <c r="FE692" s="263"/>
      <c r="FF692" s="263"/>
      <c r="FG692" s="263"/>
      <c r="FH692" s="263"/>
      <c r="FI692" s="263"/>
      <c r="FJ692" s="263"/>
      <c r="FK692" s="263"/>
      <c r="FL692" s="263"/>
      <c r="FM692" s="263"/>
      <c r="FN692" s="263"/>
      <c r="FO692" s="263"/>
      <c r="FP692" s="263"/>
      <c r="FQ692" s="263"/>
      <c r="FR692" s="263"/>
      <c r="FS692" s="263"/>
      <c r="FT692" s="263"/>
      <c r="FU692" s="263"/>
      <c r="FV692" s="263"/>
      <c r="FW692" s="263"/>
      <c r="FX692" s="263"/>
      <c r="FY692" s="263"/>
      <c r="FZ692" s="263"/>
      <c r="GA692" s="263"/>
      <c r="GB692" s="263"/>
      <c r="GC692" s="263"/>
      <c r="GD692" s="263"/>
      <c r="GE692" s="263"/>
      <c r="GF692" s="263"/>
      <c r="GG692" s="263"/>
      <c r="GH692" s="263"/>
      <c r="GI692" s="263"/>
      <c r="GJ692" s="263"/>
      <c r="GK692" s="263"/>
      <c r="GL692" s="263"/>
      <c r="GM692" s="263"/>
      <c r="GN692" s="263"/>
      <c r="GO692" s="263"/>
      <c r="GP692" s="263"/>
      <c r="GQ692" s="263"/>
      <c r="GR692" s="263"/>
      <c r="GS692" s="263"/>
      <c r="GT692" s="263"/>
      <c r="GU692" s="263"/>
      <c r="GV692" s="263"/>
      <c r="GW692" s="263"/>
      <c r="GX692" s="263"/>
      <c r="GY692" s="263"/>
      <c r="GZ692" s="263"/>
      <c r="HA692" s="263"/>
      <c r="HB692" s="263"/>
      <c r="HC692" s="263"/>
      <c r="HD692" s="263"/>
      <c r="HE692" s="263"/>
      <c r="HF692" s="263"/>
      <c r="HG692" s="263"/>
      <c r="HH692" s="263"/>
      <c r="HI692" s="263"/>
      <c r="HJ692" s="263"/>
      <c r="HK692" s="263"/>
      <c r="HL692" s="263"/>
      <c r="HM692" s="263"/>
      <c r="HN692" s="263"/>
      <c r="HO692" s="263"/>
      <c r="HP692" s="263"/>
      <c r="HQ692" s="263"/>
      <c r="HR692" s="263"/>
      <c r="HS692" s="263"/>
      <c r="HT692" s="263"/>
      <c r="HU692" s="263"/>
      <c r="HV692" s="263"/>
      <c r="HW692" s="263"/>
      <c r="HX692" s="263"/>
      <c r="HY692" s="263"/>
      <c r="HZ692" s="263"/>
      <c r="IA692" s="263"/>
      <c r="IB692" s="263"/>
      <c r="IC692" s="263"/>
      <c r="ID692" s="263"/>
      <c r="IE692" s="263"/>
      <c r="IF692" s="263"/>
      <c r="IG692" s="263"/>
      <c r="IH692" s="263"/>
      <c r="II692" s="263"/>
      <c r="IJ692" s="263"/>
      <c r="IK692" s="263"/>
      <c r="IL692" s="263"/>
      <c r="IM692" s="263"/>
      <c r="IN692" s="263"/>
      <c r="IO692" s="263"/>
      <c r="IP692" s="263"/>
      <c r="IQ692" s="263"/>
      <c r="IR692" s="263"/>
      <c r="IS692" s="263"/>
      <c r="IT692" s="263"/>
      <c r="IU692" s="263"/>
      <c r="IV692" s="263"/>
      <c r="IW692" s="263"/>
      <c r="IX692" s="263"/>
      <c r="IY692" s="263"/>
      <c r="IZ692" s="263"/>
      <c r="JA692" s="263"/>
      <c r="JB692" s="263"/>
      <c r="JC692" s="263"/>
      <c r="JD692" s="263"/>
      <c r="JE692" s="263"/>
      <c r="JF692" s="263"/>
      <c r="JG692" s="263"/>
      <c r="JH692" s="263"/>
      <c r="JI692" s="263"/>
      <c r="JJ692" s="263"/>
      <c r="JK692" s="263"/>
      <c r="JL692" s="263"/>
      <c r="JM692" s="263"/>
      <c r="JN692" s="263"/>
      <c r="JO692" s="263"/>
      <c r="JP692" s="263"/>
      <c r="JQ692" s="263"/>
      <c r="JR692" s="263"/>
      <c r="JS692" s="263"/>
      <c r="JT692" s="263"/>
      <c r="JU692" s="263"/>
      <c r="JV692" s="263"/>
      <c r="JW692" s="263"/>
      <c r="JX692" s="263"/>
      <c r="JY692" s="263"/>
      <c r="JZ692" s="263"/>
      <c r="KA692" s="263"/>
      <c r="KB692" s="263"/>
      <c r="KC692" s="263"/>
      <c r="KD692" s="263"/>
      <c r="KE692" s="263"/>
      <c r="KF692" s="263"/>
      <c r="KG692" s="263"/>
      <c r="KH692" s="263"/>
      <c r="KI692" s="263"/>
      <c r="KJ692" s="263"/>
      <c r="KK692" s="263"/>
      <c r="KL692" s="263"/>
      <c r="KM692" s="263"/>
      <c r="KN692" s="263"/>
      <c r="KO692" s="263"/>
      <c r="KP692" s="263"/>
      <c r="KQ692" s="263"/>
      <c r="KR692" s="263"/>
      <c r="KS692" s="263"/>
      <c r="KT692" s="263"/>
      <c r="KU692" s="263"/>
      <c r="KV692" s="263"/>
      <c r="KW692" s="263"/>
      <c r="KX692" s="263"/>
      <c r="KY692" s="263"/>
      <c r="KZ692" s="263"/>
      <c r="LA692" s="263"/>
      <c r="LB692" s="263"/>
      <c r="LC692" s="263"/>
      <c r="LD692" s="263"/>
      <c r="LE692" s="263"/>
      <c r="LF692" s="263"/>
      <c r="LG692" s="263"/>
      <c r="LH692" s="263"/>
      <c r="LI692" s="263"/>
      <c r="LJ692" s="263"/>
      <c r="LK692" s="263"/>
      <c r="LL692" s="263"/>
      <c r="LM692" s="263"/>
      <c r="LN692" s="263"/>
      <c r="LO692" s="263"/>
      <c r="LP692" s="263"/>
      <c r="LQ692" s="263"/>
      <c r="LR692" s="263"/>
      <c r="LS692" s="263"/>
      <c r="LT692" s="263"/>
      <c r="LU692" s="263"/>
      <c r="LV692" s="263"/>
      <c r="LW692" s="263"/>
      <c r="LX692" s="263"/>
      <c r="LY692" s="263"/>
      <c r="LZ692" s="263"/>
      <c r="MA692" s="263"/>
      <c r="MB692" s="263"/>
      <c r="MC692" s="263"/>
      <c r="MD692" s="263"/>
      <c r="ME692" s="263"/>
      <c r="MF692" s="263"/>
      <c r="MG692" s="263"/>
      <c r="MH692" s="263"/>
      <c r="MI692" s="263"/>
      <c r="MJ692" s="263"/>
      <c r="MK692" s="263"/>
      <c r="ML692" s="263"/>
      <c r="MM692" s="263"/>
      <c r="MN692" s="263"/>
      <c r="MO692" s="263"/>
      <c r="MP692" s="263"/>
      <c r="MQ692" s="263"/>
      <c r="MR692" s="263"/>
      <c r="MS692" s="263"/>
      <c r="MT692" s="263"/>
      <c r="MU692" s="263"/>
      <c r="MV692" s="263"/>
      <c r="MW692" s="263"/>
      <c r="MX692" s="263"/>
      <c r="MY692" s="263"/>
      <c r="MZ692" s="263"/>
      <c r="NA692" s="263"/>
      <c r="NB692" s="263"/>
      <c r="NC692" s="263"/>
      <c r="ND692" s="263"/>
      <c r="NE692" s="263"/>
      <c r="NF692" s="263"/>
      <c r="NG692" s="263"/>
      <c r="NH692" s="263"/>
      <c r="NI692" s="263"/>
      <c r="NJ692" s="263"/>
      <c r="NK692" s="263"/>
      <c r="NL692" s="263"/>
      <c r="NM692" s="263"/>
      <c r="NN692" s="263"/>
      <c r="NO692" s="263"/>
      <c r="NP692" s="263"/>
      <c r="NQ692" s="263"/>
      <c r="NR692" s="263"/>
      <c r="NS692" s="263"/>
      <c r="NT692" s="263"/>
      <c r="NU692" s="263"/>
      <c r="NV692" s="263"/>
      <c r="NW692" s="263"/>
      <c r="NX692" s="263"/>
      <c r="NY692" s="263"/>
      <c r="NZ692" s="263"/>
      <c r="OA692" s="263"/>
      <c r="OB692" s="263"/>
      <c r="OC692" s="263"/>
      <c r="OD692" s="263"/>
      <c r="OE692" s="263"/>
      <c r="OF692" s="263"/>
      <c r="OG692" s="263"/>
      <c r="OH692" s="263"/>
      <c r="OI692" s="263"/>
      <c r="OJ692" s="263"/>
      <c r="OK692" s="263"/>
      <c r="OL692" s="263"/>
      <c r="OM692" s="263"/>
      <c r="ON692" s="263"/>
      <c r="OO692" s="263"/>
      <c r="OP692" s="263"/>
      <c r="OQ692" s="263"/>
      <c r="OR692" s="263"/>
      <c r="OS692" s="263"/>
      <c r="OT692" s="263"/>
      <c r="OU692" s="263"/>
      <c r="OV692" s="263"/>
      <c r="OW692" s="263"/>
      <c r="OX692" s="263"/>
      <c r="OY692" s="263"/>
      <c r="OZ692" s="263"/>
      <c r="PA692" s="263"/>
      <c r="PB692" s="263"/>
      <c r="PC692" s="263"/>
      <c r="PD692" s="263"/>
      <c r="PE692" s="263"/>
      <c r="PF692" s="263"/>
      <c r="PG692" s="263"/>
      <c r="PH692" s="263"/>
      <c r="PI692" s="263"/>
      <c r="PJ692" s="263"/>
      <c r="PK692" s="263"/>
      <c r="PL692" s="263"/>
      <c r="PM692" s="263"/>
      <c r="PN692" s="263"/>
      <c r="PO692" s="263"/>
      <c r="PP692" s="263"/>
      <c r="PQ692" s="263"/>
      <c r="PR692" s="263"/>
      <c r="PS692" s="263"/>
      <c r="PT692" s="263"/>
      <c r="PU692" s="263"/>
      <c r="PV692" s="263"/>
      <c r="PW692" s="263"/>
      <c r="PX692" s="263"/>
      <c r="PY692" s="263"/>
      <c r="PZ692" s="263"/>
      <c r="QA692" s="263"/>
      <c r="QB692" s="263"/>
      <c r="QC692" s="263"/>
      <c r="QD692" s="263"/>
      <c r="QE692" s="263"/>
      <c r="QF692" s="263"/>
      <c r="QG692" s="263"/>
      <c r="QH692" s="263"/>
      <c r="QI692" s="263"/>
      <c r="QJ692" s="263"/>
      <c r="QK692" s="263"/>
      <c r="QL692" s="263"/>
      <c r="QM692" s="263"/>
      <c r="QN692" s="263"/>
      <c r="QO692" s="263"/>
      <c r="QP692" s="263"/>
      <c r="QQ692" s="263"/>
      <c r="QR692" s="263"/>
      <c r="QS692" s="263"/>
      <c r="QT692" s="263"/>
      <c r="QU692" s="263"/>
      <c r="QV692" s="263"/>
      <c r="QW692" s="263"/>
      <c r="QX692" s="263"/>
      <c r="QY692" s="263"/>
      <c r="QZ692" s="263"/>
      <c r="RA692" s="263"/>
      <c r="RB692" s="263"/>
      <c r="RC692" s="263"/>
      <c r="RD692" s="263"/>
      <c r="RE692" s="263"/>
      <c r="RF692" s="263"/>
      <c r="RG692" s="263"/>
      <c r="RH692" s="263"/>
      <c r="RI692" s="263"/>
      <c r="RJ692" s="263"/>
      <c r="RK692" s="263"/>
      <c r="RL692" s="263"/>
      <c r="RM692" s="263"/>
      <c r="RN692" s="263"/>
      <c r="RO692" s="263"/>
      <c r="RP692" s="263"/>
      <c r="RQ692" s="263"/>
      <c r="RR692" s="263"/>
      <c r="RS692" s="263"/>
      <c r="RT692" s="263"/>
      <c r="RU692" s="263"/>
      <c r="RV692" s="263"/>
      <c r="RW692" s="263"/>
      <c r="RX692" s="263"/>
      <c r="RY692" s="263"/>
      <c r="RZ692" s="263"/>
      <c r="SA692" s="263"/>
      <c r="SB692" s="263"/>
      <c r="SC692" s="263"/>
      <c r="SD692" s="263"/>
      <c r="SE692" s="263"/>
      <c r="SF692" s="263"/>
      <c r="SG692" s="263"/>
      <c r="SH692" s="263"/>
      <c r="SI692" s="263"/>
      <c r="SJ692" s="263"/>
      <c r="SK692" s="263"/>
      <c r="SL692" s="263"/>
      <c r="SM692" s="263"/>
      <c r="SN692" s="263"/>
      <c r="SO692" s="263"/>
      <c r="SP692" s="263"/>
      <c r="SQ692" s="263"/>
      <c r="SR692" s="263"/>
      <c r="SS692" s="263"/>
      <c r="ST692" s="263"/>
      <c r="SU692" s="263"/>
      <c r="SV692" s="263"/>
      <c r="SW692" s="263"/>
      <c r="SX692" s="263"/>
      <c r="SY692" s="263"/>
      <c r="SZ692" s="263"/>
      <c r="TA692" s="263"/>
      <c r="TB692" s="263"/>
      <c r="TC692" s="263"/>
      <c r="TD692" s="263"/>
      <c r="TE692" s="263"/>
      <c r="TF692" s="263"/>
      <c r="TG692" s="263"/>
      <c r="TH692" s="263"/>
      <c r="TI692" s="263"/>
      <c r="TJ692" s="263"/>
      <c r="TK692" s="263"/>
      <c r="TL692" s="263"/>
      <c r="TM692" s="263"/>
      <c r="TN692" s="263"/>
      <c r="TO692" s="263"/>
      <c r="TP692" s="263"/>
      <c r="TQ692" s="263"/>
      <c r="TR692" s="263"/>
      <c r="TS692" s="263"/>
      <c r="TT692" s="263"/>
      <c r="TU692" s="263"/>
      <c r="TV692" s="263"/>
      <c r="TW692" s="263"/>
      <c r="TX692" s="263"/>
      <c r="TY692" s="263"/>
      <c r="TZ692" s="263"/>
      <c r="UA692" s="263"/>
      <c r="UB692" s="263"/>
      <c r="UC692" s="263"/>
      <c r="UD692" s="263"/>
      <c r="UE692" s="263"/>
      <c r="UF692" s="263"/>
      <c r="UG692" s="263"/>
      <c r="UH692" s="263"/>
      <c r="UI692" s="263"/>
      <c r="UJ692" s="263"/>
      <c r="UK692" s="263"/>
      <c r="UL692" s="263"/>
      <c r="UM692" s="263"/>
      <c r="UN692" s="263"/>
      <c r="UO692" s="263"/>
      <c r="UP692" s="263"/>
      <c r="UQ692" s="263"/>
      <c r="UR692" s="263"/>
      <c r="US692" s="263"/>
      <c r="UT692" s="263"/>
      <c r="UU692" s="263"/>
      <c r="UV692" s="263"/>
      <c r="UW692" s="263"/>
      <c r="UX692" s="263"/>
      <c r="UY692" s="263"/>
      <c r="UZ692" s="263"/>
      <c r="VA692" s="263"/>
      <c r="VB692" s="263"/>
      <c r="VC692" s="263"/>
      <c r="VD692" s="263"/>
      <c r="VE692" s="263"/>
      <c r="VF692" s="263"/>
      <c r="VG692" s="263"/>
      <c r="VH692" s="263"/>
      <c r="VI692" s="263"/>
      <c r="VJ692" s="263"/>
      <c r="VK692" s="263"/>
      <c r="VL692" s="263"/>
      <c r="VM692" s="263"/>
      <c r="VN692" s="263"/>
      <c r="VO692" s="263"/>
      <c r="VP692" s="263"/>
      <c r="VQ692" s="263"/>
      <c r="VR692" s="263"/>
      <c r="VS692" s="263"/>
      <c r="VT692" s="263"/>
      <c r="VU692" s="263"/>
      <c r="VV692" s="263"/>
      <c r="VW692" s="263"/>
      <c r="VX692" s="263"/>
      <c r="VY692" s="263"/>
      <c r="VZ692" s="263"/>
      <c r="WA692" s="263"/>
      <c r="WB692" s="263"/>
      <c r="WC692" s="263"/>
      <c r="WD692" s="263"/>
      <c r="WE692" s="263"/>
      <c r="WF692" s="263"/>
      <c r="WG692" s="263"/>
      <c r="WH692" s="263"/>
      <c r="WI692" s="263"/>
      <c r="WJ692" s="263"/>
      <c r="WK692" s="263"/>
      <c r="WL692" s="263"/>
      <c r="WM692" s="263"/>
      <c r="WN692" s="263"/>
      <c r="WO692" s="263"/>
      <c r="WP692" s="263"/>
      <c r="WQ692" s="263"/>
      <c r="WR692" s="263"/>
      <c r="WS692" s="263"/>
      <c r="WT692" s="263"/>
      <c r="WU692" s="263"/>
      <c r="WV692" s="263"/>
      <c r="WW692" s="263"/>
      <c r="WX692" s="263"/>
      <c r="WY692" s="263"/>
      <c r="WZ692" s="263"/>
      <c r="XA692" s="263"/>
      <c r="XB692" s="263"/>
      <c r="XC692" s="263"/>
      <c r="XD692" s="263"/>
      <c r="XE692" s="263"/>
      <c r="XF692" s="263"/>
      <c r="XG692" s="263"/>
      <c r="XH692" s="263"/>
      <c r="XI692" s="263"/>
      <c r="XJ692" s="263"/>
      <c r="XK692" s="263"/>
      <c r="XL692" s="263"/>
      <c r="XM692" s="263"/>
      <c r="XN692" s="263"/>
      <c r="XO692" s="263"/>
      <c r="XP692" s="263"/>
      <c r="XQ692" s="263"/>
      <c r="XR692" s="263"/>
      <c r="XS692" s="263"/>
      <c r="XT692" s="263"/>
      <c r="XU692" s="263"/>
      <c r="XV692" s="263"/>
      <c r="XW692" s="263"/>
      <c r="XX692" s="263"/>
      <c r="XY692" s="263"/>
      <c r="XZ692" s="263"/>
      <c r="YA692" s="263"/>
      <c r="YB692" s="263"/>
      <c r="YC692" s="263"/>
      <c r="YD692" s="263"/>
      <c r="YE692" s="263"/>
      <c r="YF692" s="263"/>
      <c r="YG692" s="263"/>
      <c r="YH692" s="263"/>
      <c r="YI692" s="263"/>
      <c r="YJ692" s="263"/>
      <c r="YK692" s="263"/>
      <c r="YL692" s="263"/>
      <c r="YM692" s="263"/>
      <c r="YN692" s="263"/>
      <c r="YO692" s="263"/>
      <c r="YP692" s="263"/>
      <c r="YQ692" s="263"/>
      <c r="YR692" s="263"/>
      <c r="YS692" s="263"/>
      <c r="YT692" s="263"/>
      <c r="YU692" s="263"/>
      <c r="YV692" s="263"/>
      <c r="YW692" s="263"/>
      <c r="YX692" s="263"/>
      <c r="YY692" s="263"/>
      <c r="YZ692" s="263"/>
      <c r="ZA692" s="263"/>
      <c r="ZB692" s="263"/>
      <c r="ZC692" s="263"/>
      <c r="ZD692" s="263"/>
      <c r="ZE692" s="263"/>
      <c r="ZF692" s="263"/>
      <c r="ZG692" s="263"/>
      <c r="ZH692" s="263"/>
      <c r="ZI692" s="263"/>
      <c r="ZJ692" s="263"/>
      <c r="ZK692" s="263"/>
      <c r="ZL692" s="263"/>
      <c r="ZM692" s="263"/>
      <c r="ZN692" s="263"/>
      <c r="ZO692" s="263"/>
      <c r="ZP692" s="263"/>
      <c r="ZQ692" s="263"/>
      <c r="ZR692" s="263"/>
      <c r="ZS692" s="263"/>
      <c r="ZT692" s="263"/>
      <c r="ZU692" s="263"/>
      <c r="ZV692" s="263"/>
      <c r="ZW692" s="263"/>
      <c r="ZX692" s="263"/>
      <c r="ZY692" s="263"/>
      <c r="ZZ692" s="263"/>
      <c r="AAA692" s="263"/>
      <c r="AAB692" s="263"/>
      <c r="AAC692" s="263"/>
      <c r="AAD692" s="263"/>
      <c r="AAE692" s="263"/>
      <c r="AAF692" s="263"/>
      <c r="AAG692" s="263"/>
      <c r="AAH692" s="263"/>
      <c r="AAI692" s="263"/>
      <c r="AAJ692" s="263"/>
      <c r="AAK692" s="263"/>
      <c r="AAL692" s="263"/>
      <c r="AAM692" s="263"/>
      <c r="AAN692" s="263"/>
      <c r="AAO692" s="263"/>
      <c r="AAP692" s="263"/>
      <c r="AAQ692" s="263"/>
      <c r="AAR692" s="263"/>
      <c r="AAS692" s="263"/>
      <c r="AAT692" s="263"/>
      <c r="AAU692" s="263"/>
      <c r="AAV692" s="263"/>
      <c r="AAW692" s="263"/>
      <c r="AAX692" s="263"/>
      <c r="AAY692" s="263"/>
      <c r="AAZ692" s="263"/>
      <c r="ABA692" s="263"/>
      <c r="ABB692" s="263"/>
      <c r="ABC692" s="263"/>
      <c r="ABD692" s="263"/>
      <c r="ABE692" s="263"/>
      <c r="ABF692" s="263"/>
      <c r="ABG692" s="263"/>
      <c r="ABH692" s="263"/>
      <c r="ABI692" s="263"/>
      <c r="ABJ692" s="263"/>
      <c r="ABK692" s="263"/>
      <c r="ABL692" s="263"/>
      <c r="ABM692" s="263"/>
      <c r="ABN692" s="263"/>
      <c r="ABO692" s="263"/>
      <c r="ABP692" s="263"/>
      <c r="ABQ692" s="263"/>
      <c r="ABR692" s="263"/>
      <c r="ABS692" s="263"/>
      <c r="ABT692" s="263"/>
      <c r="ABU692" s="263"/>
      <c r="ABV692" s="263"/>
      <c r="ABW692" s="263"/>
      <c r="ABX692" s="263"/>
      <c r="ABY692" s="263"/>
      <c r="ABZ692" s="263"/>
      <c r="ACA692" s="263"/>
      <c r="ACB692" s="263"/>
      <c r="ACC692" s="263"/>
      <c r="ACD692" s="263"/>
      <c r="ACE692" s="263"/>
      <c r="ACF692" s="263"/>
      <c r="ACG692" s="263"/>
      <c r="ACH692" s="263"/>
      <c r="ACI692" s="263"/>
      <c r="ACJ692" s="263"/>
      <c r="ACK692" s="263"/>
      <c r="ACL692" s="263"/>
      <c r="ACM692" s="263"/>
      <c r="ACN692" s="263"/>
      <c r="ACO692" s="263"/>
      <c r="ACP692" s="263"/>
      <c r="ACQ692" s="263"/>
      <c r="ACR692" s="263"/>
      <c r="ACS692" s="263"/>
      <c r="ACT692" s="263"/>
      <c r="ACU692" s="263"/>
      <c r="ACV692" s="263"/>
      <c r="ACW692" s="263"/>
      <c r="ACX692" s="263"/>
      <c r="ACY692" s="263"/>
      <c r="ACZ692" s="263"/>
      <c r="ADA692" s="263"/>
      <c r="ADB692" s="263"/>
      <c r="ADC692" s="263"/>
      <c r="ADD692" s="263"/>
      <c r="ADE692" s="263"/>
      <c r="ADF692" s="263"/>
      <c r="ADG692" s="263"/>
      <c r="ADH692" s="263"/>
      <c r="ADI692" s="263"/>
      <c r="ADJ692" s="263"/>
      <c r="ADK692" s="263"/>
      <c r="ADL692" s="263"/>
      <c r="ADM692" s="263"/>
      <c r="ADN692" s="263"/>
      <c r="ADO692" s="263"/>
      <c r="ADP692" s="263"/>
      <c r="ADQ692" s="263"/>
      <c r="ADR692" s="263"/>
      <c r="ADS692" s="263"/>
      <c r="ADT692" s="263"/>
      <c r="ADU692" s="263"/>
      <c r="ADV692" s="263"/>
      <c r="ADW692" s="263"/>
      <c r="ADX692" s="263"/>
      <c r="ADY692" s="263"/>
      <c r="ADZ692" s="263"/>
      <c r="AEA692" s="263"/>
      <c r="AEB692" s="263"/>
      <c r="AEC692" s="263"/>
      <c r="AED692" s="263"/>
      <c r="AEE692" s="263"/>
      <c r="AEF692" s="263"/>
      <c r="AEG692" s="263"/>
      <c r="AEH692" s="263"/>
      <c r="AEI692" s="263"/>
      <c r="AEJ692" s="263"/>
      <c r="AEK692" s="263"/>
      <c r="AEL692" s="263"/>
      <c r="AEM692" s="263"/>
      <c r="AEN692" s="263"/>
      <c r="AEO692" s="263"/>
      <c r="AEP692" s="263"/>
      <c r="AEQ692" s="263"/>
      <c r="AER692" s="263"/>
      <c r="AES692" s="263"/>
      <c r="AET692" s="263"/>
      <c r="AEU692" s="263"/>
      <c r="AEV692" s="263"/>
      <c r="AEW692" s="263"/>
      <c r="AEX692" s="263"/>
      <c r="AEY692" s="263"/>
      <c r="AEZ692" s="263"/>
      <c r="AFA692" s="263"/>
      <c r="AFB692" s="263"/>
      <c r="AFC692" s="263"/>
      <c r="AFD692" s="263"/>
      <c r="AFE692" s="263"/>
      <c r="AFF692" s="263"/>
      <c r="AFG692" s="263"/>
      <c r="AFH692" s="263"/>
      <c r="AFI692" s="263"/>
      <c r="AFJ692" s="263"/>
      <c r="AFK692" s="263"/>
      <c r="AFL692" s="263"/>
      <c r="AFM692" s="263"/>
      <c r="AFN692" s="263"/>
      <c r="AFO692" s="263"/>
      <c r="AFP692" s="263"/>
      <c r="AFQ692" s="263"/>
      <c r="AFR692" s="263"/>
      <c r="AFS692" s="263"/>
      <c r="AFT692" s="263"/>
      <c r="AFU692" s="263"/>
      <c r="AFV692" s="263"/>
      <c r="AFW692" s="263"/>
      <c r="AFX692" s="263"/>
      <c r="AFY692" s="263"/>
      <c r="AFZ692" s="263"/>
      <c r="AGA692" s="263"/>
      <c r="AGB692" s="263"/>
      <c r="AGC692" s="263"/>
      <c r="AGD692" s="263"/>
      <c r="AGE692" s="263"/>
      <c r="AGF692" s="263"/>
      <c r="AGG692" s="263"/>
      <c r="AGH692" s="263"/>
      <c r="AGI692" s="263"/>
      <c r="AGJ692" s="263"/>
      <c r="AGK692" s="263"/>
      <c r="AGL692" s="263"/>
      <c r="AGM692" s="263"/>
      <c r="AGN692" s="263"/>
      <c r="AGO692" s="263"/>
      <c r="AGP692" s="263"/>
      <c r="AGQ692" s="263"/>
      <c r="AGR692" s="263"/>
      <c r="AGS692" s="263"/>
      <c r="AGT692" s="263"/>
      <c r="AGU692" s="263"/>
      <c r="AGV692" s="263"/>
      <c r="AGW692" s="263"/>
      <c r="AGX692" s="263"/>
      <c r="AGY692" s="263"/>
      <c r="AGZ692" s="263"/>
      <c r="AHA692" s="263"/>
      <c r="AHB692" s="263"/>
      <c r="AHC692" s="263"/>
      <c r="AHD692" s="263"/>
      <c r="AHE692" s="263"/>
      <c r="AHF692" s="263"/>
      <c r="AHG692" s="263"/>
      <c r="AHH692" s="263"/>
      <c r="AHI692" s="263"/>
      <c r="AHJ692" s="263"/>
      <c r="AHK692" s="263"/>
      <c r="AHL692" s="263"/>
      <c r="AHM692" s="263"/>
      <c r="AHN692" s="263"/>
      <c r="AHO692" s="263"/>
      <c r="AHP692" s="263"/>
      <c r="AHQ692" s="263"/>
      <c r="AHR692" s="263"/>
      <c r="AHS692" s="263"/>
      <c r="AHT692" s="263"/>
      <c r="AHU692" s="263"/>
      <c r="AHV692" s="263"/>
      <c r="AHW692" s="263"/>
      <c r="AHX692" s="263"/>
      <c r="AHY692" s="263"/>
      <c r="AHZ692" s="263"/>
      <c r="AIA692" s="263"/>
      <c r="AIB692" s="263"/>
      <c r="AIC692" s="263"/>
      <c r="AID692" s="263"/>
      <c r="AIE692" s="263"/>
      <c r="AIF692" s="263"/>
      <c r="AIG692" s="263"/>
      <c r="AIH692" s="263"/>
      <c r="AII692" s="263"/>
      <c r="AIJ692" s="263"/>
      <c r="AIK692" s="263"/>
      <c r="AIL692" s="263"/>
      <c r="AIM692" s="263"/>
      <c r="AIN692" s="263"/>
      <c r="AIO692" s="263"/>
      <c r="AIP692" s="263"/>
      <c r="AIQ692" s="263"/>
      <c r="AIR692" s="263"/>
      <c r="AIS692" s="263"/>
      <c r="AIT692" s="263"/>
      <c r="AIU692" s="263"/>
      <c r="AIV692" s="263"/>
      <c r="AIW692" s="263"/>
      <c r="AIX692" s="263"/>
      <c r="AIY692" s="263"/>
      <c r="AIZ692" s="263"/>
      <c r="AJA692" s="263"/>
      <c r="AJB692" s="263"/>
      <c r="AJC692" s="263"/>
      <c r="AJD692" s="263"/>
      <c r="AJE692" s="263"/>
      <c r="AJF692" s="263"/>
      <c r="AJG692" s="263"/>
      <c r="AJH692" s="263"/>
      <c r="AJI692" s="263"/>
      <c r="AJJ692" s="263"/>
      <c r="AJK692" s="263"/>
      <c r="AJL692" s="263"/>
      <c r="AJM692" s="263"/>
      <c r="AJN692" s="263"/>
      <c r="AJO692" s="263"/>
      <c r="AJP692" s="263"/>
      <c r="AJQ692" s="263"/>
      <c r="AJR692" s="263"/>
      <c r="AJS692" s="263"/>
      <c r="AJT692" s="263"/>
      <c r="AJU692" s="263"/>
      <c r="AJV692" s="263"/>
      <c r="AJW692" s="263"/>
      <c r="AJX692" s="263"/>
      <c r="AJY692" s="263"/>
      <c r="AJZ692" s="263"/>
      <c r="AKA692" s="263"/>
      <c r="AKB692" s="263"/>
      <c r="AKC692" s="263"/>
      <c r="AKD692" s="263"/>
      <c r="AKE692" s="263"/>
      <c r="AKF692" s="263"/>
      <c r="AKG692" s="263"/>
      <c r="AKH692" s="263"/>
      <c r="AKI692" s="263"/>
      <c r="AKJ692" s="263"/>
      <c r="AKK692" s="263"/>
      <c r="AKL692" s="263"/>
      <c r="AKM692" s="263"/>
      <c r="AKN692" s="263"/>
      <c r="AKO692" s="263"/>
      <c r="AKP692" s="263"/>
      <c r="AKQ692" s="263"/>
      <c r="AKR692" s="263"/>
      <c r="AKS692" s="263"/>
      <c r="AKT692" s="263"/>
      <c r="AKU692" s="263"/>
      <c r="AKV692" s="263"/>
      <c r="AKW692" s="263"/>
      <c r="AKX692" s="263"/>
      <c r="AKY692" s="263"/>
      <c r="AKZ692" s="263"/>
      <c r="ALA692" s="263"/>
      <c r="ALB692" s="263"/>
      <c r="ALC692" s="263"/>
      <c r="ALD692" s="263"/>
      <c r="ALE692" s="263"/>
      <c r="ALF692" s="263"/>
      <c r="ALG692" s="263"/>
      <c r="ALH692" s="263"/>
      <c r="ALI692" s="263"/>
      <c r="ALJ692" s="263"/>
      <c r="ALK692" s="263"/>
      <c r="ALL692" s="263"/>
      <c r="ALM692" s="263"/>
      <c r="ALN692" s="263"/>
      <c r="ALO692" s="263"/>
      <c r="ALP692" s="263"/>
      <c r="ALQ692" s="263"/>
      <c r="ALR692" s="263"/>
      <c r="ALS692" s="263"/>
      <c r="ALT692" s="263"/>
      <c r="ALU692" s="263"/>
      <c r="ALV692" s="263"/>
      <c r="ALW692" s="263"/>
      <c r="ALX692" s="263"/>
      <c r="ALY692" s="263"/>
      <c r="ALZ692" s="263"/>
      <c r="AMA692" s="263"/>
      <c r="AMB692" s="263"/>
      <c r="AMC692" s="263"/>
      <c r="AMD692" s="263"/>
      <c r="AME692" s="263"/>
      <c r="AMF692" s="263"/>
      <c r="AMG692" s="263"/>
      <c r="AMH692" s="263"/>
      <c r="AMI692" s="263"/>
      <c r="AMJ692" s="263"/>
      <c r="AMK692" s="263"/>
      <c r="AML692" s="263"/>
      <c r="AMM692" s="263"/>
      <c r="AMN692" s="263"/>
      <c r="AMO692" s="263"/>
      <c r="AMP692" s="263"/>
      <c r="AMQ692" s="263"/>
      <c r="AMR692" s="263"/>
      <c r="AMS692" s="263"/>
      <c r="AMT692" s="263"/>
      <c r="AMU692" s="263"/>
      <c r="AMV692" s="263"/>
      <c r="AMW692" s="263"/>
      <c r="AMX692" s="263"/>
      <c r="AMY692" s="263"/>
      <c r="AMZ692" s="263"/>
      <c r="ANA692" s="263"/>
      <c r="ANB692" s="263"/>
      <c r="ANC692" s="263"/>
      <c r="AND692" s="263"/>
      <c r="ANE692" s="263"/>
      <c r="ANF692" s="263"/>
      <c r="ANG692" s="263"/>
      <c r="ANH692" s="263"/>
      <c r="ANI692" s="263"/>
      <c r="ANJ692" s="263"/>
      <c r="ANK692" s="263"/>
      <c r="ANL692" s="263"/>
      <c r="ANM692" s="263"/>
      <c r="ANN692" s="263"/>
      <c r="ANO692" s="263"/>
      <c r="ANP692" s="263"/>
      <c r="ANQ692" s="263"/>
      <c r="ANR692" s="263"/>
      <c r="ANS692" s="263"/>
      <c r="ANT692" s="263"/>
      <c r="ANU692" s="263"/>
      <c r="ANV692" s="263"/>
      <c r="ANW692" s="263"/>
      <c r="ANX692" s="263"/>
      <c r="ANY692" s="263"/>
      <c r="ANZ692" s="263"/>
      <c r="AOA692" s="263"/>
      <c r="AOB692" s="263"/>
      <c r="AOC692" s="263"/>
      <c r="AOD692" s="263"/>
      <c r="AOE692" s="263"/>
      <c r="AOF692" s="263"/>
      <c r="AOG692" s="263"/>
      <c r="AOH692" s="263"/>
      <c r="AOI692" s="263"/>
      <c r="AOJ692" s="263"/>
      <c r="AOK692" s="263"/>
      <c r="AOL692" s="263"/>
      <c r="AOM692" s="263"/>
      <c r="AON692" s="263"/>
      <c r="AOO692" s="263"/>
      <c r="AOP692" s="263"/>
      <c r="AOQ692" s="263"/>
      <c r="AOR692" s="263"/>
      <c r="AOS692" s="263"/>
      <c r="AOT692" s="263"/>
      <c r="AOU692" s="263"/>
    </row>
    <row r="693" spans="1:1087" s="264" customFormat="1">
      <c r="A693" s="332"/>
      <c r="B693" s="328"/>
      <c r="C693" s="292"/>
      <c r="D693" s="292"/>
      <c r="E693" s="292"/>
      <c r="F693" s="333"/>
      <c r="G693" s="334"/>
      <c r="H693" s="334"/>
      <c r="I693" s="335"/>
      <c r="J693" s="292"/>
      <c r="K693" s="336"/>
      <c r="L693" s="292"/>
      <c r="N693" s="263"/>
      <c r="O693" s="263"/>
      <c r="P693" s="263"/>
      <c r="Q693" s="263"/>
      <c r="R693" s="263"/>
      <c r="S693" s="263"/>
      <c r="T693" s="263"/>
      <c r="U693" s="263"/>
      <c r="V693" s="263"/>
      <c r="W693" s="263"/>
      <c r="X693" s="263"/>
      <c r="Y693" s="263"/>
      <c r="Z693" s="263"/>
      <c r="AA693" s="263"/>
      <c r="AB693" s="263"/>
      <c r="AC693" s="263"/>
      <c r="AD693" s="263"/>
      <c r="AE693" s="263"/>
      <c r="AF693" s="263"/>
      <c r="AG693" s="263"/>
      <c r="AH693" s="263"/>
      <c r="AI693" s="263"/>
      <c r="AJ693" s="263"/>
      <c r="AK693" s="263"/>
      <c r="AL693" s="263"/>
      <c r="AM693" s="263"/>
      <c r="AN693" s="263"/>
      <c r="AO693" s="263"/>
      <c r="AP693" s="263"/>
      <c r="AQ693" s="263"/>
      <c r="AR693" s="263"/>
      <c r="AS693" s="263"/>
      <c r="AT693" s="263"/>
      <c r="AU693" s="263"/>
      <c r="AV693" s="263"/>
      <c r="AW693" s="263"/>
      <c r="AX693" s="263"/>
      <c r="AY693" s="263"/>
      <c r="AZ693" s="263"/>
      <c r="BA693" s="263"/>
      <c r="BB693" s="263"/>
      <c r="BC693" s="263"/>
      <c r="BD693" s="263"/>
      <c r="BE693" s="263"/>
      <c r="BF693" s="263"/>
      <c r="BG693" s="263"/>
      <c r="BH693" s="263"/>
      <c r="BI693" s="263"/>
      <c r="BJ693" s="263"/>
      <c r="BK693" s="263"/>
      <c r="BL693" s="263"/>
      <c r="BM693" s="263"/>
      <c r="BN693" s="263"/>
      <c r="BO693" s="263"/>
      <c r="BP693" s="263"/>
      <c r="BQ693" s="263"/>
      <c r="BR693" s="263"/>
      <c r="BS693" s="263"/>
      <c r="BT693" s="263"/>
      <c r="BU693" s="263"/>
      <c r="BV693" s="263"/>
      <c r="BW693" s="263"/>
      <c r="BX693" s="263"/>
      <c r="BY693" s="263"/>
      <c r="BZ693" s="263"/>
      <c r="CA693" s="263"/>
      <c r="CB693" s="263"/>
      <c r="CC693" s="263"/>
      <c r="CD693" s="263"/>
      <c r="CE693" s="263"/>
      <c r="CF693" s="263"/>
      <c r="CG693" s="263"/>
      <c r="CH693" s="263"/>
      <c r="CI693" s="263"/>
      <c r="CJ693" s="263"/>
      <c r="CK693" s="263"/>
      <c r="CL693" s="263"/>
      <c r="CM693" s="263"/>
      <c r="CN693" s="263"/>
      <c r="CO693" s="263"/>
      <c r="CP693" s="263"/>
      <c r="CQ693" s="263"/>
      <c r="CR693" s="263"/>
      <c r="CS693" s="263"/>
      <c r="CT693" s="263"/>
      <c r="CU693" s="263"/>
      <c r="CV693" s="263"/>
      <c r="CW693" s="263"/>
      <c r="CX693" s="263"/>
      <c r="CY693" s="263"/>
      <c r="CZ693" s="263"/>
      <c r="DA693" s="263"/>
      <c r="DB693" s="263"/>
      <c r="DC693" s="263"/>
      <c r="DD693" s="263"/>
      <c r="DE693" s="263"/>
      <c r="DF693" s="263"/>
      <c r="DG693" s="263"/>
      <c r="DH693" s="263"/>
      <c r="DI693" s="263"/>
      <c r="DJ693" s="263"/>
      <c r="DK693" s="263"/>
      <c r="DL693" s="263"/>
      <c r="DM693" s="263"/>
      <c r="DN693" s="263"/>
      <c r="DO693" s="263"/>
      <c r="DP693" s="263"/>
      <c r="DQ693" s="263"/>
      <c r="DR693" s="263"/>
      <c r="DS693" s="263"/>
      <c r="DT693" s="263"/>
      <c r="DU693" s="263"/>
      <c r="DV693" s="263"/>
      <c r="DW693" s="263"/>
      <c r="DX693" s="263"/>
      <c r="DY693" s="263"/>
      <c r="DZ693" s="263"/>
      <c r="EA693" s="263"/>
      <c r="EB693" s="263"/>
      <c r="EC693" s="263"/>
      <c r="ED693" s="263"/>
      <c r="EE693" s="263"/>
      <c r="EF693" s="263"/>
      <c r="EG693" s="263"/>
      <c r="EH693" s="263"/>
      <c r="EI693" s="263"/>
      <c r="EJ693" s="263"/>
      <c r="EK693" s="263"/>
      <c r="EL693" s="263"/>
      <c r="EM693" s="263"/>
      <c r="EN693" s="263"/>
      <c r="EO693" s="263"/>
      <c r="EP693" s="263"/>
      <c r="EQ693" s="263"/>
      <c r="ER693" s="263"/>
      <c r="ES693" s="263"/>
      <c r="ET693" s="263"/>
      <c r="EU693" s="263"/>
      <c r="EV693" s="263"/>
      <c r="EW693" s="263"/>
      <c r="EX693" s="263"/>
      <c r="EY693" s="263"/>
      <c r="EZ693" s="263"/>
      <c r="FA693" s="263"/>
      <c r="FB693" s="263"/>
      <c r="FC693" s="263"/>
      <c r="FD693" s="263"/>
      <c r="FE693" s="263"/>
      <c r="FF693" s="263"/>
      <c r="FG693" s="263"/>
      <c r="FH693" s="263"/>
      <c r="FI693" s="263"/>
      <c r="FJ693" s="263"/>
      <c r="FK693" s="263"/>
      <c r="FL693" s="263"/>
      <c r="FM693" s="263"/>
      <c r="FN693" s="263"/>
      <c r="FO693" s="263"/>
      <c r="FP693" s="263"/>
      <c r="FQ693" s="263"/>
      <c r="FR693" s="263"/>
      <c r="FS693" s="263"/>
      <c r="FT693" s="263"/>
      <c r="FU693" s="263"/>
      <c r="FV693" s="263"/>
      <c r="FW693" s="263"/>
      <c r="FX693" s="263"/>
      <c r="FY693" s="263"/>
      <c r="FZ693" s="263"/>
      <c r="GA693" s="263"/>
      <c r="GB693" s="263"/>
      <c r="GC693" s="263"/>
      <c r="GD693" s="263"/>
      <c r="GE693" s="263"/>
      <c r="GF693" s="263"/>
      <c r="GG693" s="263"/>
      <c r="GH693" s="263"/>
      <c r="GI693" s="263"/>
      <c r="GJ693" s="263"/>
      <c r="GK693" s="263"/>
      <c r="GL693" s="263"/>
      <c r="GM693" s="263"/>
      <c r="GN693" s="263"/>
      <c r="GO693" s="263"/>
      <c r="GP693" s="263"/>
      <c r="GQ693" s="263"/>
      <c r="GR693" s="263"/>
      <c r="GS693" s="263"/>
      <c r="GT693" s="263"/>
      <c r="GU693" s="263"/>
      <c r="GV693" s="263"/>
      <c r="GW693" s="263"/>
      <c r="GX693" s="263"/>
      <c r="GY693" s="263"/>
      <c r="GZ693" s="263"/>
      <c r="HA693" s="263"/>
      <c r="HB693" s="263"/>
      <c r="HC693" s="263"/>
      <c r="HD693" s="263"/>
      <c r="HE693" s="263"/>
      <c r="HF693" s="263"/>
      <c r="HG693" s="263"/>
      <c r="HH693" s="263"/>
      <c r="HI693" s="263"/>
      <c r="HJ693" s="263"/>
      <c r="HK693" s="263"/>
      <c r="HL693" s="263"/>
      <c r="HM693" s="263"/>
      <c r="HN693" s="263"/>
      <c r="HO693" s="263"/>
      <c r="HP693" s="263"/>
      <c r="HQ693" s="263"/>
      <c r="HR693" s="263"/>
      <c r="HS693" s="263"/>
      <c r="HT693" s="263"/>
      <c r="HU693" s="263"/>
      <c r="HV693" s="263"/>
      <c r="HW693" s="263"/>
      <c r="HX693" s="263"/>
      <c r="HY693" s="263"/>
      <c r="HZ693" s="263"/>
      <c r="IA693" s="263"/>
      <c r="IB693" s="263"/>
      <c r="IC693" s="263"/>
      <c r="ID693" s="263"/>
      <c r="IE693" s="263"/>
      <c r="IF693" s="263"/>
      <c r="IG693" s="263"/>
      <c r="IH693" s="263"/>
      <c r="II693" s="263"/>
      <c r="IJ693" s="263"/>
      <c r="IK693" s="263"/>
      <c r="IL693" s="263"/>
      <c r="IM693" s="263"/>
      <c r="IN693" s="263"/>
      <c r="IO693" s="263"/>
      <c r="IP693" s="263"/>
      <c r="IQ693" s="263"/>
      <c r="IR693" s="263"/>
      <c r="IS693" s="263"/>
      <c r="IT693" s="263"/>
      <c r="IU693" s="263"/>
      <c r="IV693" s="263"/>
      <c r="IW693" s="263"/>
      <c r="IX693" s="263"/>
      <c r="IY693" s="263"/>
      <c r="IZ693" s="263"/>
      <c r="JA693" s="263"/>
      <c r="JB693" s="263"/>
      <c r="JC693" s="263"/>
      <c r="JD693" s="263"/>
      <c r="JE693" s="263"/>
      <c r="JF693" s="263"/>
      <c r="JG693" s="263"/>
      <c r="JH693" s="263"/>
      <c r="JI693" s="263"/>
      <c r="JJ693" s="263"/>
      <c r="JK693" s="263"/>
      <c r="JL693" s="263"/>
      <c r="JM693" s="263"/>
      <c r="JN693" s="263"/>
      <c r="JO693" s="263"/>
      <c r="JP693" s="263"/>
      <c r="JQ693" s="263"/>
      <c r="JR693" s="263"/>
      <c r="JS693" s="263"/>
      <c r="JT693" s="263"/>
      <c r="JU693" s="263"/>
      <c r="JV693" s="263"/>
      <c r="JW693" s="263"/>
      <c r="JX693" s="263"/>
      <c r="JY693" s="263"/>
      <c r="JZ693" s="263"/>
      <c r="KA693" s="263"/>
      <c r="KB693" s="263"/>
      <c r="KC693" s="263"/>
      <c r="KD693" s="263"/>
      <c r="KE693" s="263"/>
      <c r="KF693" s="263"/>
      <c r="KG693" s="263"/>
      <c r="KH693" s="263"/>
      <c r="KI693" s="263"/>
      <c r="KJ693" s="263"/>
      <c r="KK693" s="263"/>
      <c r="KL693" s="263"/>
      <c r="KM693" s="263"/>
      <c r="KN693" s="263"/>
      <c r="KO693" s="263"/>
      <c r="KP693" s="263"/>
      <c r="KQ693" s="263"/>
      <c r="KR693" s="263"/>
      <c r="KS693" s="263"/>
      <c r="KT693" s="263"/>
      <c r="KU693" s="263"/>
      <c r="KV693" s="263"/>
      <c r="KW693" s="263"/>
      <c r="KX693" s="263"/>
      <c r="KY693" s="263"/>
      <c r="KZ693" s="263"/>
      <c r="LA693" s="263"/>
      <c r="LB693" s="263"/>
      <c r="LC693" s="263"/>
      <c r="LD693" s="263"/>
      <c r="LE693" s="263"/>
      <c r="LF693" s="263"/>
      <c r="LG693" s="263"/>
      <c r="LH693" s="263"/>
      <c r="LI693" s="263"/>
      <c r="LJ693" s="263"/>
      <c r="LK693" s="263"/>
      <c r="LL693" s="263"/>
      <c r="LM693" s="263"/>
      <c r="LN693" s="263"/>
      <c r="LO693" s="263"/>
      <c r="LP693" s="263"/>
      <c r="LQ693" s="263"/>
      <c r="LR693" s="263"/>
      <c r="LS693" s="263"/>
      <c r="LT693" s="263"/>
      <c r="LU693" s="263"/>
      <c r="LV693" s="263"/>
      <c r="LW693" s="263"/>
      <c r="LX693" s="263"/>
      <c r="LY693" s="263"/>
      <c r="LZ693" s="263"/>
      <c r="MA693" s="263"/>
      <c r="MB693" s="263"/>
      <c r="MC693" s="263"/>
      <c r="MD693" s="263"/>
      <c r="ME693" s="263"/>
      <c r="MF693" s="263"/>
      <c r="MG693" s="263"/>
      <c r="MH693" s="263"/>
      <c r="MI693" s="263"/>
      <c r="MJ693" s="263"/>
      <c r="MK693" s="263"/>
      <c r="ML693" s="263"/>
      <c r="MM693" s="263"/>
      <c r="MN693" s="263"/>
      <c r="MO693" s="263"/>
      <c r="MP693" s="263"/>
      <c r="MQ693" s="263"/>
      <c r="MR693" s="263"/>
      <c r="MS693" s="263"/>
      <c r="MT693" s="263"/>
      <c r="MU693" s="263"/>
      <c r="MV693" s="263"/>
      <c r="MW693" s="263"/>
      <c r="MX693" s="263"/>
      <c r="MY693" s="263"/>
      <c r="MZ693" s="263"/>
      <c r="NA693" s="263"/>
      <c r="NB693" s="263"/>
      <c r="NC693" s="263"/>
      <c r="ND693" s="263"/>
      <c r="NE693" s="263"/>
      <c r="NF693" s="263"/>
      <c r="NG693" s="263"/>
      <c r="NH693" s="263"/>
      <c r="NI693" s="263"/>
      <c r="NJ693" s="263"/>
      <c r="NK693" s="263"/>
      <c r="NL693" s="263"/>
      <c r="NM693" s="263"/>
      <c r="NN693" s="263"/>
      <c r="NO693" s="263"/>
      <c r="NP693" s="263"/>
      <c r="NQ693" s="263"/>
      <c r="NR693" s="263"/>
      <c r="NS693" s="263"/>
      <c r="NT693" s="263"/>
      <c r="NU693" s="263"/>
      <c r="NV693" s="263"/>
      <c r="NW693" s="263"/>
      <c r="NX693" s="263"/>
      <c r="NY693" s="263"/>
      <c r="NZ693" s="263"/>
      <c r="OA693" s="263"/>
      <c r="OB693" s="263"/>
      <c r="OC693" s="263"/>
      <c r="OD693" s="263"/>
      <c r="OE693" s="263"/>
      <c r="OF693" s="263"/>
      <c r="OG693" s="263"/>
      <c r="OH693" s="263"/>
      <c r="OI693" s="263"/>
      <c r="OJ693" s="263"/>
      <c r="OK693" s="263"/>
      <c r="OL693" s="263"/>
      <c r="OM693" s="263"/>
      <c r="ON693" s="263"/>
      <c r="OO693" s="263"/>
      <c r="OP693" s="263"/>
      <c r="OQ693" s="263"/>
      <c r="OR693" s="263"/>
      <c r="OS693" s="263"/>
      <c r="OT693" s="263"/>
      <c r="OU693" s="263"/>
      <c r="OV693" s="263"/>
      <c r="OW693" s="263"/>
      <c r="OX693" s="263"/>
      <c r="OY693" s="263"/>
      <c r="OZ693" s="263"/>
      <c r="PA693" s="263"/>
      <c r="PB693" s="263"/>
      <c r="PC693" s="263"/>
      <c r="PD693" s="263"/>
      <c r="PE693" s="263"/>
      <c r="PF693" s="263"/>
      <c r="PG693" s="263"/>
      <c r="PH693" s="263"/>
      <c r="PI693" s="263"/>
      <c r="PJ693" s="263"/>
      <c r="PK693" s="263"/>
      <c r="PL693" s="263"/>
      <c r="PM693" s="263"/>
      <c r="PN693" s="263"/>
      <c r="PO693" s="263"/>
      <c r="PP693" s="263"/>
      <c r="PQ693" s="263"/>
      <c r="PR693" s="263"/>
      <c r="PS693" s="263"/>
      <c r="PT693" s="263"/>
      <c r="PU693" s="263"/>
      <c r="PV693" s="263"/>
      <c r="PW693" s="263"/>
      <c r="PX693" s="263"/>
      <c r="PY693" s="263"/>
      <c r="PZ693" s="263"/>
      <c r="QA693" s="263"/>
      <c r="QB693" s="263"/>
      <c r="QC693" s="263"/>
      <c r="QD693" s="263"/>
      <c r="QE693" s="263"/>
      <c r="QF693" s="263"/>
      <c r="QG693" s="263"/>
      <c r="QH693" s="263"/>
      <c r="QI693" s="263"/>
      <c r="QJ693" s="263"/>
      <c r="QK693" s="263"/>
      <c r="QL693" s="263"/>
      <c r="QM693" s="263"/>
      <c r="QN693" s="263"/>
      <c r="QO693" s="263"/>
      <c r="QP693" s="263"/>
      <c r="QQ693" s="263"/>
      <c r="QR693" s="263"/>
      <c r="QS693" s="263"/>
      <c r="QT693" s="263"/>
      <c r="QU693" s="263"/>
      <c r="QV693" s="263"/>
      <c r="QW693" s="263"/>
      <c r="QX693" s="263"/>
      <c r="QY693" s="263"/>
      <c r="QZ693" s="263"/>
      <c r="RA693" s="263"/>
      <c r="RB693" s="263"/>
      <c r="RC693" s="263"/>
      <c r="RD693" s="263"/>
      <c r="RE693" s="263"/>
      <c r="RF693" s="263"/>
      <c r="RG693" s="263"/>
      <c r="RH693" s="263"/>
      <c r="RI693" s="263"/>
      <c r="RJ693" s="263"/>
      <c r="RK693" s="263"/>
      <c r="RL693" s="263"/>
      <c r="RM693" s="263"/>
      <c r="RN693" s="263"/>
      <c r="RO693" s="263"/>
      <c r="RP693" s="263"/>
      <c r="RQ693" s="263"/>
      <c r="RR693" s="263"/>
      <c r="RS693" s="263"/>
      <c r="RT693" s="263"/>
      <c r="RU693" s="263"/>
      <c r="RV693" s="263"/>
      <c r="RW693" s="263"/>
      <c r="RX693" s="263"/>
      <c r="RY693" s="263"/>
      <c r="RZ693" s="263"/>
      <c r="SA693" s="263"/>
      <c r="SB693" s="263"/>
      <c r="SC693" s="263"/>
      <c r="SD693" s="263"/>
      <c r="SE693" s="263"/>
      <c r="SF693" s="263"/>
      <c r="SG693" s="263"/>
      <c r="SH693" s="263"/>
      <c r="SI693" s="263"/>
      <c r="SJ693" s="263"/>
      <c r="SK693" s="263"/>
      <c r="SL693" s="263"/>
      <c r="SM693" s="263"/>
      <c r="SN693" s="263"/>
      <c r="SO693" s="263"/>
      <c r="SP693" s="263"/>
      <c r="SQ693" s="263"/>
      <c r="SR693" s="263"/>
      <c r="SS693" s="263"/>
      <c r="ST693" s="263"/>
      <c r="SU693" s="263"/>
      <c r="SV693" s="263"/>
      <c r="SW693" s="263"/>
      <c r="SX693" s="263"/>
      <c r="SY693" s="263"/>
      <c r="SZ693" s="263"/>
      <c r="TA693" s="263"/>
      <c r="TB693" s="263"/>
      <c r="TC693" s="263"/>
      <c r="TD693" s="263"/>
      <c r="TE693" s="263"/>
      <c r="TF693" s="263"/>
      <c r="TG693" s="263"/>
      <c r="TH693" s="263"/>
      <c r="TI693" s="263"/>
      <c r="TJ693" s="263"/>
      <c r="TK693" s="263"/>
      <c r="TL693" s="263"/>
      <c r="TM693" s="263"/>
      <c r="TN693" s="263"/>
      <c r="TO693" s="263"/>
      <c r="TP693" s="263"/>
      <c r="TQ693" s="263"/>
      <c r="TR693" s="263"/>
      <c r="TS693" s="263"/>
      <c r="TT693" s="263"/>
      <c r="TU693" s="263"/>
      <c r="TV693" s="263"/>
      <c r="TW693" s="263"/>
      <c r="TX693" s="263"/>
      <c r="TY693" s="263"/>
      <c r="TZ693" s="263"/>
      <c r="UA693" s="263"/>
      <c r="UB693" s="263"/>
      <c r="UC693" s="263"/>
      <c r="UD693" s="263"/>
      <c r="UE693" s="263"/>
      <c r="UF693" s="263"/>
      <c r="UG693" s="263"/>
      <c r="UH693" s="263"/>
      <c r="UI693" s="263"/>
      <c r="UJ693" s="263"/>
      <c r="UK693" s="263"/>
      <c r="UL693" s="263"/>
      <c r="UM693" s="263"/>
      <c r="UN693" s="263"/>
      <c r="UO693" s="263"/>
      <c r="UP693" s="263"/>
      <c r="UQ693" s="263"/>
      <c r="UR693" s="263"/>
      <c r="US693" s="263"/>
      <c r="UT693" s="263"/>
      <c r="UU693" s="263"/>
      <c r="UV693" s="263"/>
      <c r="UW693" s="263"/>
      <c r="UX693" s="263"/>
      <c r="UY693" s="263"/>
      <c r="UZ693" s="263"/>
      <c r="VA693" s="263"/>
      <c r="VB693" s="263"/>
      <c r="VC693" s="263"/>
      <c r="VD693" s="263"/>
      <c r="VE693" s="263"/>
      <c r="VF693" s="263"/>
      <c r="VG693" s="263"/>
      <c r="VH693" s="263"/>
      <c r="VI693" s="263"/>
      <c r="VJ693" s="263"/>
      <c r="VK693" s="263"/>
      <c r="VL693" s="263"/>
      <c r="VM693" s="263"/>
      <c r="VN693" s="263"/>
      <c r="VO693" s="263"/>
      <c r="VP693" s="263"/>
      <c r="VQ693" s="263"/>
      <c r="VR693" s="263"/>
      <c r="VS693" s="263"/>
      <c r="VT693" s="263"/>
      <c r="VU693" s="263"/>
      <c r="VV693" s="263"/>
      <c r="VW693" s="263"/>
      <c r="VX693" s="263"/>
      <c r="VY693" s="263"/>
      <c r="VZ693" s="263"/>
      <c r="WA693" s="263"/>
      <c r="WB693" s="263"/>
      <c r="WC693" s="263"/>
      <c r="WD693" s="263"/>
      <c r="WE693" s="263"/>
      <c r="WF693" s="263"/>
      <c r="WG693" s="263"/>
      <c r="WH693" s="263"/>
      <c r="WI693" s="263"/>
      <c r="WJ693" s="263"/>
      <c r="WK693" s="263"/>
      <c r="WL693" s="263"/>
      <c r="WM693" s="263"/>
      <c r="WN693" s="263"/>
      <c r="WO693" s="263"/>
      <c r="WP693" s="263"/>
      <c r="WQ693" s="263"/>
      <c r="WR693" s="263"/>
      <c r="WS693" s="263"/>
      <c r="WT693" s="263"/>
      <c r="WU693" s="263"/>
      <c r="WV693" s="263"/>
      <c r="WW693" s="263"/>
      <c r="WX693" s="263"/>
      <c r="WY693" s="263"/>
      <c r="WZ693" s="263"/>
      <c r="XA693" s="263"/>
      <c r="XB693" s="263"/>
      <c r="XC693" s="263"/>
      <c r="XD693" s="263"/>
      <c r="XE693" s="263"/>
      <c r="XF693" s="263"/>
      <c r="XG693" s="263"/>
      <c r="XH693" s="263"/>
      <c r="XI693" s="263"/>
      <c r="XJ693" s="263"/>
      <c r="XK693" s="263"/>
      <c r="XL693" s="263"/>
      <c r="XM693" s="263"/>
      <c r="XN693" s="263"/>
      <c r="XO693" s="263"/>
      <c r="XP693" s="263"/>
      <c r="XQ693" s="263"/>
      <c r="XR693" s="263"/>
      <c r="XS693" s="263"/>
      <c r="XT693" s="263"/>
      <c r="XU693" s="263"/>
      <c r="XV693" s="263"/>
      <c r="XW693" s="263"/>
      <c r="XX693" s="263"/>
      <c r="XY693" s="263"/>
      <c r="XZ693" s="263"/>
      <c r="YA693" s="263"/>
      <c r="YB693" s="263"/>
      <c r="YC693" s="263"/>
      <c r="YD693" s="263"/>
      <c r="YE693" s="263"/>
      <c r="YF693" s="263"/>
      <c r="YG693" s="263"/>
      <c r="YH693" s="263"/>
      <c r="YI693" s="263"/>
      <c r="YJ693" s="263"/>
      <c r="YK693" s="263"/>
      <c r="YL693" s="263"/>
      <c r="YM693" s="263"/>
      <c r="YN693" s="263"/>
      <c r="YO693" s="263"/>
      <c r="YP693" s="263"/>
      <c r="YQ693" s="263"/>
      <c r="YR693" s="263"/>
      <c r="YS693" s="263"/>
      <c r="YT693" s="263"/>
      <c r="YU693" s="263"/>
      <c r="YV693" s="263"/>
      <c r="YW693" s="263"/>
      <c r="YX693" s="263"/>
      <c r="YY693" s="263"/>
      <c r="YZ693" s="263"/>
      <c r="ZA693" s="263"/>
      <c r="ZB693" s="263"/>
      <c r="ZC693" s="263"/>
      <c r="ZD693" s="263"/>
      <c r="ZE693" s="263"/>
      <c r="ZF693" s="263"/>
      <c r="ZG693" s="263"/>
      <c r="ZH693" s="263"/>
      <c r="ZI693" s="263"/>
      <c r="ZJ693" s="263"/>
      <c r="ZK693" s="263"/>
      <c r="ZL693" s="263"/>
      <c r="ZM693" s="263"/>
      <c r="ZN693" s="263"/>
      <c r="ZO693" s="263"/>
      <c r="ZP693" s="263"/>
      <c r="ZQ693" s="263"/>
      <c r="ZR693" s="263"/>
      <c r="ZS693" s="263"/>
      <c r="ZT693" s="263"/>
      <c r="ZU693" s="263"/>
      <c r="ZV693" s="263"/>
      <c r="ZW693" s="263"/>
      <c r="ZX693" s="263"/>
      <c r="ZY693" s="263"/>
      <c r="ZZ693" s="263"/>
      <c r="AAA693" s="263"/>
      <c r="AAB693" s="263"/>
      <c r="AAC693" s="263"/>
      <c r="AAD693" s="263"/>
      <c r="AAE693" s="263"/>
      <c r="AAF693" s="263"/>
      <c r="AAG693" s="263"/>
      <c r="AAH693" s="263"/>
      <c r="AAI693" s="263"/>
      <c r="AAJ693" s="263"/>
      <c r="AAK693" s="263"/>
      <c r="AAL693" s="263"/>
      <c r="AAM693" s="263"/>
      <c r="AAN693" s="263"/>
      <c r="AAO693" s="263"/>
      <c r="AAP693" s="263"/>
      <c r="AAQ693" s="263"/>
      <c r="AAR693" s="263"/>
      <c r="AAS693" s="263"/>
      <c r="AAT693" s="263"/>
      <c r="AAU693" s="263"/>
      <c r="AAV693" s="263"/>
      <c r="AAW693" s="263"/>
      <c r="AAX693" s="263"/>
      <c r="AAY693" s="263"/>
      <c r="AAZ693" s="263"/>
      <c r="ABA693" s="263"/>
      <c r="ABB693" s="263"/>
      <c r="ABC693" s="263"/>
      <c r="ABD693" s="263"/>
      <c r="ABE693" s="263"/>
      <c r="ABF693" s="263"/>
      <c r="ABG693" s="263"/>
      <c r="ABH693" s="263"/>
      <c r="ABI693" s="263"/>
      <c r="ABJ693" s="263"/>
      <c r="ABK693" s="263"/>
      <c r="ABL693" s="263"/>
      <c r="ABM693" s="263"/>
      <c r="ABN693" s="263"/>
      <c r="ABO693" s="263"/>
      <c r="ABP693" s="263"/>
      <c r="ABQ693" s="263"/>
      <c r="ABR693" s="263"/>
      <c r="ABS693" s="263"/>
      <c r="ABT693" s="263"/>
      <c r="ABU693" s="263"/>
      <c r="ABV693" s="263"/>
      <c r="ABW693" s="263"/>
      <c r="ABX693" s="263"/>
      <c r="ABY693" s="263"/>
      <c r="ABZ693" s="263"/>
      <c r="ACA693" s="263"/>
      <c r="ACB693" s="263"/>
      <c r="ACC693" s="263"/>
      <c r="ACD693" s="263"/>
      <c r="ACE693" s="263"/>
      <c r="ACF693" s="263"/>
      <c r="ACG693" s="263"/>
      <c r="ACH693" s="263"/>
      <c r="ACI693" s="263"/>
      <c r="ACJ693" s="263"/>
      <c r="ACK693" s="263"/>
      <c r="ACL693" s="263"/>
      <c r="ACM693" s="263"/>
      <c r="ACN693" s="263"/>
      <c r="ACO693" s="263"/>
      <c r="ACP693" s="263"/>
      <c r="ACQ693" s="263"/>
      <c r="ACR693" s="263"/>
      <c r="ACS693" s="263"/>
      <c r="ACT693" s="263"/>
      <c r="ACU693" s="263"/>
      <c r="ACV693" s="263"/>
      <c r="ACW693" s="263"/>
      <c r="ACX693" s="263"/>
      <c r="ACY693" s="263"/>
      <c r="ACZ693" s="263"/>
      <c r="ADA693" s="263"/>
      <c r="ADB693" s="263"/>
      <c r="ADC693" s="263"/>
      <c r="ADD693" s="263"/>
      <c r="ADE693" s="263"/>
      <c r="ADF693" s="263"/>
      <c r="ADG693" s="263"/>
      <c r="ADH693" s="263"/>
      <c r="ADI693" s="263"/>
      <c r="ADJ693" s="263"/>
      <c r="ADK693" s="263"/>
      <c r="ADL693" s="263"/>
      <c r="ADM693" s="263"/>
      <c r="ADN693" s="263"/>
      <c r="ADO693" s="263"/>
      <c r="ADP693" s="263"/>
      <c r="ADQ693" s="263"/>
      <c r="ADR693" s="263"/>
      <c r="ADS693" s="263"/>
      <c r="ADT693" s="263"/>
      <c r="ADU693" s="263"/>
      <c r="ADV693" s="263"/>
      <c r="ADW693" s="263"/>
      <c r="ADX693" s="263"/>
      <c r="ADY693" s="263"/>
      <c r="ADZ693" s="263"/>
      <c r="AEA693" s="263"/>
      <c r="AEB693" s="263"/>
      <c r="AEC693" s="263"/>
      <c r="AED693" s="263"/>
      <c r="AEE693" s="263"/>
      <c r="AEF693" s="263"/>
      <c r="AEG693" s="263"/>
      <c r="AEH693" s="263"/>
      <c r="AEI693" s="263"/>
      <c r="AEJ693" s="263"/>
      <c r="AEK693" s="263"/>
      <c r="AEL693" s="263"/>
      <c r="AEM693" s="263"/>
      <c r="AEN693" s="263"/>
      <c r="AEO693" s="263"/>
      <c r="AEP693" s="263"/>
      <c r="AEQ693" s="263"/>
      <c r="AER693" s="263"/>
      <c r="AES693" s="263"/>
      <c r="AET693" s="263"/>
      <c r="AEU693" s="263"/>
      <c r="AEV693" s="263"/>
      <c r="AEW693" s="263"/>
      <c r="AEX693" s="263"/>
      <c r="AEY693" s="263"/>
      <c r="AEZ693" s="263"/>
      <c r="AFA693" s="263"/>
      <c r="AFB693" s="263"/>
      <c r="AFC693" s="263"/>
      <c r="AFD693" s="263"/>
      <c r="AFE693" s="263"/>
      <c r="AFF693" s="263"/>
      <c r="AFG693" s="263"/>
      <c r="AFH693" s="263"/>
      <c r="AFI693" s="263"/>
      <c r="AFJ693" s="263"/>
      <c r="AFK693" s="263"/>
      <c r="AFL693" s="263"/>
      <c r="AFM693" s="263"/>
      <c r="AFN693" s="263"/>
      <c r="AFO693" s="263"/>
      <c r="AFP693" s="263"/>
      <c r="AFQ693" s="263"/>
      <c r="AFR693" s="263"/>
      <c r="AFS693" s="263"/>
      <c r="AFT693" s="263"/>
      <c r="AFU693" s="263"/>
      <c r="AFV693" s="263"/>
      <c r="AFW693" s="263"/>
      <c r="AFX693" s="263"/>
      <c r="AFY693" s="263"/>
      <c r="AFZ693" s="263"/>
      <c r="AGA693" s="263"/>
      <c r="AGB693" s="263"/>
      <c r="AGC693" s="263"/>
      <c r="AGD693" s="263"/>
      <c r="AGE693" s="263"/>
      <c r="AGF693" s="263"/>
      <c r="AGG693" s="263"/>
      <c r="AGH693" s="263"/>
      <c r="AGI693" s="263"/>
      <c r="AGJ693" s="263"/>
      <c r="AGK693" s="263"/>
      <c r="AGL693" s="263"/>
      <c r="AGM693" s="263"/>
      <c r="AGN693" s="263"/>
      <c r="AGO693" s="263"/>
      <c r="AGP693" s="263"/>
      <c r="AGQ693" s="263"/>
      <c r="AGR693" s="263"/>
      <c r="AGS693" s="263"/>
      <c r="AGT693" s="263"/>
      <c r="AGU693" s="263"/>
      <c r="AGV693" s="263"/>
      <c r="AGW693" s="263"/>
      <c r="AGX693" s="263"/>
      <c r="AGY693" s="263"/>
      <c r="AGZ693" s="263"/>
      <c r="AHA693" s="263"/>
      <c r="AHB693" s="263"/>
      <c r="AHC693" s="263"/>
      <c r="AHD693" s="263"/>
      <c r="AHE693" s="263"/>
      <c r="AHF693" s="263"/>
      <c r="AHG693" s="263"/>
      <c r="AHH693" s="263"/>
      <c r="AHI693" s="263"/>
      <c r="AHJ693" s="263"/>
      <c r="AHK693" s="263"/>
      <c r="AHL693" s="263"/>
      <c r="AHM693" s="263"/>
      <c r="AHN693" s="263"/>
      <c r="AHO693" s="263"/>
      <c r="AHP693" s="263"/>
      <c r="AHQ693" s="263"/>
      <c r="AHR693" s="263"/>
      <c r="AHS693" s="263"/>
      <c r="AHT693" s="263"/>
      <c r="AHU693" s="263"/>
      <c r="AHV693" s="263"/>
      <c r="AHW693" s="263"/>
      <c r="AHX693" s="263"/>
      <c r="AHY693" s="263"/>
      <c r="AHZ693" s="263"/>
      <c r="AIA693" s="263"/>
      <c r="AIB693" s="263"/>
      <c r="AIC693" s="263"/>
      <c r="AID693" s="263"/>
      <c r="AIE693" s="263"/>
      <c r="AIF693" s="263"/>
      <c r="AIG693" s="263"/>
      <c r="AIH693" s="263"/>
      <c r="AII693" s="263"/>
      <c r="AIJ693" s="263"/>
      <c r="AIK693" s="263"/>
      <c r="AIL693" s="263"/>
      <c r="AIM693" s="263"/>
      <c r="AIN693" s="263"/>
      <c r="AIO693" s="263"/>
      <c r="AIP693" s="263"/>
      <c r="AIQ693" s="263"/>
      <c r="AIR693" s="263"/>
      <c r="AIS693" s="263"/>
      <c r="AIT693" s="263"/>
      <c r="AIU693" s="263"/>
      <c r="AIV693" s="263"/>
      <c r="AIW693" s="263"/>
      <c r="AIX693" s="263"/>
      <c r="AIY693" s="263"/>
      <c r="AIZ693" s="263"/>
      <c r="AJA693" s="263"/>
      <c r="AJB693" s="263"/>
      <c r="AJC693" s="263"/>
      <c r="AJD693" s="263"/>
      <c r="AJE693" s="263"/>
      <c r="AJF693" s="263"/>
      <c r="AJG693" s="263"/>
      <c r="AJH693" s="263"/>
      <c r="AJI693" s="263"/>
      <c r="AJJ693" s="263"/>
      <c r="AJK693" s="263"/>
      <c r="AJL693" s="263"/>
      <c r="AJM693" s="263"/>
      <c r="AJN693" s="263"/>
      <c r="AJO693" s="263"/>
      <c r="AJP693" s="263"/>
      <c r="AJQ693" s="263"/>
      <c r="AJR693" s="263"/>
      <c r="AJS693" s="263"/>
      <c r="AJT693" s="263"/>
      <c r="AJU693" s="263"/>
      <c r="AJV693" s="263"/>
      <c r="AJW693" s="263"/>
      <c r="AJX693" s="263"/>
      <c r="AJY693" s="263"/>
      <c r="AJZ693" s="263"/>
      <c r="AKA693" s="263"/>
      <c r="AKB693" s="263"/>
      <c r="AKC693" s="263"/>
      <c r="AKD693" s="263"/>
      <c r="AKE693" s="263"/>
      <c r="AKF693" s="263"/>
      <c r="AKG693" s="263"/>
      <c r="AKH693" s="263"/>
      <c r="AKI693" s="263"/>
      <c r="AKJ693" s="263"/>
      <c r="AKK693" s="263"/>
      <c r="AKL693" s="263"/>
      <c r="AKM693" s="263"/>
      <c r="AKN693" s="263"/>
      <c r="AKO693" s="263"/>
      <c r="AKP693" s="263"/>
      <c r="AKQ693" s="263"/>
      <c r="AKR693" s="263"/>
      <c r="AKS693" s="263"/>
      <c r="AKT693" s="263"/>
      <c r="AKU693" s="263"/>
      <c r="AKV693" s="263"/>
      <c r="AKW693" s="263"/>
      <c r="AKX693" s="263"/>
      <c r="AKY693" s="263"/>
      <c r="AKZ693" s="263"/>
      <c r="ALA693" s="263"/>
      <c r="ALB693" s="263"/>
      <c r="ALC693" s="263"/>
      <c r="ALD693" s="263"/>
      <c r="ALE693" s="263"/>
      <c r="ALF693" s="263"/>
      <c r="ALG693" s="263"/>
      <c r="ALH693" s="263"/>
      <c r="ALI693" s="263"/>
      <c r="ALJ693" s="263"/>
      <c r="ALK693" s="263"/>
      <c r="ALL693" s="263"/>
      <c r="ALM693" s="263"/>
      <c r="ALN693" s="263"/>
      <c r="ALO693" s="263"/>
      <c r="ALP693" s="263"/>
      <c r="ALQ693" s="263"/>
      <c r="ALR693" s="263"/>
      <c r="ALS693" s="263"/>
      <c r="ALT693" s="263"/>
      <c r="ALU693" s="263"/>
      <c r="ALV693" s="263"/>
      <c r="ALW693" s="263"/>
      <c r="ALX693" s="263"/>
      <c r="ALY693" s="263"/>
      <c r="ALZ693" s="263"/>
      <c r="AMA693" s="263"/>
      <c r="AMB693" s="263"/>
      <c r="AMC693" s="263"/>
      <c r="AMD693" s="263"/>
      <c r="AME693" s="263"/>
      <c r="AMF693" s="263"/>
      <c r="AMG693" s="263"/>
      <c r="AMH693" s="263"/>
      <c r="AMI693" s="263"/>
      <c r="AMJ693" s="263"/>
      <c r="AMK693" s="263"/>
      <c r="AML693" s="263"/>
      <c r="AMM693" s="263"/>
      <c r="AMN693" s="263"/>
      <c r="AMO693" s="263"/>
      <c r="AMP693" s="263"/>
      <c r="AMQ693" s="263"/>
      <c r="AMR693" s="263"/>
      <c r="AMS693" s="263"/>
      <c r="AMT693" s="263"/>
      <c r="AMU693" s="263"/>
      <c r="AMV693" s="263"/>
      <c r="AMW693" s="263"/>
      <c r="AMX693" s="263"/>
      <c r="AMY693" s="263"/>
      <c r="AMZ693" s="263"/>
      <c r="ANA693" s="263"/>
      <c r="ANB693" s="263"/>
      <c r="ANC693" s="263"/>
      <c r="AND693" s="263"/>
      <c r="ANE693" s="263"/>
      <c r="ANF693" s="263"/>
      <c r="ANG693" s="263"/>
      <c r="ANH693" s="263"/>
      <c r="ANI693" s="263"/>
      <c r="ANJ693" s="263"/>
      <c r="ANK693" s="263"/>
      <c r="ANL693" s="263"/>
      <c r="ANM693" s="263"/>
      <c r="ANN693" s="263"/>
      <c r="ANO693" s="263"/>
      <c r="ANP693" s="263"/>
      <c r="ANQ693" s="263"/>
      <c r="ANR693" s="263"/>
      <c r="ANS693" s="263"/>
      <c r="ANT693" s="263"/>
      <c r="ANU693" s="263"/>
      <c r="ANV693" s="263"/>
      <c r="ANW693" s="263"/>
      <c r="ANX693" s="263"/>
      <c r="ANY693" s="263"/>
      <c r="ANZ693" s="263"/>
      <c r="AOA693" s="263"/>
      <c r="AOB693" s="263"/>
      <c r="AOC693" s="263"/>
      <c r="AOD693" s="263"/>
      <c r="AOE693" s="263"/>
      <c r="AOF693" s="263"/>
      <c r="AOG693" s="263"/>
      <c r="AOH693" s="263"/>
      <c r="AOI693" s="263"/>
      <c r="AOJ693" s="263"/>
      <c r="AOK693" s="263"/>
      <c r="AOL693" s="263"/>
      <c r="AOM693" s="263"/>
      <c r="AON693" s="263"/>
      <c r="AOO693" s="263"/>
      <c r="AOP693" s="263"/>
      <c r="AOQ693" s="263"/>
      <c r="AOR693" s="263"/>
      <c r="AOS693" s="263"/>
      <c r="AOT693" s="263"/>
      <c r="AOU693" s="263"/>
    </row>
  </sheetData>
  <mergeCells count="9">
    <mergeCell ref="A1:K1"/>
    <mergeCell ref="A2:K2"/>
    <mergeCell ref="B3:E3"/>
    <mergeCell ref="A4:A6"/>
    <mergeCell ref="B4:B6"/>
    <mergeCell ref="C4:C6"/>
    <mergeCell ref="K4:K6"/>
    <mergeCell ref="D5:D6"/>
    <mergeCell ref="F5:F6"/>
  </mergeCells>
  <phoneticPr fontId="2" type="noConversion"/>
  <conditionalFormatting sqref="B3:B4 A1:A4 F3:F5 C3:C6 E3:E6 D3:D5 L1:IP6 G3:K6">
    <cfRule type="expression" priority="1" stopIfTrue="1">
      <formula>$1:$1+$1:$6</formula>
    </cfRule>
  </conditionalFormatting>
  <printOptions horizontalCentered="1"/>
  <pageMargins left="0.19685039370078741" right="0.11811023622047245" top="0.23622047244094491" bottom="0.6692913385826772" header="0.35433070866141736" footer="0.19685039370078741"/>
  <pageSetup paperSize="9" scale="88" fitToWidth="70" fitToHeight="45" orientation="landscape" r:id="rId1"/>
  <headerFooter>
    <oddHeader>&amp;R&amp;"標楷體,標準"第&amp;P頁，共&amp;N頁</oddHeader>
    <oddFooter>&amp;L&amp;"標楷體,標準"承商：統營營造股份有限公司&amp;R&amp;"標楷體,標準"監造：闕河彬建築師事務所</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已命名的範圍</vt:lpstr>
      </vt:variant>
      <vt:variant>
        <vt:i4>4</vt:i4>
      </vt:variant>
    </vt:vector>
  </HeadingPairs>
  <TitlesOfParts>
    <vt:vector size="8" baseType="lpstr">
      <vt:lpstr>第一聯</vt:lpstr>
      <vt:lpstr>統營第一聯</vt:lpstr>
      <vt:lpstr>11</vt:lpstr>
      <vt:lpstr>12估驗詳細表</vt:lpstr>
      <vt:lpstr>'11'!Print_Area</vt:lpstr>
      <vt:lpstr>'12估驗詳細表'!Print_Area</vt:lpstr>
      <vt:lpstr>統營第一聯!Print_Area</vt:lpstr>
      <vt:lpstr>'12估驗詳細表'!Print_Titles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dc:creator>
  <cp:lastModifiedBy>陳佩吟 Shelly</cp:lastModifiedBy>
  <cp:lastPrinted>2012-01-02T02:05:26Z</cp:lastPrinted>
  <dcterms:created xsi:type="dcterms:W3CDTF">2011-10-26T00:19:40Z</dcterms:created>
  <dcterms:modified xsi:type="dcterms:W3CDTF">2015-05-26T02:52:07Z</dcterms:modified>
</cp:coreProperties>
</file>