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iit-my.sharepoint.com/personal/a008042_unipi_it/Documents/2_MODELICA/GITHUB LINKED/EHPTlib/"/>
    </mc:Choice>
  </mc:AlternateContent>
  <xr:revisionPtr revIDLastSave="76" documentId="8_{1C3FB0E4-C8F0-4309-9D2B-49AEBD09ECAF}" xr6:coauthVersionLast="47" xr6:coauthVersionMax="47" xr10:uidLastSave="{B25F81CB-037D-4FD0-8C4F-63EC1FAF7F2C}"/>
  <bookViews>
    <workbookView xWindow="4635" yWindow="840" windowWidth="21090" windowHeight="12615" xr2:uid="{6FA84CA4-A5E8-483D-883F-F1327EC2CC2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19" i="1"/>
  <c r="F19" i="1"/>
  <c r="D20" i="1"/>
  <c r="D21" i="1"/>
  <c r="D22" i="1"/>
  <c r="D23" i="1"/>
  <c r="D24" i="1"/>
  <c r="D25" i="1"/>
  <c r="D26" i="1"/>
  <c r="D19" i="1"/>
  <c r="D5" i="1"/>
  <c r="D10" i="1"/>
  <c r="D11" i="1"/>
  <c r="D4" i="1"/>
  <c r="C5" i="1"/>
  <c r="C6" i="1"/>
  <c r="D6" i="1" s="1"/>
  <c r="C7" i="1"/>
  <c r="D7" i="1" s="1"/>
  <c r="C8" i="1"/>
  <c r="D8" i="1" s="1"/>
  <c r="C9" i="1"/>
  <c r="D9" i="1" s="1"/>
  <c r="C10" i="1"/>
  <c r="C11" i="1"/>
  <c r="C12" i="1"/>
  <c r="D12" i="1" s="1"/>
  <c r="C4" i="1"/>
  <c r="C19" i="1"/>
  <c r="C20" i="1"/>
  <c r="C21" i="1"/>
  <c r="C22" i="1"/>
  <c r="C23" i="1"/>
  <c r="C24" i="1"/>
  <c r="C25" i="1"/>
  <c r="C26" i="1"/>
  <c r="C18" i="1"/>
</calcChain>
</file>

<file path=xl/sharedStrings.xml><?xml version="1.0" encoding="utf-8"?>
<sst xmlns="http://schemas.openxmlformats.org/spreadsheetml/2006/main" count="15" uniqueCount="13">
  <si>
    <t>rad/s</t>
  </si>
  <si>
    <t>tauMax</t>
  </si>
  <si>
    <t>Pmax</t>
  </si>
  <si>
    <t>P/W</t>
  </si>
  <si>
    <t>optSpeed/rpm</t>
  </si>
  <si>
    <t>optSpeed rad/s</t>
  </si>
  <si>
    <t>optiTau/Nm</t>
  </si>
  <si>
    <t>OPTISPEED</t>
  </si>
  <si>
    <t>LIMTAU</t>
  </si>
  <si>
    <t>Questi grafici confrontano la massima coppia e la coppia ottimale al variare della velocità.</t>
  </si>
  <si>
    <t>La coppia ottimale deve ovviamente essere sempre inferiore a quella max</t>
  </si>
  <si>
    <t xml:space="preserve">tau a Pcost 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</si>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</sst>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/>
    <xf numFmtId="166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36482939632546E-2"/>
          <c:y val="0.14351851851851852"/>
          <c:w val="0.87130796150481193"/>
          <c:h val="0.74945246427529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Foglio1!$D$3</c:f>
              <c:strCache>
                <c:ptCount val="1"/>
                <c:pt idx="0">
                  <c:v>optiTau/Nm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Foglio1!$C$4:$C$12</c:f>
              <c:numCache>
                <c:formatCode>0.000</c:formatCode>
                <c:ptCount val="9"/>
                <c:pt idx="0">
                  <c:v>83.775804095727821</c:v>
                </c:pt>
                <c:pt idx="1">
                  <c:v>89.011791851710797</c:v>
                </c:pt>
                <c:pt idx="2">
                  <c:v>115.19173063162575</c:v>
                </c:pt>
                <c:pt idx="3">
                  <c:v>130.89969389957471</c:v>
                </c:pt>
                <c:pt idx="4">
                  <c:v>134.0412865531645</c:v>
                </c:pt>
                <c:pt idx="5">
                  <c:v>140.32447186034409</c:v>
                </c:pt>
                <c:pt idx="6">
                  <c:v>146.60765716752368</c:v>
                </c:pt>
                <c:pt idx="7">
                  <c:v>172.78759594743863</c:v>
                </c:pt>
                <c:pt idx="8">
                  <c:v>223.05307840487532</c:v>
                </c:pt>
              </c:numCache>
            </c:numRef>
          </c:xVal>
          <c:yVal>
            <c:numRef>
              <c:f>Foglio1!$D$4:$D$12</c:f>
              <c:numCache>
                <c:formatCode>0.000</c:formatCode>
                <c:ptCount val="9"/>
                <c:pt idx="0">
                  <c:v>0</c:v>
                </c:pt>
                <c:pt idx="1">
                  <c:v>224.68933142385228</c:v>
                </c:pt>
                <c:pt idx="2">
                  <c:v>347.24714856413527</c:v>
                </c:pt>
                <c:pt idx="3">
                  <c:v>458.36623610465858</c:v>
                </c:pt>
                <c:pt idx="4">
                  <c:v>596.83103659460755</c:v>
                </c:pt>
                <c:pt idx="5">
                  <c:v>712.63407354580011</c:v>
                </c:pt>
                <c:pt idx="6">
                  <c:v>818.51113590117598</c:v>
                </c:pt>
                <c:pt idx="7">
                  <c:v>810.24334664964897</c:v>
                </c:pt>
                <c:pt idx="8">
                  <c:v>717.31805337192259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12B-B368-433F8C4A5AB8}"/>
            </c:ext>
          </c:extLst>
        </c:ser>
        <c:ser>
          <c:idx val="1"/>
          <c:order val="1"/>
          <c:tx>
            <c:strRef>
              <c:f>Foglio1!$B$17</c:f>
              <c:strCache>
                <c:ptCount val="1"/>
                <c:pt idx="0">
                  <c:v>tauMax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Foglio1!$A$18:$A$26</c:f>
              <c:numCache>
                <c:formatCode>General</c:formatCode>
                <c:ptCount val="9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170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Foglio1!$B$18:$B$26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380</c:v>
                </c:pt>
                <c:pt idx="3">
                  <c:v>620</c:v>
                </c:pt>
                <c:pt idx="4">
                  <c:v>800</c:v>
                </c:pt>
                <c:pt idx="5">
                  <c:v>800</c:v>
                </c:pt>
                <c:pt idx="6">
                  <c:v>670</c:v>
                </c:pt>
                <c:pt idx="7">
                  <c:v>650</c:v>
                </c:pt>
                <c:pt idx="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E-412B-B368-433F8C4A5AB8}"/>
            </c:ext>
          </c:extLst>
        </c:ser>
        <c:ser>
          <c:idx val="2"/>
          <c:order val="2"/>
          <c:tx>
            <c:v>100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Foglio1!$A$19:$A$26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</c:numCache>
            </c:numRef>
          </c:xVal>
          <c:yVal>
            <c:numRef>
              <c:f>Foglio1!$D$19:$D$26</c:f>
              <c:numCache>
                <c:formatCode>0.0</c:formatCode>
                <c:ptCount val="8"/>
                <c:pt idx="0">
                  <c:v>1428.5714285714287</c:v>
                </c:pt>
                <c:pt idx="1">
                  <c:v>1250</c:v>
                </c:pt>
                <c:pt idx="2">
                  <c:v>1000</c:v>
                </c:pt>
                <c:pt idx="3">
                  <c:v>833.33333333333337</c:v>
                </c:pt>
                <c:pt idx="4">
                  <c:v>588.23529411764707</c:v>
                </c:pt>
                <c:pt idx="5">
                  <c:v>454.54545454545456</c:v>
                </c:pt>
                <c:pt idx="6">
                  <c:v>434.78260869565219</c:v>
                </c:pt>
                <c:pt idx="7">
                  <c:v>416.66666666666669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E-412B-B368-433F8C4A5AB8}"/>
            </c:ext>
          </c:extLst>
        </c:ser>
        <c:ser>
          <c:idx val="3"/>
          <c:order val="3"/>
          <c:tx>
            <c:v>150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Foglio1!$A$19:$A$26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</c:numCache>
            </c:numRef>
          </c:xVal>
          <c:yVal>
            <c:numRef>
              <c:f>Foglio1!$E$19:$E$26</c:f>
              <c:numCache>
                <c:formatCode>0.0</c:formatCode>
                <c:ptCount val="8"/>
                <c:pt idx="0">
                  <c:v>2142.8571428571427</c:v>
                </c:pt>
                <c:pt idx="1">
                  <c:v>1875</c:v>
                </c:pt>
                <c:pt idx="2">
                  <c:v>1500</c:v>
                </c:pt>
                <c:pt idx="3">
                  <c:v>1250</c:v>
                </c:pt>
                <c:pt idx="4">
                  <c:v>882.35294117647061</c:v>
                </c:pt>
                <c:pt idx="5">
                  <c:v>681.81818181818187</c:v>
                </c:pt>
                <c:pt idx="6">
                  <c:v>652.17391304347825</c:v>
                </c:pt>
                <c:pt idx="7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1E-412B-B368-433F8C4A5AB8}"/>
            </c:ext>
          </c:extLst>
        </c:ser>
        <c:ser>
          <c:idx val="4"/>
          <c:order val="4"/>
          <c:tx>
            <c:v>160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Foglio1!$A$19:$A$26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</c:numCache>
            </c:numRef>
          </c:xVal>
          <c:yVal>
            <c:numRef>
              <c:f>Foglio1!$F$19:$F$26</c:f>
              <c:numCache>
                <c:formatCode>0.0</c:formatCode>
                <c:ptCount val="8"/>
                <c:pt idx="0">
                  <c:v>2285.7142857142858</c:v>
                </c:pt>
                <c:pt idx="1">
                  <c:v>2000</c:v>
                </c:pt>
                <c:pt idx="2">
                  <c:v>1600</c:v>
                </c:pt>
                <c:pt idx="3">
                  <c:v>1333.3333333333333</c:v>
                </c:pt>
                <c:pt idx="4">
                  <c:v>941.17647058823525</c:v>
                </c:pt>
                <c:pt idx="5">
                  <c:v>727.27272727272725</c:v>
                </c:pt>
                <c:pt idx="6">
                  <c:v>695.6521739130435</c:v>
                </c:pt>
                <c:pt idx="7">
                  <c:v>666.66666666666663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1E-412B-B368-433F8C4A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25472"/>
        <c:axId val="1127725952"/>
      </c:scatterChart>
      <c:valAx>
        <c:axId val="11277254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725952"/>
        <c:crosses val="autoZero"/>
        <c:crossBetween val="midCat"/>
      </c:valAx>
      <c:valAx>
        <c:axId val="112772595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7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71437</xdr:rowOff>
    </xdr:from>
    <xdr:to>
      <xdr:col>15</xdr:col>
      <xdr:colOff>152400</xdr:colOff>
      <xdr:row>21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39921B-C08A-164B-2A5D-7097A9BD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C9DA-1870-4765-8D36-3AE69A54B948}">
  <dimension ref="A2:P26"/>
  <sheetViews>
    <sheetView tabSelected="1" topLeftCell="A6" workbookViewId="0">
      <selection activeCell="P17" sqref="P17"/>
    </sheetView>
  </sheetViews>
  <sheetFormatPr defaultRowHeight="15" x14ac:dyDescent="0.25"/>
  <cols>
    <col min="3" max="3" width="9.140625" customWidth="1"/>
    <col min="4" max="4" width="10.5703125" bestFit="1" customWidth="1"/>
  </cols>
  <sheetData>
    <row r="2" spans="1:16" x14ac:dyDescent="0.25">
      <c r="A2" s="6" t="s">
        <v>7</v>
      </c>
      <c r="B2" s="6"/>
      <c r="C2" s="6"/>
      <c r="D2" s="6"/>
      <c r="H2" s="3" t="s">
        <v>9</v>
      </c>
      <c r="I2" s="3"/>
      <c r="J2" s="3"/>
      <c r="K2" s="3"/>
      <c r="L2" s="3"/>
      <c r="M2" s="3"/>
      <c r="N2" s="3"/>
      <c r="O2" s="3"/>
      <c r="P2" s="3"/>
    </row>
    <row r="3" spans="1:16" ht="30" x14ac:dyDescent="0.25">
      <c r="A3" t="s">
        <v>3</v>
      </c>
      <c r="B3" s="1" t="s">
        <v>4</v>
      </c>
      <c r="C3" s="1" t="s">
        <v>5</v>
      </c>
      <c r="D3" s="1" t="s">
        <v>6</v>
      </c>
      <c r="H3" s="4" t="s">
        <v>10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2">
        <v>0</v>
      </c>
      <c r="B4" s="2">
        <v>800</v>
      </c>
      <c r="C4" s="5">
        <f>B4/60*2*PI()</f>
        <v>83.775804095727821</v>
      </c>
      <c r="D4" s="5">
        <f>A4/C4</f>
        <v>0</v>
      </c>
    </row>
    <row r="5" spans="1:16" x14ac:dyDescent="0.25">
      <c r="A5" s="2">
        <v>20000</v>
      </c>
      <c r="B5" s="2">
        <v>850</v>
      </c>
      <c r="C5" s="5">
        <f t="shared" ref="C5:C12" si="0">B5/60*2*PI()</f>
        <v>89.011791851710797</v>
      </c>
      <c r="D5" s="5">
        <f>A5/C5</f>
        <v>224.68933142385228</v>
      </c>
    </row>
    <row r="6" spans="1:16" x14ac:dyDescent="0.25">
      <c r="A6" s="2">
        <v>40000</v>
      </c>
      <c r="B6" s="2">
        <v>1100</v>
      </c>
      <c r="C6" s="5">
        <f t="shared" si="0"/>
        <v>115.19173063162575</v>
      </c>
      <c r="D6" s="5">
        <f>A6/C6</f>
        <v>347.24714856413527</v>
      </c>
    </row>
    <row r="7" spans="1:16" x14ac:dyDescent="0.25">
      <c r="A7" s="2">
        <v>60000</v>
      </c>
      <c r="B7" s="2">
        <v>1250</v>
      </c>
      <c r="C7" s="5">
        <f t="shared" si="0"/>
        <v>130.89969389957471</v>
      </c>
      <c r="D7" s="5">
        <f>A7/C7</f>
        <v>458.36623610465858</v>
      </c>
    </row>
    <row r="8" spans="1:16" x14ac:dyDescent="0.25">
      <c r="A8" s="2">
        <v>80000</v>
      </c>
      <c r="B8" s="2">
        <v>1280</v>
      </c>
      <c r="C8" s="5">
        <f t="shared" si="0"/>
        <v>134.0412865531645</v>
      </c>
      <c r="D8" s="5">
        <f>A8/C8</f>
        <v>596.83103659460755</v>
      </c>
    </row>
    <row r="9" spans="1:16" x14ac:dyDescent="0.25">
      <c r="A9" s="2">
        <v>100000</v>
      </c>
      <c r="B9" s="2">
        <v>1340</v>
      </c>
      <c r="C9" s="5">
        <f t="shared" si="0"/>
        <v>140.32447186034409</v>
      </c>
      <c r="D9" s="5">
        <f>A9/C9</f>
        <v>712.63407354580011</v>
      </c>
    </row>
    <row r="10" spans="1:16" x14ac:dyDescent="0.25">
      <c r="A10" s="2">
        <v>120000</v>
      </c>
      <c r="B10" s="2">
        <v>1400</v>
      </c>
      <c r="C10" s="5">
        <f t="shared" si="0"/>
        <v>146.60765716752368</v>
      </c>
      <c r="D10" s="5">
        <f>A10/C10</f>
        <v>818.51113590117598</v>
      </c>
    </row>
    <row r="11" spans="1:16" x14ac:dyDescent="0.25">
      <c r="A11" s="2">
        <v>140000</v>
      </c>
      <c r="B11" s="2">
        <v>1650</v>
      </c>
      <c r="C11" s="5">
        <f t="shared" si="0"/>
        <v>172.78759594743863</v>
      </c>
      <c r="D11" s="5">
        <f>A11/C11</f>
        <v>810.24334664964897</v>
      </c>
    </row>
    <row r="12" spans="1:16" x14ac:dyDescent="0.25">
      <c r="A12" s="2">
        <v>160000</v>
      </c>
      <c r="B12" s="2">
        <v>2130</v>
      </c>
      <c r="C12" s="5">
        <f t="shared" si="0"/>
        <v>223.05307840487532</v>
      </c>
      <c r="D12" s="5">
        <f>A12/C12</f>
        <v>717.31805337192259</v>
      </c>
    </row>
    <row r="16" spans="1:16" x14ac:dyDescent="0.25">
      <c r="A16" s="6" t="s">
        <v>8</v>
      </c>
      <c r="B16" s="6"/>
      <c r="C16" s="6"/>
      <c r="D16" s="9" t="s">
        <v>11</v>
      </c>
      <c r="E16" s="9"/>
      <c r="F16" s="9"/>
    </row>
    <row r="17" spans="1:6" x14ac:dyDescent="0.25">
      <c r="A17" t="s">
        <v>0</v>
      </c>
      <c r="B17" t="s">
        <v>1</v>
      </c>
      <c r="C17" t="s">
        <v>2</v>
      </c>
      <c r="D17" s="7">
        <v>100</v>
      </c>
      <c r="E17">
        <v>150</v>
      </c>
      <c r="F17">
        <v>160</v>
      </c>
    </row>
    <row r="18" spans="1:6" x14ac:dyDescent="0.25">
      <c r="A18" s="2">
        <v>0</v>
      </c>
      <c r="B18" s="2">
        <v>0</v>
      </c>
      <c r="C18">
        <f>A18*B18</f>
        <v>0</v>
      </c>
      <c r="D18" s="10" t="s">
        <v>12</v>
      </c>
      <c r="E18" s="10" t="s">
        <v>12</v>
      </c>
      <c r="F18" s="10" t="s">
        <v>12</v>
      </c>
    </row>
    <row r="19" spans="1:6" x14ac:dyDescent="0.25">
      <c r="A19" s="2">
        <v>70</v>
      </c>
      <c r="B19" s="2">
        <v>0</v>
      </c>
      <c r="C19">
        <f>A19*B19</f>
        <v>0</v>
      </c>
      <c r="D19" s="8">
        <f>D$17*1000/$A19</f>
        <v>1428.5714285714287</v>
      </c>
      <c r="E19" s="8">
        <f t="shared" ref="E19:F26" si="1">E$17*1000/$A19</f>
        <v>2142.8571428571427</v>
      </c>
      <c r="F19" s="8">
        <f t="shared" si="1"/>
        <v>2285.7142857142858</v>
      </c>
    </row>
    <row r="20" spans="1:6" x14ac:dyDescent="0.25">
      <c r="A20" s="2">
        <v>80</v>
      </c>
      <c r="B20" s="2">
        <v>380</v>
      </c>
      <c r="C20">
        <f>A20*B20</f>
        <v>30400</v>
      </c>
      <c r="D20" s="8">
        <f t="shared" ref="D20:D26" si="2">D$17*1000/$A20</f>
        <v>1250</v>
      </c>
      <c r="E20" s="8">
        <f t="shared" si="1"/>
        <v>1875</v>
      </c>
      <c r="F20" s="8">
        <f t="shared" si="1"/>
        <v>2000</v>
      </c>
    </row>
    <row r="21" spans="1:6" x14ac:dyDescent="0.25">
      <c r="A21" s="2">
        <v>100</v>
      </c>
      <c r="B21" s="2">
        <v>620</v>
      </c>
      <c r="C21">
        <f>A21*B21</f>
        <v>62000</v>
      </c>
      <c r="D21" s="8">
        <f t="shared" si="2"/>
        <v>1000</v>
      </c>
      <c r="E21" s="8">
        <f t="shared" si="1"/>
        <v>1500</v>
      </c>
      <c r="F21" s="8">
        <f t="shared" si="1"/>
        <v>1600</v>
      </c>
    </row>
    <row r="22" spans="1:6" x14ac:dyDescent="0.25">
      <c r="A22" s="2">
        <v>120</v>
      </c>
      <c r="B22" s="2">
        <v>800</v>
      </c>
      <c r="C22">
        <f>A22*B22</f>
        <v>96000</v>
      </c>
      <c r="D22" s="8">
        <f t="shared" si="2"/>
        <v>833.33333333333337</v>
      </c>
      <c r="E22" s="8">
        <f t="shared" si="1"/>
        <v>1250</v>
      </c>
      <c r="F22" s="8">
        <f t="shared" si="1"/>
        <v>1333.3333333333333</v>
      </c>
    </row>
    <row r="23" spans="1:6" x14ac:dyDescent="0.25">
      <c r="A23" s="2">
        <v>170</v>
      </c>
      <c r="B23" s="2">
        <v>800</v>
      </c>
      <c r="C23">
        <f>A23*B23</f>
        <v>136000</v>
      </c>
      <c r="D23" s="8">
        <f t="shared" si="2"/>
        <v>588.23529411764707</v>
      </c>
      <c r="E23" s="8">
        <f t="shared" si="1"/>
        <v>882.35294117647061</v>
      </c>
      <c r="F23" s="8">
        <f t="shared" si="1"/>
        <v>941.17647058823525</v>
      </c>
    </row>
    <row r="24" spans="1:6" x14ac:dyDescent="0.25">
      <c r="A24" s="2">
        <v>220</v>
      </c>
      <c r="B24" s="2">
        <v>670</v>
      </c>
      <c r="C24">
        <f>A24*B24</f>
        <v>147400</v>
      </c>
      <c r="D24" s="8">
        <f t="shared" si="2"/>
        <v>454.54545454545456</v>
      </c>
      <c r="E24" s="8">
        <f t="shared" si="1"/>
        <v>681.81818181818187</v>
      </c>
      <c r="F24" s="8">
        <f t="shared" si="1"/>
        <v>727.27272727272725</v>
      </c>
    </row>
    <row r="25" spans="1:6" x14ac:dyDescent="0.25">
      <c r="A25" s="2">
        <v>230</v>
      </c>
      <c r="B25" s="2">
        <v>650</v>
      </c>
      <c r="C25">
        <f>A25*B25</f>
        <v>149500</v>
      </c>
      <c r="D25" s="8">
        <f t="shared" si="2"/>
        <v>434.78260869565219</v>
      </c>
      <c r="E25" s="8">
        <f t="shared" si="1"/>
        <v>652.17391304347825</v>
      </c>
      <c r="F25" s="8">
        <f t="shared" si="1"/>
        <v>695.6521739130435</v>
      </c>
    </row>
    <row r="26" spans="1:6" x14ac:dyDescent="0.25">
      <c r="A26" s="2">
        <v>240</v>
      </c>
      <c r="B26" s="2">
        <v>570</v>
      </c>
      <c r="C26">
        <f>A26*B26</f>
        <v>136800</v>
      </c>
      <c r="D26" s="8">
        <f t="shared" si="2"/>
        <v>416.66666666666669</v>
      </c>
      <c r="E26" s="8">
        <f t="shared" si="1"/>
        <v>625</v>
      </c>
      <c r="F26" s="8">
        <f t="shared" si="1"/>
        <v>666.66666666666663</v>
      </c>
    </row>
  </sheetData>
  <mergeCells count="3">
    <mergeCell ref="A2:D2"/>
    <mergeCell ref="A16:C16"/>
    <mergeCell ref="D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Ceraolo</dc:creator>
  <cp:lastModifiedBy>Massimo Ceraolo</cp:lastModifiedBy>
  <dcterms:created xsi:type="dcterms:W3CDTF">2024-10-22T05:59:49Z</dcterms:created>
  <dcterms:modified xsi:type="dcterms:W3CDTF">2024-10-22T06:39:07Z</dcterms:modified>
</cp:coreProperties>
</file>