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FU\School_work\IAT210\"/>
    </mc:Choice>
  </mc:AlternateContent>
  <xr:revisionPtr revIDLastSave="0" documentId="13_ncr:1_{AE625696-4225-4FFB-8294-75BE284792AE}" xr6:coauthVersionLast="47" xr6:coauthVersionMax="47" xr10:uidLastSave="{00000000-0000-0000-0000-000000000000}"/>
  <bookViews>
    <workbookView xWindow="29985" yWindow="795" windowWidth="21600" windowHeight="11835" xr2:uid="{53DF2140-2D28-42D7-B808-F1F1ACA4B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G37" i="1"/>
  <c r="G39" i="1"/>
  <c r="G17" i="1"/>
  <c r="G36" i="1"/>
  <c r="E30" i="1"/>
  <c r="E25" i="1"/>
  <c r="E27" i="1"/>
  <c r="E32" i="1" s="1" a="1"/>
  <c r="E32" i="1" s="1"/>
  <c r="H13" i="1"/>
  <c r="I13" i="1"/>
  <c r="J13" i="1"/>
  <c r="K13" i="1"/>
  <c r="L13" i="1"/>
  <c r="M13" i="1"/>
  <c r="N13" i="1"/>
  <c r="O13" i="1"/>
  <c r="P13" i="1"/>
  <c r="Q13" i="1"/>
  <c r="R13" i="1"/>
  <c r="G13" i="1"/>
  <c r="E11" i="1"/>
  <c r="E31" i="1" l="1"/>
  <c r="E33" i="1" s="1"/>
  <c r="M14" i="1"/>
  <c r="P14" i="1"/>
  <c r="O14" i="1"/>
  <c r="Q14" i="1"/>
  <c r="N14" i="1"/>
  <c r="L14" i="1"/>
  <c r="R14" i="1"/>
  <c r="G14" i="1"/>
  <c r="I14" i="1"/>
  <c r="H14" i="1"/>
  <c r="K14" i="1"/>
  <c r="J14" i="1"/>
  <c r="G1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<sst xmlns="http://schemas.openxmlformats.org/spreadsheetml/2006/main" count="37" uniqueCount="35">
  <si>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Stuff for card probability</t>
  </si>
  <si>
    <t>number of card types:</t>
  </si>
  <si>
    <t>Number of card of each type:</t>
  </si>
  <si>
    <t>hand size:</t>
  </si>
  <si>
    <t>draft hand size:</t>
  </si>
  <si>
    <t>Variables</t>
  </si>
  <si>
    <t>Calculated variables</t>
  </si>
  <si>
    <t>Total deck size:</t>
  </si>
  <si>
    <t>Lets make some assuptions to make the math easier.</t>
  </si>
  <si>
    <t xml:space="preserve"> Thus the chance of any card being gone is equal to any other card being gone</t>
  </si>
  <si>
    <t>1. We assume everyone is playing randomly / all cards are perfectly balanced.</t>
  </si>
  <si>
    <t>the odds of getting more cards, letting us assume we took a random card</t>
  </si>
  <si>
    <t>Picking a card from hand of "blank" cards:</t>
  </si>
  <si>
    <t>2. We are going to assume that we don't know which card we took when calculating</t>
  </si>
  <si>
    <t>Percent chance of getting the card you want:</t>
  </si>
  <si>
    <t>Overall chance of getting the exact hand you want:</t>
  </si>
  <si>
    <t>Chance of getting a single card:</t>
  </si>
  <si>
    <t>Probability of tiles</t>
  </si>
  <si>
    <t>Number of straight tiles:</t>
  </si>
  <si>
    <t>Number of three way tiles:</t>
  </si>
  <si>
    <t>Number of turn tiles:</t>
  </si>
  <si>
    <t>Number of four way tiles:</t>
  </si>
  <si>
    <t>Numbert of plain tiles:</t>
  </si>
  <si>
    <t>Number of trap tiles:</t>
  </si>
  <si>
    <t>Number of security tiles:</t>
  </si>
  <si>
    <t>Exits</t>
  </si>
  <si>
    <t>Total Tiles in deck:</t>
  </si>
  <si>
    <t>Total Tiles including board:</t>
  </si>
  <si>
    <t>Sum or extis:</t>
  </si>
  <si>
    <t>Average exits on a tile:</t>
  </si>
  <si>
    <t>Number of tiles in hand:</t>
  </si>
  <si>
    <t>Chance of getting a hand with no plain tiles:</t>
  </si>
  <si>
    <t>Chance of getting a hand with two plain tiles:</t>
  </si>
  <si>
    <t>Chance of getting a hand with three plain tiles:</t>
  </si>
  <si>
    <t>Chance of getting a hand withone plain tiles: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</si>
</sst>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5" xfId="0" applyFont="1" applyBorder="1"/>
    <xf numFmtId="0" fontId="1" fillId="0" borderId="8" xfId="0" applyFont="1" applyBorder="1"/>
    <xf numFmtId="0" fontId="0" fillId="2" borderId="0" xfId="0" applyFill="1" applyBorder="1"/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5" xfId="0" applyBorder="1" applyAlignment="1">
      <alignment horizontal="center"/>
    </xf>
    <xf numFmtId="0" fontId="1" fillId="0" borderId="7" xfId="0" applyFont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1C13-5D7D-42B2-A15F-BD13A5CB32FA}">
  <dimension ref="B4:R39"/>
  <sheetViews>
    <sheetView tabSelected="1" topLeftCell="A19" workbookViewId="0">
      <selection activeCell="I38" sqref="I38"/>
    </sheetView>
  </sheetViews>
  <sheetFormatPr defaultRowHeight="15" x14ac:dyDescent="0.25"/>
  <cols>
    <col min="7" max="8" width="12" bestFit="1" customWidth="1"/>
  </cols>
  <sheetData>
    <row r="4" spans="2:18" x14ac:dyDescent="0.25"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spans="2:18" x14ac:dyDescent="0.25">
      <c r="B5" s="4" t="s">
        <v>5</v>
      </c>
      <c r="C5" s="20"/>
      <c r="D5" s="20"/>
      <c r="E5" s="21"/>
      <c r="F5" s="34"/>
      <c r="G5" s="34"/>
      <c r="H5" s="34"/>
      <c r="I5" s="29"/>
      <c r="J5" s="29"/>
      <c r="K5" s="29"/>
      <c r="L5" s="29"/>
      <c r="M5" s="29"/>
      <c r="N5" s="29"/>
      <c r="O5" s="29"/>
      <c r="P5" s="29"/>
      <c r="Q5" s="29"/>
      <c r="R5" s="35"/>
    </row>
    <row r="6" spans="2:18" x14ac:dyDescent="0.25">
      <c r="B6" s="10" t="s">
        <v>1</v>
      </c>
      <c r="C6" s="11"/>
      <c r="D6" s="11"/>
      <c r="E6" s="27">
        <v>11</v>
      </c>
      <c r="F6" s="29"/>
      <c r="G6" s="36" t="s">
        <v>8</v>
      </c>
      <c r="H6" s="37"/>
      <c r="I6" s="37"/>
      <c r="J6" s="37"/>
      <c r="K6" s="37"/>
      <c r="L6" s="37"/>
      <c r="M6" s="37"/>
      <c r="N6" s="38"/>
      <c r="O6" s="29"/>
      <c r="P6" s="29"/>
      <c r="Q6" s="29"/>
      <c r="R6" s="35"/>
    </row>
    <row r="7" spans="2:18" x14ac:dyDescent="0.25">
      <c r="B7" s="10" t="s">
        <v>2</v>
      </c>
      <c r="C7" s="11"/>
      <c r="D7" s="11"/>
      <c r="E7" s="27">
        <v>6</v>
      </c>
      <c r="F7" s="29"/>
      <c r="G7" s="39" t="s">
        <v>10</v>
      </c>
      <c r="H7" s="40"/>
      <c r="I7" s="40"/>
      <c r="J7" s="40"/>
      <c r="K7" s="40"/>
      <c r="L7" s="40"/>
      <c r="M7" s="40"/>
      <c r="N7" s="41"/>
      <c r="O7" s="29"/>
      <c r="P7" s="29"/>
      <c r="Q7" s="29"/>
      <c r="R7" s="35"/>
    </row>
    <row r="8" spans="2:18" x14ac:dyDescent="0.25">
      <c r="B8" s="10" t="s">
        <v>3</v>
      </c>
      <c r="C8" s="11"/>
      <c r="D8" s="11"/>
      <c r="E8" s="27">
        <v>5</v>
      </c>
      <c r="F8" s="29"/>
      <c r="G8" s="39" t="s">
        <v>9</v>
      </c>
      <c r="H8" s="40"/>
      <c r="I8" s="40"/>
      <c r="J8" s="40"/>
      <c r="K8" s="40"/>
      <c r="L8" s="40"/>
      <c r="M8" s="40"/>
      <c r="N8" s="41"/>
      <c r="O8" s="29"/>
      <c r="P8" s="29"/>
      <c r="Q8" s="29"/>
      <c r="R8" s="35"/>
    </row>
    <row r="9" spans="2:18" x14ac:dyDescent="0.25">
      <c r="B9" s="13" t="s">
        <v>4</v>
      </c>
      <c r="C9" s="14"/>
      <c r="D9" s="14"/>
      <c r="E9" s="28">
        <v>8</v>
      </c>
      <c r="F9" s="29"/>
      <c r="G9" s="39" t="s">
        <v>13</v>
      </c>
      <c r="H9" s="40"/>
      <c r="I9" s="40"/>
      <c r="J9" s="40"/>
      <c r="K9" s="40"/>
      <c r="L9" s="40"/>
      <c r="M9" s="40"/>
      <c r="N9" s="41"/>
      <c r="O9" s="29"/>
      <c r="P9" s="29"/>
      <c r="Q9" s="29"/>
      <c r="R9" s="35"/>
    </row>
    <row r="10" spans="2:18" x14ac:dyDescent="0.25">
      <c r="B10" s="4" t="s">
        <v>6</v>
      </c>
      <c r="C10" s="20"/>
      <c r="D10" s="20"/>
      <c r="E10" s="21"/>
      <c r="F10" s="29"/>
      <c r="G10" s="42" t="s">
        <v>11</v>
      </c>
      <c r="H10" s="43"/>
      <c r="I10" s="43"/>
      <c r="J10" s="43"/>
      <c r="K10" s="43"/>
      <c r="L10" s="43"/>
      <c r="M10" s="43"/>
      <c r="N10" s="44"/>
      <c r="O10" s="29"/>
      <c r="P10" s="29"/>
      <c r="Q10" s="29"/>
      <c r="R10" s="35"/>
    </row>
    <row r="11" spans="2:18" x14ac:dyDescent="0.25">
      <c r="B11" s="10" t="s">
        <v>7</v>
      </c>
      <c r="C11" s="11"/>
      <c r="D11" s="11"/>
      <c r="E11" s="9">
        <f>E6*E7</f>
        <v>66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5"/>
    </row>
    <row r="12" spans="2:18" x14ac:dyDescent="0.25">
      <c r="B12" s="22"/>
      <c r="C12" s="23"/>
      <c r="D12" s="23"/>
      <c r="E12" s="23"/>
      <c r="F12" s="23"/>
      <c r="G12" s="23">
        <v>0</v>
      </c>
      <c r="H12" s="23">
        <v>1</v>
      </c>
      <c r="I12" s="23">
        <v>2</v>
      </c>
      <c r="J12" s="23">
        <v>3</v>
      </c>
      <c r="K12" s="23">
        <v>4</v>
      </c>
      <c r="L12" s="23">
        <v>5</v>
      </c>
      <c r="M12" s="23">
        <v>6</v>
      </c>
      <c r="N12" s="23">
        <v>7</v>
      </c>
      <c r="O12" s="23">
        <v>8</v>
      </c>
      <c r="P12" s="23">
        <v>9</v>
      </c>
      <c r="Q12" s="23">
        <v>10</v>
      </c>
      <c r="R12" s="24">
        <v>11</v>
      </c>
    </row>
    <row r="13" spans="2:18" x14ac:dyDescent="0.25">
      <c r="B13" s="10" t="s">
        <v>12</v>
      </c>
      <c r="C13" s="11"/>
      <c r="D13" s="11"/>
      <c r="E13" s="11"/>
      <c r="F13" s="11"/>
      <c r="G13" s="8">
        <f>$E$9-G12</f>
        <v>8</v>
      </c>
      <c r="H13" s="8">
        <f t="shared" ref="H13:R13" si="0">$E$9-H12</f>
        <v>7</v>
      </c>
      <c r="I13" s="8">
        <f t="shared" si="0"/>
        <v>6</v>
      </c>
      <c r="J13" s="8">
        <f t="shared" si="0"/>
        <v>5</v>
      </c>
      <c r="K13" s="8">
        <f t="shared" si="0"/>
        <v>4</v>
      </c>
      <c r="L13" s="8">
        <f t="shared" si="0"/>
        <v>3</v>
      </c>
      <c r="M13" s="8">
        <f t="shared" si="0"/>
        <v>2</v>
      </c>
      <c r="N13" s="8">
        <f t="shared" si="0"/>
        <v>1</v>
      </c>
      <c r="O13" s="8">
        <f t="shared" si="0"/>
        <v>0</v>
      </c>
      <c r="P13" s="8">
        <f t="shared" si="0"/>
        <v>-1</v>
      </c>
      <c r="Q13" s="8">
        <f t="shared" si="0"/>
        <v>-2</v>
      </c>
      <c r="R13" s="9">
        <f t="shared" si="0"/>
        <v>-3</v>
      </c>
    </row>
    <row r="14" spans="2:18" x14ac:dyDescent="0.25">
      <c r="B14" s="13" t="s">
        <v>14</v>
      </c>
      <c r="C14" s="14"/>
      <c r="D14" s="14"/>
      <c r="E14" s="14"/>
      <c r="F14" s="14"/>
      <c r="G14" s="15">
        <f>1-((FACT($E$11-$E$7)/FACT($E$11-$E$7-G13))/(FACT($E$11)/FACT($E$11-G13)))</f>
        <v>0.55452446812838163</v>
      </c>
      <c r="H14" s="15">
        <f t="shared" ref="H14:L14" si="1">1-((FACT($E$11-$E$7)/FACT($E$11-$E$7-H13))/(FACT($E$11)/FACT($E$11-H13)))</f>
        <v>0.50409327584102837</v>
      </c>
      <c r="I14" s="15">
        <f t="shared" si="1"/>
        <v>0.44899252871225359</v>
      </c>
      <c r="J14" s="15">
        <f t="shared" si="1"/>
        <v>0.38888262275359031</v>
      </c>
      <c r="K14" s="15">
        <f t="shared" si="1"/>
        <v>0.32340576090576079</v>
      </c>
      <c r="L14" s="15">
        <f t="shared" si="1"/>
        <v>0.25218531468531524</v>
      </c>
      <c r="M14" s="15">
        <f t="shared" ref="M14" si="2">1-((FACT($E$11-$E$7)/FACT($E$11-$E$7-M13))/(FACT($E$11)/FACT($E$11-M13)))</f>
        <v>0.17482517482517523</v>
      </c>
      <c r="N14" s="15">
        <f t="shared" ref="N14" si="3">1-((FACT($E$11-$E$7)/FACT($E$11-$E$7-N13))/(FACT($E$11)/FACT($E$11-N13)))</f>
        <v>9.090909090909105E-2</v>
      </c>
      <c r="O14" s="15">
        <f t="shared" ref="O14" si="4">1-((FACT($E$11-$E$7)/FACT($E$11-$E$7-O13))/(FACT($E$11)/FACT($E$11-O13)))</f>
        <v>0</v>
      </c>
      <c r="P14" s="15">
        <f t="shared" ref="P14:Q14" si="5">1-((FACT($E$11-$E$7)/FACT($E$11-$E$7-P13))/(FACT($E$11)/FACT($E$11-P13)))</f>
        <v>-9.8360655737705693E-2</v>
      </c>
      <c r="Q14" s="15">
        <f t="shared" si="5"/>
        <v>-0.20465362242199858</v>
      </c>
      <c r="R14" s="16">
        <f t="shared" ref="R14" si="6">1-((FACT($E$11-$E$7)/FACT($E$11-$E$7-R13))/(FACT($E$11)/FACT($E$11-R13)))</f>
        <v>-0.31938253884314127</v>
      </c>
    </row>
    <row r="15" spans="2:18" x14ac:dyDescent="0.25">
      <c r="B15" s="1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2:18" x14ac:dyDescent="0.25">
      <c r="B16" s="25" t="s">
        <v>15</v>
      </c>
      <c r="C16" s="26"/>
      <c r="D16" s="26"/>
      <c r="E16" s="26"/>
      <c r="F16" s="26"/>
      <c r="G16" s="23">
        <f ca="1">PRODUCT(OFFSET(G14,0,0,1,E8))</f>
        <v>1.5784725056318321E-2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2:18" x14ac:dyDescent="0.25">
      <c r="B17" s="13" t="s">
        <v>16</v>
      </c>
      <c r="C17" s="14"/>
      <c r="D17" s="14"/>
      <c r="E17" s="14"/>
      <c r="F17" s="14"/>
      <c r="G17" s="15">
        <f ca="1">1-((FACT($E$11-$E$7)/FACT($E$11-$E$7-SUM(OFFSET(G13,0,0,1,E8))))/(FACT($E$11)/FACT($E$11-SUM(OFFSET(G13,0,0,1,E8)))))</f>
        <v>0.97856242118537196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</row>
    <row r="19" spans="2:18" x14ac:dyDescent="0.25"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25">
      <c r="B20" s="4" t="s">
        <v>5</v>
      </c>
      <c r="C20" s="5"/>
      <c r="D20" s="5"/>
      <c r="E20" s="5"/>
      <c r="F20" s="24"/>
    </row>
    <row r="21" spans="2:18" x14ac:dyDescent="0.25">
      <c r="B21" s="10" t="s">
        <v>22</v>
      </c>
      <c r="C21" s="11"/>
      <c r="D21" s="11"/>
      <c r="E21" s="31">
        <v>43</v>
      </c>
      <c r="F21" s="9"/>
    </row>
    <row r="22" spans="2:18" x14ac:dyDescent="0.25">
      <c r="B22" s="10" t="s">
        <v>23</v>
      </c>
      <c r="C22" s="11"/>
      <c r="D22" s="11"/>
      <c r="E22" s="31">
        <v>13</v>
      </c>
      <c r="F22" s="9"/>
    </row>
    <row r="23" spans="2:18" x14ac:dyDescent="0.25">
      <c r="B23" s="10" t="s">
        <v>24</v>
      </c>
      <c r="C23" s="11"/>
      <c r="D23" s="11"/>
      <c r="E23" s="31">
        <v>24</v>
      </c>
      <c r="F23" s="32" t="s">
        <v>25</v>
      </c>
      <c r="G23" s="1"/>
    </row>
    <row r="24" spans="2:18" x14ac:dyDescent="0.25">
      <c r="B24" s="10" t="s">
        <v>18</v>
      </c>
      <c r="C24" s="11"/>
      <c r="D24" s="11"/>
      <c r="E24" s="31">
        <v>27</v>
      </c>
      <c r="F24" s="9">
        <v>1</v>
      </c>
    </row>
    <row r="25" spans="2:18" x14ac:dyDescent="0.25">
      <c r="B25" s="10" t="s">
        <v>19</v>
      </c>
      <c r="C25" s="11"/>
      <c r="D25" s="11"/>
      <c r="E25" s="31">
        <f>15+8</f>
        <v>23</v>
      </c>
      <c r="F25" s="9">
        <v>2</v>
      </c>
    </row>
    <row r="26" spans="2:18" x14ac:dyDescent="0.25">
      <c r="B26" s="10" t="s">
        <v>20</v>
      </c>
      <c r="C26" s="11"/>
      <c r="D26" s="11"/>
      <c r="E26" s="31">
        <v>27</v>
      </c>
      <c r="F26" s="9">
        <v>1</v>
      </c>
    </row>
    <row r="27" spans="2:18" x14ac:dyDescent="0.25">
      <c r="B27" s="10" t="s">
        <v>21</v>
      </c>
      <c r="C27" s="11"/>
      <c r="D27" s="11"/>
      <c r="E27" s="31">
        <f>11+4</f>
        <v>15</v>
      </c>
      <c r="F27" s="9">
        <v>3</v>
      </c>
    </row>
    <row r="28" spans="2:18" x14ac:dyDescent="0.25">
      <c r="B28" s="13" t="s">
        <v>30</v>
      </c>
      <c r="C28" s="14"/>
      <c r="D28" s="14"/>
      <c r="E28" s="33">
        <v>3</v>
      </c>
      <c r="F28" s="16"/>
    </row>
    <row r="29" spans="2:18" x14ac:dyDescent="0.25">
      <c r="B29" s="6" t="s">
        <v>6</v>
      </c>
      <c r="C29" s="7"/>
      <c r="D29" s="7"/>
      <c r="E29" s="30"/>
    </row>
    <row r="30" spans="2:18" x14ac:dyDescent="0.25">
      <c r="B30" s="10" t="s">
        <v>26</v>
      </c>
      <c r="C30" s="11"/>
      <c r="D30" s="11"/>
      <c r="E30" s="9">
        <f>SUM(E21:E23)</f>
        <v>80</v>
      </c>
    </row>
    <row r="31" spans="2:18" x14ac:dyDescent="0.25">
      <c r="B31" s="10" t="s">
        <v>27</v>
      </c>
      <c r="C31" s="11"/>
      <c r="D31" s="11"/>
      <c r="E31" s="9">
        <f>SUM(E24:E27)</f>
        <v>92</v>
      </c>
    </row>
    <row r="32" spans="2:18" x14ac:dyDescent="0.25">
      <c r="B32" s="10" t="s">
        <v>28</v>
      </c>
      <c r="C32" s="11"/>
      <c r="D32" s="11"/>
      <c r="E32" s="9" cm="1">
        <f t="array" ref="E32">SUM(E24:E27 *F24:F27)</f>
        <v>145</v>
      </c>
    </row>
    <row r="33" spans="2:7" x14ac:dyDescent="0.25">
      <c r="B33" s="13" t="s">
        <v>29</v>
      </c>
      <c r="C33" s="14"/>
      <c r="D33" s="14"/>
      <c r="E33" s="16">
        <f>E32/E31</f>
        <v>1.576086956521739</v>
      </c>
    </row>
    <row r="36" spans="2:7" x14ac:dyDescent="0.25">
      <c r="B36" s="2" t="s">
        <v>31</v>
      </c>
      <c r="C36" s="2"/>
      <c r="D36" s="2"/>
      <c r="E36" s="2"/>
      <c r="F36" s="2"/>
      <c r="G36">
        <f>(FACT(E22+E23)/FACT(E22+E23-E28))/(FACT(E30)/FACT(E30-E28))</f>
        <v>9.4571567672833562E-2</v>
      </c>
    </row>
    <row r="37" spans="2:7" x14ac:dyDescent="0.25">
      <c r="B37" s="2" t="s">
        <v>34</v>
      </c>
      <c r="C37" s="2"/>
      <c r="D37" s="2"/>
      <c r="E37" s="2"/>
      <c r="F37" s="2"/>
      <c r="G37">
        <f>E21/E30 * (FACT(E22+E23)/FACT(E22+E23-E28+1))/(FACT(E30)/FACT(E30-E28+1))</f>
        <v>0.11328322784810126</v>
      </c>
    </row>
    <row r="38" spans="2:7" x14ac:dyDescent="0.25">
      <c r="B38" s="2" t="s">
        <v>32</v>
      </c>
      <c r="C38" s="2"/>
      <c r="D38" s="2"/>
      <c r="E38" s="2"/>
      <c r="F38" s="2"/>
      <c r="G38">
        <f>(FACT(E21)/FACT(E21-E28+1))/(FACT(E30)/FACT(E30-E28+1))*((E22+E23)/(E30-2))</f>
        <v>0.13555258033106138</v>
      </c>
    </row>
    <row r="39" spans="2:7" x14ac:dyDescent="0.25">
      <c r="B39" s="2" t="s">
        <v>33</v>
      </c>
      <c r="C39" s="2"/>
      <c r="D39" s="2"/>
      <c r="E39" s="2"/>
      <c r="F39" s="2"/>
      <c r="G39">
        <f>(FACT(E21)/FACT(E21-E28))/(FACT(E30)/FACT(E30-E28))</f>
        <v>0.15020691333982475</v>
      </c>
    </row>
  </sheetData>
  <mergeCells count="36">
    <mergeCell ref="B37:F37"/>
    <mergeCell ref="B38:F38"/>
    <mergeCell ref="B39:F39"/>
    <mergeCell ref="B31:D31"/>
    <mergeCell ref="B21:D21"/>
    <mergeCell ref="B22:D22"/>
    <mergeCell ref="B23:D23"/>
    <mergeCell ref="B32:D32"/>
    <mergeCell ref="B28:D28"/>
    <mergeCell ref="B29:E29"/>
    <mergeCell ref="B30:D30"/>
    <mergeCell ref="B33:D33"/>
    <mergeCell ref="B19:R19"/>
    <mergeCell ref="B20:E20"/>
    <mergeCell ref="B24:D24"/>
    <mergeCell ref="B25:D25"/>
    <mergeCell ref="B26:D26"/>
    <mergeCell ref="B27:D27"/>
    <mergeCell ref="B36:F36"/>
    <mergeCell ref="B13:F13"/>
    <mergeCell ref="B14:F14"/>
    <mergeCell ref="B16:F16"/>
    <mergeCell ref="B17:F17"/>
    <mergeCell ref="B4:R4"/>
    <mergeCell ref="B10:E10"/>
    <mergeCell ref="B11:D11"/>
    <mergeCell ref="G6:N6"/>
    <mergeCell ref="G7:N7"/>
    <mergeCell ref="G8:N8"/>
    <mergeCell ref="G9:N9"/>
    <mergeCell ref="G10:N10"/>
    <mergeCell ref="B6:D6"/>
    <mergeCell ref="B7:D7"/>
    <mergeCell ref="B8:D8"/>
    <mergeCell ref="B9:D9"/>
    <mergeCell ref="B5:E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shn9</dc:creator>
  <cp:lastModifiedBy>shn9</cp:lastModifiedBy>
  <cp:lastPrinted>2024-06-20T23:58:19Z</cp:lastPrinted>
  <dcterms:created xsi:type="dcterms:W3CDTF">2024-06-20T17:16:26Z</dcterms:created>
  <dcterms:modified xsi:type="dcterms:W3CDTF">2024-06-21T00:43:12Z</dcterms:modified>
</cp:coreProperties>
</file>